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C:\Offline\ian.furneaux\Downloads\"/>
    </mc:Choice>
  </mc:AlternateContent>
  <xr:revisionPtr revIDLastSave="0" documentId="13_ncr:1_{A7E5347F-270E-4D41-B09A-70630389BF5F}" xr6:coauthVersionLast="47" xr6:coauthVersionMax="47" xr10:uidLastSave="{00000000-0000-0000-0000-000000000000}"/>
  <bookViews>
    <workbookView xWindow="-110" yWindow="-110" windowWidth="19420" windowHeight="10420" tabRatio="792" xr2:uid="{A3457E5B-C51C-4711-943A-772A6374312B}"/>
  </bookViews>
  <sheets>
    <sheet name="Notes" sheetId="3" r:id="rId1"/>
    <sheet name="Offshore wellbores" sheetId="1" r:id="rId2"/>
    <sheet name="Onshore wellbores" sheetId="2" r:id="rId3"/>
    <sheet name="Offshore_Wells_Jan_2024" sheetId="5" state="hidden" r:id="rId4"/>
    <sheet name="Onshore_Wells_Jan_2024" sheetId="15" state="hidden" r:id="rId5"/>
  </sheets>
  <definedNames>
    <definedName name="_xlcn.WorksheetConnection_ukdrillingactivity_MASTER.xlsxOffshore_Wells_Jan_2024" hidden="1">Offshore_Wells_Jan_2024[]</definedName>
    <definedName name="_xlcn.WorksheetConnection_ukdrillingactivity_MASTER.xlsxTable2" hidden="1">Table2</definedName>
    <definedName name="ExternalData_1" localSheetId="3" hidden="1">Offshore_Wells_Jan_2024!$A$1:$F$12626</definedName>
    <definedName name="ExternalData_2" localSheetId="4" hidden="1">Onshore_Wells_Jan_2024!$A$1:$F$2286</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2" name="Table2" connection="WorksheetConnection_uk-drilling-activity_MASTER.xlsx!Table2"/>
          <x15:modelTable id="Offshore_Wells_Jan_2024" name="Offshore_Wells_Jan_2024" connection="WorksheetConnection_uk-drilling-activity_MASTER.xlsx!Offshore_Wells_Jan_2024"/>
        </x15:modelTables>
        <x15:modelRelationships>
          <x15:modelRelationship fromTable="Offshore_Wells_Jan_2024" fromColumn="Region QB" toTable="Table2" toColumn="Region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1" l="1"/>
  <c r="C18" i="2"/>
  <c r="D18" i="2"/>
  <c r="E18" i="2"/>
  <c r="F18" i="2"/>
  <c r="G18" i="2"/>
  <c r="H18" i="2"/>
  <c r="I18" i="2"/>
  <c r="I25" i="2" s="1"/>
  <c r="J18" i="2"/>
  <c r="K18" i="2"/>
  <c r="L18" i="2"/>
  <c r="M18" i="2"/>
  <c r="N18" i="2"/>
  <c r="O18" i="2"/>
  <c r="P18" i="2"/>
  <c r="Q18" i="2"/>
  <c r="Q25" i="2" s="1"/>
  <c r="R18" i="2"/>
  <c r="S18" i="2"/>
  <c r="T18" i="2"/>
  <c r="U18" i="2"/>
  <c r="V18" i="2"/>
  <c r="W18" i="2"/>
  <c r="X18" i="2"/>
  <c r="Y18" i="2"/>
  <c r="Z18" i="2"/>
  <c r="AA18" i="2"/>
  <c r="AB18" i="2"/>
  <c r="AC18" i="2"/>
  <c r="AD18" i="2"/>
  <c r="AE18" i="2"/>
  <c r="AF18" i="2"/>
  <c r="AG18" i="2"/>
  <c r="AG25" i="2" s="1"/>
  <c r="AH18" i="2"/>
  <c r="AI18" i="2"/>
  <c r="AJ18" i="2"/>
  <c r="AK18" i="2"/>
  <c r="AL18" i="2"/>
  <c r="AM18" i="2"/>
  <c r="AN18" i="2"/>
  <c r="AO18" i="2"/>
  <c r="AO25" i="2" s="1"/>
  <c r="AP18" i="2"/>
  <c r="AQ18" i="2"/>
  <c r="AR18" i="2"/>
  <c r="AS18" i="2"/>
  <c r="AT18" i="2"/>
  <c r="AU18" i="2"/>
  <c r="AV18" i="2"/>
  <c r="AW18" i="2"/>
  <c r="AW25" i="2" s="1"/>
  <c r="AX18" i="2"/>
  <c r="AY18" i="2"/>
  <c r="AZ18" i="2"/>
  <c r="BA18" i="2"/>
  <c r="BB18" i="2"/>
  <c r="BC18" i="2"/>
  <c r="BD18" i="2"/>
  <c r="BE18" i="2"/>
  <c r="BE25" i="2" s="1"/>
  <c r="BF18" i="2"/>
  <c r="BG18" i="2"/>
  <c r="BH18" i="2"/>
  <c r="BI18" i="2"/>
  <c r="BJ18" i="2"/>
  <c r="BK18" i="2"/>
  <c r="BL18" i="2"/>
  <c r="BM18" i="2"/>
  <c r="BM25" i="2" s="1"/>
  <c r="BN18" i="2"/>
  <c r="BO18" i="2"/>
  <c r="BP18" i="2"/>
  <c r="BQ18" i="2"/>
  <c r="BR18" i="2"/>
  <c r="BS18" i="2"/>
  <c r="BT18" i="2"/>
  <c r="BU18" i="2"/>
  <c r="BU25" i="2" s="1"/>
  <c r="BV18" i="2"/>
  <c r="BW18" i="2"/>
  <c r="BX18" i="2"/>
  <c r="BY18" i="2"/>
  <c r="BZ18" i="2"/>
  <c r="CA18" i="2"/>
  <c r="CB18" i="2"/>
  <c r="CC18" i="2"/>
  <c r="CD18" i="2"/>
  <c r="CE18" i="2"/>
  <c r="CF18" i="2"/>
  <c r="CG18" i="2"/>
  <c r="CH18" i="2"/>
  <c r="CI18" i="2"/>
  <c r="CJ18" i="2"/>
  <c r="CK18" i="2"/>
  <c r="CK25" i="2" s="1"/>
  <c r="CL18" i="2"/>
  <c r="CM18" i="2"/>
  <c r="CN18" i="2"/>
  <c r="CO18" i="2"/>
  <c r="CP18" i="2"/>
  <c r="CQ18" i="2"/>
  <c r="CR18" i="2"/>
  <c r="CS18" i="2"/>
  <c r="CS25" i="2" s="1"/>
  <c r="CT18" i="2"/>
  <c r="CU18" i="2"/>
  <c r="CV18" i="2"/>
  <c r="CW18" i="2"/>
  <c r="CX18" i="2"/>
  <c r="CY18" i="2"/>
  <c r="CZ18" i="2"/>
  <c r="DA18" i="2"/>
  <c r="DA25" i="2" s="1"/>
  <c r="DB18" i="2"/>
  <c r="DC18" i="2"/>
  <c r="DD18" i="2"/>
  <c r="DE18" i="2"/>
  <c r="DF18" i="2"/>
  <c r="DG18" i="2"/>
  <c r="DH18" i="2"/>
  <c r="DI18" i="2"/>
  <c r="DJ18" i="2"/>
  <c r="DK18" i="2"/>
  <c r="DL18" i="2"/>
  <c r="DM18" i="2"/>
  <c r="DN18" i="2"/>
  <c r="DO18" i="2"/>
  <c r="DP18" i="2"/>
  <c r="DQ18" i="2"/>
  <c r="DQ25" i="2" s="1"/>
  <c r="DR18" i="2"/>
  <c r="DS18" i="2"/>
  <c r="B18" i="2"/>
  <c r="BT21" i="2"/>
  <c r="X22" i="2"/>
  <c r="CS22" i="2"/>
  <c r="DS22" i="2"/>
  <c r="AN23" i="2"/>
  <c r="DI23" i="2"/>
  <c r="BM24" i="2"/>
  <c r="V25" i="2"/>
  <c r="G15" i="2"/>
  <c r="K15" i="2"/>
  <c r="W15" i="2"/>
  <c r="AY15" i="2"/>
  <c r="BN15" i="2"/>
  <c r="BO15" i="2"/>
  <c r="CA15" i="2"/>
  <c r="CD15" i="2"/>
  <c r="DJ15" i="2"/>
  <c r="C16" i="2"/>
  <c r="C15" i="2" s="1"/>
  <c r="D16" i="2"/>
  <c r="E16" i="2"/>
  <c r="F16" i="2"/>
  <c r="G16" i="2"/>
  <c r="H16" i="2"/>
  <c r="I16" i="2"/>
  <c r="J16" i="2"/>
  <c r="K16" i="2"/>
  <c r="L16" i="2"/>
  <c r="M16" i="2"/>
  <c r="N16" i="2"/>
  <c r="O16" i="2"/>
  <c r="O15" i="2" s="1"/>
  <c r="P16" i="2"/>
  <c r="Q16" i="2"/>
  <c r="R16" i="2"/>
  <c r="S16" i="2"/>
  <c r="T16" i="2"/>
  <c r="U16" i="2"/>
  <c r="V16" i="2"/>
  <c r="W16" i="2"/>
  <c r="W21" i="2" s="1"/>
  <c r="X16" i="2"/>
  <c r="Y16" i="2"/>
  <c r="Z16" i="2"/>
  <c r="AA16" i="2"/>
  <c r="AB16" i="2"/>
  <c r="AC16" i="2"/>
  <c r="AD16" i="2"/>
  <c r="AE16" i="2"/>
  <c r="AE21" i="2" s="1"/>
  <c r="AF16" i="2"/>
  <c r="AG16" i="2"/>
  <c r="AH16" i="2"/>
  <c r="AI16" i="2"/>
  <c r="AI15" i="2" s="1"/>
  <c r="AJ16" i="2"/>
  <c r="AK16" i="2"/>
  <c r="AL16" i="2"/>
  <c r="AM16" i="2"/>
  <c r="AM15" i="2" s="1"/>
  <c r="AN16" i="2"/>
  <c r="AO16" i="2"/>
  <c r="AP16" i="2"/>
  <c r="AP15" i="2" s="1"/>
  <c r="AQ16" i="2"/>
  <c r="AQ15" i="2" s="1"/>
  <c r="AR16" i="2"/>
  <c r="AS16" i="2"/>
  <c r="AT16" i="2"/>
  <c r="AU16" i="2"/>
  <c r="AU21" i="2" s="1"/>
  <c r="AV16" i="2"/>
  <c r="AW16" i="2"/>
  <c r="AX16" i="2"/>
  <c r="AY16" i="2"/>
  <c r="AZ16" i="2"/>
  <c r="BA16" i="2"/>
  <c r="BB16" i="2"/>
  <c r="BC16" i="2"/>
  <c r="BC21" i="2" s="1"/>
  <c r="BD16" i="2"/>
  <c r="BE16" i="2"/>
  <c r="BF16" i="2"/>
  <c r="BF15" i="2" s="1"/>
  <c r="BG16" i="2"/>
  <c r="BH16" i="2"/>
  <c r="BI16" i="2"/>
  <c r="BJ16" i="2"/>
  <c r="BK16" i="2"/>
  <c r="BK15" i="2" s="1"/>
  <c r="BL16" i="2"/>
  <c r="BM16" i="2"/>
  <c r="BN16" i="2"/>
  <c r="BO16" i="2"/>
  <c r="BP16" i="2"/>
  <c r="BQ16" i="2"/>
  <c r="BR16" i="2"/>
  <c r="BS16" i="2"/>
  <c r="BT16" i="2"/>
  <c r="BU16" i="2"/>
  <c r="BV16" i="2"/>
  <c r="BW16" i="2"/>
  <c r="BX16" i="2"/>
  <c r="BY16" i="2"/>
  <c r="BZ16" i="2"/>
  <c r="CA16" i="2"/>
  <c r="CA21" i="2" s="1"/>
  <c r="CB16" i="2"/>
  <c r="CC16" i="2"/>
  <c r="CD16" i="2"/>
  <c r="CE16" i="2"/>
  <c r="CE15" i="2" s="1"/>
  <c r="CF16" i="2"/>
  <c r="CG16" i="2"/>
  <c r="CH16" i="2"/>
  <c r="CI16" i="2"/>
  <c r="CI15" i="2" s="1"/>
  <c r="CJ16" i="2"/>
  <c r="CK16" i="2"/>
  <c r="CL16" i="2"/>
  <c r="CL15" i="2" s="1"/>
  <c r="CM16" i="2"/>
  <c r="CN16" i="2"/>
  <c r="CO16" i="2"/>
  <c r="CP16" i="2"/>
  <c r="CQ16" i="2"/>
  <c r="CQ21" i="2" s="1"/>
  <c r="CR16" i="2"/>
  <c r="CS16" i="2"/>
  <c r="CT16" i="2"/>
  <c r="CT15" i="2" s="1"/>
  <c r="CU16" i="2"/>
  <c r="CU15" i="2" s="1"/>
  <c r="CV16" i="2"/>
  <c r="CW16" i="2"/>
  <c r="CX16" i="2"/>
  <c r="CY16" i="2"/>
  <c r="CY21" i="2" s="1"/>
  <c r="CZ16" i="2"/>
  <c r="DA16" i="2"/>
  <c r="DB16" i="2"/>
  <c r="DC16" i="2"/>
  <c r="DC15" i="2" s="1"/>
  <c r="DD16" i="2"/>
  <c r="DE16" i="2"/>
  <c r="DF16" i="2"/>
  <c r="DG16" i="2"/>
  <c r="DG21" i="2" s="1"/>
  <c r="DH16" i="2"/>
  <c r="DI16" i="2"/>
  <c r="DJ16" i="2"/>
  <c r="DK16" i="2"/>
  <c r="DK15" i="2" s="1"/>
  <c r="DL16" i="2"/>
  <c r="DM16" i="2"/>
  <c r="DN16" i="2"/>
  <c r="DO16" i="2"/>
  <c r="DO21" i="2" s="1"/>
  <c r="DP16" i="2"/>
  <c r="DQ16" i="2"/>
  <c r="DR16" i="2"/>
  <c r="DS16" i="2"/>
  <c r="DS21" i="2" s="1"/>
  <c r="C17" i="2"/>
  <c r="D17" i="2"/>
  <c r="E17" i="2"/>
  <c r="F17" i="2"/>
  <c r="F23" i="2" s="1"/>
  <c r="G17" i="2"/>
  <c r="H17" i="2"/>
  <c r="I17" i="2"/>
  <c r="J17" i="2"/>
  <c r="K17" i="2"/>
  <c r="L17" i="2"/>
  <c r="M17" i="2"/>
  <c r="M23" i="2" s="1"/>
  <c r="N17" i="2"/>
  <c r="N23" i="2" s="1"/>
  <c r="O17" i="2"/>
  <c r="P17" i="2"/>
  <c r="Q17" i="2"/>
  <c r="R17" i="2"/>
  <c r="S17" i="2"/>
  <c r="T17" i="2"/>
  <c r="U17" i="2"/>
  <c r="V17" i="2"/>
  <c r="W17" i="2"/>
  <c r="X17" i="2"/>
  <c r="Y17" i="2"/>
  <c r="Z17" i="2"/>
  <c r="Z15" i="2" s="1"/>
  <c r="AA17" i="2"/>
  <c r="AB17" i="2"/>
  <c r="AC17" i="2"/>
  <c r="AD17" i="2"/>
  <c r="AE17" i="2"/>
  <c r="AF17" i="2"/>
  <c r="AG17" i="2"/>
  <c r="AH17" i="2"/>
  <c r="AI17" i="2"/>
  <c r="AJ17" i="2"/>
  <c r="AK17" i="2"/>
  <c r="AL17" i="2"/>
  <c r="AL23" i="2" s="1"/>
  <c r="AM17" i="2"/>
  <c r="AN17" i="2"/>
  <c r="AO17" i="2"/>
  <c r="AP17" i="2"/>
  <c r="AQ17" i="2"/>
  <c r="AR17" i="2"/>
  <c r="AS17" i="2"/>
  <c r="AT17" i="2"/>
  <c r="AT23" i="2" s="1"/>
  <c r="AU17" i="2"/>
  <c r="AV17" i="2"/>
  <c r="AW17" i="2"/>
  <c r="AX17" i="2"/>
  <c r="AY17" i="2"/>
  <c r="AZ17" i="2"/>
  <c r="BA17" i="2"/>
  <c r="BB17" i="2"/>
  <c r="BB23" i="2" s="1"/>
  <c r="BC17" i="2"/>
  <c r="BD17" i="2"/>
  <c r="BE17" i="2"/>
  <c r="BF17" i="2"/>
  <c r="BG17" i="2"/>
  <c r="BH17" i="2"/>
  <c r="BI17" i="2"/>
  <c r="BJ17" i="2"/>
  <c r="BJ23" i="2" s="1"/>
  <c r="BK17" i="2"/>
  <c r="BL17" i="2"/>
  <c r="BM17" i="2"/>
  <c r="BN17" i="2"/>
  <c r="BO17" i="2"/>
  <c r="BP17" i="2"/>
  <c r="BQ17" i="2"/>
  <c r="BR17" i="2"/>
  <c r="BR23" i="2" s="1"/>
  <c r="BS17" i="2"/>
  <c r="BT17" i="2"/>
  <c r="BU17" i="2"/>
  <c r="BV17" i="2"/>
  <c r="BW17" i="2"/>
  <c r="BX17" i="2"/>
  <c r="BY17" i="2"/>
  <c r="BY23" i="2" s="1"/>
  <c r="BZ17" i="2"/>
  <c r="BZ23" i="2" s="1"/>
  <c r="CA17" i="2"/>
  <c r="CB17" i="2"/>
  <c r="CC17" i="2"/>
  <c r="CD17" i="2"/>
  <c r="CE17" i="2"/>
  <c r="CF17" i="2"/>
  <c r="CG17" i="2"/>
  <c r="CH17" i="2"/>
  <c r="CI17" i="2"/>
  <c r="CJ17" i="2"/>
  <c r="CK17" i="2"/>
  <c r="CL17" i="2"/>
  <c r="CM17" i="2"/>
  <c r="CN17" i="2"/>
  <c r="CO17" i="2"/>
  <c r="CP17" i="2"/>
  <c r="CQ17" i="2"/>
  <c r="CR17" i="2"/>
  <c r="CS17" i="2"/>
  <c r="CT17" i="2"/>
  <c r="CU17" i="2"/>
  <c r="CV17" i="2"/>
  <c r="CW17" i="2"/>
  <c r="CX17" i="2"/>
  <c r="CX23" i="2" s="1"/>
  <c r="CY17" i="2"/>
  <c r="CZ17" i="2"/>
  <c r="DA17" i="2"/>
  <c r="DB17" i="2"/>
  <c r="DC17" i="2"/>
  <c r="DD17" i="2"/>
  <c r="DE17" i="2"/>
  <c r="DF17" i="2"/>
  <c r="DF23" i="2" s="1"/>
  <c r="DG17" i="2"/>
  <c r="DH17" i="2"/>
  <c r="DI17" i="2"/>
  <c r="DJ17" i="2"/>
  <c r="DK17" i="2"/>
  <c r="DL17" i="2"/>
  <c r="DM17" i="2"/>
  <c r="DN17" i="2"/>
  <c r="DN23" i="2" s="1"/>
  <c r="DO17" i="2"/>
  <c r="DP17" i="2"/>
  <c r="DQ17" i="2"/>
  <c r="DR17" i="2"/>
  <c r="DS17" i="2"/>
  <c r="DS23" i="2" s="1"/>
  <c r="B17" i="2"/>
  <c r="B16" i="2"/>
  <c r="DS10" i="2"/>
  <c r="DS11" i="2"/>
  <c r="DS12" i="2"/>
  <c r="DS13" i="2"/>
  <c r="DS25" i="2" s="1"/>
  <c r="DS28" i="2" s="1"/>
  <c r="DS6" i="2"/>
  <c r="DS7" i="2"/>
  <c r="DS8" i="2"/>
  <c r="C11" i="2"/>
  <c r="D11" i="2"/>
  <c r="E11" i="2"/>
  <c r="F11" i="2"/>
  <c r="G11" i="2"/>
  <c r="H11" i="2"/>
  <c r="I11" i="2"/>
  <c r="J11" i="2"/>
  <c r="J22" i="2" s="1"/>
  <c r="K11" i="2"/>
  <c r="L11" i="2"/>
  <c r="M11" i="2"/>
  <c r="N11" i="2"/>
  <c r="O11" i="2"/>
  <c r="P11" i="2"/>
  <c r="Q11" i="2"/>
  <c r="R11" i="2"/>
  <c r="R21" i="2" s="1"/>
  <c r="S11" i="2"/>
  <c r="T11" i="2"/>
  <c r="U11" i="2"/>
  <c r="V11" i="2"/>
  <c r="W11" i="2"/>
  <c r="X11" i="2"/>
  <c r="Y11" i="2"/>
  <c r="Z11" i="2"/>
  <c r="Z22" i="2" s="1"/>
  <c r="AA11" i="2"/>
  <c r="AB11" i="2"/>
  <c r="AC11" i="2"/>
  <c r="AD11" i="2"/>
  <c r="AE11" i="2"/>
  <c r="AF11" i="2"/>
  <c r="AG11" i="2"/>
  <c r="AH11" i="2"/>
  <c r="AH22" i="2" s="1"/>
  <c r="AI11" i="2"/>
  <c r="AJ11" i="2"/>
  <c r="AK11" i="2"/>
  <c r="AL11" i="2"/>
  <c r="AM11" i="2"/>
  <c r="AN11" i="2"/>
  <c r="AO11" i="2"/>
  <c r="AP11" i="2"/>
  <c r="AQ11" i="2"/>
  <c r="AR11" i="2"/>
  <c r="AR21" i="2" s="1"/>
  <c r="AS11" i="2"/>
  <c r="AT11" i="2"/>
  <c r="AU11" i="2"/>
  <c r="AV11" i="2"/>
  <c r="AW11" i="2"/>
  <c r="AX11" i="2"/>
  <c r="AX22" i="2" s="1"/>
  <c r="AY11" i="2"/>
  <c r="AZ11" i="2"/>
  <c r="BA11" i="2"/>
  <c r="BA21" i="2" s="1"/>
  <c r="BB11" i="2"/>
  <c r="BC11" i="2"/>
  <c r="BD11" i="2"/>
  <c r="BE11" i="2"/>
  <c r="BF11" i="2"/>
  <c r="BF22" i="2" s="1"/>
  <c r="BG11" i="2"/>
  <c r="BH11" i="2"/>
  <c r="BH22" i="2" s="1"/>
  <c r="BI11" i="2"/>
  <c r="BJ11" i="2"/>
  <c r="BK11" i="2"/>
  <c r="BL11" i="2"/>
  <c r="BM11" i="2"/>
  <c r="BN11" i="2"/>
  <c r="BN22" i="2" s="1"/>
  <c r="BO11" i="2"/>
  <c r="BP11" i="2"/>
  <c r="BQ11" i="2"/>
  <c r="BR11" i="2"/>
  <c r="BS11" i="2"/>
  <c r="BT11" i="2"/>
  <c r="BU11" i="2"/>
  <c r="BV11" i="2"/>
  <c r="BV22" i="2" s="1"/>
  <c r="BW11" i="2"/>
  <c r="BX11" i="2"/>
  <c r="BY11" i="2"/>
  <c r="BZ11" i="2"/>
  <c r="CA11" i="2"/>
  <c r="CB11" i="2"/>
  <c r="CC11" i="2"/>
  <c r="CD11" i="2"/>
  <c r="CD22" i="2" s="1"/>
  <c r="CE11" i="2"/>
  <c r="CF11" i="2"/>
  <c r="CG11" i="2"/>
  <c r="CH11" i="2"/>
  <c r="CI11" i="2"/>
  <c r="CJ11" i="2"/>
  <c r="CK11" i="2"/>
  <c r="CL11" i="2"/>
  <c r="CL22" i="2" s="1"/>
  <c r="CM11" i="2"/>
  <c r="CN11" i="2"/>
  <c r="CO11" i="2"/>
  <c r="CP11" i="2"/>
  <c r="CQ11" i="2"/>
  <c r="CR11" i="2"/>
  <c r="CS11" i="2"/>
  <c r="CT11" i="2"/>
  <c r="CT22" i="2" s="1"/>
  <c r="CU11" i="2"/>
  <c r="CV11" i="2"/>
  <c r="CW11" i="2"/>
  <c r="CX11" i="2"/>
  <c r="CY11" i="2"/>
  <c r="CZ11" i="2"/>
  <c r="DA11" i="2"/>
  <c r="DB11" i="2"/>
  <c r="DC11" i="2"/>
  <c r="DD11" i="2"/>
  <c r="DD21" i="2" s="1"/>
  <c r="DE11" i="2"/>
  <c r="DF11" i="2"/>
  <c r="DG11" i="2"/>
  <c r="DH11" i="2"/>
  <c r="DI11" i="2"/>
  <c r="DJ11" i="2"/>
  <c r="DJ22" i="2" s="1"/>
  <c r="DK11" i="2"/>
  <c r="DL11" i="2"/>
  <c r="DM11" i="2"/>
  <c r="DN11" i="2"/>
  <c r="DO11" i="2"/>
  <c r="DP11" i="2"/>
  <c r="DQ11" i="2"/>
  <c r="DR11" i="2"/>
  <c r="DR22" i="2" s="1"/>
  <c r="C12" i="2"/>
  <c r="D12" i="2"/>
  <c r="E12" i="2"/>
  <c r="F12" i="2"/>
  <c r="G12" i="2"/>
  <c r="H12" i="2"/>
  <c r="I12" i="2"/>
  <c r="J12" i="2"/>
  <c r="J24" i="2" s="1"/>
  <c r="K12" i="2"/>
  <c r="L12" i="2"/>
  <c r="M12" i="2"/>
  <c r="N12" i="2"/>
  <c r="O12" i="2"/>
  <c r="P12" i="2"/>
  <c r="Q12" i="2"/>
  <c r="R12" i="2"/>
  <c r="R24" i="2" s="1"/>
  <c r="S12" i="2"/>
  <c r="T12" i="2"/>
  <c r="T24" i="2" s="1"/>
  <c r="U12" i="2"/>
  <c r="V12" i="2"/>
  <c r="V23" i="2" s="1"/>
  <c r="W12" i="2"/>
  <c r="X12" i="2"/>
  <c r="Y12" i="2"/>
  <c r="Z12" i="2"/>
  <c r="Z24" i="2" s="1"/>
  <c r="AA12" i="2"/>
  <c r="AB12" i="2"/>
  <c r="AC12" i="2"/>
  <c r="AC24" i="2" s="1"/>
  <c r="AD12" i="2"/>
  <c r="AE12" i="2"/>
  <c r="AE23" i="2" s="1"/>
  <c r="AF12" i="2"/>
  <c r="AG12" i="2"/>
  <c r="AH12" i="2"/>
  <c r="AH24" i="2" s="1"/>
  <c r="AI12" i="2"/>
  <c r="AJ12" i="2"/>
  <c r="AK12" i="2"/>
  <c r="AL12" i="2"/>
  <c r="AL24" i="2" s="1"/>
  <c r="AM12" i="2"/>
  <c r="AN12" i="2"/>
  <c r="AO12" i="2"/>
  <c r="AP12" i="2"/>
  <c r="AP24" i="2" s="1"/>
  <c r="AQ12" i="2"/>
  <c r="AR12" i="2"/>
  <c r="AS12" i="2"/>
  <c r="AT12" i="2"/>
  <c r="AU12" i="2"/>
  <c r="AU24" i="2" s="1"/>
  <c r="AV12" i="2"/>
  <c r="AW12" i="2"/>
  <c r="AX12" i="2"/>
  <c r="AX24" i="2" s="1"/>
  <c r="AY12" i="2"/>
  <c r="AZ12" i="2"/>
  <c r="BA12" i="2"/>
  <c r="BB12" i="2"/>
  <c r="BC12" i="2"/>
  <c r="BD12" i="2"/>
  <c r="BD24" i="2" s="1"/>
  <c r="BE12" i="2"/>
  <c r="BF12" i="2"/>
  <c r="BF24" i="2" s="1"/>
  <c r="BG12" i="2"/>
  <c r="BH12" i="2"/>
  <c r="BI12" i="2"/>
  <c r="BJ12" i="2"/>
  <c r="BK12" i="2"/>
  <c r="BL12" i="2"/>
  <c r="BM12" i="2"/>
  <c r="BN12" i="2"/>
  <c r="BO12" i="2"/>
  <c r="BO23" i="2" s="1"/>
  <c r="BP12" i="2"/>
  <c r="BQ12" i="2"/>
  <c r="BR12" i="2"/>
  <c r="BS12" i="2"/>
  <c r="BT12" i="2"/>
  <c r="BU12" i="2"/>
  <c r="BV12" i="2"/>
  <c r="BV24" i="2" s="1"/>
  <c r="BW12" i="2"/>
  <c r="BX12" i="2"/>
  <c r="BY12" i="2"/>
  <c r="BZ12" i="2"/>
  <c r="CA12" i="2"/>
  <c r="CB12" i="2"/>
  <c r="CC12" i="2"/>
  <c r="CD12" i="2"/>
  <c r="CD24" i="2" s="1"/>
  <c r="CE12" i="2"/>
  <c r="CF12" i="2"/>
  <c r="CF24" i="2" s="1"/>
  <c r="CG12" i="2"/>
  <c r="CH12" i="2"/>
  <c r="CH23" i="2" s="1"/>
  <c r="CI12" i="2"/>
  <c r="CJ12" i="2"/>
  <c r="CK12" i="2"/>
  <c r="CL12" i="2"/>
  <c r="CL24" i="2" s="1"/>
  <c r="CM12" i="2"/>
  <c r="CN12" i="2"/>
  <c r="CO12" i="2"/>
  <c r="CO24" i="2" s="1"/>
  <c r="CP12" i="2"/>
  <c r="CQ12" i="2"/>
  <c r="CQ23" i="2" s="1"/>
  <c r="CR12" i="2"/>
  <c r="CS12" i="2"/>
  <c r="CT12" i="2"/>
  <c r="CT24" i="2" s="1"/>
  <c r="CU12" i="2"/>
  <c r="CV12" i="2"/>
  <c r="CW12" i="2"/>
  <c r="CX12" i="2"/>
  <c r="CX24" i="2" s="1"/>
  <c r="CY12" i="2"/>
  <c r="CZ12" i="2"/>
  <c r="CZ23" i="2" s="1"/>
  <c r="DA12" i="2"/>
  <c r="DB12" i="2"/>
  <c r="DB24" i="2" s="1"/>
  <c r="DC12" i="2"/>
  <c r="DD12" i="2"/>
  <c r="DE12" i="2"/>
  <c r="DF12" i="2"/>
  <c r="DG12" i="2"/>
  <c r="DG24" i="2" s="1"/>
  <c r="DH12" i="2"/>
  <c r="DI12" i="2"/>
  <c r="DJ12" i="2"/>
  <c r="DJ24" i="2" s="1"/>
  <c r="DK12" i="2"/>
  <c r="DL12" i="2"/>
  <c r="DM12" i="2"/>
  <c r="DN12" i="2"/>
  <c r="DO12" i="2"/>
  <c r="DP12" i="2"/>
  <c r="DP24" i="2" s="1"/>
  <c r="DQ12" i="2"/>
  <c r="DR12" i="2"/>
  <c r="DR24" i="2" s="1"/>
  <c r="C13" i="2"/>
  <c r="D13" i="2"/>
  <c r="E13" i="2"/>
  <c r="F13" i="2"/>
  <c r="G13" i="2"/>
  <c r="H13" i="2"/>
  <c r="I13" i="2"/>
  <c r="J13" i="2"/>
  <c r="J25" i="2" s="1"/>
  <c r="K13" i="2"/>
  <c r="L13" i="2"/>
  <c r="M13" i="2"/>
  <c r="N13" i="2"/>
  <c r="O13" i="2"/>
  <c r="P13" i="2"/>
  <c r="Q13" i="2"/>
  <c r="R13" i="2"/>
  <c r="R25" i="2" s="1"/>
  <c r="S13" i="2"/>
  <c r="T13" i="2"/>
  <c r="U13" i="2"/>
  <c r="V13" i="2"/>
  <c r="W13" i="2"/>
  <c r="X13" i="2"/>
  <c r="Y13" i="2"/>
  <c r="Z13" i="2"/>
  <c r="Z25" i="2" s="1"/>
  <c r="AA13" i="2"/>
  <c r="AB13" i="2"/>
  <c r="AC13" i="2"/>
  <c r="AD13" i="2"/>
  <c r="AE13" i="2"/>
  <c r="AF13" i="2"/>
  <c r="AG13" i="2"/>
  <c r="AH13" i="2"/>
  <c r="AH25" i="2" s="1"/>
  <c r="AI13" i="2"/>
  <c r="AJ13" i="2"/>
  <c r="AK13" i="2"/>
  <c r="AK25" i="2" s="1"/>
  <c r="AL13" i="2"/>
  <c r="AM13" i="2"/>
  <c r="AN13" i="2"/>
  <c r="AO13" i="2"/>
  <c r="AP13" i="2"/>
  <c r="AP25" i="2" s="1"/>
  <c r="AQ13" i="2"/>
  <c r="AR13" i="2"/>
  <c r="AS13" i="2"/>
  <c r="AT13" i="2"/>
  <c r="AU13" i="2"/>
  <c r="AV13" i="2"/>
  <c r="AW13" i="2"/>
  <c r="AX13" i="2"/>
  <c r="AX25" i="2" s="1"/>
  <c r="AY13" i="2"/>
  <c r="AY25" i="2" s="1"/>
  <c r="AZ13" i="2"/>
  <c r="BA13" i="2"/>
  <c r="BB13" i="2"/>
  <c r="BC13" i="2"/>
  <c r="BD13" i="2"/>
  <c r="BE13" i="2"/>
  <c r="BF13" i="2"/>
  <c r="BF25" i="2" s="1"/>
  <c r="BG13" i="2"/>
  <c r="BH13" i="2"/>
  <c r="BI13" i="2"/>
  <c r="BJ13" i="2"/>
  <c r="BK13" i="2"/>
  <c r="BK25" i="2" s="1"/>
  <c r="BL13" i="2"/>
  <c r="BM13" i="2"/>
  <c r="BN13" i="2"/>
  <c r="BN25" i="2" s="1"/>
  <c r="BO13" i="2"/>
  <c r="BP13" i="2"/>
  <c r="BQ13" i="2"/>
  <c r="BR13" i="2"/>
  <c r="BS13" i="2"/>
  <c r="BT13" i="2"/>
  <c r="BU13" i="2"/>
  <c r="BV13" i="2"/>
  <c r="BV25" i="2" s="1"/>
  <c r="BW13" i="2"/>
  <c r="BX13" i="2"/>
  <c r="BY13" i="2"/>
  <c r="BZ13" i="2"/>
  <c r="BZ25" i="2" s="1"/>
  <c r="CA13" i="2"/>
  <c r="CB13" i="2"/>
  <c r="CC13" i="2"/>
  <c r="CD13" i="2"/>
  <c r="CD25" i="2" s="1"/>
  <c r="CE13" i="2"/>
  <c r="CF13" i="2"/>
  <c r="CG13" i="2"/>
  <c r="CH13" i="2"/>
  <c r="CI13" i="2"/>
  <c r="CJ13" i="2"/>
  <c r="CK13" i="2"/>
  <c r="CL13" i="2"/>
  <c r="CL25" i="2" s="1"/>
  <c r="CM13" i="2"/>
  <c r="CN13" i="2"/>
  <c r="CN25" i="2" s="1"/>
  <c r="CO13" i="2"/>
  <c r="CP13" i="2"/>
  <c r="CQ13" i="2"/>
  <c r="CR13" i="2"/>
  <c r="CS13" i="2"/>
  <c r="CT13" i="2"/>
  <c r="CU13" i="2"/>
  <c r="CV13" i="2"/>
  <c r="CW13" i="2"/>
  <c r="CX13" i="2"/>
  <c r="CY13" i="2"/>
  <c r="CZ13" i="2"/>
  <c r="DA13" i="2"/>
  <c r="DB13" i="2"/>
  <c r="DC13" i="2"/>
  <c r="DD13" i="2"/>
  <c r="DE13" i="2"/>
  <c r="DE25" i="2" s="1"/>
  <c r="DF13" i="2"/>
  <c r="DG13" i="2"/>
  <c r="DH13" i="2"/>
  <c r="DI13" i="2"/>
  <c r="DJ13" i="2"/>
  <c r="DK13" i="2"/>
  <c r="DL13" i="2"/>
  <c r="DM13" i="2"/>
  <c r="DN13" i="2"/>
  <c r="DO13" i="2"/>
  <c r="DP13" i="2"/>
  <c r="DQ13" i="2"/>
  <c r="DR13" i="2"/>
  <c r="B13" i="2"/>
  <c r="B12" i="2"/>
  <c r="B11" i="2"/>
  <c r="B22" i="2" s="1"/>
  <c r="C6" i="2"/>
  <c r="D6" i="2"/>
  <c r="E6" i="2"/>
  <c r="F6" i="2"/>
  <c r="F22" i="2" s="1"/>
  <c r="G6" i="2"/>
  <c r="H6" i="2"/>
  <c r="H21" i="2" s="1"/>
  <c r="I6" i="2"/>
  <c r="J6" i="2"/>
  <c r="K6" i="2"/>
  <c r="L6" i="2"/>
  <c r="M6" i="2"/>
  <c r="N6" i="2"/>
  <c r="O6" i="2"/>
  <c r="O22" i="2" s="1"/>
  <c r="P6" i="2"/>
  <c r="P21" i="2" s="1"/>
  <c r="Q6" i="2"/>
  <c r="R6" i="2"/>
  <c r="S6" i="2"/>
  <c r="T6" i="2"/>
  <c r="U6" i="2"/>
  <c r="V6" i="2"/>
  <c r="W6" i="2"/>
  <c r="X6" i="2"/>
  <c r="Y6" i="2"/>
  <c r="Y21" i="2" s="1"/>
  <c r="Z6" i="2"/>
  <c r="Z21" i="2" s="1"/>
  <c r="AA6" i="2"/>
  <c r="AB6" i="2"/>
  <c r="AC6" i="2"/>
  <c r="AD6" i="2"/>
  <c r="AE6" i="2"/>
  <c r="AF6" i="2"/>
  <c r="AF22" i="2" s="1"/>
  <c r="AG6" i="2"/>
  <c r="AH6" i="2"/>
  <c r="AH21" i="2" s="1"/>
  <c r="AI6" i="2"/>
  <c r="AI21" i="2" s="1"/>
  <c r="AJ6" i="2"/>
  <c r="AK6" i="2"/>
  <c r="AL6" i="2"/>
  <c r="AM6" i="2"/>
  <c r="AN6" i="2"/>
  <c r="AO6" i="2"/>
  <c r="AP6" i="2"/>
  <c r="AP22" i="2" s="1"/>
  <c r="AQ6" i="2"/>
  <c r="AQ21" i="2" s="1"/>
  <c r="AR6" i="2"/>
  <c r="AS6" i="2"/>
  <c r="AT6" i="2"/>
  <c r="AU6" i="2"/>
  <c r="AV6" i="2"/>
  <c r="AW6" i="2"/>
  <c r="AX6" i="2"/>
  <c r="AY6" i="2"/>
  <c r="AY22" i="2" s="1"/>
  <c r="AZ6" i="2"/>
  <c r="BA6" i="2"/>
  <c r="BB6" i="2"/>
  <c r="BC6" i="2"/>
  <c r="BD6" i="2"/>
  <c r="BE6" i="2"/>
  <c r="BE5" i="2" s="1"/>
  <c r="BF6" i="2"/>
  <c r="BG6" i="2"/>
  <c r="BG22" i="2" s="1"/>
  <c r="BH6" i="2"/>
  <c r="BI6" i="2"/>
  <c r="BJ6" i="2"/>
  <c r="BK6" i="2"/>
  <c r="BK21" i="2" s="1"/>
  <c r="BL6" i="2"/>
  <c r="BM6" i="2"/>
  <c r="BN6" i="2"/>
  <c r="BO6" i="2"/>
  <c r="BP6" i="2"/>
  <c r="BQ6" i="2"/>
  <c r="BR6" i="2"/>
  <c r="BR22" i="2" s="1"/>
  <c r="BS6" i="2"/>
  <c r="BT6" i="2"/>
  <c r="BU6" i="2"/>
  <c r="BV6" i="2"/>
  <c r="BW6" i="2"/>
  <c r="BX6" i="2"/>
  <c r="BY6" i="2"/>
  <c r="BZ6" i="2"/>
  <c r="CA6" i="2"/>
  <c r="CA22" i="2" s="1"/>
  <c r="CB6" i="2"/>
  <c r="CC6" i="2"/>
  <c r="CD6" i="2"/>
  <c r="CE6" i="2"/>
  <c r="CF6" i="2"/>
  <c r="CG6" i="2"/>
  <c r="CH6" i="2"/>
  <c r="CI6" i="2"/>
  <c r="CJ6" i="2"/>
  <c r="CJ22" i="2" s="1"/>
  <c r="CK6" i="2"/>
  <c r="CK5" i="2" s="1"/>
  <c r="CL6" i="2"/>
  <c r="CL21" i="2" s="1"/>
  <c r="CM6" i="2"/>
  <c r="CN6" i="2"/>
  <c r="CO6" i="2"/>
  <c r="CP6" i="2"/>
  <c r="CQ6" i="2"/>
  <c r="CR6" i="2"/>
  <c r="CS6" i="2"/>
  <c r="CT6" i="2"/>
  <c r="CU6" i="2"/>
  <c r="CU21" i="2" s="1"/>
  <c r="CV6" i="2"/>
  <c r="CW6" i="2"/>
  <c r="CX6" i="2"/>
  <c r="CY6" i="2"/>
  <c r="CZ6" i="2"/>
  <c r="DA6" i="2"/>
  <c r="DB6" i="2"/>
  <c r="DB22" i="2" s="1"/>
  <c r="DC6" i="2"/>
  <c r="DD6" i="2"/>
  <c r="DE6" i="2"/>
  <c r="DF6" i="2"/>
  <c r="DG6" i="2"/>
  <c r="DH6" i="2"/>
  <c r="DI6" i="2"/>
  <c r="DJ6" i="2"/>
  <c r="DK6" i="2"/>
  <c r="DK22" i="2" s="1"/>
  <c r="DL6" i="2"/>
  <c r="DM6" i="2"/>
  <c r="DN6" i="2"/>
  <c r="DO6" i="2"/>
  <c r="DP6" i="2"/>
  <c r="DQ6" i="2"/>
  <c r="DQ5" i="2" s="1"/>
  <c r="DR6" i="2"/>
  <c r="C7" i="2"/>
  <c r="C23" i="2" s="1"/>
  <c r="D7" i="2"/>
  <c r="E7" i="2"/>
  <c r="F7" i="2"/>
  <c r="G7" i="2"/>
  <c r="H7" i="2"/>
  <c r="I7" i="2"/>
  <c r="J7" i="2"/>
  <c r="K7" i="2"/>
  <c r="L7" i="2"/>
  <c r="M7" i="2"/>
  <c r="N7" i="2"/>
  <c r="O7" i="2"/>
  <c r="P7" i="2"/>
  <c r="Q7" i="2"/>
  <c r="R7" i="2"/>
  <c r="S7" i="2"/>
  <c r="T7" i="2"/>
  <c r="U7" i="2"/>
  <c r="V7" i="2"/>
  <c r="W7" i="2"/>
  <c r="X7" i="2"/>
  <c r="Y7" i="2"/>
  <c r="Z7" i="2"/>
  <c r="AA7" i="2"/>
  <c r="AB7" i="2"/>
  <c r="AC7" i="2"/>
  <c r="AD7" i="2"/>
  <c r="AE7" i="2"/>
  <c r="AF7" i="2"/>
  <c r="AG7" i="2"/>
  <c r="AH7" i="2"/>
  <c r="AI7" i="2"/>
  <c r="AJ7" i="2"/>
  <c r="AK7" i="2"/>
  <c r="AL7" i="2"/>
  <c r="AM7" i="2"/>
  <c r="AN7" i="2"/>
  <c r="AO7" i="2"/>
  <c r="AP7" i="2"/>
  <c r="AQ7" i="2"/>
  <c r="AR7" i="2"/>
  <c r="AS7" i="2"/>
  <c r="AT7" i="2"/>
  <c r="AU7" i="2"/>
  <c r="AV7" i="2"/>
  <c r="AW7" i="2"/>
  <c r="AX7" i="2"/>
  <c r="AY7" i="2"/>
  <c r="AZ7" i="2"/>
  <c r="BA7" i="2"/>
  <c r="BB7" i="2"/>
  <c r="BC7" i="2"/>
  <c r="BD7" i="2"/>
  <c r="BE7" i="2"/>
  <c r="BF7" i="2"/>
  <c r="BG7" i="2"/>
  <c r="BH7" i="2"/>
  <c r="BI7" i="2"/>
  <c r="BJ7" i="2"/>
  <c r="BK7" i="2"/>
  <c r="BL7" i="2"/>
  <c r="BM7" i="2"/>
  <c r="BN7" i="2"/>
  <c r="BO7" i="2"/>
  <c r="BP7" i="2"/>
  <c r="BQ7" i="2"/>
  <c r="BR7" i="2"/>
  <c r="BS7" i="2"/>
  <c r="BT7" i="2"/>
  <c r="BU7" i="2"/>
  <c r="BV7" i="2"/>
  <c r="BW7" i="2"/>
  <c r="BX7" i="2"/>
  <c r="BY7" i="2"/>
  <c r="BZ7" i="2"/>
  <c r="CA7" i="2"/>
  <c r="CB7" i="2"/>
  <c r="CC7" i="2"/>
  <c r="CD7" i="2"/>
  <c r="CE7" i="2"/>
  <c r="CF7" i="2"/>
  <c r="CG7" i="2"/>
  <c r="CH7" i="2"/>
  <c r="CI7" i="2"/>
  <c r="CJ7" i="2"/>
  <c r="CK7" i="2"/>
  <c r="CL7" i="2"/>
  <c r="CM7" i="2"/>
  <c r="CN7" i="2"/>
  <c r="CO7" i="2"/>
  <c r="CP7" i="2"/>
  <c r="CQ7" i="2"/>
  <c r="CR7" i="2"/>
  <c r="CS7" i="2"/>
  <c r="CT7" i="2"/>
  <c r="CU7" i="2"/>
  <c r="CV7" i="2"/>
  <c r="CW7" i="2"/>
  <c r="CX7" i="2"/>
  <c r="CY7" i="2"/>
  <c r="CZ7" i="2"/>
  <c r="DA7" i="2"/>
  <c r="DB7" i="2"/>
  <c r="DC7" i="2"/>
  <c r="DD7" i="2"/>
  <c r="DE7" i="2"/>
  <c r="DF7" i="2"/>
  <c r="DG7" i="2"/>
  <c r="DH7" i="2"/>
  <c r="DI7" i="2"/>
  <c r="DJ7" i="2"/>
  <c r="DK7" i="2"/>
  <c r="DL7" i="2"/>
  <c r="DM7" i="2"/>
  <c r="DN7" i="2"/>
  <c r="DO7" i="2"/>
  <c r="DP7" i="2"/>
  <c r="DQ7" i="2"/>
  <c r="DR7" i="2"/>
  <c r="C8" i="2"/>
  <c r="D8" i="2"/>
  <c r="E8" i="2"/>
  <c r="F8" i="2"/>
  <c r="G8" i="2"/>
  <c r="H8" i="2"/>
  <c r="I8" i="2"/>
  <c r="J8" i="2"/>
  <c r="K8" i="2"/>
  <c r="L8" i="2"/>
  <c r="M8" i="2"/>
  <c r="N8" i="2"/>
  <c r="O8" i="2"/>
  <c r="P8" i="2"/>
  <c r="Q8" i="2"/>
  <c r="R8" i="2"/>
  <c r="S8" i="2"/>
  <c r="T8" i="2"/>
  <c r="U8" i="2"/>
  <c r="V8" i="2"/>
  <c r="W8" i="2"/>
  <c r="X8" i="2"/>
  <c r="Y8" i="2"/>
  <c r="Z8" i="2"/>
  <c r="AA8" i="2"/>
  <c r="AB8" i="2"/>
  <c r="AC8" i="2"/>
  <c r="AD8" i="2"/>
  <c r="AE8" i="2"/>
  <c r="AE5" i="2" s="1"/>
  <c r="AF8" i="2"/>
  <c r="AG8" i="2"/>
  <c r="AH8" i="2"/>
  <c r="AI8" i="2"/>
  <c r="AJ8" i="2"/>
  <c r="AK8" i="2"/>
  <c r="AL8" i="2"/>
  <c r="AM8" i="2"/>
  <c r="AN8" i="2"/>
  <c r="AO8" i="2"/>
  <c r="AP8" i="2"/>
  <c r="AQ8" i="2"/>
  <c r="AR8" i="2"/>
  <c r="AS8" i="2"/>
  <c r="AT8" i="2"/>
  <c r="AU8" i="2"/>
  <c r="AV8" i="2"/>
  <c r="AW8" i="2"/>
  <c r="AX8" i="2"/>
  <c r="AY8" i="2"/>
  <c r="AZ8" i="2"/>
  <c r="BA8" i="2"/>
  <c r="BB8" i="2"/>
  <c r="BC8" i="2"/>
  <c r="BD8" i="2"/>
  <c r="BE8" i="2"/>
  <c r="BF8" i="2"/>
  <c r="BG8" i="2"/>
  <c r="BH8" i="2"/>
  <c r="BI8" i="2"/>
  <c r="BJ8" i="2"/>
  <c r="BK8" i="2"/>
  <c r="BK5" i="2" s="1"/>
  <c r="BL8" i="2"/>
  <c r="BM8" i="2"/>
  <c r="BN8" i="2"/>
  <c r="BO8" i="2"/>
  <c r="BP8" i="2"/>
  <c r="BQ8" i="2"/>
  <c r="BR8" i="2"/>
  <c r="BS8" i="2"/>
  <c r="BT8" i="2"/>
  <c r="BU8" i="2"/>
  <c r="BV8" i="2"/>
  <c r="BW8" i="2"/>
  <c r="BX8" i="2"/>
  <c r="BY8" i="2"/>
  <c r="BZ8" i="2"/>
  <c r="CA8" i="2"/>
  <c r="CB8" i="2"/>
  <c r="CC8" i="2"/>
  <c r="CD8" i="2"/>
  <c r="CE8" i="2"/>
  <c r="CF8" i="2"/>
  <c r="CG8" i="2"/>
  <c r="CH8" i="2"/>
  <c r="CI8" i="2"/>
  <c r="CJ8" i="2"/>
  <c r="CK8" i="2"/>
  <c r="CL8" i="2"/>
  <c r="CM8" i="2"/>
  <c r="CN8" i="2"/>
  <c r="CO8" i="2"/>
  <c r="CP8" i="2"/>
  <c r="CQ8" i="2"/>
  <c r="CQ5" i="2" s="1"/>
  <c r="CR8" i="2"/>
  <c r="CS8" i="2"/>
  <c r="CT8" i="2"/>
  <c r="CU8" i="2"/>
  <c r="CV8" i="2"/>
  <c r="CW8" i="2"/>
  <c r="CX8" i="2"/>
  <c r="CY8" i="2"/>
  <c r="CZ8" i="2"/>
  <c r="DA8" i="2"/>
  <c r="DB8" i="2"/>
  <c r="DC8" i="2"/>
  <c r="DD8" i="2"/>
  <c r="DE8" i="2"/>
  <c r="DF8" i="2"/>
  <c r="DG8" i="2"/>
  <c r="DH8" i="2"/>
  <c r="DI8" i="2"/>
  <c r="DJ8" i="2"/>
  <c r="DK8" i="2"/>
  <c r="DL8" i="2"/>
  <c r="DM8" i="2"/>
  <c r="DN8" i="2"/>
  <c r="DO8" i="2"/>
  <c r="DP8" i="2"/>
  <c r="DQ8" i="2"/>
  <c r="DR8" i="2"/>
  <c r="B8" i="2"/>
  <c r="DT8" i="2" s="1"/>
  <c r="B7" i="2"/>
  <c r="DT7" i="2" s="1"/>
  <c r="B6" i="2"/>
  <c r="D155" i="1"/>
  <c r="E155" i="1"/>
  <c r="F155" i="1"/>
  <c r="G155" i="1"/>
  <c r="H155" i="1"/>
  <c r="I155" i="1"/>
  <c r="J155" i="1"/>
  <c r="K155" i="1"/>
  <c r="L155" i="1"/>
  <c r="M155" i="1"/>
  <c r="N155" i="1"/>
  <c r="O155" i="1"/>
  <c r="P155" i="1"/>
  <c r="Q155" i="1"/>
  <c r="R155" i="1"/>
  <c r="S155" i="1"/>
  <c r="T155" i="1"/>
  <c r="U155" i="1"/>
  <c r="V155" i="1"/>
  <c r="W155" i="1"/>
  <c r="X155" i="1"/>
  <c r="Y155" i="1"/>
  <c r="Z155" i="1"/>
  <c r="AA155" i="1"/>
  <c r="AB155" i="1"/>
  <c r="AC155" i="1"/>
  <c r="AD155" i="1"/>
  <c r="AE155" i="1"/>
  <c r="AF155" i="1"/>
  <c r="AG155" i="1"/>
  <c r="AH155" i="1"/>
  <c r="AI155" i="1"/>
  <c r="AJ155" i="1"/>
  <c r="AK155" i="1"/>
  <c r="AL155" i="1"/>
  <c r="AM155" i="1"/>
  <c r="AN155" i="1"/>
  <c r="AO155" i="1"/>
  <c r="AP155" i="1"/>
  <c r="AQ155" i="1"/>
  <c r="AR155" i="1"/>
  <c r="AS155" i="1"/>
  <c r="AT155" i="1"/>
  <c r="AU155" i="1"/>
  <c r="AV155" i="1"/>
  <c r="AW155" i="1"/>
  <c r="AX155" i="1"/>
  <c r="AY155" i="1"/>
  <c r="AZ155" i="1"/>
  <c r="BA155" i="1"/>
  <c r="BB155" i="1"/>
  <c r="BC155" i="1"/>
  <c r="BD155" i="1"/>
  <c r="BE155" i="1"/>
  <c r="BF155" i="1"/>
  <c r="BG155" i="1"/>
  <c r="BH155" i="1"/>
  <c r="BI155" i="1"/>
  <c r="BJ155" i="1"/>
  <c r="D156" i="1"/>
  <c r="E156" i="1"/>
  <c r="F156" i="1"/>
  <c r="G156" i="1"/>
  <c r="H156" i="1"/>
  <c r="I156" i="1"/>
  <c r="J156" i="1"/>
  <c r="K156" i="1"/>
  <c r="L156" i="1"/>
  <c r="M156" i="1"/>
  <c r="N156" i="1"/>
  <c r="O156" i="1"/>
  <c r="P156" i="1"/>
  <c r="Q156" i="1"/>
  <c r="R156" i="1"/>
  <c r="S156" i="1"/>
  <c r="T156" i="1"/>
  <c r="U156" i="1"/>
  <c r="V156" i="1"/>
  <c r="W156" i="1"/>
  <c r="X156" i="1"/>
  <c r="Y156" i="1"/>
  <c r="Z156" i="1"/>
  <c r="AA156" i="1"/>
  <c r="AB156" i="1"/>
  <c r="AC156" i="1"/>
  <c r="AD156" i="1"/>
  <c r="AE156" i="1"/>
  <c r="AF156" i="1"/>
  <c r="AG156" i="1"/>
  <c r="AH156" i="1"/>
  <c r="AI156" i="1"/>
  <c r="AJ156" i="1"/>
  <c r="AK156" i="1"/>
  <c r="AL156" i="1"/>
  <c r="AM156" i="1"/>
  <c r="AN156" i="1"/>
  <c r="AO156" i="1"/>
  <c r="AP156" i="1"/>
  <c r="AQ156" i="1"/>
  <c r="AR156" i="1"/>
  <c r="AS156" i="1"/>
  <c r="AT156" i="1"/>
  <c r="AU156" i="1"/>
  <c r="AV156" i="1"/>
  <c r="AW156" i="1"/>
  <c r="AX156" i="1"/>
  <c r="AY156" i="1"/>
  <c r="AZ156" i="1"/>
  <c r="BA156" i="1"/>
  <c r="BB156" i="1"/>
  <c r="BC156" i="1"/>
  <c r="BD156" i="1"/>
  <c r="BE156" i="1"/>
  <c r="BF156" i="1"/>
  <c r="BG156" i="1"/>
  <c r="BH156" i="1"/>
  <c r="BI156" i="1"/>
  <c r="BJ156" i="1"/>
  <c r="D157" i="1"/>
  <c r="E157" i="1"/>
  <c r="F157" i="1"/>
  <c r="G157" i="1"/>
  <c r="H157" i="1"/>
  <c r="I157" i="1"/>
  <c r="J157" i="1"/>
  <c r="K157" i="1"/>
  <c r="L157" i="1"/>
  <c r="M157" i="1"/>
  <c r="N157" i="1"/>
  <c r="O157" i="1"/>
  <c r="P157" i="1"/>
  <c r="Q157" i="1"/>
  <c r="R157" i="1"/>
  <c r="S157" i="1"/>
  <c r="T157" i="1"/>
  <c r="U157" i="1"/>
  <c r="V157" i="1"/>
  <c r="W157" i="1"/>
  <c r="X157" i="1"/>
  <c r="Y157" i="1"/>
  <c r="Z157" i="1"/>
  <c r="AA157" i="1"/>
  <c r="AB157" i="1"/>
  <c r="AC157" i="1"/>
  <c r="AD157" i="1"/>
  <c r="AE157" i="1"/>
  <c r="AF157" i="1"/>
  <c r="AG157" i="1"/>
  <c r="AH157" i="1"/>
  <c r="AI157" i="1"/>
  <c r="AJ157" i="1"/>
  <c r="AK157" i="1"/>
  <c r="AL157" i="1"/>
  <c r="AM157" i="1"/>
  <c r="AN157" i="1"/>
  <c r="AO157" i="1"/>
  <c r="AP157" i="1"/>
  <c r="AQ157" i="1"/>
  <c r="AR157" i="1"/>
  <c r="AS157" i="1"/>
  <c r="AT157" i="1"/>
  <c r="AU157" i="1"/>
  <c r="AV157" i="1"/>
  <c r="AW157" i="1"/>
  <c r="AX157" i="1"/>
  <c r="AY157" i="1"/>
  <c r="AZ157" i="1"/>
  <c r="BA157" i="1"/>
  <c r="BB157" i="1"/>
  <c r="BC157" i="1"/>
  <c r="BD157" i="1"/>
  <c r="BE157" i="1"/>
  <c r="BF157" i="1"/>
  <c r="BG157" i="1"/>
  <c r="BH157" i="1"/>
  <c r="BI157" i="1"/>
  <c r="BJ157" i="1"/>
  <c r="D158" i="1"/>
  <c r="E158" i="1"/>
  <c r="F158" i="1"/>
  <c r="G158" i="1"/>
  <c r="H158" i="1"/>
  <c r="I158" i="1"/>
  <c r="J158" i="1"/>
  <c r="K158" i="1"/>
  <c r="L158" i="1"/>
  <c r="M158" i="1"/>
  <c r="N158" i="1"/>
  <c r="O158" i="1"/>
  <c r="P158" i="1"/>
  <c r="Q158" i="1"/>
  <c r="R158" i="1"/>
  <c r="S158" i="1"/>
  <c r="T158" i="1"/>
  <c r="U158" i="1"/>
  <c r="V158" i="1"/>
  <c r="W158" i="1"/>
  <c r="X158" i="1"/>
  <c r="Y158" i="1"/>
  <c r="Z158" i="1"/>
  <c r="AA158" i="1"/>
  <c r="AB158" i="1"/>
  <c r="AC158" i="1"/>
  <c r="AD158" i="1"/>
  <c r="AE158" i="1"/>
  <c r="AF158" i="1"/>
  <c r="AG158" i="1"/>
  <c r="AH158" i="1"/>
  <c r="AI158" i="1"/>
  <c r="AJ158" i="1"/>
  <c r="AK158" i="1"/>
  <c r="AL158" i="1"/>
  <c r="AM158" i="1"/>
  <c r="AN158" i="1"/>
  <c r="AO158" i="1"/>
  <c r="AP158" i="1"/>
  <c r="AQ158" i="1"/>
  <c r="AR158" i="1"/>
  <c r="AS158" i="1"/>
  <c r="AT158" i="1"/>
  <c r="AU158" i="1"/>
  <c r="AV158" i="1"/>
  <c r="AW158" i="1"/>
  <c r="AX158" i="1"/>
  <c r="AY158" i="1"/>
  <c r="AZ158" i="1"/>
  <c r="BA158" i="1"/>
  <c r="BB158" i="1"/>
  <c r="BC158" i="1"/>
  <c r="BD158" i="1"/>
  <c r="BE158" i="1"/>
  <c r="BF158" i="1"/>
  <c r="BG158" i="1"/>
  <c r="BH158" i="1"/>
  <c r="BI158" i="1"/>
  <c r="BJ158" i="1"/>
  <c r="D159" i="1"/>
  <c r="E159" i="1"/>
  <c r="F159" i="1"/>
  <c r="G159" i="1"/>
  <c r="H159" i="1"/>
  <c r="I159" i="1"/>
  <c r="J159" i="1"/>
  <c r="K159" i="1"/>
  <c r="L159" i="1"/>
  <c r="M159" i="1"/>
  <c r="N159" i="1"/>
  <c r="O159" i="1"/>
  <c r="P159" i="1"/>
  <c r="Q159" i="1"/>
  <c r="R159" i="1"/>
  <c r="S159" i="1"/>
  <c r="T159" i="1"/>
  <c r="U159" i="1"/>
  <c r="V159" i="1"/>
  <c r="W159" i="1"/>
  <c r="X159" i="1"/>
  <c r="Y159" i="1"/>
  <c r="Z159" i="1"/>
  <c r="AA159" i="1"/>
  <c r="AB159" i="1"/>
  <c r="AC159" i="1"/>
  <c r="AD159" i="1"/>
  <c r="AE159" i="1"/>
  <c r="AF159" i="1"/>
  <c r="AG159" i="1"/>
  <c r="AH159" i="1"/>
  <c r="AI159" i="1"/>
  <c r="AJ159" i="1"/>
  <c r="AK159" i="1"/>
  <c r="AL159" i="1"/>
  <c r="AM159" i="1"/>
  <c r="AN159" i="1"/>
  <c r="AO159" i="1"/>
  <c r="AP159" i="1"/>
  <c r="AQ159" i="1"/>
  <c r="AR159" i="1"/>
  <c r="AS159" i="1"/>
  <c r="AT159" i="1"/>
  <c r="AU159" i="1"/>
  <c r="AV159" i="1"/>
  <c r="AW159" i="1"/>
  <c r="AX159" i="1"/>
  <c r="AY159" i="1"/>
  <c r="AZ159" i="1"/>
  <c r="BA159" i="1"/>
  <c r="BB159" i="1"/>
  <c r="BC159" i="1"/>
  <c r="BD159" i="1"/>
  <c r="BE159" i="1"/>
  <c r="BF159" i="1"/>
  <c r="BG159" i="1"/>
  <c r="BH159" i="1"/>
  <c r="BI159" i="1"/>
  <c r="BJ159" i="1"/>
  <c r="D160" i="1"/>
  <c r="E160" i="1"/>
  <c r="F160" i="1"/>
  <c r="G160" i="1"/>
  <c r="H160" i="1"/>
  <c r="I160" i="1"/>
  <c r="J160" i="1"/>
  <c r="K160" i="1"/>
  <c r="L160" i="1"/>
  <c r="M160" i="1"/>
  <c r="N160" i="1"/>
  <c r="O160" i="1"/>
  <c r="P160" i="1"/>
  <c r="Q160" i="1"/>
  <c r="R160" i="1"/>
  <c r="S160" i="1"/>
  <c r="T160" i="1"/>
  <c r="U160" i="1"/>
  <c r="V160" i="1"/>
  <c r="W160" i="1"/>
  <c r="X160" i="1"/>
  <c r="Y160" i="1"/>
  <c r="Z160" i="1"/>
  <c r="AA160" i="1"/>
  <c r="AB160" i="1"/>
  <c r="AC160" i="1"/>
  <c r="AD160" i="1"/>
  <c r="AE160" i="1"/>
  <c r="AF160" i="1"/>
  <c r="AG160" i="1"/>
  <c r="AH160" i="1"/>
  <c r="AI160" i="1"/>
  <c r="AJ160" i="1"/>
  <c r="AK160" i="1"/>
  <c r="AL160" i="1"/>
  <c r="AM160" i="1"/>
  <c r="AN160" i="1"/>
  <c r="AO160" i="1"/>
  <c r="AP160" i="1"/>
  <c r="AQ160" i="1"/>
  <c r="AR160" i="1"/>
  <c r="AS160" i="1"/>
  <c r="AT160" i="1"/>
  <c r="AU160" i="1"/>
  <c r="AV160" i="1"/>
  <c r="AW160" i="1"/>
  <c r="AX160" i="1"/>
  <c r="AY160" i="1"/>
  <c r="AZ160" i="1"/>
  <c r="BA160" i="1"/>
  <c r="BB160" i="1"/>
  <c r="BC160" i="1"/>
  <c r="BD160" i="1"/>
  <c r="BE160" i="1"/>
  <c r="BF160" i="1"/>
  <c r="BG160" i="1"/>
  <c r="BH160" i="1"/>
  <c r="BI160" i="1"/>
  <c r="BJ160" i="1"/>
  <c r="D146" i="1"/>
  <c r="E146" i="1"/>
  <c r="F146" i="1"/>
  <c r="G146" i="1"/>
  <c r="H146" i="1"/>
  <c r="I146" i="1"/>
  <c r="J146" i="1"/>
  <c r="K146" i="1"/>
  <c r="L146" i="1"/>
  <c r="M146" i="1"/>
  <c r="N146" i="1"/>
  <c r="O146" i="1"/>
  <c r="P146" i="1"/>
  <c r="Q146" i="1"/>
  <c r="R146" i="1"/>
  <c r="S146" i="1"/>
  <c r="T146" i="1"/>
  <c r="U146" i="1"/>
  <c r="V146" i="1"/>
  <c r="W146" i="1"/>
  <c r="X146" i="1"/>
  <c r="Y146" i="1"/>
  <c r="Z146" i="1"/>
  <c r="AA146" i="1"/>
  <c r="AB146" i="1"/>
  <c r="AC146" i="1"/>
  <c r="AD146" i="1"/>
  <c r="AE146" i="1"/>
  <c r="AF146" i="1"/>
  <c r="AG146" i="1"/>
  <c r="AH146" i="1"/>
  <c r="AI146" i="1"/>
  <c r="AJ146" i="1"/>
  <c r="AK146" i="1"/>
  <c r="AL146" i="1"/>
  <c r="AM146" i="1"/>
  <c r="AN146" i="1"/>
  <c r="AO146" i="1"/>
  <c r="AP146" i="1"/>
  <c r="AQ146" i="1"/>
  <c r="AR146" i="1"/>
  <c r="AS146" i="1"/>
  <c r="AT146" i="1"/>
  <c r="AU146" i="1"/>
  <c r="AV146" i="1"/>
  <c r="AW146" i="1"/>
  <c r="AX146" i="1"/>
  <c r="AY146" i="1"/>
  <c r="AZ146" i="1"/>
  <c r="BA146" i="1"/>
  <c r="BB146" i="1"/>
  <c r="BC146" i="1"/>
  <c r="BD146" i="1"/>
  <c r="BE146" i="1"/>
  <c r="BF146" i="1"/>
  <c r="BG146" i="1"/>
  <c r="BH146" i="1"/>
  <c r="BI146" i="1"/>
  <c r="BJ146" i="1"/>
  <c r="D147" i="1"/>
  <c r="E147" i="1"/>
  <c r="F147" i="1"/>
  <c r="G147" i="1"/>
  <c r="H147" i="1"/>
  <c r="I147" i="1"/>
  <c r="J147" i="1"/>
  <c r="K147" i="1"/>
  <c r="L147" i="1"/>
  <c r="M147" i="1"/>
  <c r="N147" i="1"/>
  <c r="O147" i="1"/>
  <c r="P147" i="1"/>
  <c r="Q147" i="1"/>
  <c r="R147" i="1"/>
  <c r="S147" i="1"/>
  <c r="T147" i="1"/>
  <c r="U147" i="1"/>
  <c r="V147" i="1"/>
  <c r="W147" i="1"/>
  <c r="X147" i="1"/>
  <c r="Y147" i="1"/>
  <c r="Z147" i="1"/>
  <c r="AA147" i="1"/>
  <c r="AB147" i="1"/>
  <c r="AC147" i="1"/>
  <c r="AD147" i="1"/>
  <c r="AE147" i="1"/>
  <c r="AF147" i="1"/>
  <c r="AG147" i="1"/>
  <c r="AH147" i="1"/>
  <c r="AI147" i="1"/>
  <c r="AJ147" i="1"/>
  <c r="AK147" i="1"/>
  <c r="AL147" i="1"/>
  <c r="AM147" i="1"/>
  <c r="AN147" i="1"/>
  <c r="AO147" i="1"/>
  <c r="AP147" i="1"/>
  <c r="AQ147" i="1"/>
  <c r="AR147" i="1"/>
  <c r="AS147" i="1"/>
  <c r="AT147" i="1"/>
  <c r="AU147" i="1"/>
  <c r="AV147" i="1"/>
  <c r="AW147" i="1"/>
  <c r="AX147" i="1"/>
  <c r="AY147" i="1"/>
  <c r="AZ147" i="1"/>
  <c r="BA147" i="1"/>
  <c r="BB147" i="1"/>
  <c r="BC147" i="1"/>
  <c r="BD147" i="1"/>
  <c r="BE147" i="1"/>
  <c r="BF147" i="1"/>
  <c r="BG147" i="1"/>
  <c r="BH147" i="1"/>
  <c r="BI147" i="1"/>
  <c r="BJ147" i="1"/>
  <c r="D148" i="1"/>
  <c r="E148" i="1"/>
  <c r="F148" i="1"/>
  <c r="G148" i="1"/>
  <c r="H148" i="1"/>
  <c r="I148" i="1"/>
  <c r="J148" i="1"/>
  <c r="K148" i="1"/>
  <c r="L148" i="1"/>
  <c r="M148" i="1"/>
  <c r="N148" i="1"/>
  <c r="O148" i="1"/>
  <c r="P148" i="1"/>
  <c r="Q148" i="1"/>
  <c r="R148" i="1"/>
  <c r="S148" i="1"/>
  <c r="T148" i="1"/>
  <c r="U148" i="1"/>
  <c r="V148" i="1"/>
  <c r="W148" i="1"/>
  <c r="X148" i="1"/>
  <c r="Y148" i="1"/>
  <c r="Z148" i="1"/>
  <c r="AA148" i="1"/>
  <c r="AB148" i="1"/>
  <c r="AC148" i="1"/>
  <c r="AD148" i="1"/>
  <c r="AE148" i="1"/>
  <c r="AF148" i="1"/>
  <c r="AG148" i="1"/>
  <c r="AH148" i="1"/>
  <c r="AI148" i="1"/>
  <c r="AJ148" i="1"/>
  <c r="AK148" i="1"/>
  <c r="AL148" i="1"/>
  <c r="AM148" i="1"/>
  <c r="AN148" i="1"/>
  <c r="AO148" i="1"/>
  <c r="AP148" i="1"/>
  <c r="AQ148" i="1"/>
  <c r="AR148" i="1"/>
  <c r="AS148" i="1"/>
  <c r="AT148" i="1"/>
  <c r="AU148" i="1"/>
  <c r="AV148" i="1"/>
  <c r="AW148" i="1"/>
  <c r="AX148" i="1"/>
  <c r="AY148" i="1"/>
  <c r="AZ148" i="1"/>
  <c r="BA148" i="1"/>
  <c r="BB148" i="1"/>
  <c r="BC148" i="1"/>
  <c r="BD148" i="1"/>
  <c r="BE148" i="1"/>
  <c r="BF148" i="1"/>
  <c r="BG148" i="1"/>
  <c r="BH148" i="1"/>
  <c r="BI148" i="1"/>
  <c r="BJ148" i="1"/>
  <c r="D149" i="1"/>
  <c r="E149" i="1"/>
  <c r="F149" i="1"/>
  <c r="G149" i="1"/>
  <c r="H149" i="1"/>
  <c r="I149" i="1"/>
  <c r="J149" i="1"/>
  <c r="K149" i="1"/>
  <c r="L149" i="1"/>
  <c r="M149" i="1"/>
  <c r="N149" i="1"/>
  <c r="O149" i="1"/>
  <c r="P149" i="1"/>
  <c r="Q149" i="1"/>
  <c r="R149" i="1"/>
  <c r="S149" i="1"/>
  <c r="T149" i="1"/>
  <c r="U149" i="1"/>
  <c r="V149" i="1"/>
  <c r="W149" i="1"/>
  <c r="X149" i="1"/>
  <c r="Y149" i="1"/>
  <c r="Z149" i="1"/>
  <c r="AA149" i="1"/>
  <c r="AB149" i="1"/>
  <c r="AC149" i="1"/>
  <c r="AD149" i="1"/>
  <c r="AE149" i="1"/>
  <c r="AF149" i="1"/>
  <c r="AG149" i="1"/>
  <c r="AH149" i="1"/>
  <c r="AI149" i="1"/>
  <c r="AJ149" i="1"/>
  <c r="AK149" i="1"/>
  <c r="AL149" i="1"/>
  <c r="AM149" i="1"/>
  <c r="AN149" i="1"/>
  <c r="AO149" i="1"/>
  <c r="AP149" i="1"/>
  <c r="AQ149" i="1"/>
  <c r="AR149" i="1"/>
  <c r="AS149" i="1"/>
  <c r="AT149" i="1"/>
  <c r="AU149" i="1"/>
  <c r="AV149" i="1"/>
  <c r="AW149" i="1"/>
  <c r="AX149" i="1"/>
  <c r="AY149" i="1"/>
  <c r="AZ149" i="1"/>
  <c r="BA149" i="1"/>
  <c r="BB149" i="1"/>
  <c r="BC149" i="1"/>
  <c r="BD149" i="1"/>
  <c r="BE149" i="1"/>
  <c r="BF149" i="1"/>
  <c r="BG149" i="1"/>
  <c r="BH149" i="1"/>
  <c r="BI149" i="1"/>
  <c r="BJ149" i="1"/>
  <c r="D150" i="1"/>
  <c r="E150" i="1"/>
  <c r="F150" i="1"/>
  <c r="G150" i="1"/>
  <c r="H150" i="1"/>
  <c r="I150" i="1"/>
  <c r="J150" i="1"/>
  <c r="K150" i="1"/>
  <c r="L150" i="1"/>
  <c r="M150" i="1"/>
  <c r="N150" i="1"/>
  <c r="O150" i="1"/>
  <c r="P150" i="1"/>
  <c r="Q150" i="1"/>
  <c r="R150" i="1"/>
  <c r="S150" i="1"/>
  <c r="T150" i="1"/>
  <c r="U150" i="1"/>
  <c r="V150" i="1"/>
  <c r="W150" i="1"/>
  <c r="X150" i="1"/>
  <c r="Y150" i="1"/>
  <c r="Z150" i="1"/>
  <c r="AA150" i="1"/>
  <c r="AB150" i="1"/>
  <c r="AC150" i="1"/>
  <c r="AD150" i="1"/>
  <c r="AE150" i="1"/>
  <c r="AF150" i="1"/>
  <c r="AG150" i="1"/>
  <c r="AH150" i="1"/>
  <c r="AI150" i="1"/>
  <c r="AJ150" i="1"/>
  <c r="AK150" i="1"/>
  <c r="AL150" i="1"/>
  <c r="AM150" i="1"/>
  <c r="AN150" i="1"/>
  <c r="AO150" i="1"/>
  <c r="AP150" i="1"/>
  <c r="AQ150" i="1"/>
  <c r="AR150" i="1"/>
  <c r="AS150" i="1"/>
  <c r="AT150" i="1"/>
  <c r="AU150" i="1"/>
  <c r="AV150" i="1"/>
  <c r="AW150" i="1"/>
  <c r="AX150" i="1"/>
  <c r="AY150" i="1"/>
  <c r="AZ150" i="1"/>
  <c r="BA150" i="1"/>
  <c r="BB150" i="1"/>
  <c r="BC150" i="1"/>
  <c r="BD150" i="1"/>
  <c r="BE150" i="1"/>
  <c r="BF150" i="1"/>
  <c r="BG150" i="1"/>
  <c r="BH150" i="1"/>
  <c r="BI150" i="1"/>
  <c r="BJ150" i="1"/>
  <c r="D151" i="1"/>
  <c r="E151" i="1"/>
  <c r="F151" i="1"/>
  <c r="G151" i="1"/>
  <c r="H151" i="1"/>
  <c r="I151" i="1"/>
  <c r="J151" i="1"/>
  <c r="K151" i="1"/>
  <c r="L151" i="1"/>
  <c r="M151" i="1"/>
  <c r="N151" i="1"/>
  <c r="O151" i="1"/>
  <c r="P151" i="1"/>
  <c r="Q151" i="1"/>
  <c r="R151" i="1"/>
  <c r="S151" i="1"/>
  <c r="T151" i="1"/>
  <c r="U151" i="1"/>
  <c r="V151" i="1"/>
  <c r="W151" i="1"/>
  <c r="X151" i="1"/>
  <c r="Y151" i="1"/>
  <c r="Z151" i="1"/>
  <c r="AA151" i="1"/>
  <c r="AB151" i="1"/>
  <c r="AC151" i="1"/>
  <c r="AD151" i="1"/>
  <c r="AE151" i="1"/>
  <c r="AF151" i="1"/>
  <c r="AG151" i="1"/>
  <c r="AH151" i="1"/>
  <c r="AI151" i="1"/>
  <c r="AJ151" i="1"/>
  <c r="AK151" i="1"/>
  <c r="AL151" i="1"/>
  <c r="AM151" i="1"/>
  <c r="AN151" i="1"/>
  <c r="AO151" i="1"/>
  <c r="AP151" i="1"/>
  <c r="AQ151" i="1"/>
  <c r="AR151" i="1"/>
  <c r="AS151" i="1"/>
  <c r="AT151" i="1"/>
  <c r="AU151" i="1"/>
  <c r="AV151" i="1"/>
  <c r="AW151" i="1"/>
  <c r="AX151" i="1"/>
  <c r="AY151" i="1"/>
  <c r="AZ151" i="1"/>
  <c r="BA151" i="1"/>
  <c r="BB151" i="1"/>
  <c r="BC151" i="1"/>
  <c r="BD151" i="1"/>
  <c r="BE151" i="1"/>
  <c r="BF151" i="1"/>
  <c r="BG151" i="1"/>
  <c r="BH151" i="1"/>
  <c r="BI151" i="1"/>
  <c r="BJ151" i="1"/>
  <c r="D137" i="1"/>
  <c r="E137" i="1"/>
  <c r="F137" i="1"/>
  <c r="G137" i="1"/>
  <c r="H137" i="1"/>
  <c r="I137" i="1"/>
  <c r="J137" i="1"/>
  <c r="K137" i="1"/>
  <c r="L137" i="1"/>
  <c r="M137" i="1"/>
  <c r="N137" i="1"/>
  <c r="O137" i="1"/>
  <c r="P137" i="1"/>
  <c r="Q137" i="1"/>
  <c r="R137" i="1"/>
  <c r="S137" i="1"/>
  <c r="T137" i="1"/>
  <c r="U137" i="1"/>
  <c r="V137" i="1"/>
  <c r="W137" i="1"/>
  <c r="X137" i="1"/>
  <c r="Y137" i="1"/>
  <c r="Z137" i="1"/>
  <c r="AA137" i="1"/>
  <c r="AB137" i="1"/>
  <c r="AC137" i="1"/>
  <c r="AD137" i="1"/>
  <c r="AE137" i="1"/>
  <c r="AF137" i="1"/>
  <c r="AG137" i="1"/>
  <c r="AH137" i="1"/>
  <c r="AI137" i="1"/>
  <c r="AJ137" i="1"/>
  <c r="AK137" i="1"/>
  <c r="AL137" i="1"/>
  <c r="AM137" i="1"/>
  <c r="AN137" i="1"/>
  <c r="AO137" i="1"/>
  <c r="AP137" i="1"/>
  <c r="AQ137" i="1"/>
  <c r="AR137" i="1"/>
  <c r="AS137" i="1"/>
  <c r="AT137" i="1"/>
  <c r="AU137" i="1"/>
  <c r="AV137" i="1"/>
  <c r="AW137" i="1"/>
  <c r="AX137" i="1"/>
  <c r="AY137" i="1"/>
  <c r="AZ137" i="1"/>
  <c r="BA137" i="1"/>
  <c r="BB137" i="1"/>
  <c r="BC137" i="1"/>
  <c r="BD137" i="1"/>
  <c r="BE137" i="1"/>
  <c r="BF137" i="1"/>
  <c r="BG137" i="1"/>
  <c r="BH137" i="1"/>
  <c r="BI137" i="1"/>
  <c r="BJ137" i="1"/>
  <c r="D138" i="1"/>
  <c r="E138" i="1"/>
  <c r="F138" i="1"/>
  <c r="G138" i="1"/>
  <c r="H138" i="1"/>
  <c r="I138" i="1"/>
  <c r="J138" i="1"/>
  <c r="K138" i="1"/>
  <c r="L138" i="1"/>
  <c r="M138" i="1"/>
  <c r="N138" i="1"/>
  <c r="O138" i="1"/>
  <c r="P138" i="1"/>
  <c r="Q138" i="1"/>
  <c r="R138" i="1"/>
  <c r="S138" i="1"/>
  <c r="T138" i="1"/>
  <c r="U138" i="1"/>
  <c r="V138" i="1"/>
  <c r="W138" i="1"/>
  <c r="X138" i="1"/>
  <c r="Y138" i="1"/>
  <c r="Z138" i="1"/>
  <c r="AA138" i="1"/>
  <c r="AB138" i="1"/>
  <c r="AC138" i="1"/>
  <c r="AD138" i="1"/>
  <c r="AE138" i="1"/>
  <c r="AF138" i="1"/>
  <c r="AG138" i="1"/>
  <c r="AH138" i="1"/>
  <c r="AI138" i="1"/>
  <c r="AJ138" i="1"/>
  <c r="AK138" i="1"/>
  <c r="AL138" i="1"/>
  <c r="AM138" i="1"/>
  <c r="AN138" i="1"/>
  <c r="AO138" i="1"/>
  <c r="AP138" i="1"/>
  <c r="AQ138" i="1"/>
  <c r="AR138" i="1"/>
  <c r="AS138" i="1"/>
  <c r="AT138" i="1"/>
  <c r="AU138" i="1"/>
  <c r="AV138" i="1"/>
  <c r="AW138" i="1"/>
  <c r="AX138" i="1"/>
  <c r="AY138" i="1"/>
  <c r="AZ138" i="1"/>
  <c r="BA138" i="1"/>
  <c r="BB138" i="1"/>
  <c r="BC138" i="1"/>
  <c r="BD138" i="1"/>
  <c r="BE138" i="1"/>
  <c r="BF138" i="1"/>
  <c r="BG138" i="1"/>
  <c r="BH138" i="1"/>
  <c r="BI138" i="1"/>
  <c r="BJ138" i="1"/>
  <c r="D139" i="1"/>
  <c r="E139" i="1"/>
  <c r="F139" i="1"/>
  <c r="G139" i="1"/>
  <c r="H139" i="1"/>
  <c r="I139" i="1"/>
  <c r="J139" i="1"/>
  <c r="K139" i="1"/>
  <c r="L139" i="1"/>
  <c r="M139" i="1"/>
  <c r="N139" i="1"/>
  <c r="O139" i="1"/>
  <c r="P139" i="1"/>
  <c r="Q139" i="1"/>
  <c r="R139" i="1"/>
  <c r="S139" i="1"/>
  <c r="T139" i="1"/>
  <c r="U139" i="1"/>
  <c r="V139" i="1"/>
  <c r="W139" i="1"/>
  <c r="X139" i="1"/>
  <c r="Y139" i="1"/>
  <c r="Z139" i="1"/>
  <c r="AA139" i="1"/>
  <c r="AB139" i="1"/>
  <c r="AC139" i="1"/>
  <c r="AD139" i="1"/>
  <c r="AE139" i="1"/>
  <c r="AF139" i="1"/>
  <c r="AG139" i="1"/>
  <c r="AH139" i="1"/>
  <c r="AI139" i="1"/>
  <c r="AJ139" i="1"/>
  <c r="AK139" i="1"/>
  <c r="AL139" i="1"/>
  <c r="AM139" i="1"/>
  <c r="AN139" i="1"/>
  <c r="AO139" i="1"/>
  <c r="AP139" i="1"/>
  <c r="AQ139" i="1"/>
  <c r="AR139" i="1"/>
  <c r="AS139" i="1"/>
  <c r="AT139" i="1"/>
  <c r="AU139" i="1"/>
  <c r="AV139" i="1"/>
  <c r="AW139" i="1"/>
  <c r="AX139" i="1"/>
  <c r="AY139" i="1"/>
  <c r="AZ139" i="1"/>
  <c r="BA139" i="1"/>
  <c r="BB139" i="1"/>
  <c r="BC139" i="1"/>
  <c r="BD139" i="1"/>
  <c r="BE139" i="1"/>
  <c r="BF139" i="1"/>
  <c r="BG139" i="1"/>
  <c r="BH139" i="1"/>
  <c r="BI139" i="1"/>
  <c r="BJ139" i="1"/>
  <c r="D140" i="1"/>
  <c r="E140" i="1"/>
  <c r="F140" i="1"/>
  <c r="G140" i="1"/>
  <c r="H140" i="1"/>
  <c r="I140" i="1"/>
  <c r="J140" i="1"/>
  <c r="K140" i="1"/>
  <c r="L140" i="1"/>
  <c r="M140" i="1"/>
  <c r="N140" i="1"/>
  <c r="O140" i="1"/>
  <c r="P140" i="1"/>
  <c r="Q140" i="1"/>
  <c r="R140" i="1"/>
  <c r="S140" i="1"/>
  <c r="T140" i="1"/>
  <c r="U140" i="1"/>
  <c r="V140" i="1"/>
  <c r="W140" i="1"/>
  <c r="X140" i="1"/>
  <c r="Y140" i="1"/>
  <c r="Z140" i="1"/>
  <c r="AA140" i="1"/>
  <c r="AB140" i="1"/>
  <c r="AC140" i="1"/>
  <c r="AD140" i="1"/>
  <c r="AE140" i="1"/>
  <c r="AF140" i="1"/>
  <c r="AG140" i="1"/>
  <c r="AH140" i="1"/>
  <c r="AI140" i="1"/>
  <c r="AJ140" i="1"/>
  <c r="AK140" i="1"/>
  <c r="AL140" i="1"/>
  <c r="AM140" i="1"/>
  <c r="AN140" i="1"/>
  <c r="AO140" i="1"/>
  <c r="AP140" i="1"/>
  <c r="AQ140" i="1"/>
  <c r="AR140" i="1"/>
  <c r="AS140" i="1"/>
  <c r="AT140" i="1"/>
  <c r="AU140" i="1"/>
  <c r="AV140" i="1"/>
  <c r="AW140" i="1"/>
  <c r="AX140" i="1"/>
  <c r="AY140" i="1"/>
  <c r="AZ140" i="1"/>
  <c r="BA140" i="1"/>
  <c r="BB140" i="1"/>
  <c r="BC140" i="1"/>
  <c r="BD140" i="1"/>
  <c r="BE140" i="1"/>
  <c r="BF140" i="1"/>
  <c r="BG140" i="1"/>
  <c r="BH140" i="1"/>
  <c r="BI140" i="1"/>
  <c r="BJ140" i="1"/>
  <c r="D141" i="1"/>
  <c r="E141" i="1"/>
  <c r="F141" i="1"/>
  <c r="G141" i="1"/>
  <c r="H141" i="1"/>
  <c r="I141" i="1"/>
  <c r="J141" i="1"/>
  <c r="K141" i="1"/>
  <c r="L141" i="1"/>
  <c r="M141" i="1"/>
  <c r="N141" i="1"/>
  <c r="O141" i="1"/>
  <c r="P141" i="1"/>
  <c r="Q141" i="1"/>
  <c r="R141" i="1"/>
  <c r="S141" i="1"/>
  <c r="T141" i="1"/>
  <c r="U141" i="1"/>
  <c r="V141" i="1"/>
  <c r="W141" i="1"/>
  <c r="X141" i="1"/>
  <c r="Y141" i="1"/>
  <c r="Z141" i="1"/>
  <c r="AA141" i="1"/>
  <c r="AB141" i="1"/>
  <c r="AC141" i="1"/>
  <c r="AD141" i="1"/>
  <c r="AE141" i="1"/>
  <c r="AF141" i="1"/>
  <c r="AG141" i="1"/>
  <c r="AH141" i="1"/>
  <c r="AI141" i="1"/>
  <c r="AJ141" i="1"/>
  <c r="AK141" i="1"/>
  <c r="AL141" i="1"/>
  <c r="AM141" i="1"/>
  <c r="AN141" i="1"/>
  <c r="AO141" i="1"/>
  <c r="AP141" i="1"/>
  <c r="AQ141" i="1"/>
  <c r="AR141" i="1"/>
  <c r="AS141" i="1"/>
  <c r="AT141" i="1"/>
  <c r="AU141" i="1"/>
  <c r="AV141" i="1"/>
  <c r="AW141" i="1"/>
  <c r="AX141" i="1"/>
  <c r="AY141" i="1"/>
  <c r="AZ141" i="1"/>
  <c r="BA141" i="1"/>
  <c r="BB141" i="1"/>
  <c r="BC141" i="1"/>
  <c r="BD141" i="1"/>
  <c r="BE141" i="1"/>
  <c r="BF141" i="1"/>
  <c r="BG141" i="1"/>
  <c r="BH141" i="1"/>
  <c r="BI141" i="1"/>
  <c r="BJ141" i="1"/>
  <c r="D142" i="1"/>
  <c r="E142" i="1"/>
  <c r="F142" i="1"/>
  <c r="G142" i="1"/>
  <c r="H142" i="1"/>
  <c r="I142" i="1"/>
  <c r="J142" i="1"/>
  <c r="K142" i="1"/>
  <c r="L142" i="1"/>
  <c r="M142" i="1"/>
  <c r="N142" i="1"/>
  <c r="O142" i="1"/>
  <c r="P142" i="1"/>
  <c r="Q142" i="1"/>
  <c r="R142" i="1"/>
  <c r="S142" i="1"/>
  <c r="T142" i="1"/>
  <c r="U142" i="1"/>
  <c r="V142" i="1"/>
  <c r="W142" i="1"/>
  <c r="X142" i="1"/>
  <c r="Y142" i="1"/>
  <c r="Z142" i="1"/>
  <c r="AA142" i="1"/>
  <c r="AB142" i="1"/>
  <c r="AC142" i="1"/>
  <c r="AD142" i="1"/>
  <c r="AE142" i="1"/>
  <c r="AF142" i="1"/>
  <c r="AG142" i="1"/>
  <c r="AH142" i="1"/>
  <c r="AI142" i="1"/>
  <c r="AJ142" i="1"/>
  <c r="AK142" i="1"/>
  <c r="AL142" i="1"/>
  <c r="AM142" i="1"/>
  <c r="AN142" i="1"/>
  <c r="AO142" i="1"/>
  <c r="AP142" i="1"/>
  <c r="AQ142" i="1"/>
  <c r="AR142" i="1"/>
  <c r="AS142" i="1"/>
  <c r="AT142" i="1"/>
  <c r="AU142" i="1"/>
  <c r="AV142" i="1"/>
  <c r="AW142" i="1"/>
  <c r="AX142" i="1"/>
  <c r="AY142" i="1"/>
  <c r="AZ142" i="1"/>
  <c r="BA142" i="1"/>
  <c r="BB142" i="1"/>
  <c r="BC142" i="1"/>
  <c r="BD142" i="1"/>
  <c r="BE142" i="1"/>
  <c r="BF142" i="1"/>
  <c r="BG142" i="1"/>
  <c r="BH142" i="1"/>
  <c r="BI142" i="1"/>
  <c r="BJ142" i="1"/>
  <c r="C160" i="1"/>
  <c r="C159" i="1"/>
  <c r="C158" i="1"/>
  <c r="C157" i="1"/>
  <c r="C156" i="1"/>
  <c r="C155" i="1"/>
  <c r="C151" i="1"/>
  <c r="C150" i="1"/>
  <c r="C149" i="1"/>
  <c r="C148" i="1"/>
  <c r="C147" i="1"/>
  <c r="C146" i="1"/>
  <c r="C142" i="1"/>
  <c r="C141" i="1"/>
  <c r="C140" i="1"/>
  <c r="C139" i="1"/>
  <c r="C138" i="1"/>
  <c r="C137" i="1"/>
  <c r="D127" i="1"/>
  <c r="E127" i="1"/>
  <c r="F127" i="1"/>
  <c r="G127" i="1"/>
  <c r="H127" i="1"/>
  <c r="I127" i="1"/>
  <c r="J127" i="1"/>
  <c r="K127" i="1"/>
  <c r="L127" i="1"/>
  <c r="M127" i="1"/>
  <c r="N127" i="1"/>
  <c r="O127" i="1"/>
  <c r="P127" i="1"/>
  <c r="Q127" i="1"/>
  <c r="R127" i="1"/>
  <c r="S127" i="1"/>
  <c r="T127" i="1"/>
  <c r="U127" i="1"/>
  <c r="V127" i="1"/>
  <c r="W127" i="1"/>
  <c r="X127" i="1"/>
  <c r="Y127" i="1"/>
  <c r="Z127" i="1"/>
  <c r="AA127" i="1"/>
  <c r="AB127" i="1"/>
  <c r="AC127" i="1"/>
  <c r="AD127" i="1"/>
  <c r="AE127" i="1"/>
  <c r="AF127" i="1"/>
  <c r="AG127" i="1"/>
  <c r="AH127" i="1"/>
  <c r="AI127" i="1"/>
  <c r="AJ127" i="1"/>
  <c r="AK127" i="1"/>
  <c r="AL127" i="1"/>
  <c r="AM127" i="1"/>
  <c r="AN127" i="1"/>
  <c r="AO127" i="1"/>
  <c r="AP127" i="1"/>
  <c r="AQ127" i="1"/>
  <c r="AR127" i="1"/>
  <c r="AS127" i="1"/>
  <c r="AT127" i="1"/>
  <c r="AU127" i="1"/>
  <c r="AV127" i="1"/>
  <c r="AW127" i="1"/>
  <c r="AX127" i="1"/>
  <c r="AY127" i="1"/>
  <c r="AZ127" i="1"/>
  <c r="BA127" i="1"/>
  <c r="BB127" i="1"/>
  <c r="BC127" i="1"/>
  <c r="BD127" i="1"/>
  <c r="BE127" i="1"/>
  <c r="BF127" i="1"/>
  <c r="BG127" i="1"/>
  <c r="BH127" i="1"/>
  <c r="BI127" i="1"/>
  <c r="BJ127" i="1"/>
  <c r="D128" i="1"/>
  <c r="E128" i="1"/>
  <c r="F128" i="1"/>
  <c r="G128" i="1"/>
  <c r="H128" i="1"/>
  <c r="I128" i="1"/>
  <c r="J128" i="1"/>
  <c r="K128" i="1"/>
  <c r="L128" i="1"/>
  <c r="M128" i="1"/>
  <c r="N128" i="1"/>
  <c r="O128" i="1"/>
  <c r="P128" i="1"/>
  <c r="Q128" i="1"/>
  <c r="R128" i="1"/>
  <c r="S128" i="1"/>
  <c r="T128" i="1"/>
  <c r="U128" i="1"/>
  <c r="V128" i="1"/>
  <c r="W128" i="1"/>
  <c r="X128" i="1"/>
  <c r="Y128" i="1"/>
  <c r="Z128" i="1"/>
  <c r="AA128" i="1"/>
  <c r="AB128" i="1"/>
  <c r="AC128" i="1"/>
  <c r="AD128" i="1"/>
  <c r="AE128" i="1"/>
  <c r="AF128" i="1"/>
  <c r="AG128" i="1"/>
  <c r="AH128" i="1"/>
  <c r="AI128" i="1"/>
  <c r="AJ128" i="1"/>
  <c r="AK128" i="1"/>
  <c r="AL128" i="1"/>
  <c r="AM128" i="1"/>
  <c r="AN128" i="1"/>
  <c r="AO128" i="1"/>
  <c r="AP128" i="1"/>
  <c r="AQ128" i="1"/>
  <c r="AR128" i="1"/>
  <c r="AS128" i="1"/>
  <c r="AT128" i="1"/>
  <c r="AU128" i="1"/>
  <c r="AV128" i="1"/>
  <c r="AW128" i="1"/>
  <c r="AX128" i="1"/>
  <c r="AY128" i="1"/>
  <c r="AZ128" i="1"/>
  <c r="BA128" i="1"/>
  <c r="BB128" i="1"/>
  <c r="BC128" i="1"/>
  <c r="BD128" i="1"/>
  <c r="BE128" i="1"/>
  <c r="BF128" i="1"/>
  <c r="BG128" i="1"/>
  <c r="BH128" i="1"/>
  <c r="BI128" i="1"/>
  <c r="BJ128" i="1"/>
  <c r="D129" i="1"/>
  <c r="E129" i="1"/>
  <c r="F129" i="1"/>
  <c r="G129" i="1"/>
  <c r="H129" i="1"/>
  <c r="I129" i="1"/>
  <c r="J129" i="1"/>
  <c r="K129" i="1"/>
  <c r="L129" i="1"/>
  <c r="M129" i="1"/>
  <c r="N129" i="1"/>
  <c r="O129" i="1"/>
  <c r="P129" i="1"/>
  <c r="Q129" i="1"/>
  <c r="R129" i="1"/>
  <c r="S129" i="1"/>
  <c r="T129" i="1"/>
  <c r="U129" i="1"/>
  <c r="V129" i="1"/>
  <c r="W129" i="1"/>
  <c r="X129" i="1"/>
  <c r="Y129" i="1"/>
  <c r="Z129" i="1"/>
  <c r="AA129" i="1"/>
  <c r="AB129" i="1"/>
  <c r="AC129" i="1"/>
  <c r="AD129" i="1"/>
  <c r="AE129" i="1"/>
  <c r="AF129" i="1"/>
  <c r="AG129" i="1"/>
  <c r="AH129" i="1"/>
  <c r="AI129" i="1"/>
  <c r="AJ129" i="1"/>
  <c r="AK129" i="1"/>
  <c r="AL129" i="1"/>
  <c r="AM129" i="1"/>
  <c r="AN129" i="1"/>
  <c r="AO129" i="1"/>
  <c r="AP129" i="1"/>
  <c r="AQ129" i="1"/>
  <c r="AR129" i="1"/>
  <c r="AS129" i="1"/>
  <c r="AT129" i="1"/>
  <c r="AU129" i="1"/>
  <c r="AV129" i="1"/>
  <c r="AW129" i="1"/>
  <c r="AX129" i="1"/>
  <c r="AY129" i="1"/>
  <c r="AZ129" i="1"/>
  <c r="BA129" i="1"/>
  <c r="BB129" i="1"/>
  <c r="BC129" i="1"/>
  <c r="BD129" i="1"/>
  <c r="BE129" i="1"/>
  <c r="BF129" i="1"/>
  <c r="BG129" i="1"/>
  <c r="BH129" i="1"/>
  <c r="BI129" i="1"/>
  <c r="BJ129" i="1"/>
  <c r="D130" i="1"/>
  <c r="E130" i="1"/>
  <c r="F130" i="1"/>
  <c r="G130" i="1"/>
  <c r="H130" i="1"/>
  <c r="I130" i="1"/>
  <c r="J130" i="1"/>
  <c r="K130" i="1"/>
  <c r="L130" i="1"/>
  <c r="M130" i="1"/>
  <c r="N130" i="1"/>
  <c r="O130" i="1"/>
  <c r="P130" i="1"/>
  <c r="Q130" i="1"/>
  <c r="R130" i="1"/>
  <c r="S130" i="1"/>
  <c r="T130" i="1"/>
  <c r="U130" i="1"/>
  <c r="V130" i="1"/>
  <c r="W130" i="1"/>
  <c r="X130" i="1"/>
  <c r="Y130" i="1"/>
  <c r="Z130" i="1"/>
  <c r="AA130" i="1"/>
  <c r="AB130" i="1"/>
  <c r="AC130" i="1"/>
  <c r="AD130" i="1"/>
  <c r="AE130" i="1"/>
  <c r="AF130" i="1"/>
  <c r="AG130" i="1"/>
  <c r="AH130" i="1"/>
  <c r="AI130" i="1"/>
  <c r="AJ130" i="1"/>
  <c r="AK130" i="1"/>
  <c r="AL130" i="1"/>
  <c r="AM130" i="1"/>
  <c r="AN130" i="1"/>
  <c r="AO130" i="1"/>
  <c r="AP130" i="1"/>
  <c r="AQ130" i="1"/>
  <c r="AR130" i="1"/>
  <c r="AS130" i="1"/>
  <c r="AT130" i="1"/>
  <c r="AU130" i="1"/>
  <c r="AV130" i="1"/>
  <c r="AW130" i="1"/>
  <c r="AX130" i="1"/>
  <c r="AY130" i="1"/>
  <c r="AZ130" i="1"/>
  <c r="BA130" i="1"/>
  <c r="BB130" i="1"/>
  <c r="BC130" i="1"/>
  <c r="BD130" i="1"/>
  <c r="BE130" i="1"/>
  <c r="BF130" i="1"/>
  <c r="BG130" i="1"/>
  <c r="BH130" i="1"/>
  <c r="BI130" i="1"/>
  <c r="BJ130" i="1"/>
  <c r="D131" i="1"/>
  <c r="E131" i="1"/>
  <c r="F131" i="1"/>
  <c r="G131" i="1"/>
  <c r="H131" i="1"/>
  <c r="I131" i="1"/>
  <c r="J131" i="1"/>
  <c r="K131" i="1"/>
  <c r="L131" i="1"/>
  <c r="M131" i="1"/>
  <c r="N131" i="1"/>
  <c r="O131" i="1"/>
  <c r="P131" i="1"/>
  <c r="Q131" i="1"/>
  <c r="R131" i="1"/>
  <c r="S131" i="1"/>
  <c r="T131" i="1"/>
  <c r="U131" i="1"/>
  <c r="V131" i="1"/>
  <c r="W131" i="1"/>
  <c r="X131" i="1"/>
  <c r="Y131" i="1"/>
  <c r="Z131" i="1"/>
  <c r="AA131" i="1"/>
  <c r="AB131" i="1"/>
  <c r="AC131" i="1"/>
  <c r="AD131" i="1"/>
  <c r="AE131" i="1"/>
  <c r="AF131" i="1"/>
  <c r="AG131" i="1"/>
  <c r="AH131" i="1"/>
  <c r="AI131" i="1"/>
  <c r="AJ131" i="1"/>
  <c r="AK131" i="1"/>
  <c r="AL131" i="1"/>
  <c r="AM131" i="1"/>
  <c r="AN131" i="1"/>
  <c r="AO131" i="1"/>
  <c r="AP131" i="1"/>
  <c r="AQ131" i="1"/>
  <c r="AR131" i="1"/>
  <c r="AS131" i="1"/>
  <c r="AT131" i="1"/>
  <c r="AU131" i="1"/>
  <c r="AV131" i="1"/>
  <c r="AW131" i="1"/>
  <c r="AX131" i="1"/>
  <c r="AY131" i="1"/>
  <c r="AZ131" i="1"/>
  <c r="BA131" i="1"/>
  <c r="BB131" i="1"/>
  <c r="BC131" i="1"/>
  <c r="BD131" i="1"/>
  <c r="BE131" i="1"/>
  <c r="BF131" i="1"/>
  <c r="BG131" i="1"/>
  <c r="BH131" i="1"/>
  <c r="BI131" i="1"/>
  <c r="BJ131" i="1"/>
  <c r="D132" i="1"/>
  <c r="E132" i="1"/>
  <c r="F132" i="1"/>
  <c r="G132" i="1"/>
  <c r="H132" i="1"/>
  <c r="I132" i="1"/>
  <c r="J132" i="1"/>
  <c r="K132" i="1"/>
  <c r="L132" i="1"/>
  <c r="M132" i="1"/>
  <c r="N132" i="1"/>
  <c r="O132" i="1"/>
  <c r="P132" i="1"/>
  <c r="Q132" i="1"/>
  <c r="R132" i="1"/>
  <c r="S132" i="1"/>
  <c r="T132" i="1"/>
  <c r="U132" i="1"/>
  <c r="V132" i="1"/>
  <c r="W132" i="1"/>
  <c r="X132" i="1"/>
  <c r="Y132" i="1"/>
  <c r="Z132" i="1"/>
  <c r="AA132" i="1"/>
  <c r="AB132" i="1"/>
  <c r="AC132" i="1"/>
  <c r="AD132" i="1"/>
  <c r="AE132" i="1"/>
  <c r="AF132" i="1"/>
  <c r="AG132" i="1"/>
  <c r="AH132" i="1"/>
  <c r="AI132" i="1"/>
  <c r="AJ132" i="1"/>
  <c r="AK132" i="1"/>
  <c r="AL132" i="1"/>
  <c r="AM132" i="1"/>
  <c r="AN132" i="1"/>
  <c r="AO132" i="1"/>
  <c r="AP132" i="1"/>
  <c r="AQ132" i="1"/>
  <c r="AR132" i="1"/>
  <c r="AS132" i="1"/>
  <c r="AT132" i="1"/>
  <c r="AU132" i="1"/>
  <c r="AV132" i="1"/>
  <c r="AW132" i="1"/>
  <c r="AX132" i="1"/>
  <c r="AY132" i="1"/>
  <c r="AZ132" i="1"/>
  <c r="BA132" i="1"/>
  <c r="BB132" i="1"/>
  <c r="BC132" i="1"/>
  <c r="BD132" i="1"/>
  <c r="BE132" i="1"/>
  <c r="BF132" i="1"/>
  <c r="BG132" i="1"/>
  <c r="BH132" i="1"/>
  <c r="BI132" i="1"/>
  <c r="BJ132" i="1"/>
  <c r="D118" i="1"/>
  <c r="E118" i="1"/>
  <c r="F118" i="1"/>
  <c r="G118" i="1"/>
  <c r="H118" i="1"/>
  <c r="I118" i="1"/>
  <c r="J118" i="1"/>
  <c r="K118" i="1"/>
  <c r="L118" i="1"/>
  <c r="M118" i="1"/>
  <c r="N118" i="1"/>
  <c r="O118" i="1"/>
  <c r="P118" i="1"/>
  <c r="Q118" i="1"/>
  <c r="R118" i="1"/>
  <c r="S118" i="1"/>
  <c r="T118" i="1"/>
  <c r="U118" i="1"/>
  <c r="V118" i="1"/>
  <c r="W118" i="1"/>
  <c r="X118" i="1"/>
  <c r="Y118" i="1"/>
  <c r="Z118" i="1"/>
  <c r="AA118" i="1"/>
  <c r="AB118" i="1"/>
  <c r="AC118" i="1"/>
  <c r="AD118" i="1"/>
  <c r="AE118" i="1"/>
  <c r="AF118" i="1"/>
  <c r="AG118"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BH118" i="1"/>
  <c r="BI118" i="1"/>
  <c r="BJ118" i="1"/>
  <c r="D119" i="1"/>
  <c r="E119" i="1"/>
  <c r="F119" i="1"/>
  <c r="G119" i="1"/>
  <c r="H119" i="1"/>
  <c r="I119" i="1"/>
  <c r="J119" i="1"/>
  <c r="K119" i="1"/>
  <c r="L119" i="1"/>
  <c r="M119" i="1"/>
  <c r="N119" i="1"/>
  <c r="O119" i="1"/>
  <c r="P119" i="1"/>
  <c r="Q119" i="1"/>
  <c r="R119" i="1"/>
  <c r="S119" i="1"/>
  <c r="T119" i="1"/>
  <c r="U119" i="1"/>
  <c r="V119" i="1"/>
  <c r="W119" i="1"/>
  <c r="X119" i="1"/>
  <c r="Y119" i="1"/>
  <c r="Z119" i="1"/>
  <c r="AA119" i="1"/>
  <c r="AB119" i="1"/>
  <c r="AC119" i="1"/>
  <c r="AD119" i="1"/>
  <c r="AE119" i="1"/>
  <c r="AF119" i="1"/>
  <c r="AG119"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BH119" i="1"/>
  <c r="BI119" i="1"/>
  <c r="BJ119" i="1"/>
  <c r="D120" i="1"/>
  <c r="E120" i="1"/>
  <c r="F120" i="1"/>
  <c r="G120" i="1"/>
  <c r="H120" i="1"/>
  <c r="I120" i="1"/>
  <c r="J120" i="1"/>
  <c r="K120" i="1"/>
  <c r="L120" i="1"/>
  <c r="M120" i="1"/>
  <c r="N120" i="1"/>
  <c r="O120" i="1"/>
  <c r="P120" i="1"/>
  <c r="Q120" i="1"/>
  <c r="R120" i="1"/>
  <c r="S120" i="1"/>
  <c r="T120" i="1"/>
  <c r="U120" i="1"/>
  <c r="V120" i="1"/>
  <c r="W120" i="1"/>
  <c r="X120" i="1"/>
  <c r="Y120" i="1"/>
  <c r="Z120" i="1"/>
  <c r="AA120" i="1"/>
  <c r="AB120" i="1"/>
  <c r="AC120" i="1"/>
  <c r="AD120" i="1"/>
  <c r="AE120" i="1"/>
  <c r="AF120" i="1"/>
  <c r="AG120"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BH120" i="1"/>
  <c r="BI120" i="1"/>
  <c r="BJ120" i="1"/>
  <c r="D121" i="1"/>
  <c r="E121" i="1"/>
  <c r="F121" i="1"/>
  <c r="G121" i="1"/>
  <c r="H121" i="1"/>
  <c r="I121" i="1"/>
  <c r="J121" i="1"/>
  <c r="K121" i="1"/>
  <c r="L121" i="1"/>
  <c r="M121" i="1"/>
  <c r="N121" i="1"/>
  <c r="O121" i="1"/>
  <c r="P121" i="1"/>
  <c r="Q121" i="1"/>
  <c r="R121" i="1"/>
  <c r="S121" i="1"/>
  <c r="T121" i="1"/>
  <c r="U121" i="1"/>
  <c r="V121" i="1"/>
  <c r="W121" i="1"/>
  <c r="X121" i="1"/>
  <c r="Y121" i="1"/>
  <c r="Z121" i="1"/>
  <c r="AA121" i="1"/>
  <c r="AB121" i="1"/>
  <c r="AC121" i="1"/>
  <c r="AD121" i="1"/>
  <c r="AE121" i="1"/>
  <c r="AF121" i="1"/>
  <c r="AG121"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BH121" i="1"/>
  <c r="BI121" i="1"/>
  <c r="BJ121" i="1"/>
  <c r="D122" i="1"/>
  <c r="E122" i="1"/>
  <c r="F122" i="1"/>
  <c r="G122" i="1"/>
  <c r="H122" i="1"/>
  <c r="I122" i="1"/>
  <c r="J122" i="1"/>
  <c r="K122" i="1"/>
  <c r="L122" i="1"/>
  <c r="M122" i="1"/>
  <c r="N122" i="1"/>
  <c r="O122" i="1"/>
  <c r="P122" i="1"/>
  <c r="Q122" i="1"/>
  <c r="R122" i="1"/>
  <c r="S122" i="1"/>
  <c r="T122" i="1"/>
  <c r="U122" i="1"/>
  <c r="V122" i="1"/>
  <c r="W122" i="1"/>
  <c r="X122" i="1"/>
  <c r="Y122" i="1"/>
  <c r="Z122" i="1"/>
  <c r="AA122" i="1"/>
  <c r="AB122" i="1"/>
  <c r="AC122" i="1"/>
  <c r="AD122" i="1"/>
  <c r="AE122" i="1"/>
  <c r="AF122" i="1"/>
  <c r="AG122" i="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BH122" i="1"/>
  <c r="BI122" i="1"/>
  <c r="BJ122" i="1"/>
  <c r="D123" i="1"/>
  <c r="E123" i="1"/>
  <c r="F123" i="1"/>
  <c r="G123" i="1"/>
  <c r="H123" i="1"/>
  <c r="I123" i="1"/>
  <c r="J123" i="1"/>
  <c r="K123" i="1"/>
  <c r="L123" i="1"/>
  <c r="M123" i="1"/>
  <c r="N123" i="1"/>
  <c r="O123" i="1"/>
  <c r="P123" i="1"/>
  <c r="Q123" i="1"/>
  <c r="R123" i="1"/>
  <c r="S123" i="1"/>
  <c r="T123" i="1"/>
  <c r="U123" i="1"/>
  <c r="V123" i="1"/>
  <c r="W123" i="1"/>
  <c r="X123" i="1"/>
  <c r="Y123" i="1"/>
  <c r="Z123" i="1"/>
  <c r="AA123" i="1"/>
  <c r="AB123" i="1"/>
  <c r="AC123" i="1"/>
  <c r="AD123" i="1"/>
  <c r="AE123" i="1"/>
  <c r="AF123" i="1"/>
  <c r="AG123" i="1"/>
  <c r="AH123" i="1"/>
  <c r="AI123" i="1"/>
  <c r="AJ123" i="1"/>
  <c r="AK123" i="1"/>
  <c r="AL123" i="1"/>
  <c r="AM123" i="1"/>
  <c r="AN123" i="1"/>
  <c r="AO123" i="1"/>
  <c r="AP123" i="1"/>
  <c r="AQ123" i="1"/>
  <c r="AR123" i="1"/>
  <c r="AS123" i="1"/>
  <c r="AT123" i="1"/>
  <c r="AU123" i="1"/>
  <c r="AV123" i="1"/>
  <c r="AW123" i="1"/>
  <c r="AX123" i="1"/>
  <c r="AY123" i="1"/>
  <c r="AZ123" i="1"/>
  <c r="BA123" i="1"/>
  <c r="BB123" i="1"/>
  <c r="BC123" i="1"/>
  <c r="BD123" i="1"/>
  <c r="BE123" i="1"/>
  <c r="BF123" i="1"/>
  <c r="BG123" i="1"/>
  <c r="BH123" i="1"/>
  <c r="BI123" i="1"/>
  <c r="BJ123" i="1"/>
  <c r="C132" i="1"/>
  <c r="C131" i="1"/>
  <c r="C130" i="1"/>
  <c r="C129" i="1"/>
  <c r="C128" i="1"/>
  <c r="C127" i="1"/>
  <c r="C123" i="1"/>
  <c r="C122" i="1"/>
  <c r="C121" i="1"/>
  <c r="C120" i="1"/>
  <c r="C119" i="1"/>
  <c r="C118" i="1"/>
  <c r="C114" i="1"/>
  <c r="D109" i="1"/>
  <c r="E109" i="1"/>
  <c r="F109" i="1"/>
  <c r="G109" i="1"/>
  <c r="H109" i="1"/>
  <c r="I109" i="1"/>
  <c r="J109" i="1"/>
  <c r="K109" i="1"/>
  <c r="L109" i="1"/>
  <c r="M109" i="1"/>
  <c r="N109" i="1"/>
  <c r="O109" i="1"/>
  <c r="P109" i="1"/>
  <c r="Q109" i="1"/>
  <c r="R109" i="1"/>
  <c r="S109" i="1"/>
  <c r="T109" i="1"/>
  <c r="U109" i="1"/>
  <c r="V109" i="1"/>
  <c r="W109" i="1"/>
  <c r="X109" i="1"/>
  <c r="Y109" i="1"/>
  <c r="Z109" i="1"/>
  <c r="AA109" i="1"/>
  <c r="AB109" i="1"/>
  <c r="AC109" i="1"/>
  <c r="AD109" i="1"/>
  <c r="AE109" i="1"/>
  <c r="AF109" i="1"/>
  <c r="AG109"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BH109" i="1"/>
  <c r="BI109" i="1"/>
  <c r="BJ109" i="1"/>
  <c r="D110" i="1"/>
  <c r="E110" i="1"/>
  <c r="F110" i="1"/>
  <c r="G110" i="1"/>
  <c r="H110" i="1"/>
  <c r="I110" i="1"/>
  <c r="J110" i="1"/>
  <c r="K110" i="1"/>
  <c r="L110" i="1"/>
  <c r="M110" i="1"/>
  <c r="N110" i="1"/>
  <c r="O110" i="1"/>
  <c r="P110" i="1"/>
  <c r="Q110" i="1"/>
  <c r="R110" i="1"/>
  <c r="S110" i="1"/>
  <c r="T110" i="1"/>
  <c r="U110" i="1"/>
  <c r="V110" i="1"/>
  <c r="W110" i="1"/>
  <c r="X110" i="1"/>
  <c r="Y110" i="1"/>
  <c r="Z110" i="1"/>
  <c r="AA110" i="1"/>
  <c r="AB110" i="1"/>
  <c r="AC110" i="1"/>
  <c r="AD110" i="1"/>
  <c r="AE110" i="1"/>
  <c r="AF110" i="1"/>
  <c r="AG110"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BH110" i="1"/>
  <c r="BI110" i="1"/>
  <c r="BJ110" i="1"/>
  <c r="D111" i="1"/>
  <c r="E111" i="1"/>
  <c r="F111" i="1"/>
  <c r="G111" i="1"/>
  <c r="H111" i="1"/>
  <c r="I111" i="1"/>
  <c r="J111" i="1"/>
  <c r="K111" i="1"/>
  <c r="L111" i="1"/>
  <c r="M111" i="1"/>
  <c r="N111" i="1"/>
  <c r="O111" i="1"/>
  <c r="P111" i="1"/>
  <c r="Q111" i="1"/>
  <c r="R111" i="1"/>
  <c r="S111" i="1"/>
  <c r="T111" i="1"/>
  <c r="U111" i="1"/>
  <c r="V111" i="1"/>
  <c r="W111" i="1"/>
  <c r="X111" i="1"/>
  <c r="Y111" i="1"/>
  <c r="Z111" i="1"/>
  <c r="AA111" i="1"/>
  <c r="AB111" i="1"/>
  <c r="AC111" i="1"/>
  <c r="AD111" i="1"/>
  <c r="AE111" i="1"/>
  <c r="AF111" i="1"/>
  <c r="AG111"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BH111" i="1"/>
  <c r="BI111" i="1"/>
  <c r="BJ111" i="1"/>
  <c r="D112" i="1"/>
  <c r="E112" i="1"/>
  <c r="F112" i="1"/>
  <c r="G112" i="1"/>
  <c r="H112" i="1"/>
  <c r="I112" i="1"/>
  <c r="J112" i="1"/>
  <c r="K112" i="1"/>
  <c r="L112" i="1"/>
  <c r="M112" i="1"/>
  <c r="N112" i="1"/>
  <c r="O112" i="1"/>
  <c r="P112" i="1"/>
  <c r="Q112" i="1"/>
  <c r="R112" i="1"/>
  <c r="S112" i="1"/>
  <c r="T112" i="1"/>
  <c r="U112" i="1"/>
  <c r="V112" i="1"/>
  <c r="W112" i="1"/>
  <c r="X112" i="1"/>
  <c r="Y112" i="1"/>
  <c r="Z112" i="1"/>
  <c r="AA112" i="1"/>
  <c r="AB112" i="1"/>
  <c r="AC112" i="1"/>
  <c r="AD112" i="1"/>
  <c r="AE112" i="1"/>
  <c r="AF112" i="1"/>
  <c r="AG112"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BH112" i="1"/>
  <c r="BI112" i="1"/>
  <c r="BJ112" i="1"/>
  <c r="D113" i="1"/>
  <c r="E113" i="1"/>
  <c r="F113" i="1"/>
  <c r="G113" i="1"/>
  <c r="H113" i="1"/>
  <c r="I113" i="1"/>
  <c r="J113" i="1"/>
  <c r="K113" i="1"/>
  <c r="L113" i="1"/>
  <c r="M113" i="1"/>
  <c r="N113" i="1"/>
  <c r="O113" i="1"/>
  <c r="P113" i="1"/>
  <c r="Q113" i="1"/>
  <c r="R113" i="1"/>
  <c r="S113" i="1"/>
  <c r="T113" i="1"/>
  <c r="U113" i="1"/>
  <c r="V113" i="1"/>
  <c r="W113" i="1"/>
  <c r="X113" i="1"/>
  <c r="Y113" i="1"/>
  <c r="Z113" i="1"/>
  <c r="AA113" i="1"/>
  <c r="AB113" i="1"/>
  <c r="AC113" i="1"/>
  <c r="AD113" i="1"/>
  <c r="AE113" i="1"/>
  <c r="AF113" i="1"/>
  <c r="AG113"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BH113" i="1"/>
  <c r="BI113" i="1"/>
  <c r="BJ113" i="1"/>
  <c r="D114" i="1"/>
  <c r="E114" i="1"/>
  <c r="F114" i="1"/>
  <c r="G114" i="1"/>
  <c r="H114" i="1"/>
  <c r="I114" i="1"/>
  <c r="J114" i="1"/>
  <c r="K114" i="1"/>
  <c r="L114" i="1"/>
  <c r="M114" i="1"/>
  <c r="N114" i="1"/>
  <c r="O114" i="1"/>
  <c r="P114" i="1"/>
  <c r="Q114" i="1"/>
  <c r="R114" i="1"/>
  <c r="S114" i="1"/>
  <c r="T114" i="1"/>
  <c r="U114" i="1"/>
  <c r="V114" i="1"/>
  <c r="W114" i="1"/>
  <c r="X114" i="1"/>
  <c r="Y114" i="1"/>
  <c r="Z114" i="1"/>
  <c r="AA114" i="1"/>
  <c r="AB114" i="1"/>
  <c r="AC114" i="1"/>
  <c r="AD114" i="1"/>
  <c r="AE114" i="1"/>
  <c r="AF114" i="1"/>
  <c r="AG114"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BG108" i="1" s="1"/>
  <c r="BH114" i="1"/>
  <c r="BI114" i="1"/>
  <c r="BJ114" i="1"/>
  <c r="C113" i="1"/>
  <c r="C112" i="1"/>
  <c r="C111" i="1"/>
  <c r="C110" i="1"/>
  <c r="C109" i="1"/>
  <c r="D99" i="1"/>
  <c r="E99" i="1"/>
  <c r="F99" i="1"/>
  <c r="G99" i="1"/>
  <c r="H99" i="1"/>
  <c r="I99" i="1"/>
  <c r="J99" i="1"/>
  <c r="K99" i="1"/>
  <c r="L99" i="1"/>
  <c r="M99" i="1"/>
  <c r="N99" i="1"/>
  <c r="O99" i="1"/>
  <c r="P99" i="1"/>
  <c r="Q99" i="1"/>
  <c r="R99" i="1"/>
  <c r="S99" i="1"/>
  <c r="T99" i="1"/>
  <c r="U99" i="1"/>
  <c r="V99" i="1"/>
  <c r="W99" i="1"/>
  <c r="X99" i="1"/>
  <c r="Y99" i="1"/>
  <c r="Z99" i="1"/>
  <c r="AA99" i="1"/>
  <c r="AB99" i="1"/>
  <c r="AC99" i="1"/>
  <c r="AD99" i="1"/>
  <c r="AE99" i="1"/>
  <c r="AF99" i="1"/>
  <c r="AG99"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BH99" i="1"/>
  <c r="BI99" i="1"/>
  <c r="BJ99" i="1"/>
  <c r="D100" i="1"/>
  <c r="E100" i="1"/>
  <c r="F100" i="1"/>
  <c r="G100" i="1"/>
  <c r="H100" i="1"/>
  <c r="I100" i="1"/>
  <c r="J100" i="1"/>
  <c r="K100" i="1"/>
  <c r="L100" i="1"/>
  <c r="M100" i="1"/>
  <c r="N100" i="1"/>
  <c r="O100" i="1"/>
  <c r="P100" i="1"/>
  <c r="Q100" i="1"/>
  <c r="R100" i="1"/>
  <c r="S100" i="1"/>
  <c r="T100" i="1"/>
  <c r="U100" i="1"/>
  <c r="V100" i="1"/>
  <c r="W100" i="1"/>
  <c r="X100" i="1"/>
  <c r="Y100" i="1"/>
  <c r="Z100" i="1"/>
  <c r="AA100" i="1"/>
  <c r="AB100" i="1"/>
  <c r="AC100" i="1"/>
  <c r="AD100" i="1"/>
  <c r="AE100" i="1"/>
  <c r="AF100" i="1"/>
  <c r="AG100"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BH100" i="1"/>
  <c r="BI100" i="1"/>
  <c r="BJ100" i="1"/>
  <c r="D101" i="1"/>
  <c r="E101" i="1"/>
  <c r="F101" i="1"/>
  <c r="G101" i="1"/>
  <c r="H101" i="1"/>
  <c r="I101" i="1"/>
  <c r="J101" i="1"/>
  <c r="K101" i="1"/>
  <c r="L101" i="1"/>
  <c r="M101" i="1"/>
  <c r="N101" i="1"/>
  <c r="O101" i="1"/>
  <c r="P101" i="1"/>
  <c r="Q101" i="1"/>
  <c r="R101" i="1"/>
  <c r="S101" i="1"/>
  <c r="T101" i="1"/>
  <c r="U101" i="1"/>
  <c r="V101" i="1"/>
  <c r="W101" i="1"/>
  <c r="X101" i="1"/>
  <c r="Y101" i="1"/>
  <c r="Z101" i="1"/>
  <c r="AA101" i="1"/>
  <c r="AB101" i="1"/>
  <c r="AC101" i="1"/>
  <c r="AD101" i="1"/>
  <c r="AE101" i="1"/>
  <c r="AF101" i="1"/>
  <c r="AG101"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BH101" i="1"/>
  <c r="BI101" i="1"/>
  <c r="BJ101" i="1"/>
  <c r="D102" i="1"/>
  <c r="E102" i="1"/>
  <c r="F102" i="1"/>
  <c r="G102" i="1"/>
  <c r="H102" i="1"/>
  <c r="I102" i="1"/>
  <c r="J102" i="1"/>
  <c r="K102" i="1"/>
  <c r="L102" i="1"/>
  <c r="M102" i="1"/>
  <c r="N102" i="1"/>
  <c r="O102" i="1"/>
  <c r="P102" i="1"/>
  <c r="Q102" i="1"/>
  <c r="R102" i="1"/>
  <c r="S102" i="1"/>
  <c r="T102" i="1"/>
  <c r="U102" i="1"/>
  <c r="V102" i="1"/>
  <c r="W102" i="1"/>
  <c r="X102" i="1"/>
  <c r="Y102" i="1"/>
  <c r="Z102" i="1"/>
  <c r="AA102" i="1"/>
  <c r="AB102" i="1"/>
  <c r="AC102" i="1"/>
  <c r="AD102" i="1"/>
  <c r="AE102" i="1"/>
  <c r="AF102" i="1"/>
  <c r="AG102"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BH102" i="1"/>
  <c r="BI102" i="1"/>
  <c r="BJ102" i="1"/>
  <c r="D103" i="1"/>
  <c r="E103" i="1"/>
  <c r="F103" i="1"/>
  <c r="G103" i="1"/>
  <c r="H103" i="1"/>
  <c r="I103" i="1"/>
  <c r="J103" i="1"/>
  <c r="K103" i="1"/>
  <c r="L103" i="1"/>
  <c r="M103" i="1"/>
  <c r="N103" i="1"/>
  <c r="O103" i="1"/>
  <c r="P103" i="1"/>
  <c r="Q103" i="1"/>
  <c r="R103" i="1"/>
  <c r="S103" i="1"/>
  <c r="T103" i="1"/>
  <c r="U103" i="1"/>
  <c r="V103" i="1"/>
  <c r="W103" i="1"/>
  <c r="X103" i="1"/>
  <c r="Y103" i="1"/>
  <c r="Z103" i="1"/>
  <c r="AA103" i="1"/>
  <c r="AB103" i="1"/>
  <c r="AC103" i="1"/>
  <c r="AD103" i="1"/>
  <c r="AE103" i="1"/>
  <c r="AF103" i="1"/>
  <c r="AG103"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BH103" i="1"/>
  <c r="BI103" i="1"/>
  <c r="BJ103" i="1"/>
  <c r="D104" i="1"/>
  <c r="E104" i="1"/>
  <c r="F104" i="1"/>
  <c r="G104" i="1"/>
  <c r="H104" i="1"/>
  <c r="I104" i="1"/>
  <c r="J104" i="1"/>
  <c r="K104" i="1"/>
  <c r="L104" i="1"/>
  <c r="M104" i="1"/>
  <c r="N104" i="1"/>
  <c r="O104" i="1"/>
  <c r="P104" i="1"/>
  <c r="Q104" i="1"/>
  <c r="R104" i="1"/>
  <c r="S104" i="1"/>
  <c r="T104" i="1"/>
  <c r="U104" i="1"/>
  <c r="V104" i="1"/>
  <c r="W104" i="1"/>
  <c r="X104" i="1"/>
  <c r="Y104" i="1"/>
  <c r="Z104" i="1"/>
  <c r="AA104" i="1"/>
  <c r="AB104" i="1"/>
  <c r="AC104" i="1"/>
  <c r="AD104" i="1"/>
  <c r="AE104" i="1"/>
  <c r="AF104" i="1"/>
  <c r="AG104"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BH104" i="1"/>
  <c r="BI104" i="1"/>
  <c r="BJ104" i="1"/>
  <c r="D90" i="1"/>
  <c r="E90" i="1"/>
  <c r="F90" i="1"/>
  <c r="G90" i="1"/>
  <c r="H90" i="1"/>
  <c r="I90" i="1"/>
  <c r="J90" i="1"/>
  <c r="K90" i="1"/>
  <c r="L90" i="1"/>
  <c r="M90" i="1"/>
  <c r="N90" i="1"/>
  <c r="O90" i="1"/>
  <c r="P90" i="1"/>
  <c r="Q90" i="1"/>
  <c r="R90" i="1"/>
  <c r="S90" i="1"/>
  <c r="T90" i="1"/>
  <c r="U90" i="1"/>
  <c r="V90" i="1"/>
  <c r="W90" i="1"/>
  <c r="X90" i="1"/>
  <c r="Y90" i="1"/>
  <c r="Z90" i="1"/>
  <c r="AA90" i="1"/>
  <c r="AB90" i="1"/>
  <c r="AC90" i="1"/>
  <c r="AD90" i="1"/>
  <c r="AE90" i="1"/>
  <c r="AF90" i="1"/>
  <c r="AG90"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BH90" i="1"/>
  <c r="BI90" i="1"/>
  <c r="BJ90" i="1"/>
  <c r="D91" i="1"/>
  <c r="E91" i="1"/>
  <c r="F91" i="1"/>
  <c r="G91" i="1"/>
  <c r="H91" i="1"/>
  <c r="I91" i="1"/>
  <c r="J91" i="1"/>
  <c r="K91" i="1"/>
  <c r="L91" i="1"/>
  <c r="M91" i="1"/>
  <c r="N91" i="1"/>
  <c r="O91" i="1"/>
  <c r="P91" i="1"/>
  <c r="Q91" i="1"/>
  <c r="R91" i="1"/>
  <c r="S91" i="1"/>
  <c r="T91" i="1"/>
  <c r="U91" i="1"/>
  <c r="V91" i="1"/>
  <c r="W91" i="1"/>
  <c r="X91" i="1"/>
  <c r="Y91" i="1"/>
  <c r="Z91" i="1"/>
  <c r="AA91" i="1"/>
  <c r="AB91" i="1"/>
  <c r="AC91" i="1"/>
  <c r="AD91" i="1"/>
  <c r="AE91" i="1"/>
  <c r="AF91" i="1"/>
  <c r="AG91"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BH91" i="1"/>
  <c r="BI91" i="1"/>
  <c r="BJ91" i="1"/>
  <c r="D92" i="1"/>
  <c r="E92" i="1"/>
  <c r="F92" i="1"/>
  <c r="G92" i="1"/>
  <c r="H92" i="1"/>
  <c r="I92" i="1"/>
  <c r="J92" i="1"/>
  <c r="K92" i="1"/>
  <c r="L92" i="1"/>
  <c r="M92" i="1"/>
  <c r="N92" i="1"/>
  <c r="O92" i="1"/>
  <c r="P92" i="1"/>
  <c r="Q92" i="1"/>
  <c r="R92" i="1"/>
  <c r="S92" i="1"/>
  <c r="T92" i="1"/>
  <c r="U92" i="1"/>
  <c r="V92" i="1"/>
  <c r="W92" i="1"/>
  <c r="X92" i="1"/>
  <c r="Y92" i="1"/>
  <c r="Z92" i="1"/>
  <c r="AA92" i="1"/>
  <c r="AB92" i="1"/>
  <c r="AC92" i="1"/>
  <c r="AD92" i="1"/>
  <c r="AE92" i="1"/>
  <c r="AF92" i="1"/>
  <c r="AG92"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BH92" i="1"/>
  <c r="BI92" i="1"/>
  <c r="BJ92" i="1"/>
  <c r="D93" i="1"/>
  <c r="E93" i="1"/>
  <c r="F93" i="1"/>
  <c r="G93" i="1"/>
  <c r="H93" i="1"/>
  <c r="I93" i="1"/>
  <c r="J93" i="1"/>
  <c r="K93" i="1"/>
  <c r="L93" i="1"/>
  <c r="M93" i="1"/>
  <c r="N93" i="1"/>
  <c r="O93" i="1"/>
  <c r="P93" i="1"/>
  <c r="Q93" i="1"/>
  <c r="R93" i="1"/>
  <c r="S93" i="1"/>
  <c r="T93" i="1"/>
  <c r="U93" i="1"/>
  <c r="V93" i="1"/>
  <c r="W93" i="1"/>
  <c r="X93" i="1"/>
  <c r="Y93" i="1"/>
  <c r="Z93" i="1"/>
  <c r="AA93" i="1"/>
  <c r="AB93" i="1"/>
  <c r="AC93" i="1"/>
  <c r="AD93" i="1"/>
  <c r="AE93" i="1"/>
  <c r="AF93" i="1"/>
  <c r="AG93"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BH93" i="1"/>
  <c r="BI93" i="1"/>
  <c r="BJ93" i="1"/>
  <c r="D94" i="1"/>
  <c r="E94" i="1"/>
  <c r="F94" i="1"/>
  <c r="G94" i="1"/>
  <c r="H94" i="1"/>
  <c r="I94" i="1"/>
  <c r="J94" i="1"/>
  <c r="K94" i="1"/>
  <c r="L94" i="1"/>
  <c r="M94" i="1"/>
  <c r="N94" i="1"/>
  <c r="O94" i="1"/>
  <c r="P94" i="1"/>
  <c r="Q94" i="1"/>
  <c r="R94" i="1"/>
  <c r="S94" i="1"/>
  <c r="T94" i="1"/>
  <c r="U94" i="1"/>
  <c r="V94" i="1"/>
  <c r="W94" i="1"/>
  <c r="X94" i="1"/>
  <c r="Y94" i="1"/>
  <c r="Z94" i="1"/>
  <c r="AA94" i="1"/>
  <c r="AB94" i="1"/>
  <c r="AC94" i="1"/>
  <c r="AD94" i="1"/>
  <c r="AE94" i="1"/>
  <c r="AF94" i="1"/>
  <c r="AG94" i="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BH94" i="1"/>
  <c r="BI94" i="1"/>
  <c r="BJ94" i="1"/>
  <c r="D95" i="1"/>
  <c r="E95" i="1"/>
  <c r="F95" i="1"/>
  <c r="G95" i="1"/>
  <c r="H95" i="1"/>
  <c r="I95" i="1"/>
  <c r="J95" i="1"/>
  <c r="K95" i="1"/>
  <c r="L95" i="1"/>
  <c r="M95" i="1"/>
  <c r="N95" i="1"/>
  <c r="O95" i="1"/>
  <c r="P95" i="1"/>
  <c r="Q95" i="1"/>
  <c r="R95" i="1"/>
  <c r="S95" i="1"/>
  <c r="T95" i="1"/>
  <c r="U95" i="1"/>
  <c r="V95" i="1"/>
  <c r="W95" i="1"/>
  <c r="X95" i="1"/>
  <c r="Y95" i="1"/>
  <c r="Z95" i="1"/>
  <c r="AA95" i="1"/>
  <c r="AB95" i="1"/>
  <c r="AC95" i="1"/>
  <c r="AD95" i="1"/>
  <c r="AE95" i="1"/>
  <c r="AF95" i="1"/>
  <c r="AG95"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BH95" i="1"/>
  <c r="BI95" i="1"/>
  <c r="BJ95" i="1"/>
  <c r="C104" i="1"/>
  <c r="C103" i="1"/>
  <c r="C102" i="1"/>
  <c r="C101" i="1"/>
  <c r="C100" i="1"/>
  <c r="C99" i="1"/>
  <c r="C95" i="1"/>
  <c r="C94" i="1"/>
  <c r="C93" i="1"/>
  <c r="C92" i="1"/>
  <c r="C91" i="1"/>
  <c r="C90" i="1"/>
  <c r="C86" i="1"/>
  <c r="D81" i="1"/>
  <c r="E81" i="1"/>
  <c r="F81" i="1"/>
  <c r="G81" i="1"/>
  <c r="H81" i="1"/>
  <c r="I81" i="1"/>
  <c r="J81" i="1"/>
  <c r="K81" i="1"/>
  <c r="L81" i="1"/>
  <c r="M81" i="1"/>
  <c r="N81" i="1"/>
  <c r="O81" i="1"/>
  <c r="P81" i="1"/>
  <c r="Q81" i="1"/>
  <c r="R81" i="1"/>
  <c r="S81" i="1"/>
  <c r="T81" i="1"/>
  <c r="U81" i="1"/>
  <c r="V81" i="1"/>
  <c r="W81" i="1"/>
  <c r="X81" i="1"/>
  <c r="Y81" i="1"/>
  <c r="Z81" i="1"/>
  <c r="AA81" i="1"/>
  <c r="AB81" i="1"/>
  <c r="AC81" i="1"/>
  <c r="AD81" i="1"/>
  <c r="AE81" i="1"/>
  <c r="AF81" i="1"/>
  <c r="AG81"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BH81" i="1"/>
  <c r="BI81" i="1"/>
  <c r="BJ81" i="1"/>
  <c r="D82" i="1"/>
  <c r="E82" i="1"/>
  <c r="F82" i="1"/>
  <c r="G82" i="1"/>
  <c r="H82" i="1"/>
  <c r="I82" i="1"/>
  <c r="J82" i="1"/>
  <c r="K82" i="1"/>
  <c r="L82" i="1"/>
  <c r="M82" i="1"/>
  <c r="N82" i="1"/>
  <c r="O82" i="1"/>
  <c r="P82" i="1"/>
  <c r="Q82" i="1"/>
  <c r="R82" i="1"/>
  <c r="S82" i="1"/>
  <c r="T82" i="1"/>
  <c r="U82" i="1"/>
  <c r="V82" i="1"/>
  <c r="W82" i="1"/>
  <c r="X82" i="1"/>
  <c r="Y82" i="1"/>
  <c r="Z82" i="1"/>
  <c r="AA82" i="1"/>
  <c r="AB82" i="1"/>
  <c r="AC82" i="1"/>
  <c r="AD82" i="1"/>
  <c r="AE82" i="1"/>
  <c r="AF82" i="1"/>
  <c r="AG82"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BH82" i="1"/>
  <c r="BI82" i="1"/>
  <c r="BJ82" i="1"/>
  <c r="D83" i="1"/>
  <c r="E83" i="1"/>
  <c r="F83" i="1"/>
  <c r="G83" i="1"/>
  <c r="H83" i="1"/>
  <c r="I83" i="1"/>
  <c r="J83" i="1"/>
  <c r="K83" i="1"/>
  <c r="L83" i="1"/>
  <c r="M83" i="1"/>
  <c r="N83" i="1"/>
  <c r="O83" i="1"/>
  <c r="P83" i="1"/>
  <c r="Q83" i="1"/>
  <c r="R83" i="1"/>
  <c r="S83" i="1"/>
  <c r="T83" i="1"/>
  <c r="U83" i="1"/>
  <c r="V83" i="1"/>
  <c r="W83" i="1"/>
  <c r="X83" i="1"/>
  <c r="Y83" i="1"/>
  <c r="Z83" i="1"/>
  <c r="AA83" i="1"/>
  <c r="AB83" i="1"/>
  <c r="AC83" i="1"/>
  <c r="AD83" i="1"/>
  <c r="AE83" i="1"/>
  <c r="AF83" i="1"/>
  <c r="AG83"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BH83" i="1"/>
  <c r="BI83" i="1"/>
  <c r="BJ83" i="1"/>
  <c r="D84" i="1"/>
  <c r="E84" i="1"/>
  <c r="F84" i="1"/>
  <c r="G84" i="1"/>
  <c r="H84" i="1"/>
  <c r="I84" i="1"/>
  <c r="J84" i="1"/>
  <c r="K84" i="1"/>
  <c r="L84" i="1"/>
  <c r="M84" i="1"/>
  <c r="N84" i="1"/>
  <c r="O84" i="1"/>
  <c r="P84" i="1"/>
  <c r="Q84" i="1"/>
  <c r="R84" i="1"/>
  <c r="S84" i="1"/>
  <c r="T84" i="1"/>
  <c r="U84" i="1"/>
  <c r="V84" i="1"/>
  <c r="W84" i="1"/>
  <c r="X84" i="1"/>
  <c r="Y84" i="1"/>
  <c r="Z84" i="1"/>
  <c r="AA84" i="1"/>
  <c r="AB84" i="1"/>
  <c r="AC84" i="1"/>
  <c r="AD84" i="1"/>
  <c r="AE84" i="1"/>
  <c r="AF84" i="1"/>
  <c r="AG84"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BH84" i="1"/>
  <c r="BI84" i="1"/>
  <c r="BJ84" i="1"/>
  <c r="D85" i="1"/>
  <c r="E85" i="1"/>
  <c r="F85" i="1"/>
  <c r="G85" i="1"/>
  <c r="H85" i="1"/>
  <c r="I85" i="1"/>
  <c r="J85" i="1"/>
  <c r="K85" i="1"/>
  <c r="L85" i="1"/>
  <c r="M85" i="1"/>
  <c r="N85" i="1"/>
  <c r="O85" i="1"/>
  <c r="P85" i="1"/>
  <c r="Q85" i="1"/>
  <c r="R85" i="1"/>
  <c r="S85" i="1"/>
  <c r="T85" i="1"/>
  <c r="U85" i="1"/>
  <c r="V85" i="1"/>
  <c r="W85" i="1"/>
  <c r="X85" i="1"/>
  <c r="Y85" i="1"/>
  <c r="Z85" i="1"/>
  <c r="AA85" i="1"/>
  <c r="AB85" i="1"/>
  <c r="AC85" i="1"/>
  <c r="AD85" i="1"/>
  <c r="AE85" i="1"/>
  <c r="AF85" i="1"/>
  <c r="AG85"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BH85" i="1"/>
  <c r="BI85" i="1"/>
  <c r="BJ85" i="1"/>
  <c r="D86" i="1"/>
  <c r="E86" i="1"/>
  <c r="F86" i="1"/>
  <c r="G86" i="1"/>
  <c r="H86" i="1"/>
  <c r="I86" i="1"/>
  <c r="J86" i="1"/>
  <c r="K86" i="1"/>
  <c r="L86" i="1"/>
  <c r="M86" i="1"/>
  <c r="N86" i="1"/>
  <c r="O86" i="1"/>
  <c r="P86" i="1"/>
  <c r="Q86" i="1"/>
  <c r="R86" i="1"/>
  <c r="S86" i="1"/>
  <c r="T86" i="1"/>
  <c r="U86" i="1"/>
  <c r="V86" i="1"/>
  <c r="W86" i="1"/>
  <c r="X86" i="1"/>
  <c r="Y86" i="1"/>
  <c r="Z86" i="1"/>
  <c r="AA86" i="1"/>
  <c r="AB86" i="1"/>
  <c r="AC86" i="1"/>
  <c r="AD86" i="1"/>
  <c r="AE86" i="1"/>
  <c r="AF86" i="1"/>
  <c r="AG86"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BH86" i="1"/>
  <c r="BI86" i="1"/>
  <c r="BJ86" i="1"/>
  <c r="C85" i="1"/>
  <c r="C84" i="1"/>
  <c r="C83" i="1"/>
  <c r="C82" i="1"/>
  <c r="C81" i="1"/>
  <c r="D70" i="1"/>
  <c r="E70" i="1"/>
  <c r="F70" i="1"/>
  <c r="G70" i="1"/>
  <c r="H70" i="1"/>
  <c r="I70" i="1"/>
  <c r="J70" i="1"/>
  <c r="K70" i="1"/>
  <c r="L70" i="1"/>
  <c r="M70" i="1"/>
  <c r="N70" i="1"/>
  <c r="O70" i="1"/>
  <c r="P70" i="1"/>
  <c r="Q70" i="1"/>
  <c r="R70" i="1"/>
  <c r="S70" i="1"/>
  <c r="T70" i="1"/>
  <c r="U70" i="1"/>
  <c r="V70" i="1"/>
  <c r="W70" i="1"/>
  <c r="X70" i="1"/>
  <c r="Y70" i="1"/>
  <c r="Z70" i="1"/>
  <c r="AA70" i="1"/>
  <c r="AB70" i="1"/>
  <c r="AC70" i="1"/>
  <c r="AD70" i="1"/>
  <c r="AE70" i="1"/>
  <c r="AF70" i="1"/>
  <c r="AG70"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BH70" i="1"/>
  <c r="BI70" i="1"/>
  <c r="BJ70" i="1"/>
  <c r="D71" i="1"/>
  <c r="E71" i="1"/>
  <c r="F71" i="1"/>
  <c r="G71" i="1"/>
  <c r="H71" i="1"/>
  <c r="I71" i="1"/>
  <c r="J71" i="1"/>
  <c r="K71" i="1"/>
  <c r="L71" i="1"/>
  <c r="M71" i="1"/>
  <c r="N71" i="1"/>
  <c r="O71" i="1"/>
  <c r="P71" i="1"/>
  <c r="Q71" i="1"/>
  <c r="R71" i="1"/>
  <c r="S71" i="1"/>
  <c r="T71" i="1"/>
  <c r="U71" i="1"/>
  <c r="V71" i="1"/>
  <c r="W71" i="1"/>
  <c r="X71" i="1"/>
  <c r="Y71" i="1"/>
  <c r="Z71" i="1"/>
  <c r="AA71" i="1"/>
  <c r="AB71" i="1"/>
  <c r="AC71" i="1"/>
  <c r="AD71" i="1"/>
  <c r="AE71" i="1"/>
  <c r="AF71" i="1"/>
  <c r="AG71"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BH71" i="1"/>
  <c r="BI71" i="1"/>
  <c r="BJ71" i="1"/>
  <c r="D72" i="1"/>
  <c r="E72" i="1"/>
  <c r="F72" i="1"/>
  <c r="G72" i="1"/>
  <c r="H72" i="1"/>
  <c r="I72" i="1"/>
  <c r="J72" i="1"/>
  <c r="K72" i="1"/>
  <c r="L72" i="1"/>
  <c r="M72" i="1"/>
  <c r="N72" i="1"/>
  <c r="O72" i="1"/>
  <c r="P72" i="1"/>
  <c r="Q72" i="1"/>
  <c r="R72" i="1"/>
  <c r="S72" i="1"/>
  <c r="T72" i="1"/>
  <c r="U72" i="1"/>
  <c r="V72" i="1"/>
  <c r="W72" i="1"/>
  <c r="X72" i="1"/>
  <c r="Y72" i="1"/>
  <c r="Z72" i="1"/>
  <c r="AA72" i="1"/>
  <c r="AB72" i="1"/>
  <c r="AC72" i="1"/>
  <c r="AD72" i="1"/>
  <c r="AE72" i="1"/>
  <c r="AF72" i="1"/>
  <c r="AF69" i="1" s="1"/>
  <c r="AG72"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BH72" i="1"/>
  <c r="BI72" i="1"/>
  <c r="BJ72" i="1"/>
  <c r="D73" i="1"/>
  <c r="E73" i="1"/>
  <c r="F73" i="1"/>
  <c r="G73" i="1"/>
  <c r="H73" i="1"/>
  <c r="I73" i="1"/>
  <c r="J73" i="1"/>
  <c r="K73" i="1"/>
  <c r="L73" i="1"/>
  <c r="M73" i="1"/>
  <c r="N73" i="1"/>
  <c r="O73" i="1"/>
  <c r="P73" i="1"/>
  <c r="Q73" i="1"/>
  <c r="R73" i="1"/>
  <c r="S73" i="1"/>
  <c r="T73" i="1"/>
  <c r="U73" i="1"/>
  <c r="U69" i="1" s="1"/>
  <c r="V73" i="1"/>
  <c r="W73" i="1"/>
  <c r="X73" i="1"/>
  <c r="Y73" i="1"/>
  <c r="Z73" i="1"/>
  <c r="AA73" i="1"/>
  <c r="AB73" i="1"/>
  <c r="AC73" i="1"/>
  <c r="AD73" i="1"/>
  <c r="AE73" i="1"/>
  <c r="AF73" i="1"/>
  <c r="AG73"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BH73" i="1"/>
  <c r="BI73" i="1"/>
  <c r="BJ73" i="1"/>
  <c r="D74" i="1"/>
  <c r="E74" i="1"/>
  <c r="F74" i="1"/>
  <c r="G74" i="1"/>
  <c r="H74" i="1"/>
  <c r="I74" i="1"/>
  <c r="J74" i="1"/>
  <c r="J69" i="1" s="1"/>
  <c r="K74" i="1"/>
  <c r="L74" i="1"/>
  <c r="M74" i="1"/>
  <c r="N74" i="1"/>
  <c r="O74" i="1"/>
  <c r="P74" i="1"/>
  <c r="Q74" i="1"/>
  <c r="R74" i="1"/>
  <c r="S74" i="1"/>
  <c r="T74" i="1"/>
  <c r="U74" i="1"/>
  <c r="V74" i="1"/>
  <c r="W74" i="1"/>
  <c r="X74" i="1"/>
  <c r="Y74" i="1"/>
  <c r="Z74" i="1"/>
  <c r="AA74" i="1"/>
  <c r="AB74" i="1"/>
  <c r="AC74" i="1"/>
  <c r="AD74" i="1"/>
  <c r="AE74" i="1"/>
  <c r="AF74" i="1"/>
  <c r="AG74" i="1"/>
  <c r="AH74" i="1"/>
  <c r="AH69" i="1" s="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BH74" i="1"/>
  <c r="BI74" i="1"/>
  <c r="BJ74" i="1"/>
  <c r="D75" i="1"/>
  <c r="E75" i="1"/>
  <c r="F75" i="1"/>
  <c r="G75" i="1"/>
  <c r="H75" i="1"/>
  <c r="I75" i="1"/>
  <c r="J75" i="1"/>
  <c r="K75" i="1"/>
  <c r="L75" i="1"/>
  <c r="M75" i="1"/>
  <c r="N75" i="1"/>
  <c r="O75" i="1"/>
  <c r="P75" i="1"/>
  <c r="Q75" i="1"/>
  <c r="R75" i="1"/>
  <c r="S75" i="1"/>
  <c r="T75" i="1"/>
  <c r="U75" i="1"/>
  <c r="V75" i="1"/>
  <c r="W75" i="1"/>
  <c r="W69" i="1" s="1"/>
  <c r="X75" i="1"/>
  <c r="Y75" i="1"/>
  <c r="Z75" i="1"/>
  <c r="AA75" i="1"/>
  <c r="AB75" i="1"/>
  <c r="AC75" i="1"/>
  <c r="AD75" i="1"/>
  <c r="AE75" i="1"/>
  <c r="AF75" i="1"/>
  <c r="AG75" i="1"/>
  <c r="AH75" i="1"/>
  <c r="AI75" i="1"/>
  <c r="AJ75" i="1"/>
  <c r="AK75" i="1"/>
  <c r="AL75" i="1"/>
  <c r="AM75" i="1"/>
  <c r="AM69" i="1" s="1"/>
  <c r="AN75" i="1"/>
  <c r="AO75" i="1"/>
  <c r="AP75" i="1"/>
  <c r="AQ75" i="1"/>
  <c r="AR75" i="1"/>
  <c r="AS75" i="1"/>
  <c r="AT75" i="1"/>
  <c r="AU75" i="1"/>
  <c r="AU69" i="1" s="1"/>
  <c r="AV75" i="1"/>
  <c r="AW75" i="1"/>
  <c r="AX75" i="1"/>
  <c r="AY75" i="1"/>
  <c r="AZ75" i="1"/>
  <c r="BA75" i="1"/>
  <c r="BB75" i="1"/>
  <c r="BC75" i="1"/>
  <c r="BC69" i="1" s="1"/>
  <c r="BD75" i="1"/>
  <c r="BE75" i="1"/>
  <c r="BF75" i="1"/>
  <c r="BG75" i="1"/>
  <c r="BH75" i="1"/>
  <c r="BI75" i="1"/>
  <c r="BJ75" i="1"/>
  <c r="C75" i="1"/>
  <c r="C74" i="1"/>
  <c r="C73" i="1"/>
  <c r="C72" i="1"/>
  <c r="C71" i="1"/>
  <c r="C70" i="1"/>
  <c r="C66" i="1"/>
  <c r="D61" i="1"/>
  <c r="E61" i="1"/>
  <c r="F61" i="1"/>
  <c r="G61" i="1"/>
  <c r="H61" i="1"/>
  <c r="I61" i="1"/>
  <c r="J61" i="1"/>
  <c r="K61" i="1"/>
  <c r="L61" i="1"/>
  <c r="M61" i="1"/>
  <c r="M60" i="1" s="1"/>
  <c r="N61" i="1"/>
  <c r="O61" i="1"/>
  <c r="P61" i="1"/>
  <c r="Q61" i="1"/>
  <c r="R61" i="1"/>
  <c r="S61" i="1"/>
  <c r="T61" i="1"/>
  <c r="U61" i="1"/>
  <c r="V61" i="1"/>
  <c r="W61" i="1"/>
  <c r="X61" i="1"/>
  <c r="Y61" i="1"/>
  <c r="Z61" i="1"/>
  <c r="AA61" i="1"/>
  <c r="AB61" i="1"/>
  <c r="AC61" i="1"/>
  <c r="AD61" i="1"/>
  <c r="AE61" i="1"/>
  <c r="AF61" i="1"/>
  <c r="AG61" i="1"/>
  <c r="AH61" i="1"/>
  <c r="AI61" i="1"/>
  <c r="AJ61" i="1"/>
  <c r="AK61" i="1"/>
  <c r="AL61" i="1"/>
  <c r="AM61" i="1"/>
  <c r="AN61" i="1"/>
  <c r="AO61" i="1"/>
  <c r="AP61" i="1"/>
  <c r="AQ61" i="1"/>
  <c r="AR61" i="1"/>
  <c r="AS61" i="1"/>
  <c r="AT61" i="1"/>
  <c r="AU61" i="1"/>
  <c r="AV61" i="1"/>
  <c r="AW61" i="1"/>
  <c r="AX61" i="1"/>
  <c r="AY61" i="1"/>
  <c r="AZ61" i="1"/>
  <c r="BA61" i="1"/>
  <c r="BB61" i="1"/>
  <c r="BC61" i="1"/>
  <c r="BD61" i="1"/>
  <c r="BE61" i="1"/>
  <c r="BF61" i="1"/>
  <c r="BG61" i="1"/>
  <c r="BH61" i="1"/>
  <c r="BI61" i="1"/>
  <c r="BJ61" i="1"/>
  <c r="D62" i="1"/>
  <c r="E62" i="1"/>
  <c r="F62" i="1"/>
  <c r="G62" i="1"/>
  <c r="H62" i="1"/>
  <c r="I62" i="1"/>
  <c r="J62" i="1"/>
  <c r="K62" i="1"/>
  <c r="L62" i="1"/>
  <c r="M62" i="1"/>
  <c r="N62" i="1"/>
  <c r="O62" i="1"/>
  <c r="P62" i="1"/>
  <c r="Q62" i="1"/>
  <c r="R62" i="1"/>
  <c r="R60" i="1" s="1"/>
  <c r="S62" i="1"/>
  <c r="T62" i="1"/>
  <c r="U62" i="1"/>
  <c r="V62" i="1"/>
  <c r="W62" i="1"/>
  <c r="X62" i="1"/>
  <c r="Y62" i="1"/>
  <c r="Z62" i="1"/>
  <c r="Z60" i="1" s="1"/>
  <c r="AA62" i="1"/>
  <c r="AB62" i="1"/>
  <c r="AC62" i="1"/>
  <c r="AD62" i="1"/>
  <c r="AE62" i="1"/>
  <c r="AF62" i="1"/>
  <c r="AG62" i="1"/>
  <c r="AH62" i="1"/>
  <c r="AI62" i="1"/>
  <c r="AJ62" i="1"/>
  <c r="AK62" i="1"/>
  <c r="AL62" i="1"/>
  <c r="AM62" i="1"/>
  <c r="AN62" i="1"/>
  <c r="AO62" i="1"/>
  <c r="AP62" i="1"/>
  <c r="AP60" i="1" s="1"/>
  <c r="AQ62" i="1"/>
  <c r="AR62" i="1"/>
  <c r="AS62" i="1"/>
  <c r="AT62" i="1"/>
  <c r="AU62" i="1"/>
  <c r="AV62" i="1"/>
  <c r="AW62" i="1"/>
  <c r="AX62" i="1"/>
  <c r="AY62" i="1"/>
  <c r="AZ62" i="1"/>
  <c r="BA62" i="1"/>
  <c r="BB62" i="1"/>
  <c r="BC62" i="1"/>
  <c r="BD62" i="1"/>
  <c r="BE62" i="1"/>
  <c r="BF62" i="1"/>
  <c r="BF60" i="1" s="1"/>
  <c r="BG62" i="1"/>
  <c r="BH62" i="1"/>
  <c r="BI62" i="1"/>
  <c r="BJ62" i="1"/>
  <c r="D63" i="1"/>
  <c r="E63" i="1"/>
  <c r="F63" i="1"/>
  <c r="G63" i="1"/>
  <c r="H63" i="1"/>
  <c r="I63" i="1"/>
  <c r="J63" i="1"/>
  <c r="K63" i="1"/>
  <c r="L63" i="1"/>
  <c r="M63" i="1"/>
  <c r="N63" i="1"/>
  <c r="O63" i="1"/>
  <c r="P63" i="1"/>
  <c r="Q63" i="1"/>
  <c r="R63" i="1"/>
  <c r="S63" i="1"/>
  <c r="T63" i="1"/>
  <c r="U63" i="1"/>
  <c r="V63" i="1"/>
  <c r="W63" i="1"/>
  <c r="X63" i="1"/>
  <c r="Y63" i="1"/>
  <c r="Z63" i="1"/>
  <c r="AA63" i="1"/>
  <c r="AB63" i="1"/>
  <c r="AC63" i="1"/>
  <c r="AD63" i="1"/>
  <c r="AE63" i="1"/>
  <c r="AF63" i="1"/>
  <c r="AG63" i="1"/>
  <c r="AH63" i="1"/>
  <c r="AI63" i="1"/>
  <c r="AJ63" i="1"/>
  <c r="AK63" i="1"/>
  <c r="AL63" i="1"/>
  <c r="AM63" i="1"/>
  <c r="AN63" i="1"/>
  <c r="AO63" i="1"/>
  <c r="AP63" i="1"/>
  <c r="AQ63" i="1"/>
  <c r="AR63" i="1"/>
  <c r="AS63" i="1"/>
  <c r="AT63" i="1"/>
  <c r="AU63" i="1"/>
  <c r="AV63" i="1"/>
  <c r="AW63" i="1"/>
  <c r="AX63" i="1"/>
  <c r="AY63" i="1"/>
  <c r="AZ63" i="1"/>
  <c r="BA63" i="1"/>
  <c r="BB63" i="1"/>
  <c r="BC63" i="1"/>
  <c r="BD63" i="1"/>
  <c r="BE63" i="1"/>
  <c r="BF63" i="1"/>
  <c r="BG63" i="1"/>
  <c r="BH63" i="1"/>
  <c r="BI63" i="1"/>
  <c r="BJ63" i="1"/>
  <c r="D64" i="1"/>
  <c r="D60" i="1" s="1"/>
  <c r="E64" i="1"/>
  <c r="F64" i="1"/>
  <c r="G64" i="1"/>
  <c r="H64" i="1"/>
  <c r="I64" i="1"/>
  <c r="J64" i="1"/>
  <c r="K64" i="1"/>
  <c r="L64" i="1"/>
  <c r="L60" i="1" s="1"/>
  <c r="M64" i="1"/>
  <c r="N64" i="1"/>
  <c r="O64" i="1"/>
  <c r="P64" i="1"/>
  <c r="Q64" i="1"/>
  <c r="R64" i="1"/>
  <c r="S64" i="1"/>
  <c r="T64" i="1"/>
  <c r="U64" i="1"/>
  <c r="V64" i="1"/>
  <c r="W64" i="1"/>
  <c r="X64" i="1"/>
  <c r="Y64" i="1"/>
  <c r="Z64" i="1"/>
  <c r="AA64" i="1"/>
  <c r="AB64" i="1"/>
  <c r="AC64" i="1"/>
  <c r="AD64" i="1"/>
  <c r="AE64" i="1"/>
  <c r="AF64" i="1"/>
  <c r="AG64" i="1"/>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BH64" i="1"/>
  <c r="BH60" i="1" s="1"/>
  <c r="BI64" i="1"/>
  <c r="BJ64" i="1"/>
  <c r="D65" i="1"/>
  <c r="E65" i="1"/>
  <c r="F65" i="1"/>
  <c r="G65" i="1"/>
  <c r="H65" i="1"/>
  <c r="I65" i="1"/>
  <c r="J65" i="1"/>
  <c r="K65" i="1"/>
  <c r="L65" i="1"/>
  <c r="M65" i="1"/>
  <c r="N65" i="1"/>
  <c r="O65" i="1"/>
  <c r="P65" i="1"/>
  <c r="Q65" i="1"/>
  <c r="R65" i="1"/>
  <c r="S65" i="1"/>
  <c r="T65" i="1"/>
  <c r="U65" i="1"/>
  <c r="V65" i="1"/>
  <c r="W65" i="1"/>
  <c r="X65" i="1"/>
  <c r="Y65" i="1"/>
  <c r="Y60" i="1" s="1"/>
  <c r="Z65" i="1"/>
  <c r="AA65" i="1"/>
  <c r="AB65" i="1"/>
  <c r="AC65" i="1"/>
  <c r="AD65" i="1"/>
  <c r="AE65" i="1"/>
  <c r="AF65" i="1"/>
  <c r="AG65" i="1"/>
  <c r="AG60" i="1" s="1"/>
  <c r="AH65" i="1"/>
  <c r="AI65" i="1"/>
  <c r="AJ65" i="1"/>
  <c r="AK65" i="1"/>
  <c r="AL65" i="1"/>
  <c r="AM65" i="1"/>
  <c r="AN65" i="1"/>
  <c r="AO65" i="1"/>
  <c r="AO60" i="1" s="1"/>
  <c r="AP65" i="1"/>
  <c r="AQ65" i="1"/>
  <c r="AR65" i="1"/>
  <c r="AS65" i="1"/>
  <c r="AT65" i="1"/>
  <c r="AU65" i="1"/>
  <c r="AV65" i="1"/>
  <c r="AW65" i="1"/>
  <c r="AW60" i="1" s="1"/>
  <c r="AX65" i="1"/>
  <c r="AY65" i="1"/>
  <c r="AZ65" i="1"/>
  <c r="BA65" i="1"/>
  <c r="BB65" i="1"/>
  <c r="BC65" i="1"/>
  <c r="BD65" i="1"/>
  <c r="BE65" i="1"/>
  <c r="BF65" i="1"/>
  <c r="BG65" i="1"/>
  <c r="BH65" i="1"/>
  <c r="BI65" i="1"/>
  <c r="BJ65" i="1"/>
  <c r="D66" i="1"/>
  <c r="E66" i="1"/>
  <c r="F66" i="1"/>
  <c r="G66" i="1"/>
  <c r="H66" i="1"/>
  <c r="I66" i="1"/>
  <c r="J66" i="1"/>
  <c r="K66" i="1"/>
  <c r="L66" i="1"/>
  <c r="M66" i="1"/>
  <c r="N66" i="1"/>
  <c r="N60" i="1" s="1"/>
  <c r="O66" i="1"/>
  <c r="P66" i="1"/>
  <c r="Q66" i="1"/>
  <c r="R66" i="1"/>
  <c r="S66" i="1"/>
  <c r="T66" i="1"/>
  <c r="U66" i="1"/>
  <c r="V66" i="1"/>
  <c r="V60" i="1" s="1"/>
  <c r="W66" i="1"/>
  <c r="X66" i="1"/>
  <c r="Y66" i="1"/>
  <c r="Z66" i="1"/>
  <c r="AA66" i="1"/>
  <c r="AB66" i="1"/>
  <c r="AC66" i="1"/>
  <c r="AD66" i="1"/>
  <c r="AE66" i="1"/>
  <c r="AF66" i="1"/>
  <c r="AG66"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BH66" i="1"/>
  <c r="BI66" i="1"/>
  <c r="BJ66" i="1"/>
  <c r="C65" i="1"/>
  <c r="C64" i="1"/>
  <c r="C63" i="1"/>
  <c r="C62" i="1"/>
  <c r="C61" i="1"/>
  <c r="C57" i="1"/>
  <c r="D52" i="1"/>
  <c r="E52" i="1"/>
  <c r="E51" i="1" s="1"/>
  <c r="F52" i="1"/>
  <c r="G52" i="1"/>
  <c r="H52" i="1"/>
  <c r="I52" i="1"/>
  <c r="J52" i="1"/>
  <c r="K52" i="1"/>
  <c r="L52" i="1"/>
  <c r="M52" i="1"/>
  <c r="N52" i="1"/>
  <c r="O52" i="1"/>
  <c r="P52" i="1"/>
  <c r="Q52" i="1"/>
  <c r="R52" i="1"/>
  <c r="S52" i="1"/>
  <c r="T52" i="1"/>
  <c r="U52" i="1"/>
  <c r="V52" i="1"/>
  <c r="W52" i="1"/>
  <c r="X52" i="1"/>
  <c r="Y52" i="1"/>
  <c r="Z52" i="1"/>
  <c r="AA52" i="1"/>
  <c r="AB52" i="1"/>
  <c r="AC52" i="1"/>
  <c r="AC51" i="1" s="1"/>
  <c r="AD52" i="1"/>
  <c r="AE52" i="1"/>
  <c r="AF52" i="1"/>
  <c r="AG52" i="1"/>
  <c r="AH52" i="1"/>
  <c r="AI52" i="1"/>
  <c r="AJ52" i="1"/>
  <c r="AK52" i="1"/>
  <c r="AL52" i="1"/>
  <c r="AM52" i="1"/>
  <c r="AN52" i="1"/>
  <c r="AO52" i="1"/>
  <c r="AP52" i="1"/>
  <c r="AQ52" i="1"/>
  <c r="AR52" i="1"/>
  <c r="AS52" i="1"/>
  <c r="AS51" i="1" s="1"/>
  <c r="AT52" i="1"/>
  <c r="AU52" i="1"/>
  <c r="AV52" i="1"/>
  <c r="AW52" i="1"/>
  <c r="AX52" i="1"/>
  <c r="AY52" i="1"/>
  <c r="AZ52" i="1"/>
  <c r="BA52" i="1"/>
  <c r="BB52" i="1"/>
  <c r="BC52" i="1"/>
  <c r="BD52" i="1"/>
  <c r="BE52" i="1"/>
  <c r="BF52" i="1"/>
  <c r="BG52" i="1"/>
  <c r="BH52" i="1"/>
  <c r="BI52" i="1"/>
  <c r="BJ52" i="1"/>
  <c r="D53" i="1"/>
  <c r="E53" i="1"/>
  <c r="F53" i="1"/>
  <c r="G53" i="1"/>
  <c r="H53" i="1"/>
  <c r="I53" i="1"/>
  <c r="J53" i="1"/>
  <c r="K53" i="1"/>
  <c r="L53" i="1"/>
  <c r="M53" i="1"/>
  <c r="N53" i="1"/>
  <c r="O53" i="1"/>
  <c r="P53" i="1"/>
  <c r="Q53" i="1"/>
  <c r="R53" i="1"/>
  <c r="S53" i="1"/>
  <c r="T53" i="1"/>
  <c r="U53" i="1"/>
  <c r="V53" i="1"/>
  <c r="W53" i="1"/>
  <c r="X53" i="1"/>
  <c r="Y53" i="1"/>
  <c r="Z53" i="1"/>
  <c r="AA53" i="1"/>
  <c r="AB53" i="1"/>
  <c r="AC53" i="1"/>
  <c r="AD53" i="1"/>
  <c r="AE53" i="1"/>
  <c r="AF53" i="1"/>
  <c r="AG53" i="1"/>
  <c r="AH53" i="1"/>
  <c r="AI53" i="1"/>
  <c r="AJ53" i="1"/>
  <c r="AK53" i="1"/>
  <c r="AL53" i="1"/>
  <c r="AM53" i="1"/>
  <c r="AN53" i="1"/>
  <c r="AO53" i="1"/>
  <c r="AP53" i="1"/>
  <c r="AQ53" i="1"/>
  <c r="AR53" i="1"/>
  <c r="AS53" i="1"/>
  <c r="AT53" i="1"/>
  <c r="AU53" i="1"/>
  <c r="AV53" i="1"/>
  <c r="AW53" i="1"/>
  <c r="AX53" i="1"/>
  <c r="AY53" i="1"/>
  <c r="AZ53" i="1"/>
  <c r="BA53" i="1"/>
  <c r="BB53" i="1"/>
  <c r="BC53" i="1"/>
  <c r="BD53" i="1"/>
  <c r="BE53" i="1"/>
  <c r="BF53" i="1"/>
  <c r="BG53" i="1"/>
  <c r="BH53" i="1"/>
  <c r="BI53" i="1"/>
  <c r="BJ53" i="1"/>
  <c r="D54" i="1"/>
  <c r="E54" i="1"/>
  <c r="F54" i="1"/>
  <c r="G54" i="1"/>
  <c r="H54" i="1"/>
  <c r="I54" i="1"/>
  <c r="J54" i="1"/>
  <c r="K54" i="1"/>
  <c r="L54" i="1"/>
  <c r="M54" i="1"/>
  <c r="N54" i="1"/>
  <c r="O54" i="1"/>
  <c r="P54" i="1"/>
  <c r="Q54" i="1"/>
  <c r="R54" i="1"/>
  <c r="S54" i="1"/>
  <c r="T54" i="1"/>
  <c r="U54" i="1"/>
  <c r="V54" i="1"/>
  <c r="W54" i="1"/>
  <c r="X54" i="1"/>
  <c r="Y54" i="1"/>
  <c r="Z54" i="1"/>
  <c r="AA54" i="1"/>
  <c r="AB54" i="1"/>
  <c r="AC54" i="1"/>
  <c r="AD54" i="1"/>
  <c r="AE54" i="1"/>
  <c r="AF54" i="1"/>
  <c r="AG54" i="1"/>
  <c r="AH54" i="1"/>
  <c r="AI54" i="1"/>
  <c r="AJ54" i="1"/>
  <c r="AK54" i="1"/>
  <c r="AL54" i="1"/>
  <c r="AM54" i="1"/>
  <c r="AN54" i="1"/>
  <c r="AO54" i="1"/>
  <c r="AP54" i="1"/>
  <c r="AQ54" i="1"/>
  <c r="AR54" i="1"/>
  <c r="AS54" i="1"/>
  <c r="AT54" i="1"/>
  <c r="AU54" i="1"/>
  <c r="AV54" i="1"/>
  <c r="AW54" i="1"/>
  <c r="AX54" i="1"/>
  <c r="AY54" i="1"/>
  <c r="AZ54" i="1"/>
  <c r="BA54" i="1"/>
  <c r="BB54" i="1"/>
  <c r="BC54" i="1"/>
  <c r="BD54" i="1"/>
  <c r="BE54" i="1"/>
  <c r="BF54" i="1"/>
  <c r="BG54" i="1"/>
  <c r="BH54" i="1"/>
  <c r="BI54" i="1"/>
  <c r="BJ54" i="1"/>
  <c r="D55" i="1"/>
  <c r="D51" i="1" s="1"/>
  <c r="E55" i="1"/>
  <c r="F55" i="1"/>
  <c r="G55" i="1"/>
  <c r="H55" i="1"/>
  <c r="I55" i="1"/>
  <c r="J55" i="1"/>
  <c r="K55" i="1"/>
  <c r="L55" i="1"/>
  <c r="M55" i="1"/>
  <c r="N55" i="1"/>
  <c r="O55" i="1"/>
  <c r="P55" i="1"/>
  <c r="Q55" i="1"/>
  <c r="R55" i="1"/>
  <c r="S55" i="1"/>
  <c r="T55" i="1"/>
  <c r="T51" i="1" s="1"/>
  <c r="U55" i="1"/>
  <c r="V55" i="1"/>
  <c r="W55" i="1"/>
  <c r="X55" i="1"/>
  <c r="Y55" i="1"/>
  <c r="Z55" i="1"/>
  <c r="AA55" i="1"/>
  <c r="AB55" i="1"/>
  <c r="AB51" i="1" s="1"/>
  <c r="AC55" i="1"/>
  <c r="AD55" i="1"/>
  <c r="AE55" i="1"/>
  <c r="AF55" i="1"/>
  <c r="AG55" i="1"/>
  <c r="AH55" i="1"/>
  <c r="AI55" i="1"/>
  <c r="AJ55" i="1"/>
  <c r="AJ51" i="1" s="1"/>
  <c r="AK55" i="1"/>
  <c r="AL55" i="1"/>
  <c r="AM55" i="1"/>
  <c r="AN55" i="1"/>
  <c r="AO55" i="1"/>
  <c r="AP55" i="1"/>
  <c r="AQ55" i="1"/>
  <c r="AR55" i="1"/>
  <c r="AR51" i="1" s="1"/>
  <c r="AS55" i="1"/>
  <c r="AT55" i="1"/>
  <c r="AU55" i="1"/>
  <c r="AV55" i="1"/>
  <c r="AW55" i="1"/>
  <c r="AX55" i="1"/>
  <c r="AY55" i="1"/>
  <c r="AZ55" i="1"/>
  <c r="AZ51" i="1" s="1"/>
  <c r="BA55" i="1"/>
  <c r="BB55" i="1"/>
  <c r="BC55" i="1"/>
  <c r="BD55" i="1"/>
  <c r="BE55" i="1"/>
  <c r="BF55" i="1"/>
  <c r="BG55" i="1"/>
  <c r="BH55" i="1"/>
  <c r="BH51" i="1" s="1"/>
  <c r="BI55" i="1"/>
  <c r="BJ55" i="1"/>
  <c r="D56" i="1"/>
  <c r="E56" i="1"/>
  <c r="F56" i="1"/>
  <c r="G56" i="1"/>
  <c r="H56" i="1"/>
  <c r="I56" i="1"/>
  <c r="I51" i="1" s="1"/>
  <c r="J56" i="1"/>
  <c r="K56" i="1"/>
  <c r="L56" i="1"/>
  <c r="M56" i="1"/>
  <c r="N56" i="1"/>
  <c r="O56" i="1"/>
  <c r="P56" i="1"/>
  <c r="Q56" i="1"/>
  <c r="Q51" i="1" s="1"/>
  <c r="R56" i="1"/>
  <c r="S56" i="1"/>
  <c r="T56" i="1"/>
  <c r="U56" i="1"/>
  <c r="V56" i="1"/>
  <c r="W56" i="1"/>
  <c r="X56" i="1"/>
  <c r="Y56" i="1"/>
  <c r="Z56" i="1"/>
  <c r="AA56" i="1"/>
  <c r="AB56" i="1"/>
  <c r="AC56" i="1"/>
  <c r="AD56" i="1"/>
  <c r="AE56" i="1"/>
  <c r="AF56" i="1"/>
  <c r="AG56" i="1"/>
  <c r="AG51" i="1" s="1"/>
  <c r="AH56" i="1"/>
  <c r="AI56" i="1"/>
  <c r="AJ56" i="1"/>
  <c r="AK56" i="1"/>
  <c r="AL56" i="1"/>
  <c r="AM56" i="1"/>
  <c r="AN56" i="1"/>
  <c r="AO56" i="1"/>
  <c r="AO51" i="1" s="1"/>
  <c r="AP56" i="1"/>
  <c r="AQ56" i="1"/>
  <c r="AR56" i="1"/>
  <c r="AS56" i="1"/>
  <c r="AT56" i="1"/>
  <c r="AU56" i="1"/>
  <c r="AV56" i="1"/>
  <c r="AW56" i="1"/>
  <c r="AW51" i="1" s="1"/>
  <c r="AX56" i="1"/>
  <c r="AY56" i="1"/>
  <c r="AZ56" i="1"/>
  <c r="BA56" i="1"/>
  <c r="BB56" i="1"/>
  <c r="BC56" i="1"/>
  <c r="BD56" i="1"/>
  <c r="BE56" i="1"/>
  <c r="BE51" i="1" s="1"/>
  <c r="BF56" i="1"/>
  <c r="BG56" i="1"/>
  <c r="BH56" i="1"/>
  <c r="BI56" i="1"/>
  <c r="BJ56" i="1"/>
  <c r="D57" i="1"/>
  <c r="E57" i="1"/>
  <c r="F57" i="1"/>
  <c r="F51" i="1" s="1"/>
  <c r="G57" i="1"/>
  <c r="H57" i="1"/>
  <c r="I57" i="1"/>
  <c r="J57" i="1"/>
  <c r="K57" i="1"/>
  <c r="L57" i="1"/>
  <c r="M57" i="1"/>
  <c r="N57" i="1"/>
  <c r="N51" i="1" s="1"/>
  <c r="O57" i="1"/>
  <c r="P57" i="1"/>
  <c r="Q57" i="1"/>
  <c r="R57" i="1"/>
  <c r="S57" i="1"/>
  <c r="T57" i="1"/>
  <c r="U57" i="1"/>
  <c r="V57" i="1"/>
  <c r="V51" i="1" s="1"/>
  <c r="W57" i="1"/>
  <c r="X57" i="1"/>
  <c r="Y57" i="1"/>
  <c r="Z57" i="1"/>
  <c r="AA57" i="1"/>
  <c r="AB57" i="1"/>
  <c r="AC57" i="1"/>
  <c r="AD57" i="1"/>
  <c r="AD51" i="1" s="1"/>
  <c r="AE57" i="1"/>
  <c r="AF57" i="1"/>
  <c r="AG57" i="1"/>
  <c r="AH57" i="1"/>
  <c r="AI57" i="1"/>
  <c r="AJ57" i="1"/>
  <c r="AK57" i="1"/>
  <c r="AL57" i="1"/>
  <c r="AM57" i="1"/>
  <c r="AN57" i="1"/>
  <c r="AO57" i="1"/>
  <c r="AP57" i="1"/>
  <c r="AQ57" i="1"/>
  <c r="AR57" i="1"/>
  <c r="AS57" i="1"/>
  <c r="AT57" i="1"/>
  <c r="AU57" i="1"/>
  <c r="AV57" i="1"/>
  <c r="AW57" i="1"/>
  <c r="AX57" i="1"/>
  <c r="AY57" i="1"/>
  <c r="AZ57" i="1"/>
  <c r="BA57" i="1"/>
  <c r="BB57" i="1"/>
  <c r="BC57" i="1"/>
  <c r="BD57" i="1"/>
  <c r="BE57" i="1"/>
  <c r="BF57" i="1"/>
  <c r="BG57" i="1"/>
  <c r="BH57" i="1"/>
  <c r="BI57" i="1"/>
  <c r="BJ57" i="1"/>
  <c r="BJ51" i="1" s="1"/>
  <c r="C56" i="1"/>
  <c r="C55" i="1"/>
  <c r="C54" i="1"/>
  <c r="C53" i="1"/>
  <c r="C52" i="1"/>
  <c r="C16" i="1"/>
  <c r="D42" i="1"/>
  <c r="E42" i="1"/>
  <c r="E41" i="1" s="1"/>
  <c r="F42" i="1"/>
  <c r="G42" i="1"/>
  <c r="H42" i="1"/>
  <c r="I42" i="1"/>
  <c r="J42" i="1"/>
  <c r="K42" i="1"/>
  <c r="L42" i="1"/>
  <c r="M42" i="1"/>
  <c r="M41" i="1" s="1"/>
  <c r="N42" i="1"/>
  <c r="O42" i="1"/>
  <c r="P42" i="1"/>
  <c r="Q42" i="1"/>
  <c r="R42" i="1"/>
  <c r="S42" i="1"/>
  <c r="T42" i="1"/>
  <c r="U42" i="1"/>
  <c r="U41" i="1" s="1"/>
  <c r="V42" i="1"/>
  <c r="W42" i="1"/>
  <c r="X42" i="1"/>
  <c r="Y42" i="1"/>
  <c r="Z42" i="1"/>
  <c r="AA42" i="1"/>
  <c r="AB42" i="1"/>
  <c r="AC42" i="1"/>
  <c r="AC41" i="1" s="1"/>
  <c r="AD42" i="1"/>
  <c r="AE42" i="1"/>
  <c r="AF42" i="1"/>
  <c r="AG42" i="1"/>
  <c r="AH42" i="1"/>
  <c r="AI42" i="1"/>
  <c r="AJ42" i="1"/>
  <c r="AK42" i="1"/>
  <c r="AL42" i="1"/>
  <c r="AM42" i="1"/>
  <c r="AN42" i="1"/>
  <c r="AO42" i="1"/>
  <c r="AP42" i="1"/>
  <c r="AQ42" i="1"/>
  <c r="AR42" i="1"/>
  <c r="AS42" i="1"/>
  <c r="AS41" i="1" s="1"/>
  <c r="AT42" i="1"/>
  <c r="AU42" i="1"/>
  <c r="AV42" i="1"/>
  <c r="AW42" i="1"/>
  <c r="AX42" i="1"/>
  <c r="AY42" i="1"/>
  <c r="AZ42" i="1"/>
  <c r="BA42" i="1"/>
  <c r="BA41" i="1" s="1"/>
  <c r="BB42" i="1"/>
  <c r="BC42" i="1"/>
  <c r="BD42" i="1"/>
  <c r="BE42" i="1"/>
  <c r="BF42" i="1"/>
  <c r="BG42" i="1"/>
  <c r="BH42" i="1"/>
  <c r="BI42" i="1"/>
  <c r="BJ42" i="1"/>
  <c r="D43" i="1"/>
  <c r="E43" i="1"/>
  <c r="F43" i="1"/>
  <c r="G43" i="1"/>
  <c r="H43" i="1"/>
  <c r="I43" i="1"/>
  <c r="J43" i="1"/>
  <c r="J41" i="1" s="1"/>
  <c r="K43" i="1"/>
  <c r="L43" i="1"/>
  <c r="M43" i="1"/>
  <c r="N43" i="1"/>
  <c r="O43" i="1"/>
  <c r="P43" i="1"/>
  <c r="Q43" i="1"/>
  <c r="R43" i="1"/>
  <c r="R41" i="1" s="1"/>
  <c r="S43" i="1"/>
  <c r="T43" i="1"/>
  <c r="U43" i="1"/>
  <c r="V43" i="1"/>
  <c r="W43" i="1"/>
  <c r="X43" i="1"/>
  <c r="Y43" i="1"/>
  <c r="Z43" i="1"/>
  <c r="AA43" i="1"/>
  <c r="AB43" i="1"/>
  <c r="AC43" i="1"/>
  <c r="AD43" i="1"/>
  <c r="AE43" i="1"/>
  <c r="AF43" i="1"/>
  <c r="AG43" i="1"/>
  <c r="AH43" i="1"/>
  <c r="AH41" i="1" s="1"/>
  <c r="AI43" i="1"/>
  <c r="AJ43" i="1"/>
  <c r="AK43" i="1"/>
  <c r="AL43" i="1"/>
  <c r="AM43" i="1"/>
  <c r="AN43" i="1"/>
  <c r="AO43" i="1"/>
  <c r="AP43" i="1"/>
  <c r="AP41" i="1" s="1"/>
  <c r="AQ43" i="1"/>
  <c r="AR43" i="1"/>
  <c r="AS43" i="1"/>
  <c r="AT43" i="1"/>
  <c r="AU43" i="1"/>
  <c r="AV43" i="1"/>
  <c r="AW43" i="1"/>
  <c r="AX43" i="1"/>
  <c r="AX41" i="1" s="1"/>
  <c r="AY43" i="1"/>
  <c r="AZ43" i="1"/>
  <c r="BA43" i="1"/>
  <c r="BB43" i="1"/>
  <c r="BC43" i="1"/>
  <c r="BD43" i="1"/>
  <c r="BE43" i="1"/>
  <c r="BF43" i="1"/>
  <c r="BF41" i="1" s="1"/>
  <c r="BG43" i="1"/>
  <c r="BH43" i="1"/>
  <c r="BI43" i="1"/>
  <c r="BJ43" i="1"/>
  <c r="D44" i="1"/>
  <c r="E44" i="1"/>
  <c r="F44" i="1"/>
  <c r="G44" i="1"/>
  <c r="H44" i="1"/>
  <c r="I44" i="1"/>
  <c r="J44" i="1"/>
  <c r="K44" i="1"/>
  <c r="L44" i="1"/>
  <c r="M44" i="1"/>
  <c r="N44" i="1"/>
  <c r="O44" i="1"/>
  <c r="O41" i="1" s="1"/>
  <c r="P44" i="1"/>
  <c r="Q44" i="1"/>
  <c r="R44" i="1"/>
  <c r="S44" i="1"/>
  <c r="T44" i="1"/>
  <c r="U44" i="1"/>
  <c r="V44" i="1"/>
  <c r="W44" i="1"/>
  <c r="W41" i="1" s="1"/>
  <c r="X44" i="1"/>
  <c r="Y44" i="1"/>
  <c r="Z44" i="1"/>
  <c r="AA44" i="1"/>
  <c r="AB44" i="1"/>
  <c r="AC44" i="1"/>
  <c r="AD44" i="1"/>
  <c r="AE44" i="1"/>
  <c r="AE41" i="1" s="1"/>
  <c r="AF44" i="1"/>
  <c r="AG44" i="1"/>
  <c r="AH44" i="1"/>
  <c r="AI44" i="1"/>
  <c r="AJ44" i="1"/>
  <c r="AK44" i="1"/>
  <c r="AL44" i="1"/>
  <c r="AM44" i="1"/>
  <c r="AM41" i="1" s="1"/>
  <c r="AN44" i="1"/>
  <c r="AO44" i="1"/>
  <c r="AP44" i="1"/>
  <c r="AQ44" i="1"/>
  <c r="AR44" i="1"/>
  <c r="AS44" i="1"/>
  <c r="AT44" i="1"/>
  <c r="AU44" i="1"/>
  <c r="AV44" i="1"/>
  <c r="AW44" i="1"/>
  <c r="AX44" i="1"/>
  <c r="AY44" i="1"/>
  <c r="AZ44" i="1"/>
  <c r="BA44" i="1"/>
  <c r="BB44" i="1"/>
  <c r="BC44" i="1"/>
  <c r="BC41" i="1" s="1"/>
  <c r="BD44" i="1"/>
  <c r="BE44" i="1"/>
  <c r="BF44" i="1"/>
  <c r="BG44" i="1"/>
  <c r="BH44" i="1"/>
  <c r="BI44" i="1"/>
  <c r="BJ44" i="1"/>
  <c r="D45" i="1"/>
  <c r="E45" i="1"/>
  <c r="F45" i="1"/>
  <c r="G45" i="1"/>
  <c r="H45" i="1"/>
  <c r="I45" i="1"/>
  <c r="J45" i="1"/>
  <c r="K45" i="1"/>
  <c r="L45" i="1"/>
  <c r="M45" i="1"/>
  <c r="N45" i="1"/>
  <c r="O45" i="1"/>
  <c r="P45" i="1"/>
  <c r="Q45" i="1"/>
  <c r="R45" i="1"/>
  <c r="S45" i="1"/>
  <c r="T45" i="1"/>
  <c r="U45" i="1"/>
  <c r="V45" i="1"/>
  <c r="W45" i="1"/>
  <c r="X45" i="1"/>
  <c r="Y45" i="1"/>
  <c r="Z45" i="1"/>
  <c r="AA45" i="1"/>
  <c r="AB45" i="1"/>
  <c r="AC45" i="1"/>
  <c r="AD45" i="1"/>
  <c r="AE45" i="1"/>
  <c r="AF45" i="1"/>
  <c r="AG45" i="1"/>
  <c r="AH45" i="1"/>
  <c r="AI45" i="1"/>
  <c r="AJ45" i="1"/>
  <c r="AK45" i="1"/>
  <c r="AL45" i="1"/>
  <c r="AM45" i="1"/>
  <c r="AN45" i="1"/>
  <c r="AO45" i="1"/>
  <c r="AP45" i="1"/>
  <c r="AQ45" i="1"/>
  <c r="AR45" i="1"/>
  <c r="AS45" i="1"/>
  <c r="AT45" i="1"/>
  <c r="AU45" i="1"/>
  <c r="AV45" i="1"/>
  <c r="AW45" i="1"/>
  <c r="AX45" i="1"/>
  <c r="AY45" i="1"/>
  <c r="AZ45" i="1"/>
  <c r="BA45" i="1"/>
  <c r="BB45" i="1"/>
  <c r="BC45" i="1"/>
  <c r="BD45" i="1"/>
  <c r="BE45" i="1"/>
  <c r="BF45" i="1"/>
  <c r="BG45" i="1"/>
  <c r="BH45" i="1"/>
  <c r="BI45" i="1"/>
  <c r="BJ45" i="1"/>
  <c r="D46" i="1"/>
  <c r="E46" i="1"/>
  <c r="F46" i="1"/>
  <c r="G46" i="1"/>
  <c r="H46" i="1"/>
  <c r="I46" i="1"/>
  <c r="I41" i="1" s="1"/>
  <c r="J46" i="1"/>
  <c r="K46" i="1"/>
  <c r="L46" i="1"/>
  <c r="M46" i="1"/>
  <c r="N46" i="1"/>
  <c r="O46" i="1"/>
  <c r="P46" i="1"/>
  <c r="Q46" i="1"/>
  <c r="R46" i="1"/>
  <c r="S46" i="1"/>
  <c r="T46" i="1"/>
  <c r="U46" i="1"/>
  <c r="V46" i="1"/>
  <c r="W46" i="1"/>
  <c r="X46" i="1"/>
  <c r="Y46" i="1"/>
  <c r="Z46" i="1"/>
  <c r="AA46" i="1"/>
  <c r="AB46" i="1"/>
  <c r="AC46" i="1"/>
  <c r="AD46" i="1"/>
  <c r="AE46" i="1"/>
  <c r="AF46" i="1"/>
  <c r="AG46" i="1"/>
  <c r="AH46" i="1"/>
  <c r="AI46" i="1"/>
  <c r="AJ46" i="1"/>
  <c r="AK46" i="1"/>
  <c r="AL46" i="1"/>
  <c r="AM46" i="1"/>
  <c r="AN46" i="1"/>
  <c r="AO46" i="1"/>
  <c r="AP46" i="1"/>
  <c r="AQ46" i="1"/>
  <c r="AR46" i="1"/>
  <c r="AS46" i="1"/>
  <c r="AT46" i="1"/>
  <c r="AU46" i="1"/>
  <c r="AV46" i="1"/>
  <c r="AW46" i="1"/>
  <c r="AX46" i="1"/>
  <c r="AY46" i="1"/>
  <c r="AZ46" i="1"/>
  <c r="BA46" i="1"/>
  <c r="BB46" i="1"/>
  <c r="BC46" i="1"/>
  <c r="BD46" i="1"/>
  <c r="BE46" i="1"/>
  <c r="BF46" i="1"/>
  <c r="BG46" i="1"/>
  <c r="BH46" i="1"/>
  <c r="BI46" i="1"/>
  <c r="BJ46" i="1"/>
  <c r="D47" i="1"/>
  <c r="E47" i="1"/>
  <c r="F47" i="1"/>
  <c r="F41" i="1" s="1"/>
  <c r="G47" i="1"/>
  <c r="H47" i="1"/>
  <c r="I47" i="1"/>
  <c r="J47" i="1"/>
  <c r="K47" i="1"/>
  <c r="L47" i="1"/>
  <c r="M47" i="1"/>
  <c r="N47" i="1"/>
  <c r="N41" i="1" s="1"/>
  <c r="O47" i="1"/>
  <c r="P47" i="1"/>
  <c r="Q47" i="1"/>
  <c r="R47" i="1"/>
  <c r="S47" i="1"/>
  <c r="T47" i="1"/>
  <c r="U47" i="1"/>
  <c r="V47" i="1"/>
  <c r="V41" i="1" s="1"/>
  <c r="W47" i="1"/>
  <c r="X47" i="1"/>
  <c r="Y47" i="1"/>
  <c r="Z47" i="1"/>
  <c r="AA47" i="1"/>
  <c r="AB47" i="1"/>
  <c r="AC47" i="1"/>
  <c r="AD47" i="1"/>
  <c r="AD41" i="1" s="1"/>
  <c r="AE47" i="1"/>
  <c r="AF47" i="1"/>
  <c r="AG47" i="1"/>
  <c r="AH47" i="1"/>
  <c r="AI47" i="1"/>
  <c r="AJ47" i="1"/>
  <c r="AK47" i="1"/>
  <c r="AL47" i="1"/>
  <c r="AL41" i="1" s="1"/>
  <c r="AM47" i="1"/>
  <c r="AN47" i="1"/>
  <c r="AO47" i="1"/>
  <c r="AP47" i="1"/>
  <c r="AQ47" i="1"/>
  <c r="AR47" i="1"/>
  <c r="AS47" i="1"/>
  <c r="AT47" i="1"/>
  <c r="AU47" i="1"/>
  <c r="AV47" i="1"/>
  <c r="AW47" i="1"/>
  <c r="AX47" i="1"/>
  <c r="AY47" i="1"/>
  <c r="AZ47" i="1"/>
  <c r="BA47" i="1"/>
  <c r="BB47" i="1"/>
  <c r="BC47" i="1"/>
  <c r="BD47" i="1"/>
  <c r="BE47" i="1"/>
  <c r="BF47" i="1"/>
  <c r="BG47" i="1"/>
  <c r="BH47" i="1"/>
  <c r="BI47" i="1"/>
  <c r="BJ47" i="1"/>
  <c r="C47" i="1"/>
  <c r="C46" i="1"/>
  <c r="C45" i="1"/>
  <c r="C44" i="1"/>
  <c r="C43" i="1"/>
  <c r="C42" i="1"/>
  <c r="D34" i="1"/>
  <c r="E34" i="1"/>
  <c r="F34" i="1"/>
  <c r="G34" i="1"/>
  <c r="H34" i="1"/>
  <c r="I34" i="1"/>
  <c r="J34" i="1"/>
  <c r="K34" i="1"/>
  <c r="L34" i="1"/>
  <c r="M34" i="1"/>
  <c r="M33" i="1" s="1"/>
  <c r="N34" i="1"/>
  <c r="O34" i="1"/>
  <c r="P34" i="1"/>
  <c r="Q34" i="1"/>
  <c r="R34" i="1"/>
  <c r="S34" i="1"/>
  <c r="T34" i="1"/>
  <c r="U34" i="1"/>
  <c r="U33" i="1" s="1"/>
  <c r="V34" i="1"/>
  <c r="W34" i="1"/>
  <c r="X34" i="1"/>
  <c r="Y34" i="1"/>
  <c r="Z34" i="1"/>
  <c r="AA34" i="1"/>
  <c r="AB34" i="1"/>
  <c r="AC34" i="1"/>
  <c r="AD34" i="1"/>
  <c r="AE34" i="1"/>
  <c r="AF34" i="1"/>
  <c r="AG34" i="1"/>
  <c r="AH34" i="1"/>
  <c r="AI34" i="1"/>
  <c r="AJ34" i="1"/>
  <c r="AK34" i="1"/>
  <c r="AK33" i="1" s="1"/>
  <c r="AL34" i="1"/>
  <c r="AM34" i="1"/>
  <c r="AN34" i="1"/>
  <c r="AO34" i="1"/>
  <c r="AP34" i="1"/>
  <c r="AQ34" i="1"/>
  <c r="AR34" i="1"/>
  <c r="AS34" i="1"/>
  <c r="AS33" i="1" s="1"/>
  <c r="AT34" i="1"/>
  <c r="AU34" i="1"/>
  <c r="AV34" i="1"/>
  <c r="AW34" i="1"/>
  <c r="AX34" i="1"/>
  <c r="AY34" i="1"/>
  <c r="AZ34" i="1"/>
  <c r="BA34" i="1"/>
  <c r="BA33" i="1" s="1"/>
  <c r="BB34" i="1"/>
  <c r="BC34" i="1"/>
  <c r="BD34" i="1"/>
  <c r="BE34" i="1"/>
  <c r="BF34" i="1"/>
  <c r="BG34" i="1"/>
  <c r="BH34" i="1"/>
  <c r="BI34" i="1"/>
  <c r="BI33" i="1" s="1"/>
  <c r="BJ34" i="1"/>
  <c r="D35" i="1"/>
  <c r="E35" i="1"/>
  <c r="F35" i="1"/>
  <c r="G35" i="1"/>
  <c r="H35" i="1"/>
  <c r="I35" i="1"/>
  <c r="J35" i="1"/>
  <c r="J33" i="1" s="1"/>
  <c r="K35" i="1"/>
  <c r="L35" i="1"/>
  <c r="M35" i="1"/>
  <c r="N35" i="1"/>
  <c r="O35" i="1"/>
  <c r="P35" i="1"/>
  <c r="Q35" i="1"/>
  <c r="R35" i="1"/>
  <c r="S35" i="1"/>
  <c r="T35" i="1"/>
  <c r="U35" i="1"/>
  <c r="V35" i="1"/>
  <c r="W35" i="1"/>
  <c r="X35" i="1"/>
  <c r="Y35" i="1"/>
  <c r="Z35" i="1"/>
  <c r="AA35" i="1"/>
  <c r="AB35" i="1"/>
  <c r="AC35" i="1"/>
  <c r="AD35" i="1"/>
  <c r="AE35" i="1"/>
  <c r="AF35" i="1"/>
  <c r="AG35" i="1"/>
  <c r="AH35" i="1"/>
  <c r="AI35" i="1"/>
  <c r="AJ35" i="1"/>
  <c r="AK35" i="1"/>
  <c r="AL35" i="1"/>
  <c r="AM35" i="1"/>
  <c r="AN35" i="1"/>
  <c r="AO35" i="1"/>
  <c r="AP35" i="1"/>
  <c r="AQ35" i="1"/>
  <c r="AR35" i="1"/>
  <c r="AS35" i="1"/>
  <c r="AT35" i="1"/>
  <c r="AU35" i="1"/>
  <c r="AV35" i="1"/>
  <c r="AW35" i="1"/>
  <c r="AX35" i="1"/>
  <c r="AY35" i="1"/>
  <c r="AZ35" i="1"/>
  <c r="BA35" i="1"/>
  <c r="BB35" i="1"/>
  <c r="BC35" i="1"/>
  <c r="BD35" i="1"/>
  <c r="BE35" i="1"/>
  <c r="BF35" i="1"/>
  <c r="BG35" i="1"/>
  <c r="BH35" i="1"/>
  <c r="BI35" i="1"/>
  <c r="BJ35" i="1"/>
  <c r="D36" i="1"/>
  <c r="E36" i="1"/>
  <c r="F36" i="1"/>
  <c r="G36" i="1"/>
  <c r="H36" i="1"/>
  <c r="I36" i="1"/>
  <c r="J36" i="1"/>
  <c r="K36" i="1"/>
  <c r="L36" i="1"/>
  <c r="M36" i="1"/>
  <c r="N36" i="1"/>
  <c r="O36" i="1"/>
  <c r="P36" i="1"/>
  <c r="Q36" i="1"/>
  <c r="R36" i="1"/>
  <c r="S36" i="1"/>
  <c r="T36" i="1"/>
  <c r="U36" i="1"/>
  <c r="V36" i="1"/>
  <c r="W36" i="1"/>
  <c r="X36" i="1"/>
  <c r="Y36" i="1"/>
  <c r="Z36" i="1"/>
  <c r="AA36" i="1"/>
  <c r="AB36" i="1"/>
  <c r="AC36" i="1"/>
  <c r="AD36" i="1"/>
  <c r="AE36" i="1"/>
  <c r="AF36" i="1"/>
  <c r="AG36" i="1"/>
  <c r="AH36" i="1"/>
  <c r="AI36" i="1"/>
  <c r="AJ36" i="1"/>
  <c r="AK36" i="1"/>
  <c r="AL36" i="1"/>
  <c r="AM36" i="1"/>
  <c r="AN36" i="1"/>
  <c r="AO36" i="1"/>
  <c r="AP36" i="1"/>
  <c r="AQ36" i="1"/>
  <c r="AR36" i="1"/>
  <c r="AS36" i="1"/>
  <c r="AT36" i="1"/>
  <c r="AU36" i="1"/>
  <c r="AV36" i="1"/>
  <c r="AW36" i="1"/>
  <c r="AX36" i="1"/>
  <c r="AY36" i="1"/>
  <c r="AZ36" i="1"/>
  <c r="BA36" i="1"/>
  <c r="BB36" i="1"/>
  <c r="BC36" i="1"/>
  <c r="BD36" i="1"/>
  <c r="BE36" i="1"/>
  <c r="BF36" i="1"/>
  <c r="BG36" i="1"/>
  <c r="BH36" i="1"/>
  <c r="BI36" i="1"/>
  <c r="BJ36" i="1"/>
  <c r="D37" i="1"/>
  <c r="D33" i="1" s="1"/>
  <c r="E37" i="1"/>
  <c r="F37" i="1"/>
  <c r="G37" i="1"/>
  <c r="H37" i="1"/>
  <c r="I37" i="1"/>
  <c r="J37" i="1"/>
  <c r="K37" i="1"/>
  <c r="L37" i="1"/>
  <c r="L33" i="1" s="1"/>
  <c r="M37" i="1"/>
  <c r="N37" i="1"/>
  <c r="O37" i="1"/>
  <c r="P37" i="1"/>
  <c r="Q37" i="1"/>
  <c r="R37" i="1"/>
  <c r="S37" i="1"/>
  <c r="T37" i="1"/>
  <c r="T33" i="1" s="1"/>
  <c r="U37" i="1"/>
  <c r="V37" i="1"/>
  <c r="W37" i="1"/>
  <c r="X37" i="1"/>
  <c r="Y37" i="1"/>
  <c r="Z37" i="1"/>
  <c r="AA37" i="1"/>
  <c r="AB37" i="1"/>
  <c r="AB33" i="1" s="1"/>
  <c r="AC37" i="1"/>
  <c r="AD37" i="1"/>
  <c r="AE37" i="1"/>
  <c r="AF37" i="1"/>
  <c r="AG37" i="1"/>
  <c r="AH37" i="1"/>
  <c r="AI37" i="1"/>
  <c r="AJ37" i="1"/>
  <c r="AJ33" i="1" s="1"/>
  <c r="AK37" i="1"/>
  <c r="AL37" i="1"/>
  <c r="AM37" i="1"/>
  <c r="AN37" i="1"/>
  <c r="AO37" i="1"/>
  <c r="AP37" i="1"/>
  <c r="AQ37" i="1"/>
  <c r="AR37" i="1"/>
  <c r="AS37" i="1"/>
  <c r="AT37" i="1"/>
  <c r="AU37" i="1"/>
  <c r="AV37" i="1"/>
  <c r="AW37" i="1"/>
  <c r="AX37" i="1"/>
  <c r="AY37" i="1"/>
  <c r="AZ37" i="1"/>
  <c r="AZ33" i="1" s="1"/>
  <c r="BA37" i="1"/>
  <c r="BB37" i="1"/>
  <c r="BC37" i="1"/>
  <c r="BD37" i="1"/>
  <c r="BE37" i="1"/>
  <c r="BF37" i="1"/>
  <c r="BG37" i="1"/>
  <c r="BH37" i="1"/>
  <c r="BH33" i="1" s="1"/>
  <c r="BI37" i="1"/>
  <c r="BJ37" i="1"/>
  <c r="D38" i="1"/>
  <c r="E38" i="1"/>
  <c r="F38" i="1"/>
  <c r="G38" i="1"/>
  <c r="H38" i="1"/>
  <c r="I38" i="1"/>
  <c r="I33" i="1" s="1"/>
  <c r="J38" i="1"/>
  <c r="K38" i="1"/>
  <c r="L38" i="1"/>
  <c r="M38" i="1"/>
  <c r="N38" i="1"/>
  <c r="O38" i="1"/>
  <c r="P38" i="1"/>
  <c r="Q38" i="1"/>
  <c r="R38" i="1"/>
  <c r="S38" i="1"/>
  <c r="T38" i="1"/>
  <c r="U38" i="1"/>
  <c r="V38" i="1"/>
  <c r="W38" i="1"/>
  <c r="X38" i="1"/>
  <c r="Y38" i="1"/>
  <c r="Y33" i="1" s="1"/>
  <c r="Z38" i="1"/>
  <c r="AA38" i="1"/>
  <c r="AB38" i="1"/>
  <c r="AC38" i="1"/>
  <c r="AD38" i="1"/>
  <c r="AE38" i="1"/>
  <c r="AF38" i="1"/>
  <c r="AG38" i="1"/>
  <c r="AG33" i="1" s="1"/>
  <c r="AH38" i="1"/>
  <c r="AI38" i="1"/>
  <c r="AJ38" i="1"/>
  <c r="AK38" i="1"/>
  <c r="AL38" i="1"/>
  <c r="AM38" i="1"/>
  <c r="AN38" i="1"/>
  <c r="AO38" i="1"/>
  <c r="AP38" i="1"/>
  <c r="AQ38" i="1"/>
  <c r="AR38" i="1"/>
  <c r="AS38" i="1"/>
  <c r="AT38" i="1"/>
  <c r="AT33" i="1" s="1"/>
  <c r="AU38" i="1"/>
  <c r="AV38" i="1"/>
  <c r="AW38" i="1"/>
  <c r="AW33" i="1" s="1"/>
  <c r="AX38" i="1"/>
  <c r="AY38" i="1"/>
  <c r="AZ38" i="1"/>
  <c r="BA38" i="1"/>
  <c r="BB38" i="1"/>
  <c r="BC38" i="1"/>
  <c r="BD38" i="1"/>
  <c r="BE38" i="1"/>
  <c r="BF38" i="1"/>
  <c r="BG38" i="1"/>
  <c r="BH38" i="1"/>
  <c r="BI38" i="1"/>
  <c r="BJ38" i="1"/>
  <c r="BJ33" i="1" s="1"/>
  <c r="D39" i="1"/>
  <c r="E39" i="1"/>
  <c r="F39" i="1"/>
  <c r="G39" i="1"/>
  <c r="H39" i="1"/>
  <c r="I39" i="1"/>
  <c r="J39" i="1"/>
  <c r="K39" i="1"/>
  <c r="L39" i="1"/>
  <c r="M39" i="1"/>
  <c r="N39" i="1"/>
  <c r="N33" i="1" s="1"/>
  <c r="O39" i="1"/>
  <c r="P39" i="1"/>
  <c r="Q39" i="1"/>
  <c r="R39" i="1"/>
  <c r="S39" i="1"/>
  <c r="T39" i="1"/>
  <c r="U39" i="1"/>
  <c r="V39" i="1"/>
  <c r="V33" i="1" s="1"/>
  <c r="W39" i="1"/>
  <c r="X39" i="1"/>
  <c r="Y39" i="1"/>
  <c r="Z39" i="1"/>
  <c r="AA39" i="1"/>
  <c r="AB39" i="1"/>
  <c r="AC39" i="1"/>
  <c r="AD39" i="1"/>
  <c r="AE39" i="1"/>
  <c r="AF39" i="1"/>
  <c r="AG39" i="1"/>
  <c r="AH39" i="1"/>
  <c r="AI39" i="1"/>
  <c r="AJ39" i="1"/>
  <c r="AK39" i="1"/>
  <c r="AL39" i="1"/>
  <c r="AL33" i="1" s="1"/>
  <c r="AM39" i="1"/>
  <c r="AN39" i="1"/>
  <c r="AO39" i="1"/>
  <c r="AP39" i="1"/>
  <c r="AQ39" i="1"/>
  <c r="AR39" i="1"/>
  <c r="AS39" i="1"/>
  <c r="AT39" i="1"/>
  <c r="AU39" i="1"/>
  <c r="AV39" i="1"/>
  <c r="AW39" i="1"/>
  <c r="AX39" i="1"/>
  <c r="AY39" i="1"/>
  <c r="AZ39" i="1"/>
  <c r="BA39" i="1"/>
  <c r="BB39" i="1"/>
  <c r="BC39" i="1"/>
  <c r="BD39" i="1"/>
  <c r="BE39" i="1"/>
  <c r="BF39" i="1"/>
  <c r="BG39" i="1"/>
  <c r="BH39" i="1"/>
  <c r="BI39" i="1"/>
  <c r="BJ39" i="1"/>
  <c r="C39" i="1"/>
  <c r="C38" i="1"/>
  <c r="C37" i="1"/>
  <c r="C36" i="1"/>
  <c r="C35" i="1"/>
  <c r="C34" i="1"/>
  <c r="D26" i="1"/>
  <c r="E26" i="1"/>
  <c r="E25" i="1" s="1"/>
  <c r="F26" i="1"/>
  <c r="G26" i="1"/>
  <c r="H26" i="1"/>
  <c r="I26" i="1"/>
  <c r="J26" i="1"/>
  <c r="K26" i="1"/>
  <c r="L26" i="1"/>
  <c r="M26" i="1"/>
  <c r="N26" i="1"/>
  <c r="O26" i="1"/>
  <c r="P26" i="1"/>
  <c r="Q26" i="1"/>
  <c r="R26" i="1"/>
  <c r="R25" i="1" s="1"/>
  <c r="S26" i="1"/>
  <c r="T26" i="1"/>
  <c r="U26" i="1"/>
  <c r="U25" i="1" s="1"/>
  <c r="V26" i="1"/>
  <c r="W26" i="1"/>
  <c r="X26" i="1"/>
  <c r="Y26" i="1"/>
  <c r="Z26" i="1"/>
  <c r="Z25" i="1" s="1"/>
  <c r="AA26" i="1"/>
  <c r="AB26" i="1"/>
  <c r="AC26" i="1"/>
  <c r="AD26" i="1"/>
  <c r="AE26" i="1"/>
  <c r="AF26" i="1"/>
  <c r="AG26" i="1"/>
  <c r="AH26" i="1"/>
  <c r="AH25" i="1" s="1"/>
  <c r="AI26" i="1"/>
  <c r="AJ26" i="1"/>
  <c r="AK26" i="1"/>
  <c r="AK25" i="1" s="1"/>
  <c r="AL26" i="1"/>
  <c r="AM26" i="1"/>
  <c r="AN26" i="1"/>
  <c r="AO26" i="1"/>
  <c r="AP26" i="1"/>
  <c r="AQ26" i="1"/>
  <c r="AR26" i="1"/>
  <c r="AS26" i="1"/>
  <c r="AT26" i="1"/>
  <c r="AU26" i="1"/>
  <c r="AV26" i="1"/>
  <c r="AW26" i="1"/>
  <c r="AX26" i="1"/>
  <c r="AX25" i="1" s="1"/>
  <c r="AY26" i="1"/>
  <c r="AZ26" i="1"/>
  <c r="BA26" i="1"/>
  <c r="BB26" i="1"/>
  <c r="BC26" i="1"/>
  <c r="BD26" i="1"/>
  <c r="BE26" i="1"/>
  <c r="BF26" i="1"/>
  <c r="BG26" i="1"/>
  <c r="BH26" i="1"/>
  <c r="BI26" i="1"/>
  <c r="BJ26" i="1"/>
  <c r="D27" i="1"/>
  <c r="E27" i="1"/>
  <c r="F27" i="1"/>
  <c r="G27" i="1"/>
  <c r="H27" i="1"/>
  <c r="I27" i="1"/>
  <c r="J27" i="1"/>
  <c r="K27" i="1"/>
  <c r="L27" i="1"/>
  <c r="M27" i="1"/>
  <c r="N27" i="1"/>
  <c r="O27" i="1"/>
  <c r="P27" i="1"/>
  <c r="Q27" i="1"/>
  <c r="R27" i="1"/>
  <c r="S27" i="1"/>
  <c r="T27" i="1"/>
  <c r="U27" i="1"/>
  <c r="V27" i="1"/>
  <c r="W27" i="1"/>
  <c r="X27" i="1"/>
  <c r="Y27" i="1"/>
  <c r="Z27" i="1"/>
  <c r="AA27" i="1"/>
  <c r="AB27" i="1"/>
  <c r="AC27" i="1"/>
  <c r="AD27" i="1"/>
  <c r="AE27" i="1"/>
  <c r="AF27" i="1"/>
  <c r="AG27" i="1"/>
  <c r="AH27" i="1"/>
  <c r="AI27" i="1"/>
  <c r="AJ27" i="1"/>
  <c r="AK27" i="1"/>
  <c r="AL27" i="1"/>
  <c r="AM27" i="1"/>
  <c r="AN27" i="1"/>
  <c r="AO27" i="1"/>
  <c r="AP27" i="1"/>
  <c r="AQ27" i="1"/>
  <c r="AR27" i="1"/>
  <c r="AS27" i="1"/>
  <c r="AT27" i="1"/>
  <c r="AU27" i="1"/>
  <c r="AV27" i="1"/>
  <c r="AW27" i="1"/>
  <c r="AX27" i="1"/>
  <c r="AY27" i="1"/>
  <c r="AZ27" i="1"/>
  <c r="BA27" i="1"/>
  <c r="BB27" i="1"/>
  <c r="BC27" i="1"/>
  <c r="BD27" i="1"/>
  <c r="BE27" i="1"/>
  <c r="BF27" i="1"/>
  <c r="BF25" i="1" s="1"/>
  <c r="BG27" i="1"/>
  <c r="BH27" i="1"/>
  <c r="BI27" i="1"/>
  <c r="BJ27" i="1"/>
  <c r="D28" i="1"/>
  <c r="E28" i="1"/>
  <c r="F28" i="1"/>
  <c r="G28" i="1"/>
  <c r="H28" i="1"/>
  <c r="I28" i="1"/>
  <c r="J28" i="1"/>
  <c r="K28" i="1"/>
  <c r="L28" i="1"/>
  <c r="M28" i="1"/>
  <c r="N28" i="1"/>
  <c r="O28" i="1"/>
  <c r="P28" i="1"/>
  <c r="Q28" i="1"/>
  <c r="R28" i="1"/>
  <c r="S28" i="1"/>
  <c r="T28" i="1"/>
  <c r="U28" i="1"/>
  <c r="V28" i="1"/>
  <c r="W28" i="1"/>
  <c r="W25" i="1" s="1"/>
  <c r="X28" i="1"/>
  <c r="Y28" i="1"/>
  <c r="Z28" i="1"/>
  <c r="AA28" i="1"/>
  <c r="AB28" i="1"/>
  <c r="AC28" i="1"/>
  <c r="AD28" i="1"/>
  <c r="AE28" i="1"/>
  <c r="AF28" i="1"/>
  <c r="AG28" i="1"/>
  <c r="AH28" i="1"/>
  <c r="AI28" i="1"/>
  <c r="AJ28" i="1"/>
  <c r="AK28" i="1"/>
  <c r="AL28" i="1"/>
  <c r="AM28" i="1"/>
  <c r="AM25" i="1" s="1"/>
  <c r="AN28" i="1"/>
  <c r="AN25" i="1" s="1"/>
  <c r="AO28" i="1"/>
  <c r="AP28" i="1"/>
  <c r="AQ28" i="1"/>
  <c r="AR28" i="1"/>
  <c r="AS28" i="1"/>
  <c r="AT28" i="1"/>
  <c r="AU28" i="1"/>
  <c r="AU25" i="1" s="1"/>
  <c r="AV28" i="1"/>
  <c r="AW28" i="1"/>
  <c r="AX28" i="1"/>
  <c r="AY28" i="1"/>
  <c r="AZ28" i="1"/>
  <c r="BA28" i="1"/>
  <c r="BB28" i="1"/>
  <c r="BC28" i="1"/>
  <c r="BD28" i="1"/>
  <c r="BE28" i="1"/>
  <c r="BF28" i="1"/>
  <c r="BG28" i="1"/>
  <c r="BH28" i="1"/>
  <c r="BI28" i="1"/>
  <c r="BJ28" i="1"/>
  <c r="D29" i="1"/>
  <c r="E29" i="1"/>
  <c r="F29" i="1"/>
  <c r="G29" i="1"/>
  <c r="H29" i="1"/>
  <c r="I29" i="1"/>
  <c r="I25" i="1" s="1"/>
  <c r="J29" i="1"/>
  <c r="K29" i="1"/>
  <c r="L29" i="1"/>
  <c r="M29" i="1"/>
  <c r="N29" i="1"/>
  <c r="O29" i="1"/>
  <c r="P29" i="1"/>
  <c r="Q29" i="1"/>
  <c r="R29" i="1"/>
  <c r="S29" i="1"/>
  <c r="T29" i="1"/>
  <c r="U29" i="1"/>
  <c r="V29" i="1"/>
  <c r="W29" i="1"/>
  <c r="X29" i="1"/>
  <c r="Y29" i="1"/>
  <c r="Z29" i="1"/>
  <c r="AA29" i="1"/>
  <c r="AB29" i="1"/>
  <c r="AC29" i="1"/>
  <c r="AD29" i="1"/>
  <c r="AE29" i="1"/>
  <c r="AF29" i="1"/>
  <c r="AG29" i="1"/>
  <c r="AH29" i="1"/>
  <c r="AI29" i="1"/>
  <c r="AJ29" i="1"/>
  <c r="AK29" i="1"/>
  <c r="AL29" i="1"/>
  <c r="AM29" i="1"/>
  <c r="AN29" i="1"/>
  <c r="AO29" i="1"/>
  <c r="AO25" i="1" s="1"/>
  <c r="AP29" i="1"/>
  <c r="AQ29" i="1"/>
  <c r="AR29" i="1"/>
  <c r="AS29" i="1"/>
  <c r="AT29" i="1"/>
  <c r="AU29" i="1"/>
  <c r="AV29" i="1"/>
  <c r="AW29" i="1"/>
  <c r="AW25" i="1" s="1"/>
  <c r="AX29" i="1"/>
  <c r="AY29" i="1"/>
  <c r="AZ29" i="1"/>
  <c r="BA29" i="1"/>
  <c r="BB29" i="1"/>
  <c r="BC29" i="1"/>
  <c r="BD29" i="1"/>
  <c r="BE29" i="1"/>
  <c r="BF29" i="1"/>
  <c r="BG29" i="1"/>
  <c r="BH29" i="1"/>
  <c r="BI29" i="1"/>
  <c r="BJ29" i="1"/>
  <c r="D30" i="1"/>
  <c r="E30" i="1"/>
  <c r="F30" i="1"/>
  <c r="G30" i="1"/>
  <c r="H30" i="1"/>
  <c r="I30" i="1"/>
  <c r="J30" i="1"/>
  <c r="K30" i="1"/>
  <c r="L30" i="1"/>
  <c r="M30" i="1"/>
  <c r="N30" i="1"/>
  <c r="O30" i="1"/>
  <c r="P30" i="1"/>
  <c r="Q30" i="1"/>
  <c r="Q25" i="1" s="1"/>
  <c r="R30" i="1"/>
  <c r="S30" i="1"/>
  <c r="T30" i="1"/>
  <c r="U30" i="1"/>
  <c r="V30" i="1"/>
  <c r="W30" i="1"/>
  <c r="X30" i="1"/>
  <c r="Y30" i="1"/>
  <c r="Z30" i="1"/>
  <c r="AA30" i="1"/>
  <c r="AB30" i="1"/>
  <c r="AC30" i="1"/>
  <c r="AD30" i="1"/>
  <c r="AE30" i="1"/>
  <c r="AF30" i="1"/>
  <c r="AG30" i="1"/>
  <c r="AH30" i="1"/>
  <c r="AI30" i="1"/>
  <c r="AJ30" i="1"/>
  <c r="AK30" i="1"/>
  <c r="AL30" i="1"/>
  <c r="AM30" i="1"/>
  <c r="AN30" i="1"/>
  <c r="AO30" i="1"/>
  <c r="AP30" i="1"/>
  <c r="AQ30" i="1"/>
  <c r="AR30" i="1"/>
  <c r="AS30" i="1"/>
  <c r="AT30" i="1"/>
  <c r="AU30" i="1"/>
  <c r="AV30" i="1"/>
  <c r="AW30" i="1"/>
  <c r="AX30" i="1"/>
  <c r="AY30" i="1"/>
  <c r="AZ30" i="1"/>
  <c r="BA30" i="1"/>
  <c r="BB30" i="1"/>
  <c r="BC30" i="1"/>
  <c r="BD30" i="1"/>
  <c r="BE30" i="1"/>
  <c r="BF30" i="1"/>
  <c r="BG30" i="1"/>
  <c r="BH30" i="1"/>
  <c r="BI30" i="1"/>
  <c r="BJ30" i="1"/>
  <c r="D31" i="1"/>
  <c r="E31" i="1"/>
  <c r="F31" i="1"/>
  <c r="F25" i="1" s="1"/>
  <c r="G31" i="1"/>
  <c r="H31" i="1"/>
  <c r="I31" i="1"/>
  <c r="J31" i="1"/>
  <c r="K31" i="1"/>
  <c r="L31" i="1"/>
  <c r="M31" i="1"/>
  <c r="N31" i="1"/>
  <c r="N25" i="1" s="1"/>
  <c r="O31" i="1"/>
  <c r="P31" i="1"/>
  <c r="Q31" i="1"/>
  <c r="R31" i="1"/>
  <c r="S31" i="1"/>
  <c r="T31" i="1"/>
  <c r="U31" i="1"/>
  <c r="V31" i="1"/>
  <c r="V25" i="1" s="1"/>
  <c r="W31" i="1"/>
  <c r="X31" i="1"/>
  <c r="Y31" i="1"/>
  <c r="Z31" i="1"/>
  <c r="AA31" i="1"/>
  <c r="AB31" i="1"/>
  <c r="AC31" i="1"/>
  <c r="AD31" i="1"/>
  <c r="AE31" i="1"/>
  <c r="AF31" i="1"/>
  <c r="AG31" i="1"/>
  <c r="AH31" i="1"/>
  <c r="AI31" i="1"/>
  <c r="AJ31" i="1"/>
  <c r="AK31" i="1"/>
  <c r="AL31" i="1"/>
  <c r="AL25" i="1" s="1"/>
  <c r="AM31" i="1"/>
  <c r="AN31" i="1"/>
  <c r="AO31" i="1"/>
  <c r="AP31" i="1"/>
  <c r="AQ31" i="1"/>
  <c r="AR31" i="1"/>
  <c r="AS31" i="1"/>
  <c r="AT31" i="1"/>
  <c r="AU31" i="1"/>
  <c r="AV31" i="1"/>
  <c r="AW31" i="1"/>
  <c r="AX31" i="1"/>
  <c r="AY31" i="1"/>
  <c r="AZ31" i="1"/>
  <c r="BA31" i="1"/>
  <c r="BB31" i="1"/>
  <c r="BB25" i="1" s="1"/>
  <c r="BC31" i="1"/>
  <c r="BD31" i="1"/>
  <c r="BE31" i="1"/>
  <c r="BF31" i="1"/>
  <c r="BG31" i="1"/>
  <c r="BH31" i="1"/>
  <c r="BI31" i="1"/>
  <c r="BJ31" i="1"/>
  <c r="C31" i="1"/>
  <c r="C30" i="1"/>
  <c r="C29" i="1"/>
  <c r="C28" i="1"/>
  <c r="C27" i="1"/>
  <c r="C26" i="1"/>
  <c r="C21" i="1"/>
  <c r="D16" i="1"/>
  <c r="D15" i="1" s="1"/>
  <c r="E16" i="1"/>
  <c r="F16" i="1"/>
  <c r="G16" i="1"/>
  <c r="H16" i="1"/>
  <c r="I16" i="1"/>
  <c r="J16" i="1"/>
  <c r="K16" i="1"/>
  <c r="L16" i="1"/>
  <c r="M16" i="1"/>
  <c r="N16" i="1"/>
  <c r="O16" i="1"/>
  <c r="P16" i="1"/>
  <c r="Q16" i="1"/>
  <c r="R16" i="1"/>
  <c r="S16" i="1"/>
  <c r="T16" i="1"/>
  <c r="U16" i="1"/>
  <c r="V16" i="1"/>
  <c r="W16" i="1"/>
  <c r="X16" i="1"/>
  <c r="Y16" i="1"/>
  <c r="Z16" i="1"/>
  <c r="AA16" i="1"/>
  <c r="AB16" i="1"/>
  <c r="AC16" i="1"/>
  <c r="AD16" i="1"/>
  <c r="AE16" i="1"/>
  <c r="AF16" i="1"/>
  <c r="AG16" i="1"/>
  <c r="AH16" i="1"/>
  <c r="AI16" i="1"/>
  <c r="AJ16" i="1"/>
  <c r="AK16" i="1"/>
  <c r="AL16" i="1"/>
  <c r="AM16" i="1"/>
  <c r="AN16" i="1"/>
  <c r="AO16" i="1"/>
  <c r="AP16" i="1"/>
  <c r="AQ16" i="1"/>
  <c r="AR16" i="1"/>
  <c r="AS16" i="1"/>
  <c r="AT16" i="1"/>
  <c r="AU16" i="1"/>
  <c r="AV16" i="1"/>
  <c r="AW16" i="1"/>
  <c r="AX16" i="1"/>
  <c r="AY16" i="1"/>
  <c r="AZ16" i="1"/>
  <c r="BA16" i="1"/>
  <c r="BB16" i="1"/>
  <c r="BC16" i="1"/>
  <c r="BD16" i="1"/>
  <c r="BE16" i="1"/>
  <c r="BF16" i="1"/>
  <c r="BG16" i="1"/>
  <c r="BH16" i="1"/>
  <c r="BI16" i="1"/>
  <c r="BJ16" i="1"/>
  <c r="D17" i="1"/>
  <c r="E17" i="1"/>
  <c r="F17" i="1"/>
  <c r="G17" i="1"/>
  <c r="H17" i="1"/>
  <c r="I17" i="1"/>
  <c r="J17" i="1"/>
  <c r="K17" i="1"/>
  <c r="L17" i="1"/>
  <c r="M17" i="1"/>
  <c r="N17" i="1"/>
  <c r="O17" i="1"/>
  <c r="P17" i="1"/>
  <c r="Q17" i="1"/>
  <c r="R17" i="1"/>
  <c r="S17" i="1"/>
  <c r="T17" i="1"/>
  <c r="U17" i="1"/>
  <c r="V17" i="1"/>
  <c r="W17" i="1"/>
  <c r="X17" i="1"/>
  <c r="Y17" i="1"/>
  <c r="Z17" i="1"/>
  <c r="AA17" i="1"/>
  <c r="AB17" i="1"/>
  <c r="AC17" i="1"/>
  <c r="AD17" i="1"/>
  <c r="AE17" i="1"/>
  <c r="AF17" i="1"/>
  <c r="AG17" i="1"/>
  <c r="AH17" i="1"/>
  <c r="AI17" i="1"/>
  <c r="AJ17" i="1"/>
  <c r="AK17" i="1"/>
  <c r="AL17" i="1"/>
  <c r="AM17" i="1"/>
  <c r="AN17" i="1"/>
  <c r="AO17" i="1"/>
  <c r="AP17" i="1"/>
  <c r="AQ17" i="1"/>
  <c r="AR17" i="1"/>
  <c r="AS17" i="1"/>
  <c r="AT17" i="1"/>
  <c r="AU17" i="1"/>
  <c r="AV17" i="1"/>
  <c r="AW17" i="1"/>
  <c r="AX17" i="1"/>
  <c r="AY17" i="1"/>
  <c r="AZ17" i="1"/>
  <c r="BA17" i="1"/>
  <c r="BB17" i="1"/>
  <c r="BC17" i="1"/>
  <c r="BD17" i="1"/>
  <c r="BE17" i="1"/>
  <c r="BF17" i="1"/>
  <c r="BG17" i="1"/>
  <c r="BH17" i="1"/>
  <c r="BI17" i="1"/>
  <c r="BJ17" i="1"/>
  <c r="D18" i="1"/>
  <c r="E18" i="1"/>
  <c r="F18" i="1"/>
  <c r="G18" i="1"/>
  <c r="H18" i="1"/>
  <c r="I18" i="1"/>
  <c r="J18" i="1"/>
  <c r="K18" i="1"/>
  <c r="L18" i="1"/>
  <c r="M18" i="1"/>
  <c r="N18" i="1"/>
  <c r="O18" i="1"/>
  <c r="P18" i="1"/>
  <c r="Q18" i="1"/>
  <c r="R18" i="1"/>
  <c r="S18" i="1"/>
  <c r="T18" i="1"/>
  <c r="U18" i="1"/>
  <c r="V18" i="1"/>
  <c r="W18" i="1"/>
  <c r="X18" i="1"/>
  <c r="Y18" i="1"/>
  <c r="Z18" i="1"/>
  <c r="AA18" i="1"/>
  <c r="AB18" i="1"/>
  <c r="AC18" i="1"/>
  <c r="AD18" i="1"/>
  <c r="AE18" i="1"/>
  <c r="AF18" i="1"/>
  <c r="AG18" i="1"/>
  <c r="AH18" i="1"/>
  <c r="AI18" i="1"/>
  <c r="AJ18" i="1"/>
  <c r="AK18" i="1"/>
  <c r="AL18" i="1"/>
  <c r="AM18" i="1"/>
  <c r="AN18" i="1"/>
  <c r="AO18" i="1"/>
  <c r="AP18" i="1"/>
  <c r="AQ18" i="1"/>
  <c r="AR18" i="1"/>
  <c r="AS18" i="1"/>
  <c r="AT18" i="1"/>
  <c r="AU18" i="1"/>
  <c r="AV18" i="1"/>
  <c r="AW18" i="1"/>
  <c r="AX18" i="1"/>
  <c r="AY18" i="1"/>
  <c r="AZ18" i="1"/>
  <c r="BA18" i="1"/>
  <c r="BB18" i="1"/>
  <c r="BC18" i="1"/>
  <c r="BD18" i="1"/>
  <c r="BE18" i="1"/>
  <c r="BF18" i="1"/>
  <c r="BG18" i="1"/>
  <c r="BH18" i="1"/>
  <c r="BI18" i="1"/>
  <c r="BJ18" i="1"/>
  <c r="D19" i="1"/>
  <c r="E19" i="1"/>
  <c r="F19" i="1"/>
  <c r="G19" i="1"/>
  <c r="H19" i="1"/>
  <c r="I19" i="1"/>
  <c r="J19" i="1"/>
  <c r="K19" i="1"/>
  <c r="L19" i="1"/>
  <c r="M19" i="1"/>
  <c r="N19" i="1"/>
  <c r="O19" i="1"/>
  <c r="P19" i="1"/>
  <c r="Q19" i="1"/>
  <c r="R19" i="1"/>
  <c r="S19" i="1"/>
  <c r="T19" i="1"/>
  <c r="U19" i="1"/>
  <c r="V19" i="1"/>
  <c r="W19" i="1"/>
  <c r="X19" i="1"/>
  <c r="Y19" i="1"/>
  <c r="Z19" i="1"/>
  <c r="AA19" i="1"/>
  <c r="AB19" i="1"/>
  <c r="AC19" i="1"/>
  <c r="AD19" i="1"/>
  <c r="AE19" i="1"/>
  <c r="AF19" i="1"/>
  <c r="AG19" i="1"/>
  <c r="AH19" i="1"/>
  <c r="AI19" i="1"/>
  <c r="AJ19" i="1"/>
  <c r="AK19" i="1"/>
  <c r="AL19" i="1"/>
  <c r="AM19" i="1"/>
  <c r="AN19" i="1"/>
  <c r="AO19" i="1"/>
  <c r="AP19" i="1"/>
  <c r="AQ19" i="1"/>
  <c r="AR19" i="1"/>
  <c r="AS19" i="1"/>
  <c r="AT19" i="1"/>
  <c r="AU19" i="1"/>
  <c r="AV19" i="1"/>
  <c r="AW19" i="1"/>
  <c r="AX19" i="1"/>
  <c r="AY19" i="1"/>
  <c r="AZ19" i="1"/>
  <c r="BA19" i="1"/>
  <c r="BB19" i="1"/>
  <c r="BC19" i="1"/>
  <c r="BD19" i="1"/>
  <c r="BE19" i="1"/>
  <c r="BF19" i="1"/>
  <c r="BG19" i="1"/>
  <c r="BH19" i="1"/>
  <c r="BI19" i="1"/>
  <c r="BJ19" i="1"/>
  <c r="D20" i="1"/>
  <c r="E20" i="1"/>
  <c r="F20" i="1"/>
  <c r="G20" i="1"/>
  <c r="H20" i="1"/>
  <c r="I20" i="1"/>
  <c r="J20" i="1"/>
  <c r="K20" i="1"/>
  <c r="L20" i="1"/>
  <c r="M20" i="1"/>
  <c r="N20" i="1"/>
  <c r="O20" i="1"/>
  <c r="P20" i="1"/>
  <c r="Q20" i="1"/>
  <c r="R20" i="1"/>
  <c r="S20" i="1"/>
  <c r="T20" i="1"/>
  <c r="U20" i="1"/>
  <c r="V20" i="1"/>
  <c r="W20" i="1"/>
  <c r="X20" i="1"/>
  <c r="Y20" i="1"/>
  <c r="Z20" i="1"/>
  <c r="AA20" i="1"/>
  <c r="AB20" i="1"/>
  <c r="AC20" i="1"/>
  <c r="AD20" i="1"/>
  <c r="AE20" i="1"/>
  <c r="AF20" i="1"/>
  <c r="AG20" i="1"/>
  <c r="AG15" i="1" s="1"/>
  <c r="AH20" i="1"/>
  <c r="AI20" i="1"/>
  <c r="AJ20" i="1"/>
  <c r="AK20" i="1"/>
  <c r="AL20" i="1"/>
  <c r="AM20" i="1"/>
  <c r="AN20" i="1"/>
  <c r="AO20" i="1"/>
  <c r="AP20" i="1"/>
  <c r="AQ20" i="1"/>
  <c r="AR20" i="1"/>
  <c r="AS20" i="1"/>
  <c r="AT20" i="1"/>
  <c r="AU20" i="1"/>
  <c r="AV20" i="1"/>
  <c r="AW20" i="1"/>
  <c r="AX20" i="1"/>
  <c r="AY20" i="1"/>
  <c r="AZ20" i="1"/>
  <c r="BA20" i="1"/>
  <c r="BB20" i="1"/>
  <c r="BC20" i="1"/>
  <c r="BD20" i="1"/>
  <c r="BE20" i="1"/>
  <c r="BF20" i="1"/>
  <c r="BG20" i="1"/>
  <c r="BH20" i="1"/>
  <c r="BI20" i="1"/>
  <c r="BJ20" i="1"/>
  <c r="D21" i="1"/>
  <c r="E21" i="1"/>
  <c r="F21" i="1"/>
  <c r="F15" i="1" s="1"/>
  <c r="G21" i="1"/>
  <c r="H21" i="1"/>
  <c r="I21" i="1"/>
  <c r="J21" i="1"/>
  <c r="K21" i="1"/>
  <c r="L21" i="1"/>
  <c r="M21" i="1"/>
  <c r="N21" i="1"/>
  <c r="O21" i="1"/>
  <c r="P21" i="1"/>
  <c r="Q21" i="1"/>
  <c r="R21" i="1"/>
  <c r="S21" i="1"/>
  <c r="T21" i="1"/>
  <c r="U21" i="1"/>
  <c r="V21" i="1"/>
  <c r="W21" i="1"/>
  <c r="X21" i="1"/>
  <c r="Y21" i="1"/>
  <c r="Z21" i="1"/>
  <c r="AA21" i="1"/>
  <c r="AB21" i="1"/>
  <c r="AC21" i="1"/>
  <c r="AD21" i="1"/>
  <c r="AE21" i="1"/>
  <c r="AF21" i="1"/>
  <c r="AG21" i="1"/>
  <c r="AH21" i="1"/>
  <c r="AI21" i="1"/>
  <c r="AJ21" i="1"/>
  <c r="AK21" i="1"/>
  <c r="AL21" i="1"/>
  <c r="AM21" i="1"/>
  <c r="AN21" i="1"/>
  <c r="AO21" i="1"/>
  <c r="AP21" i="1"/>
  <c r="AQ21" i="1"/>
  <c r="AR21" i="1"/>
  <c r="AS21" i="1"/>
  <c r="AT21" i="1"/>
  <c r="AU21" i="1"/>
  <c r="AV21" i="1"/>
  <c r="AW21" i="1"/>
  <c r="AX21" i="1"/>
  <c r="AY21" i="1"/>
  <c r="AZ21" i="1"/>
  <c r="BA21" i="1"/>
  <c r="BB21" i="1"/>
  <c r="BC21" i="1"/>
  <c r="BD21" i="1"/>
  <c r="BE21" i="1"/>
  <c r="BF21" i="1"/>
  <c r="BG21" i="1"/>
  <c r="BH21" i="1"/>
  <c r="BI21" i="1"/>
  <c r="BJ21" i="1"/>
  <c r="C20" i="1"/>
  <c r="C19" i="1"/>
  <c r="C18" i="1"/>
  <c r="C17" i="1"/>
  <c r="D7" i="1"/>
  <c r="E7" i="1"/>
  <c r="F7" i="1"/>
  <c r="G7" i="1"/>
  <c r="H7" i="1"/>
  <c r="I7" i="1"/>
  <c r="J7" i="1"/>
  <c r="K7" i="1"/>
  <c r="L7" i="1"/>
  <c r="M7" i="1"/>
  <c r="N7" i="1"/>
  <c r="O7" i="1"/>
  <c r="P7" i="1"/>
  <c r="Q7" i="1"/>
  <c r="R7" i="1"/>
  <c r="S7" i="1"/>
  <c r="T7" i="1"/>
  <c r="U7" i="1"/>
  <c r="V7" i="1"/>
  <c r="W7" i="1"/>
  <c r="X7" i="1"/>
  <c r="Y7" i="1"/>
  <c r="Z7" i="1"/>
  <c r="AA7" i="1"/>
  <c r="AB7" i="1"/>
  <c r="AC7" i="1"/>
  <c r="AD7" i="1"/>
  <c r="AE7" i="1"/>
  <c r="AF7" i="1"/>
  <c r="AG7" i="1"/>
  <c r="AH7" i="1"/>
  <c r="AI7" i="1"/>
  <c r="AJ7" i="1"/>
  <c r="AK7" i="1"/>
  <c r="AL7" i="1"/>
  <c r="AM7" i="1"/>
  <c r="AN7" i="1"/>
  <c r="AO7" i="1"/>
  <c r="AP7" i="1"/>
  <c r="AQ7" i="1"/>
  <c r="AR7" i="1"/>
  <c r="AS7" i="1"/>
  <c r="AT7" i="1"/>
  <c r="AU7" i="1"/>
  <c r="AV7" i="1"/>
  <c r="AW7" i="1"/>
  <c r="AX7" i="1"/>
  <c r="AY7" i="1"/>
  <c r="AZ7" i="1"/>
  <c r="BA7" i="1"/>
  <c r="BB7" i="1"/>
  <c r="BC7" i="1"/>
  <c r="BD7" i="1"/>
  <c r="BE7" i="1"/>
  <c r="BF7" i="1"/>
  <c r="BG7" i="1"/>
  <c r="BH7" i="1"/>
  <c r="BI7" i="1"/>
  <c r="BJ7" i="1"/>
  <c r="D8" i="1"/>
  <c r="E8" i="1"/>
  <c r="F8" i="1"/>
  <c r="G8" i="1"/>
  <c r="H8" i="1"/>
  <c r="I8" i="1"/>
  <c r="J8" i="1"/>
  <c r="K8" i="1"/>
  <c r="L8" i="1"/>
  <c r="M8" i="1"/>
  <c r="N8" i="1"/>
  <c r="O8" i="1"/>
  <c r="P8" i="1"/>
  <c r="Q8" i="1"/>
  <c r="R8" i="1"/>
  <c r="S8" i="1"/>
  <c r="T8" i="1"/>
  <c r="U8" i="1"/>
  <c r="V8" i="1"/>
  <c r="W8" i="1"/>
  <c r="X8" i="1"/>
  <c r="Y8" i="1"/>
  <c r="Z8" i="1"/>
  <c r="AA8" i="1"/>
  <c r="AB8" i="1"/>
  <c r="AC8" i="1"/>
  <c r="AD8" i="1"/>
  <c r="AE8" i="1"/>
  <c r="AF8" i="1"/>
  <c r="AG8" i="1"/>
  <c r="AH8" i="1"/>
  <c r="AI8" i="1"/>
  <c r="AJ8" i="1"/>
  <c r="AK8" i="1"/>
  <c r="AL8" i="1"/>
  <c r="AM8" i="1"/>
  <c r="AN8" i="1"/>
  <c r="AO8" i="1"/>
  <c r="AP8" i="1"/>
  <c r="AQ8" i="1"/>
  <c r="AR8" i="1"/>
  <c r="AS8" i="1"/>
  <c r="AT8" i="1"/>
  <c r="AU8" i="1"/>
  <c r="AV8" i="1"/>
  <c r="AW8" i="1"/>
  <c r="AX8" i="1"/>
  <c r="AY8" i="1"/>
  <c r="AZ8" i="1"/>
  <c r="BA8" i="1"/>
  <c r="BB8" i="1"/>
  <c r="BC8" i="1"/>
  <c r="BD8" i="1"/>
  <c r="BE8" i="1"/>
  <c r="BF8" i="1"/>
  <c r="BG8" i="1"/>
  <c r="BH8" i="1"/>
  <c r="BI8" i="1"/>
  <c r="BJ8" i="1"/>
  <c r="D9" i="1"/>
  <c r="E9" i="1"/>
  <c r="F9" i="1"/>
  <c r="G9" i="1"/>
  <c r="H9" i="1"/>
  <c r="I9" i="1"/>
  <c r="J9" i="1"/>
  <c r="K9" i="1"/>
  <c r="L9" i="1"/>
  <c r="M9" i="1"/>
  <c r="N9" i="1"/>
  <c r="O9" i="1"/>
  <c r="P9" i="1"/>
  <c r="Q9" i="1"/>
  <c r="R9" i="1"/>
  <c r="S9" i="1"/>
  <c r="T9" i="1"/>
  <c r="U9" i="1"/>
  <c r="U6" i="1" s="1"/>
  <c r="V9" i="1"/>
  <c r="W9" i="1"/>
  <c r="X9" i="1"/>
  <c r="Y9" i="1"/>
  <c r="Z9" i="1"/>
  <c r="AA9" i="1"/>
  <c r="AB9" i="1"/>
  <c r="AC9" i="1"/>
  <c r="AD9" i="1"/>
  <c r="AE9" i="1"/>
  <c r="AF9" i="1"/>
  <c r="AG9" i="1"/>
  <c r="AH9" i="1"/>
  <c r="AI9" i="1"/>
  <c r="AJ9" i="1"/>
  <c r="AK9" i="1"/>
  <c r="AL9" i="1"/>
  <c r="AM9" i="1"/>
  <c r="AN9" i="1"/>
  <c r="AO9" i="1"/>
  <c r="AP9" i="1"/>
  <c r="AQ9" i="1"/>
  <c r="AR9" i="1"/>
  <c r="AS9" i="1"/>
  <c r="AT9" i="1"/>
  <c r="AU9" i="1"/>
  <c r="AV9" i="1"/>
  <c r="AW9" i="1"/>
  <c r="AX9" i="1"/>
  <c r="AY9" i="1"/>
  <c r="AZ9" i="1"/>
  <c r="BA9" i="1"/>
  <c r="BB9" i="1"/>
  <c r="BC9" i="1"/>
  <c r="BD9" i="1"/>
  <c r="BE9" i="1"/>
  <c r="BF9" i="1"/>
  <c r="BG9" i="1"/>
  <c r="BH9" i="1"/>
  <c r="BI9" i="1"/>
  <c r="BJ9" i="1"/>
  <c r="D10" i="1"/>
  <c r="E10" i="1"/>
  <c r="F10" i="1"/>
  <c r="G10" i="1"/>
  <c r="H10" i="1"/>
  <c r="I10" i="1"/>
  <c r="J10" i="1"/>
  <c r="K10" i="1"/>
  <c r="L10" i="1"/>
  <c r="M10" i="1"/>
  <c r="N10" i="1"/>
  <c r="O10" i="1"/>
  <c r="P10" i="1"/>
  <c r="Q10" i="1"/>
  <c r="R10" i="1"/>
  <c r="S10" i="1"/>
  <c r="T10" i="1"/>
  <c r="U10" i="1"/>
  <c r="V10" i="1"/>
  <c r="W10" i="1"/>
  <c r="X10" i="1"/>
  <c r="Y10" i="1"/>
  <c r="Z10" i="1"/>
  <c r="AA10" i="1"/>
  <c r="AB10" i="1"/>
  <c r="AC10" i="1"/>
  <c r="AD10" i="1"/>
  <c r="AE10" i="1"/>
  <c r="AF10" i="1"/>
  <c r="AG10" i="1"/>
  <c r="AH10" i="1"/>
  <c r="AI10" i="1"/>
  <c r="AJ10" i="1"/>
  <c r="AK10" i="1"/>
  <c r="AL10" i="1"/>
  <c r="AM10" i="1"/>
  <c r="AN10" i="1"/>
  <c r="AO10" i="1"/>
  <c r="AP10" i="1"/>
  <c r="AQ10" i="1"/>
  <c r="AR10" i="1"/>
  <c r="AS10" i="1"/>
  <c r="AT10" i="1"/>
  <c r="AU10" i="1"/>
  <c r="AV10" i="1"/>
  <c r="AW10" i="1"/>
  <c r="AX10" i="1"/>
  <c r="AY10" i="1"/>
  <c r="AZ10" i="1"/>
  <c r="BA10" i="1"/>
  <c r="BB10" i="1"/>
  <c r="BC10" i="1"/>
  <c r="BD10" i="1"/>
  <c r="BE10" i="1"/>
  <c r="BF10" i="1"/>
  <c r="BG10" i="1"/>
  <c r="BH10" i="1"/>
  <c r="BI10" i="1"/>
  <c r="BJ10" i="1"/>
  <c r="D11" i="1"/>
  <c r="E11" i="1"/>
  <c r="F11" i="1"/>
  <c r="G11" i="1"/>
  <c r="H11" i="1"/>
  <c r="I11" i="1"/>
  <c r="J11" i="1"/>
  <c r="K11" i="1"/>
  <c r="L11" i="1"/>
  <c r="M11" i="1"/>
  <c r="N11" i="1"/>
  <c r="O11" i="1"/>
  <c r="P11" i="1"/>
  <c r="Q11" i="1"/>
  <c r="R11" i="1"/>
  <c r="S11" i="1"/>
  <c r="T11" i="1"/>
  <c r="U11" i="1"/>
  <c r="V11" i="1"/>
  <c r="W11" i="1"/>
  <c r="X11" i="1"/>
  <c r="Y11" i="1"/>
  <c r="Z11" i="1"/>
  <c r="AA11" i="1"/>
  <c r="AB11" i="1"/>
  <c r="AC11" i="1"/>
  <c r="AD11" i="1"/>
  <c r="AE11" i="1"/>
  <c r="AF11" i="1"/>
  <c r="AG11" i="1"/>
  <c r="AH11" i="1"/>
  <c r="AI11" i="1"/>
  <c r="AJ11" i="1"/>
  <c r="AK11" i="1"/>
  <c r="AL11" i="1"/>
  <c r="AM11" i="1"/>
  <c r="AN11" i="1"/>
  <c r="AO11" i="1"/>
  <c r="AP11" i="1"/>
  <c r="AQ11" i="1"/>
  <c r="AR11" i="1"/>
  <c r="AS11" i="1"/>
  <c r="AT11" i="1"/>
  <c r="AU11" i="1"/>
  <c r="AV11" i="1"/>
  <c r="AW11" i="1"/>
  <c r="AX11" i="1"/>
  <c r="AY11" i="1"/>
  <c r="AZ11" i="1"/>
  <c r="BA11" i="1"/>
  <c r="BB11" i="1"/>
  <c r="BC11" i="1"/>
  <c r="BD11" i="1"/>
  <c r="BE11" i="1"/>
  <c r="BF11" i="1"/>
  <c r="BG11" i="1"/>
  <c r="BH11" i="1"/>
  <c r="BI11" i="1"/>
  <c r="BJ11" i="1"/>
  <c r="D12" i="1"/>
  <c r="E12" i="1"/>
  <c r="F12" i="1"/>
  <c r="G12" i="1"/>
  <c r="H12" i="1"/>
  <c r="I12" i="1"/>
  <c r="J12" i="1"/>
  <c r="K12" i="1"/>
  <c r="L12" i="1"/>
  <c r="M12" i="1"/>
  <c r="N12" i="1"/>
  <c r="O12" i="1"/>
  <c r="P12" i="1"/>
  <c r="Q12" i="1"/>
  <c r="R12" i="1"/>
  <c r="S12" i="1"/>
  <c r="T12" i="1"/>
  <c r="U12" i="1"/>
  <c r="V12" i="1"/>
  <c r="W12" i="1"/>
  <c r="X12" i="1"/>
  <c r="Y12" i="1"/>
  <c r="Z12" i="1"/>
  <c r="AA12" i="1"/>
  <c r="AB12" i="1"/>
  <c r="AC12" i="1"/>
  <c r="AD12" i="1"/>
  <c r="AE12" i="1"/>
  <c r="AF12" i="1"/>
  <c r="AG12" i="1"/>
  <c r="AH12" i="1"/>
  <c r="AI12" i="1"/>
  <c r="AJ12" i="1"/>
  <c r="AK12" i="1"/>
  <c r="AL12" i="1"/>
  <c r="AM12" i="1"/>
  <c r="AN12" i="1"/>
  <c r="AO12" i="1"/>
  <c r="AP12" i="1"/>
  <c r="AQ12" i="1"/>
  <c r="AR12" i="1"/>
  <c r="AS12" i="1"/>
  <c r="AT12" i="1"/>
  <c r="AU12" i="1"/>
  <c r="AV12" i="1"/>
  <c r="AW12" i="1"/>
  <c r="AX12" i="1"/>
  <c r="AY12" i="1"/>
  <c r="AZ12" i="1"/>
  <c r="BA12" i="1"/>
  <c r="BB12" i="1"/>
  <c r="BC12" i="1"/>
  <c r="BD12" i="1"/>
  <c r="BE12" i="1"/>
  <c r="BF12" i="1"/>
  <c r="BG12" i="1"/>
  <c r="BH12" i="1"/>
  <c r="BI12" i="1"/>
  <c r="BJ12" i="1"/>
  <c r="C12" i="1"/>
  <c r="C11" i="1"/>
  <c r="C9" i="1"/>
  <c r="C8" i="1"/>
  <c r="C10" i="1"/>
  <c r="D154" i="1"/>
  <c r="H154" i="1"/>
  <c r="I154" i="1"/>
  <c r="J154" i="1"/>
  <c r="K154" i="1"/>
  <c r="L154" i="1"/>
  <c r="P154" i="1"/>
  <c r="Q154" i="1"/>
  <c r="S154" i="1"/>
  <c r="T154" i="1"/>
  <c r="X154" i="1"/>
  <c r="Y154" i="1"/>
  <c r="Z154" i="1"/>
  <c r="AA154" i="1"/>
  <c r="AB154" i="1"/>
  <c r="AF154" i="1"/>
  <c r="AG154" i="1"/>
  <c r="AH154" i="1"/>
  <c r="AI154" i="1"/>
  <c r="AJ154" i="1"/>
  <c r="AO154" i="1"/>
  <c r="AP154" i="1"/>
  <c r="AQ154" i="1"/>
  <c r="AR154" i="1"/>
  <c r="AW154" i="1"/>
  <c r="AX154" i="1"/>
  <c r="AY154" i="1"/>
  <c r="AZ154" i="1"/>
  <c r="BE154" i="1"/>
  <c r="BF154" i="1"/>
  <c r="BG154" i="1"/>
  <c r="BH154" i="1"/>
  <c r="D145" i="1"/>
  <c r="E145" i="1"/>
  <c r="F145" i="1"/>
  <c r="G145" i="1"/>
  <c r="H145" i="1"/>
  <c r="I145" i="1"/>
  <c r="J145" i="1"/>
  <c r="L145" i="1"/>
  <c r="M145" i="1"/>
  <c r="N145" i="1"/>
  <c r="O145" i="1"/>
  <c r="P145" i="1"/>
  <c r="Q145" i="1"/>
  <c r="R145" i="1"/>
  <c r="T145" i="1"/>
  <c r="U145" i="1"/>
  <c r="V145" i="1"/>
  <c r="W145" i="1"/>
  <c r="X145" i="1"/>
  <c r="Y145" i="1"/>
  <c r="Z145" i="1"/>
  <c r="AB145" i="1"/>
  <c r="AC145" i="1"/>
  <c r="AD145" i="1"/>
  <c r="AE145" i="1"/>
  <c r="AF145" i="1"/>
  <c r="AG145" i="1"/>
  <c r="AH145" i="1"/>
  <c r="AJ145" i="1"/>
  <c r="AK145" i="1"/>
  <c r="AM145" i="1"/>
  <c r="AN145" i="1"/>
  <c r="AO145" i="1"/>
  <c r="AP145" i="1"/>
  <c r="AR145" i="1"/>
  <c r="AS145" i="1"/>
  <c r="AU145" i="1"/>
  <c r="AV145" i="1"/>
  <c r="AW145" i="1"/>
  <c r="AX145" i="1"/>
  <c r="AZ145" i="1"/>
  <c r="BC145" i="1"/>
  <c r="BD145" i="1"/>
  <c r="BE145" i="1"/>
  <c r="BF145" i="1"/>
  <c r="E136" i="1"/>
  <c r="F136" i="1"/>
  <c r="G136" i="1"/>
  <c r="I136" i="1"/>
  <c r="M136" i="1"/>
  <c r="N136" i="1"/>
  <c r="O136" i="1"/>
  <c r="Q136" i="1"/>
  <c r="U136" i="1"/>
  <c r="V136" i="1"/>
  <c r="W136" i="1"/>
  <c r="Y136" i="1"/>
  <c r="AC136" i="1"/>
  <c r="AD136" i="1"/>
  <c r="AE136" i="1"/>
  <c r="AG136" i="1"/>
  <c r="AK136" i="1"/>
  <c r="AL136" i="1"/>
  <c r="AM136" i="1"/>
  <c r="AS136" i="1"/>
  <c r="AT136" i="1"/>
  <c r="AU136" i="1"/>
  <c r="BA136" i="1"/>
  <c r="BB136" i="1"/>
  <c r="BC136" i="1"/>
  <c r="BI136" i="1"/>
  <c r="D126" i="1"/>
  <c r="E126" i="1"/>
  <c r="G126" i="1"/>
  <c r="H126" i="1"/>
  <c r="I126" i="1"/>
  <c r="J126" i="1"/>
  <c r="K126" i="1"/>
  <c r="L126" i="1"/>
  <c r="O126" i="1"/>
  <c r="P126" i="1"/>
  <c r="Q126" i="1"/>
  <c r="R126" i="1"/>
  <c r="S126" i="1"/>
  <c r="T126" i="1"/>
  <c r="W126" i="1"/>
  <c r="X126" i="1"/>
  <c r="Y126" i="1"/>
  <c r="Z126" i="1"/>
  <c r="AA126" i="1"/>
  <c r="AB126" i="1"/>
  <c r="AE126" i="1"/>
  <c r="AF126" i="1"/>
  <c r="AG126" i="1"/>
  <c r="AH126" i="1"/>
  <c r="AI126" i="1"/>
  <c r="AJ126" i="1"/>
  <c r="AM126" i="1"/>
  <c r="AN126" i="1"/>
  <c r="AO126" i="1"/>
  <c r="AP126" i="1"/>
  <c r="AQ126" i="1"/>
  <c r="AR126" i="1"/>
  <c r="AU126" i="1"/>
  <c r="AV126" i="1"/>
  <c r="AW126" i="1"/>
  <c r="AY126" i="1"/>
  <c r="AZ126" i="1"/>
  <c r="BC126" i="1"/>
  <c r="BD126" i="1"/>
  <c r="BE126" i="1"/>
  <c r="BG126" i="1"/>
  <c r="BH126" i="1"/>
  <c r="D117" i="1"/>
  <c r="E117" i="1"/>
  <c r="G117" i="1"/>
  <c r="H117" i="1"/>
  <c r="K117" i="1"/>
  <c r="L117" i="1"/>
  <c r="M117" i="1"/>
  <c r="O117" i="1"/>
  <c r="S117" i="1"/>
  <c r="T117" i="1"/>
  <c r="U117" i="1"/>
  <c r="W117" i="1"/>
  <c r="AA117" i="1"/>
  <c r="AB117" i="1"/>
  <c r="AC117" i="1"/>
  <c r="AE117" i="1"/>
  <c r="AI117" i="1"/>
  <c r="AJ117" i="1"/>
  <c r="AK117" i="1"/>
  <c r="AM117" i="1"/>
  <c r="AQ117" i="1"/>
  <c r="AR117" i="1"/>
  <c r="AS117" i="1"/>
  <c r="AU117" i="1"/>
  <c r="AY117" i="1"/>
  <c r="AZ117" i="1"/>
  <c r="BA117" i="1"/>
  <c r="BG117" i="1"/>
  <c r="BH117" i="1"/>
  <c r="BI117" i="1"/>
  <c r="E108" i="1"/>
  <c r="F108" i="1"/>
  <c r="G108" i="1"/>
  <c r="I108" i="1"/>
  <c r="J108" i="1"/>
  <c r="K108" i="1"/>
  <c r="M108" i="1"/>
  <c r="N108" i="1"/>
  <c r="O108" i="1"/>
  <c r="Q108" i="1"/>
  <c r="R108" i="1"/>
  <c r="S108" i="1"/>
  <c r="U108" i="1"/>
  <c r="V108" i="1"/>
  <c r="W108" i="1"/>
  <c r="Y108" i="1"/>
  <c r="Z108" i="1"/>
  <c r="AA108" i="1"/>
  <c r="AC108" i="1"/>
  <c r="AD108" i="1"/>
  <c r="AE108" i="1"/>
  <c r="AG108" i="1"/>
  <c r="AH108" i="1"/>
  <c r="AI108" i="1"/>
  <c r="AK108" i="1"/>
  <c r="AL108" i="1"/>
  <c r="AM108" i="1"/>
  <c r="AO108" i="1"/>
  <c r="AP108" i="1"/>
  <c r="AQ108" i="1"/>
  <c r="AS108" i="1"/>
  <c r="AT108" i="1"/>
  <c r="AU108" i="1"/>
  <c r="AW108" i="1"/>
  <c r="AX108" i="1"/>
  <c r="AY108" i="1"/>
  <c r="BA108" i="1"/>
  <c r="BB108" i="1"/>
  <c r="BE108" i="1"/>
  <c r="BF108" i="1"/>
  <c r="BI108" i="1"/>
  <c r="BJ108" i="1"/>
  <c r="D98" i="1"/>
  <c r="E98" i="1"/>
  <c r="F98" i="1"/>
  <c r="H98" i="1"/>
  <c r="I98" i="1"/>
  <c r="J98" i="1"/>
  <c r="L98" i="1"/>
  <c r="M98" i="1"/>
  <c r="N98" i="1"/>
  <c r="P98" i="1"/>
  <c r="Q98" i="1"/>
  <c r="R98" i="1"/>
  <c r="T98" i="1"/>
  <c r="U98" i="1"/>
  <c r="V98" i="1"/>
  <c r="X98" i="1"/>
  <c r="Z98" i="1"/>
  <c r="AB98" i="1"/>
  <c r="AC98" i="1"/>
  <c r="AD98" i="1"/>
  <c r="AF98" i="1"/>
  <c r="AH98" i="1"/>
  <c r="AJ98" i="1"/>
  <c r="AK98" i="1"/>
  <c r="AL98" i="1"/>
  <c r="AN98" i="1"/>
  <c r="AP98" i="1"/>
  <c r="AR98" i="1"/>
  <c r="AS98" i="1"/>
  <c r="AT98" i="1"/>
  <c r="AV98" i="1"/>
  <c r="AX98" i="1"/>
  <c r="AZ98" i="1"/>
  <c r="BA98" i="1"/>
  <c r="BF98" i="1"/>
  <c r="BH98" i="1"/>
  <c r="BI98" i="1"/>
  <c r="D89" i="1"/>
  <c r="E89" i="1"/>
  <c r="F89" i="1"/>
  <c r="H89" i="1"/>
  <c r="I89" i="1"/>
  <c r="J89" i="1"/>
  <c r="K89" i="1"/>
  <c r="L89" i="1"/>
  <c r="M89" i="1"/>
  <c r="N89" i="1"/>
  <c r="P89" i="1"/>
  <c r="Q89" i="1"/>
  <c r="R89" i="1"/>
  <c r="S89" i="1"/>
  <c r="T89" i="1"/>
  <c r="U89" i="1"/>
  <c r="V89" i="1"/>
  <c r="X89" i="1"/>
  <c r="Z89" i="1"/>
  <c r="AA89" i="1"/>
  <c r="AB89" i="1"/>
  <c r="AC89" i="1"/>
  <c r="AD89" i="1"/>
  <c r="AF89" i="1"/>
  <c r="AI89" i="1"/>
  <c r="AJ89" i="1"/>
  <c r="AK89" i="1"/>
  <c r="AL89" i="1"/>
  <c r="AN89" i="1"/>
  <c r="AQ89" i="1"/>
  <c r="AR89" i="1"/>
  <c r="AS89" i="1"/>
  <c r="AT89" i="1"/>
  <c r="AV89" i="1"/>
  <c r="AY89" i="1"/>
  <c r="BA89" i="1"/>
  <c r="BB89" i="1"/>
  <c r="BD89" i="1"/>
  <c r="BG89" i="1"/>
  <c r="BI89" i="1"/>
  <c r="BJ89" i="1"/>
  <c r="D80" i="1"/>
  <c r="F80" i="1"/>
  <c r="H80" i="1"/>
  <c r="K80" i="1"/>
  <c r="L80" i="1"/>
  <c r="N80" i="1"/>
  <c r="P80" i="1"/>
  <c r="S80" i="1"/>
  <c r="T80" i="1"/>
  <c r="V80" i="1"/>
  <c r="X80" i="1"/>
  <c r="AA80" i="1"/>
  <c r="AB80" i="1"/>
  <c r="AD80" i="1"/>
  <c r="AF80" i="1"/>
  <c r="AI80" i="1"/>
  <c r="AJ80" i="1"/>
  <c r="AL80" i="1"/>
  <c r="AN80" i="1"/>
  <c r="AQ80" i="1"/>
  <c r="AR80" i="1"/>
  <c r="AT80" i="1"/>
  <c r="AV80" i="1"/>
  <c r="AZ80" i="1"/>
  <c r="BB80" i="1"/>
  <c r="BD80" i="1"/>
  <c r="BH80" i="1"/>
  <c r="BJ80" i="1"/>
  <c r="D69" i="1"/>
  <c r="G69" i="1"/>
  <c r="H69" i="1"/>
  <c r="K69" i="1"/>
  <c r="L69" i="1"/>
  <c r="O69" i="1"/>
  <c r="P69" i="1"/>
  <c r="R69" i="1"/>
  <c r="S69" i="1"/>
  <c r="T69" i="1"/>
  <c r="X69" i="1"/>
  <c r="Z69" i="1"/>
  <c r="AA69" i="1"/>
  <c r="AB69" i="1"/>
  <c r="AC69" i="1"/>
  <c r="AE69" i="1"/>
  <c r="AI69" i="1"/>
  <c r="AJ69" i="1"/>
  <c r="AN69" i="1"/>
  <c r="AQ69" i="1"/>
  <c r="AR69" i="1"/>
  <c r="AV69" i="1"/>
  <c r="AY69" i="1"/>
  <c r="AZ69" i="1"/>
  <c r="BD69" i="1"/>
  <c r="BG69" i="1"/>
  <c r="BH69" i="1"/>
  <c r="H51" i="1"/>
  <c r="L51" i="1"/>
  <c r="M51" i="1"/>
  <c r="P51" i="1"/>
  <c r="U51" i="1"/>
  <c r="X51" i="1"/>
  <c r="Y51" i="1"/>
  <c r="AF51" i="1"/>
  <c r="AK51" i="1"/>
  <c r="AN51" i="1"/>
  <c r="AV51" i="1"/>
  <c r="BA51" i="1"/>
  <c r="BD51" i="1"/>
  <c r="E60" i="1"/>
  <c r="F60" i="1"/>
  <c r="H60" i="1"/>
  <c r="I60" i="1"/>
  <c r="J60" i="1"/>
  <c r="P60" i="1"/>
  <c r="Q60" i="1"/>
  <c r="T60" i="1"/>
  <c r="U60" i="1"/>
  <c r="AB60" i="1"/>
  <c r="AC60" i="1"/>
  <c r="AH60" i="1"/>
  <c r="AJ60" i="1"/>
  <c r="AK60" i="1"/>
  <c r="AR60" i="1"/>
  <c r="AS60" i="1"/>
  <c r="AX60" i="1"/>
  <c r="AZ60" i="1"/>
  <c r="BA60" i="1"/>
  <c r="BI60" i="1"/>
  <c r="G41" i="1"/>
  <c r="H41" i="1"/>
  <c r="K41" i="1"/>
  <c r="P41" i="1"/>
  <c r="Q41" i="1"/>
  <c r="S41" i="1"/>
  <c r="X41" i="1"/>
  <c r="Y41" i="1"/>
  <c r="Z41" i="1"/>
  <c r="AA41" i="1"/>
  <c r="AF41" i="1"/>
  <c r="AI41" i="1"/>
  <c r="AK41" i="1"/>
  <c r="AN41" i="1"/>
  <c r="AQ41" i="1"/>
  <c r="AU41" i="1"/>
  <c r="AV41" i="1"/>
  <c r="BD41" i="1"/>
  <c r="E33" i="1"/>
  <c r="F33" i="1"/>
  <c r="H33" i="1"/>
  <c r="P33" i="1"/>
  <c r="Q33" i="1"/>
  <c r="X33" i="1"/>
  <c r="AC33" i="1"/>
  <c r="AD33" i="1"/>
  <c r="AF33" i="1"/>
  <c r="AN33" i="1"/>
  <c r="AO33" i="1"/>
  <c r="AR33" i="1"/>
  <c r="AV33" i="1"/>
  <c r="BB33" i="1"/>
  <c r="BD33" i="1"/>
  <c r="J25" i="1"/>
  <c r="K25" i="1"/>
  <c r="AA25" i="1"/>
  <c r="AD25" i="1"/>
  <c r="AF25" i="1"/>
  <c r="AP25" i="1"/>
  <c r="AT25" i="1"/>
  <c r="AH15" i="1"/>
  <c r="AY28" i="2" l="1"/>
  <c r="BK28" i="2"/>
  <c r="R28" i="2"/>
  <c r="DQ24" i="2"/>
  <c r="DQ23" i="2"/>
  <c r="DI24" i="2"/>
  <c r="DA24" i="2"/>
  <c r="CS24" i="2"/>
  <c r="CK24" i="2"/>
  <c r="CC24" i="2"/>
  <c r="BU24" i="2"/>
  <c r="BE24" i="2"/>
  <c r="BE23" i="2"/>
  <c r="AW24" i="2"/>
  <c r="AO24" i="2"/>
  <c r="AG24" i="2"/>
  <c r="Y24" i="2"/>
  <c r="Q24" i="2"/>
  <c r="I24" i="2"/>
  <c r="DQ22" i="2"/>
  <c r="DI22" i="2"/>
  <c r="DA22" i="2"/>
  <c r="CK22" i="2"/>
  <c r="CC22" i="2"/>
  <c r="BU22" i="2"/>
  <c r="BU29" i="2" s="1"/>
  <c r="BM22" i="2"/>
  <c r="BE22" i="2"/>
  <c r="AW22" i="2"/>
  <c r="AW29" i="2" s="1"/>
  <c r="Y22" i="2"/>
  <c r="Q22" i="2"/>
  <c r="I21" i="2"/>
  <c r="B21" i="2"/>
  <c r="DT16" i="2"/>
  <c r="DM23" i="2"/>
  <c r="DE23" i="2"/>
  <c r="CW23" i="2"/>
  <c r="CO23" i="2"/>
  <c r="CG23" i="2"/>
  <c r="BQ23" i="2"/>
  <c r="BI23" i="2"/>
  <c r="BA23" i="2"/>
  <c r="BA28" i="2" s="1"/>
  <c r="AS23" i="2"/>
  <c r="AK23" i="2"/>
  <c r="AC23" i="2"/>
  <c r="AC28" i="2" s="1"/>
  <c r="U23" i="2"/>
  <c r="E23" i="2"/>
  <c r="DN21" i="2"/>
  <c r="DN15" i="2"/>
  <c r="DF21" i="2"/>
  <c r="CX21" i="2"/>
  <c r="CX15" i="2"/>
  <c r="CP21" i="2"/>
  <c r="CH21" i="2"/>
  <c r="CH15" i="2"/>
  <c r="BZ21" i="2"/>
  <c r="BZ15" i="2"/>
  <c r="BR21" i="2"/>
  <c r="BR28" i="2" s="1"/>
  <c r="BR15" i="2"/>
  <c r="BJ21" i="2"/>
  <c r="BJ15" i="2"/>
  <c r="BB21" i="2"/>
  <c r="BB15" i="2"/>
  <c r="AT21" i="2"/>
  <c r="AT15" i="2"/>
  <c r="AL21" i="2"/>
  <c r="AD21" i="2"/>
  <c r="AD15" i="2"/>
  <c r="V21" i="2"/>
  <c r="V28" i="2" s="1"/>
  <c r="V15" i="2"/>
  <c r="N21" i="2"/>
  <c r="N15" i="2"/>
  <c r="F21" i="2"/>
  <c r="F15" i="2"/>
  <c r="DH25" i="2"/>
  <c r="CZ25" i="2"/>
  <c r="CB25" i="2"/>
  <c r="BD25" i="2"/>
  <c r="X25" i="2"/>
  <c r="P25" i="2"/>
  <c r="AH28" i="2"/>
  <c r="DI5" i="2"/>
  <c r="DA5" i="2"/>
  <c r="CS5" i="2"/>
  <c r="CC5" i="2"/>
  <c r="BU5" i="2"/>
  <c r="BM5" i="2"/>
  <c r="AW5" i="2"/>
  <c r="AO5" i="2"/>
  <c r="AO22" i="2"/>
  <c r="AG5" i="2"/>
  <c r="Q5" i="2"/>
  <c r="I5" i="2"/>
  <c r="CJ25" i="2"/>
  <c r="AV25" i="2"/>
  <c r="DH24" i="2"/>
  <c r="DH23" i="2"/>
  <c r="CZ24" i="2"/>
  <c r="CR24" i="2"/>
  <c r="CJ24" i="2"/>
  <c r="CB24" i="2"/>
  <c r="BT24" i="2"/>
  <c r="BL24" i="2"/>
  <c r="AV24" i="2"/>
  <c r="AV23" i="2"/>
  <c r="AN24" i="2"/>
  <c r="AF24" i="2"/>
  <c r="X24" i="2"/>
  <c r="P24" i="2"/>
  <c r="H24" i="2"/>
  <c r="DP22" i="2"/>
  <c r="DH22" i="2"/>
  <c r="CZ22" i="2"/>
  <c r="CZ29" i="2" s="1"/>
  <c r="CR22" i="2"/>
  <c r="CB22" i="2"/>
  <c r="CB29" i="2" s="1"/>
  <c r="BT22" i="2"/>
  <c r="BL22" i="2"/>
  <c r="BD22" i="2"/>
  <c r="AV22" i="2"/>
  <c r="AN22" i="2"/>
  <c r="AF21" i="2"/>
  <c r="AF28" i="2" s="1"/>
  <c r="P22" i="2"/>
  <c r="H22" i="2"/>
  <c r="DT17" i="2"/>
  <c r="B23" i="2"/>
  <c r="DL23" i="2"/>
  <c r="DD23" i="2"/>
  <c r="CV23" i="2"/>
  <c r="CN23" i="2"/>
  <c r="CN28" i="2" s="1"/>
  <c r="CF23" i="2"/>
  <c r="BX23" i="2"/>
  <c r="BP23" i="2"/>
  <c r="BH23" i="2"/>
  <c r="BH15" i="2"/>
  <c r="AZ23" i="2"/>
  <c r="AR23" i="2"/>
  <c r="AJ23" i="2"/>
  <c r="AB23" i="2"/>
  <c r="T23" i="2"/>
  <c r="L23" i="2"/>
  <c r="L15" i="2"/>
  <c r="D23" i="2"/>
  <c r="DM15" i="2"/>
  <c r="DE21" i="2"/>
  <c r="DE15" i="2"/>
  <c r="CW21" i="2"/>
  <c r="CW15" i="2"/>
  <c r="CO21" i="2"/>
  <c r="CO15" i="2"/>
  <c r="CG15" i="2"/>
  <c r="CG21" i="2"/>
  <c r="BY21" i="2"/>
  <c r="BQ15" i="2"/>
  <c r="BI15" i="2"/>
  <c r="AS21" i="2"/>
  <c r="AK21" i="2"/>
  <c r="AC21" i="2"/>
  <c r="M15" i="2"/>
  <c r="E15" i="2"/>
  <c r="DG25" i="2"/>
  <c r="DG28" i="2" s="1"/>
  <c r="CQ25" i="2"/>
  <c r="CQ28" i="2" s="1"/>
  <c r="CI25" i="2"/>
  <c r="CA25" i="2"/>
  <c r="BS25" i="2"/>
  <c r="BC25" i="2"/>
  <c r="AU25" i="2"/>
  <c r="AM25" i="2"/>
  <c r="AE25" i="2"/>
  <c r="AE28" i="2" s="1"/>
  <c r="W25" i="2"/>
  <c r="O25" i="2"/>
  <c r="G25" i="2"/>
  <c r="G28" i="2" s="1"/>
  <c r="DO24" i="2"/>
  <c r="CY24" i="2"/>
  <c r="CY23" i="2"/>
  <c r="CQ24" i="2"/>
  <c r="CI24" i="2"/>
  <c r="CI29" i="2" s="1"/>
  <c r="CA24" i="2"/>
  <c r="BS24" i="2"/>
  <c r="BK24" i="2"/>
  <c r="BC24" i="2"/>
  <c r="AM24" i="2"/>
  <c r="AM23" i="2"/>
  <c r="AE24" i="2"/>
  <c r="W24" i="2"/>
  <c r="O24" i="2"/>
  <c r="O29" i="2" s="1"/>
  <c r="G24" i="2"/>
  <c r="DO22" i="2"/>
  <c r="DG22" i="2"/>
  <c r="CY22" i="2"/>
  <c r="CY29" i="2" s="1"/>
  <c r="CQ22" i="2"/>
  <c r="CI22" i="2"/>
  <c r="BS22" i="2"/>
  <c r="BS29" i="2" s="1"/>
  <c r="BK22" i="2"/>
  <c r="BC22" i="2"/>
  <c r="AU22" i="2"/>
  <c r="AU29" i="2" s="1"/>
  <c r="AM22" i="2"/>
  <c r="AE22" i="2"/>
  <c r="G22" i="2"/>
  <c r="DK23" i="2"/>
  <c r="DC23" i="2"/>
  <c r="CU23" i="2"/>
  <c r="CM23" i="2"/>
  <c r="CE23" i="2"/>
  <c r="BG23" i="2"/>
  <c r="AY23" i="2"/>
  <c r="AQ23" i="2"/>
  <c r="AI23" i="2"/>
  <c r="AA23" i="2"/>
  <c r="S23" i="2"/>
  <c r="CV21" i="2"/>
  <c r="CF15" i="2"/>
  <c r="BP21" i="2"/>
  <c r="BH21" i="2"/>
  <c r="AZ15" i="2"/>
  <c r="AR15" i="2"/>
  <c r="AJ15" i="2"/>
  <c r="T15" i="2"/>
  <c r="L21" i="2"/>
  <c r="D15" i="2"/>
  <c r="BA15" i="2"/>
  <c r="DM21" i="2"/>
  <c r="CX25" i="2"/>
  <c r="DO5" i="2"/>
  <c r="DG5" i="2"/>
  <c r="CY5" i="2"/>
  <c r="CI5" i="2"/>
  <c r="CA5" i="2"/>
  <c r="BS5" i="2"/>
  <c r="BC5" i="2"/>
  <c r="AU5" i="2"/>
  <c r="AM5" i="2"/>
  <c r="W5" i="2"/>
  <c r="W22" i="2"/>
  <c r="O5" i="2"/>
  <c r="G5" i="2"/>
  <c r="G21" i="2"/>
  <c r="Y5" i="2"/>
  <c r="DF25" i="2"/>
  <c r="CP25" i="2"/>
  <c r="CH25" i="2"/>
  <c r="CH28" i="2" s="1"/>
  <c r="BR25" i="2"/>
  <c r="BJ25" i="2"/>
  <c r="BB25" i="2"/>
  <c r="AT25" i="2"/>
  <c r="AL25" i="2"/>
  <c r="AL29" i="2" s="1"/>
  <c r="AD25" i="2"/>
  <c r="AD28" i="2" s="1"/>
  <c r="N25" i="2"/>
  <c r="N29" i="2" s="1"/>
  <c r="F25" i="2"/>
  <c r="DN24" i="2"/>
  <c r="DF24" i="2"/>
  <c r="CP24" i="2"/>
  <c r="CP23" i="2"/>
  <c r="CH24" i="2"/>
  <c r="BZ24" i="2"/>
  <c r="BZ29" i="2" s="1"/>
  <c r="BR24" i="2"/>
  <c r="BJ24" i="2"/>
  <c r="BB24" i="2"/>
  <c r="AT24" i="2"/>
  <c r="AD24" i="2"/>
  <c r="AD23" i="2"/>
  <c r="V24" i="2"/>
  <c r="V29" i="2" s="1"/>
  <c r="N24" i="2"/>
  <c r="F24" i="2"/>
  <c r="DN10" i="2"/>
  <c r="DN22" i="2"/>
  <c r="DF10" i="2"/>
  <c r="DF22" i="2"/>
  <c r="CX10" i="2"/>
  <c r="CX22" i="2"/>
  <c r="CP10" i="2"/>
  <c r="CP22" i="2"/>
  <c r="CH10" i="2"/>
  <c r="CH22" i="2"/>
  <c r="BZ10" i="2"/>
  <c r="BZ22" i="2"/>
  <c r="BJ22" i="2"/>
  <c r="BB22" i="2"/>
  <c r="AT22" i="2"/>
  <c r="AL22" i="2"/>
  <c r="AD22" i="2"/>
  <c r="V22" i="2"/>
  <c r="N22" i="2"/>
  <c r="DJ23" i="2"/>
  <c r="DB23" i="2"/>
  <c r="CT23" i="2"/>
  <c r="CL23" i="2"/>
  <c r="CL28" i="2" s="1"/>
  <c r="CD23" i="2"/>
  <c r="BV23" i="2"/>
  <c r="AX23" i="2"/>
  <c r="AP23" i="2"/>
  <c r="AH23" i="2"/>
  <c r="R23" i="2"/>
  <c r="J23" i="2"/>
  <c r="DT23" i="2" s="1"/>
  <c r="CM21" i="2"/>
  <c r="BW21" i="2"/>
  <c r="BO21" i="2"/>
  <c r="AY21" i="2"/>
  <c r="AA21" i="2"/>
  <c r="S21" i="2"/>
  <c r="K21" i="2"/>
  <c r="AX28" i="2"/>
  <c r="DM25" i="2"/>
  <c r="CW25" i="2"/>
  <c r="CW28" i="2" s="1"/>
  <c r="CO25" i="2"/>
  <c r="CO29" i="2" s="1"/>
  <c r="CG25" i="2"/>
  <c r="BY25" i="2"/>
  <c r="BQ25" i="2"/>
  <c r="BI25" i="2"/>
  <c r="BA25" i="2"/>
  <c r="BA29" i="2" s="1"/>
  <c r="AS25" i="2"/>
  <c r="AS29" i="2" s="1"/>
  <c r="AC25" i="2"/>
  <c r="AC29" i="2" s="1"/>
  <c r="U25" i="2"/>
  <c r="M25" i="2"/>
  <c r="E25" i="2"/>
  <c r="DM24" i="2"/>
  <c r="DE24" i="2"/>
  <c r="CW24" i="2"/>
  <c r="CG24" i="2"/>
  <c r="BY24" i="2"/>
  <c r="BQ24" i="2"/>
  <c r="BI24" i="2"/>
  <c r="BA24" i="2"/>
  <c r="AS24" i="2"/>
  <c r="AK24" i="2"/>
  <c r="U24" i="2"/>
  <c r="M24" i="2"/>
  <c r="E24" i="2"/>
  <c r="DM22" i="2"/>
  <c r="DE22" i="2"/>
  <c r="DE29" i="2" s="1"/>
  <c r="CW22" i="2"/>
  <c r="CO22" i="2"/>
  <c r="CG22" i="2"/>
  <c r="BY22" i="2"/>
  <c r="BQ22" i="2"/>
  <c r="BI22" i="2"/>
  <c r="BA22" i="2"/>
  <c r="AS22" i="2"/>
  <c r="AK22" i="2"/>
  <c r="AK29" i="2" s="1"/>
  <c r="AC22" i="2"/>
  <c r="U22" i="2"/>
  <c r="M22" i="2"/>
  <c r="E22" i="2"/>
  <c r="DA23" i="2"/>
  <c r="CS23" i="2"/>
  <c r="CK23" i="2"/>
  <c r="CC23" i="2"/>
  <c r="BU23" i="2"/>
  <c r="BM23" i="2"/>
  <c r="AO23" i="2"/>
  <c r="AO28" i="2" s="1"/>
  <c r="AG23" i="2"/>
  <c r="AG28" i="2" s="1"/>
  <c r="Y23" i="2"/>
  <c r="Q23" i="2"/>
  <c r="I23" i="2"/>
  <c r="DR21" i="2"/>
  <c r="DJ21" i="2"/>
  <c r="DB21" i="2"/>
  <c r="CD21" i="2"/>
  <c r="CD28" i="2" s="1"/>
  <c r="BV21" i="2"/>
  <c r="BV28" i="2" s="1"/>
  <c r="BN21" i="2"/>
  <c r="BN28" i="2" s="1"/>
  <c r="AX21" i="2"/>
  <c r="AL15" i="2"/>
  <c r="BP15" i="2"/>
  <c r="BN24" i="2"/>
  <c r="BN23" i="2"/>
  <c r="DT6" i="2"/>
  <c r="B24" i="2"/>
  <c r="DL25" i="2"/>
  <c r="DL28" i="2" s="1"/>
  <c r="BH25" i="2"/>
  <c r="AB25" i="2"/>
  <c r="AB28" i="2" s="1"/>
  <c r="L25" i="2"/>
  <c r="D25" i="2"/>
  <c r="DL24" i="2"/>
  <c r="DL29" i="2" s="1"/>
  <c r="DD24" i="2"/>
  <c r="DD29" i="2" s="1"/>
  <c r="CV24" i="2"/>
  <c r="CN24" i="2"/>
  <c r="BX24" i="2"/>
  <c r="BP24" i="2"/>
  <c r="BH24" i="2"/>
  <c r="AZ24" i="2"/>
  <c r="AR24" i="2"/>
  <c r="AJ24" i="2"/>
  <c r="AB24" i="2"/>
  <c r="L24" i="2"/>
  <c r="L29" i="2" s="1"/>
  <c r="D24" i="2"/>
  <c r="DL22" i="2"/>
  <c r="DL21" i="2"/>
  <c r="DD22" i="2"/>
  <c r="CV22" i="2"/>
  <c r="CN22" i="2"/>
  <c r="CN29" i="2" s="1"/>
  <c r="CF22" i="2"/>
  <c r="BX22" i="2"/>
  <c r="BP22" i="2"/>
  <c r="AZ22" i="2"/>
  <c r="AZ21" i="2"/>
  <c r="AR22" i="2"/>
  <c r="AJ21" i="2"/>
  <c r="AJ22" i="2"/>
  <c r="AB22" i="2"/>
  <c r="AB29" i="2" s="1"/>
  <c r="T22" i="2"/>
  <c r="L22" i="2"/>
  <c r="D21" i="2"/>
  <c r="D22" i="2"/>
  <c r="DP23" i="2"/>
  <c r="CR23" i="2"/>
  <c r="CJ23" i="2"/>
  <c r="CB23" i="2"/>
  <c r="BT23" i="2"/>
  <c r="BT28" i="2" s="1"/>
  <c r="BL23" i="2"/>
  <c r="BD23" i="2"/>
  <c r="AF23" i="2"/>
  <c r="X23" i="2"/>
  <c r="P23" i="2"/>
  <c r="P28" i="2" s="1"/>
  <c r="H23" i="2"/>
  <c r="DQ21" i="2"/>
  <c r="DQ28" i="2" s="1"/>
  <c r="DI15" i="2"/>
  <c r="DA21" i="2"/>
  <c r="CS21" i="2"/>
  <c r="CC15" i="2"/>
  <c r="BU21" i="2"/>
  <c r="BM21" i="2"/>
  <c r="BM28" i="2" s="1"/>
  <c r="BE21" i="2"/>
  <c r="BE28" i="2" s="1"/>
  <c r="AW21" i="2"/>
  <c r="AO21" i="2"/>
  <c r="AG21" i="2"/>
  <c r="Y15" i="2"/>
  <c r="CP15" i="2"/>
  <c r="BF23" i="2"/>
  <c r="Q21" i="2"/>
  <c r="Q28" i="2" s="1"/>
  <c r="DC25" i="2"/>
  <c r="CU25" i="2"/>
  <c r="CM25" i="2"/>
  <c r="CE25" i="2"/>
  <c r="BW25" i="2"/>
  <c r="BO25" i="2"/>
  <c r="BO28" i="2" s="1"/>
  <c r="BG25" i="2"/>
  <c r="BG28" i="2" s="1"/>
  <c r="AQ25" i="2"/>
  <c r="AQ28" i="2" s="1"/>
  <c r="AI25" i="2"/>
  <c r="AI28" i="2" s="1"/>
  <c r="AA25" i="2"/>
  <c r="S25" i="2"/>
  <c r="S28" i="2" s="1"/>
  <c r="K25" i="2"/>
  <c r="C25" i="2"/>
  <c r="DK24" i="2"/>
  <c r="DK29" i="2" s="1"/>
  <c r="DC24" i="2"/>
  <c r="CU24" i="2"/>
  <c r="CU29" i="2" s="1"/>
  <c r="CM24" i="2"/>
  <c r="CE24" i="2"/>
  <c r="BW24" i="2"/>
  <c r="BW23" i="2"/>
  <c r="BO24" i="2"/>
  <c r="BG24" i="2"/>
  <c r="BG29" i="2" s="1"/>
  <c r="AY24" i="2"/>
  <c r="AY29" i="2" s="1"/>
  <c r="AQ24" i="2"/>
  <c r="AI24" i="2"/>
  <c r="AA24" i="2"/>
  <c r="K23" i="2"/>
  <c r="DC22" i="2"/>
  <c r="CU22" i="2"/>
  <c r="CM22" i="2"/>
  <c r="CM29" i="2" s="1"/>
  <c r="CE22" i="2"/>
  <c r="BW22" i="2"/>
  <c r="BW29" i="2" s="1"/>
  <c r="BO22" i="2"/>
  <c r="BO29" i="2" s="1"/>
  <c r="AQ22" i="2"/>
  <c r="AI22" i="2"/>
  <c r="AI29" i="2" s="1"/>
  <c r="AA22" i="2"/>
  <c r="S22" i="2"/>
  <c r="K22" i="2"/>
  <c r="DT22" i="2" s="1"/>
  <c r="C22" i="2"/>
  <c r="DO23" i="2"/>
  <c r="DG23" i="2"/>
  <c r="CI23" i="2"/>
  <c r="CA23" i="2"/>
  <c r="BS23" i="2"/>
  <c r="BK23" i="2"/>
  <c r="BC23" i="2"/>
  <c r="AU23" i="2"/>
  <c r="W23" i="2"/>
  <c r="O23" i="2"/>
  <c r="G23" i="2"/>
  <c r="DP21" i="2"/>
  <c r="DH21" i="2"/>
  <c r="CZ21" i="2"/>
  <c r="CR21" i="2"/>
  <c r="CR28" i="2" s="1"/>
  <c r="CJ21" i="2"/>
  <c r="BL21" i="2"/>
  <c r="BL28" i="2" s="1"/>
  <c r="BD21" i="2"/>
  <c r="BD28" i="2" s="1"/>
  <c r="AV21" i="2"/>
  <c r="AN21" i="2"/>
  <c r="X21" i="2"/>
  <c r="DR23" i="2"/>
  <c r="AW23" i="2"/>
  <c r="AW28" i="2" s="1"/>
  <c r="AG22" i="2"/>
  <c r="CC21" i="2"/>
  <c r="DR25" i="2"/>
  <c r="DR28" i="2" s="1"/>
  <c r="DJ25" i="2"/>
  <c r="DB25" i="2"/>
  <c r="DB28" i="2" s="1"/>
  <c r="CT25" i="2"/>
  <c r="U15" i="2"/>
  <c r="AK15" i="2"/>
  <c r="DC21" i="2"/>
  <c r="CT21" i="2"/>
  <c r="CK21" i="2"/>
  <c r="CK28" i="2" s="1"/>
  <c r="CB21" i="2"/>
  <c r="BS21" i="2"/>
  <c r="BI21" i="2"/>
  <c r="DP25" i="2"/>
  <c r="CR25" i="2"/>
  <c r="BT25" i="2"/>
  <c r="BT29" i="2" s="1"/>
  <c r="BL25" i="2"/>
  <c r="AN25" i="2"/>
  <c r="AN28" i="2" s="1"/>
  <c r="AF25" i="2"/>
  <c r="H25" i="2"/>
  <c r="H29" i="2" s="1"/>
  <c r="S24" i="2"/>
  <c r="K24" i="2"/>
  <c r="C24" i="2"/>
  <c r="C29" i="2" s="1"/>
  <c r="CN15" i="2"/>
  <c r="BX15" i="2"/>
  <c r="AB15" i="2"/>
  <c r="DB15" i="2"/>
  <c r="CM15" i="2"/>
  <c r="AX15" i="2"/>
  <c r="S15" i="2"/>
  <c r="DK21" i="2"/>
  <c r="BQ21" i="2"/>
  <c r="BQ28" i="2" s="1"/>
  <c r="AP21" i="2"/>
  <c r="AP28" i="2" s="1"/>
  <c r="O21" i="2"/>
  <c r="E21" i="2"/>
  <c r="DO25" i="2"/>
  <c r="BJ10" i="2"/>
  <c r="BG15" i="2"/>
  <c r="CY15" i="2"/>
  <c r="BY15" i="2"/>
  <c r="AU15" i="2"/>
  <c r="AE15" i="2"/>
  <c r="R15" i="2"/>
  <c r="CI21" i="2"/>
  <c r="BG21" i="2"/>
  <c r="M21" i="2"/>
  <c r="DN25" i="2"/>
  <c r="DN29" i="2" s="1"/>
  <c r="DF15" i="2"/>
  <c r="DT13" i="2"/>
  <c r="AH15" i="2"/>
  <c r="J15" i="2"/>
  <c r="DR15" i="2"/>
  <c r="BW15" i="2"/>
  <c r="AS15" i="2"/>
  <c r="Z23" i="2"/>
  <c r="Z28" i="2" s="1"/>
  <c r="DI21" i="2"/>
  <c r="BX21" i="2"/>
  <c r="BF21" i="2"/>
  <c r="BF28" i="2" s="1"/>
  <c r="U21" i="2"/>
  <c r="C21" i="2"/>
  <c r="B25" i="2"/>
  <c r="DT12" i="2"/>
  <c r="DS24" i="2"/>
  <c r="DS29" i="2" s="1"/>
  <c r="BV15" i="2"/>
  <c r="AC15" i="2"/>
  <c r="R22" i="2"/>
  <c r="R29" i="2" s="1"/>
  <c r="I22" i="2"/>
  <c r="CF21" i="2"/>
  <c r="AM21" i="2"/>
  <c r="T21" i="2"/>
  <c r="DD25" i="2"/>
  <c r="DS5" i="2"/>
  <c r="DT11" i="2"/>
  <c r="BC15" i="2"/>
  <c r="AA15" i="2"/>
  <c r="CN21" i="2"/>
  <c r="CE21" i="2"/>
  <c r="AB21" i="2"/>
  <c r="J21" i="2"/>
  <c r="DT21" i="2" s="1"/>
  <c r="CV15" i="2"/>
  <c r="BR10" i="2"/>
  <c r="BB10" i="2"/>
  <c r="AT10" i="2"/>
  <c r="AL10" i="2"/>
  <c r="AD10" i="2"/>
  <c r="V10" i="2"/>
  <c r="N10" i="2"/>
  <c r="F10" i="2"/>
  <c r="BS15" i="2"/>
  <c r="DG15" i="2"/>
  <c r="CY25" i="2"/>
  <c r="CQ15" i="2"/>
  <c r="DS15" i="2"/>
  <c r="DK25" i="2"/>
  <c r="BI25" i="1"/>
  <c r="BA25" i="1"/>
  <c r="AC25" i="1"/>
  <c r="BJ98" i="1"/>
  <c r="BB98" i="1"/>
  <c r="BJ126" i="1"/>
  <c r="BB126" i="1"/>
  <c r="AT126" i="1"/>
  <c r="AL126" i="1"/>
  <c r="BI69" i="1"/>
  <c r="BA69" i="1"/>
  <c r="AS69" i="1"/>
  <c r="AK69" i="1"/>
  <c r="E69" i="1"/>
  <c r="BK128" i="1"/>
  <c r="BI126" i="1"/>
  <c r="BA126" i="1"/>
  <c r="AK15" i="1"/>
  <c r="U15" i="1"/>
  <c r="BF33" i="1"/>
  <c r="AX33" i="1"/>
  <c r="AP33" i="1"/>
  <c r="AH33" i="1"/>
  <c r="Z33" i="1"/>
  <c r="R33" i="1"/>
  <c r="AV25" i="1"/>
  <c r="H25" i="1"/>
  <c r="AG80" i="1"/>
  <c r="Y80" i="1"/>
  <c r="Q80" i="1"/>
  <c r="I80" i="1"/>
  <c r="AO15" i="1"/>
  <c r="I15" i="1"/>
  <c r="AQ51" i="1"/>
  <c r="AI51" i="1"/>
  <c r="AA51" i="1"/>
  <c r="S51" i="1"/>
  <c r="K51" i="1"/>
  <c r="AE89" i="1"/>
  <c r="O89" i="1"/>
  <c r="G89" i="1"/>
  <c r="BK129" i="1"/>
  <c r="BK127" i="1"/>
  <c r="BK130" i="1"/>
  <c r="BK138" i="1"/>
  <c r="Q6" i="1"/>
  <c r="BD25" i="1"/>
  <c r="AS126" i="1"/>
  <c r="AK126" i="1"/>
  <c r="AC126" i="1"/>
  <c r="U126" i="1"/>
  <c r="M126" i="1"/>
  <c r="P25" i="1"/>
  <c r="BI15" i="1"/>
  <c r="Y15" i="1"/>
  <c r="BA15" i="1"/>
  <c r="BJ145" i="1"/>
  <c r="BB145" i="1"/>
  <c r="AT145" i="1"/>
  <c r="AL145" i="1"/>
  <c r="BJ154" i="1"/>
  <c r="BB154" i="1"/>
  <c r="AT154" i="1"/>
  <c r="AL154" i="1"/>
  <c r="AD154" i="1"/>
  <c r="V154" i="1"/>
  <c r="N154" i="1"/>
  <c r="F154" i="1"/>
  <c r="AC15" i="1"/>
  <c r="Q15" i="1"/>
  <c r="AR6" i="1"/>
  <c r="L6" i="1"/>
  <c r="D6" i="1"/>
  <c r="AN15" i="1"/>
  <c r="AF15" i="1"/>
  <c r="L15" i="1"/>
  <c r="AI25" i="1"/>
  <c r="S25" i="1"/>
  <c r="AM80" i="1"/>
  <c r="AE80" i="1"/>
  <c r="W80" i="1"/>
  <c r="O80" i="1"/>
  <c r="BD98" i="1"/>
  <c r="M15" i="1"/>
  <c r="AZ6" i="1"/>
  <c r="T6" i="1"/>
  <c r="BJ25" i="1"/>
  <c r="AS15" i="1"/>
  <c r="X25" i="1"/>
  <c r="E15" i="1"/>
  <c r="Z15" i="1"/>
  <c r="AO6" i="1"/>
  <c r="AT15" i="1"/>
  <c r="V15" i="1"/>
  <c r="AD126" i="1"/>
  <c r="V126" i="1"/>
  <c r="N126" i="1"/>
  <c r="F126" i="1"/>
  <c r="BF126" i="1"/>
  <c r="AX126" i="1"/>
  <c r="BE117" i="1"/>
  <c r="I117" i="1"/>
  <c r="N15" i="1"/>
  <c r="BI154" i="1"/>
  <c r="BA154" i="1"/>
  <c r="AS154" i="1"/>
  <c r="AK154" i="1"/>
  <c r="AC154" i="1"/>
  <c r="U154" i="1"/>
  <c r="M154" i="1"/>
  <c r="E154" i="1"/>
  <c r="AF6" i="1"/>
  <c r="X6" i="1"/>
  <c r="P15" i="1"/>
  <c r="BH15" i="1"/>
  <c r="AZ15" i="1"/>
  <c r="AJ15" i="1"/>
  <c r="T15" i="1"/>
  <c r="BC25" i="1"/>
  <c r="AE25" i="1"/>
  <c r="BK44" i="1"/>
  <c r="K60" i="1"/>
  <c r="BC80" i="1"/>
  <c r="AU80" i="1"/>
  <c r="G80" i="1"/>
  <c r="BJ60" i="1"/>
  <c r="Q69" i="1"/>
  <c r="I69" i="1"/>
  <c r="BJ15" i="1"/>
  <c r="AP15" i="1"/>
  <c r="R15" i="1"/>
  <c r="J15" i="1"/>
  <c r="M25" i="1"/>
  <c r="BE25" i="1"/>
  <c r="I6" i="1"/>
  <c r="AN6" i="1"/>
  <c r="AR15" i="1"/>
  <c r="AD15" i="1"/>
  <c r="AS25" i="1"/>
  <c r="Y25" i="1"/>
  <c r="G25" i="1"/>
  <c r="P6" i="1"/>
  <c r="H6" i="1"/>
  <c r="AG6" i="1"/>
  <c r="H15" i="1"/>
  <c r="AG25" i="1"/>
  <c r="O25" i="1"/>
  <c r="AB15" i="1"/>
  <c r="AX15" i="1"/>
  <c r="F6" i="1"/>
  <c r="BJ6" i="1"/>
  <c r="BF15" i="1"/>
  <c r="BB15" i="1"/>
  <c r="AL15" i="1"/>
  <c r="X15" i="1"/>
  <c r="M6" i="1"/>
  <c r="AW6" i="1"/>
  <c r="Y6" i="1"/>
  <c r="AW15" i="1"/>
  <c r="BH25" i="1"/>
  <c r="AZ25" i="1"/>
  <c r="AR25" i="1"/>
  <c r="AJ25" i="1"/>
  <c r="AB25" i="1"/>
  <c r="T25" i="1"/>
  <c r="BK43" i="1"/>
  <c r="AR41" i="1"/>
  <c r="AJ41" i="1"/>
  <c r="AB41" i="1"/>
  <c r="T41" i="1"/>
  <c r="L41" i="1"/>
  <c r="D41" i="1"/>
  <c r="BH41" i="1"/>
  <c r="AZ41" i="1"/>
  <c r="BF51" i="1"/>
  <c r="AX51" i="1"/>
  <c r="AP51" i="1"/>
  <c r="AH51" i="1"/>
  <c r="Z51" i="1"/>
  <c r="R51" i="1"/>
  <c r="J51" i="1"/>
  <c r="AW89" i="1"/>
  <c r="AO89" i="1"/>
  <c r="AG89" i="1"/>
  <c r="Y89" i="1"/>
  <c r="BE98" i="1"/>
  <c r="AW98" i="1"/>
  <c r="AO98" i="1"/>
  <c r="AG98" i="1"/>
  <c r="Y98" i="1"/>
  <c r="BK113" i="1"/>
  <c r="BC117" i="1"/>
  <c r="BG60" i="1"/>
  <c r="AY60" i="1"/>
  <c r="AQ60" i="1"/>
  <c r="AI60" i="1"/>
  <c r="AA60" i="1"/>
  <c r="S60" i="1"/>
  <c r="BK99" i="1"/>
  <c r="BJ117" i="1"/>
  <c r="BB117" i="1"/>
  <c r="AT117" i="1"/>
  <c r="AL117" i="1"/>
  <c r="AD117" i="1"/>
  <c r="V117" i="1"/>
  <c r="N117" i="1"/>
  <c r="F117" i="1"/>
  <c r="BH136" i="1"/>
  <c r="AZ136" i="1"/>
  <c r="AR136" i="1"/>
  <c r="AB136" i="1"/>
  <c r="T136" i="1"/>
  <c r="L136" i="1"/>
  <c r="D136" i="1"/>
  <c r="AN136" i="1"/>
  <c r="AF136" i="1"/>
  <c r="X136" i="1"/>
  <c r="P136" i="1"/>
  <c r="H136" i="1"/>
  <c r="M69" i="1"/>
  <c r="BK83" i="1"/>
  <c r="BK94" i="1"/>
  <c r="BG98" i="1"/>
  <c r="AY98" i="1"/>
  <c r="AQ98" i="1"/>
  <c r="AI98" i="1"/>
  <c r="AA98" i="1"/>
  <c r="S98" i="1"/>
  <c r="K98" i="1"/>
  <c r="BK70" i="1"/>
  <c r="AW117" i="1"/>
  <c r="AO117" i="1"/>
  <c r="AG117" i="1"/>
  <c r="Y117" i="1"/>
  <c r="Q117" i="1"/>
  <c r="AM154" i="1"/>
  <c r="AE154" i="1"/>
  <c r="W154" i="1"/>
  <c r="O154" i="1"/>
  <c r="G154" i="1"/>
  <c r="BC154" i="1"/>
  <c r="AU154" i="1"/>
  <c r="BE80" i="1"/>
  <c r="AW80" i="1"/>
  <c r="AO80" i="1"/>
  <c r="BK85" i="1"/>
  <c r="BK111" i="1"/>
  <c r="BJ69" i="1"/>
  <c r="BB69" i="1"/>
  <c r="AT69" i="1"/>
  <c r="AL69" i="1"/>
  <c r="AD69" i="1"/>
  <c r="V69" i="1"/>
  <c r="N69" i="1"/>
  <c r="F69" i="1"/>
  <c r="BH89" i="1"/>
  <c r="AZ89" i="1"/>
  <c r="BH145" i="1"/>
  <c r="BK17" i="1"/>
  <c r="BJ41" i="1"/>
  <c r="BB41" i="1"/>
  <c r="AT41" i="1"/>
  <c r="BH108" i="1"/>
  <c r="AZ108" i="1"/>
  <c r="AR108" i="1"/>
  <c r="AJ108" i="1"/>
  <c r="AB108" i="1"/>
  <c r="T108" i="1"/>
  <c r="L108" i="1"/>
  <c r="D108" i="1"/>
  <c r="BD108" i="1"/>
  <c r="AV108" i="1"/>
  <c r="AN108" i="1"/>
  <c r="AF108" i="1"/>
  <c r="X108" i="1"/>
  <c r="P108" i="1"/>
  <c r="H108" i="1"/>
  <c r="BK131" i="1"/>
  <c r="AE33" i="1"/>
  <c r="W33" i="1"/>
  <c r="O33" i="1"/>
  <c r="G33" i="1"/>
  <c r="BG33" i="1"/>
  <c r="AY33" i="1"/>
  <c r="AQ33" i="1"/>
  <c r="AI33" i="1"/>
  <c r="AA33" i="1"/>
  <c r="S33" i="1"/>
  <c r="K33" i="1"/>
  <c r="BI41" i="1"/>
  <c r="AX89" i="1"/>
  <c r="AH89" i="1"/>
  <c r="BK109" i="1"/>
  <c r="BD117" i="1"/>
  <c r="AV117" i="1"/>
  <c r="AN117" i="1"/>
  <c r="AF117" i="1"/>
  <c r="X117" i="1"/>
  <c r="P117" i="1"/>
  <c r="BF136" i="1"/>
  <c r="AX136" i="1"/>
  <c r="AP136" i="1"/>
  <c r="AH136" i="1"/>
  <c r="Z136" i="1"/>
  <c r="R136" i="1"/>
  <c r="J136" i="1"/>
  <c r="BJ136" i="1"/>
  <c r="CY28" i="2"/>
  <c r="K29" i="2"/>
  <c r="DO15" i="2"/>
  <c r="BB28" i="2"/>
  <c r="CQ29" i="2"/>
  <c r="CE29" i="2"/>
  <c r="S29" i="2"/>
  <c r="CV25" i="2"/>
  <c r="BP25" i="2"/>
  <c r="AJ25" i="2"/>
  <c r="CA29" i="2"/>
  <c r="DF28" i="2"/>
  <c r="BZ28" i="2"/>
  <c r="AT28" i="2"/>
  <c r="N28" i="2"/>
  <c r="BC29" i="2"/>
  <c r="DE28" i="2"/>
  <c r="BY28" i="2"/>
  <c r="AS28" i="2"/>
  <c r="M28" i="2"/>
  <c r="BX25" i="2"/>
  <c r="AR25" i="2"/>
  <c r="CX28" i="2"/>
  <c r="AL28" i="2"/>
  <c r="F28" i="2"/>
  <c r="DD15" i="2"/>
  <c r="DO29" i="2"/>
  <c r="AK28" i="2"/>
  <c r="E28" i="2"/>
  <c r="CF25" i="2"/>
  <c r="AZ25" i="2"/>
  <c r="T25" i="2"/>
  <c r="AA29" i="2"/>
  <c r="D29" i="2"/>
  <c r="CP28" i="2"/>
  <c r="BJ28" i="2"/>
  <c r="W29" i="2"/>
  <c r="CO28" i="2"/>
  <c r="BI28" i="2"/>
  <c r="BH29" i="2"/>
  <c r="CG28" i="2"/>
  <c r="U28" i="2"/>
  <c r="DQ29" i="2"/>
  <c r="DA28" i="2"/>
  <c r="DA29" i="2"/>
  <c r="CS28" i="2"/>
  <c r="CS29" i="2"/>
  <c r="CK29" i="2"/>
  <c r="DP28" i="2"/>
  <c r="DP29" i="2"/>
  <c r="DH28" i="2"/>
  <c r="DH29" i="2"/>
  <c r="CZ28" i="2"/>
  <c r="CR29" i="2"/>
  <c r="CJ28" i="2"/>
  <c r="CJ29" i="2"/>
  <c r="CB28" i="2"/>
  <c r="BL29" i="2"/>
  <c r="BD29" i="2"/>
  <c r="AV28" i="2"/>
  <c r="AV29" i="2"/>
  <c r="AF29" i="2"/>
  <c r="X28" i="2"/>
  <c r="X29" i="2"/>
  <c r="P29" i="2"/>
  <c r="H28" i="2"/>
  <c r="AG29" i="2"/>
  <c r="Q29" i="2"/>
  <c r="BU28" i="2"/>
  <c r="BM29" i="2"/>
  <c r="BE29" i="2"/>
  <c r="I28" i="2"/>
  <c r="I29" i="2"/>
  <c r="DD28" i="2"/>
  <c r="AO29" i="2"/>
  <c r="DP15" i="2"/>
  <c r="DH15" i="2"/>
  <c r="CZ15" i="2"/>
  <c r="CR15" i="2"/>
  <c r="CJ15" i="2"/>
  <c r="CB15" i="2"/>
  <c r="BT15" i="2"/>
  <c r="BL15" i="2"/>
  <c r="BD15" i="2"/>
  <c r="AV15" i="2"/>
  <c r="AN15" i="2"/>
  <c r="AF15" i="2"/>
  <c r="X15" i="2"/>
  <c r="P15" i="2"/>
  <c r="H15" i="2"/>
  <c r="DR29" i="2"/>
  <c r="DJ29" i="2"/>
  <c r="CT29" i="2"/>
  <c r="CL29" i="2"/>
  <c r="CD29" i="2"/>
  <c r="BV29" i="2"/>
  <c r="BN29" i="2"/>
  <c r="BF29" i="2"/>
  <c r="AX29" i="2"/>
  <c r="AP29" i="2"/>
  <c r="AH29" i="2"/>
  <c r="Z29" i="2"/>
  <c r="J29" i="2"/>
  <c r="DQ15" i="2"/>
  <c r="CS15" i="2"/>
  <c r="BU15" i="2"/>
  <c r="BE15" i="2"/>
  <c r="AO15" i="2"/>
  <c r="Q15" i="2"/>
  <c r="DI25" i="2"/>
  <c r="DA15" i="2"/>
  <c r="CK15" i="2"/>
  <c r="BM15" i="2"/>
  <c r="AW15" i="2"/>
  <c r="AG15" i="2"/>
  <c r="I15" i="2"/>
  <c r="CC25" i="2"/>
  <c r="Y25" i="2"/>
  <c r="DL15" i="2"/>
  <c r="B29" i="2"/>
  <c r="B28" i="2"/>
  <c r="B15" i="2"/>
  <c r="DT18" i="2"/>
  <c r="DJ5" i="2"/>
  <c r="BF5" i="2"/>
  <c r="R5" i="2"/>
  <c r="CM10" i="2"/>
  <c r="AQ10" i="2"/>
  <c r="DR10" i="2"/>
  <c r="DJ10" i="2"/>
  <c r="DB10" i="2"/>
  <c r="CT10" i="2"/>
  <c r="CL10" i="2"/>
  <c r="CD10" i="2"/>
  <c r="BV10" i="2"/>
  <c r="BN10" i="2"/>
  <c r="BF10" i="2"/>
  <c r="AX10" i="2"/>
  <c r="AP10" i="2"/>
  <c r="AH10" i="2"/>
  <c r="Z10" i="2"/>
  <c r="R10" i="2"/>
  <c r="J10" i="2"/>
  <c r="CT5" i="2"/>
  <c r="AP5" i="2"/>
  <c r="DC10" i="2"/>
  <c r="BO10" i="2"/>
  <c r="S10" i="2"/>
  <c r="DP5" i="2"/>
  <c r="DH5" i="2"/>
  <c r="CZ5" i="2"/>
  <c r="CR5" i="2"/>
  <c r="CJ5" i="2"/>
  <c r="CB5" i="2"/>
  <c r="BT5" i="2"/>
  <c r="BL5" i="2"/>
  <c r="BD5" i="2"/>
  <c r="AV5" i="2"/>
  <c r="AN5" i="2"/>
  <c r="AF5" i="2"/>
  <c r="X5" i="2"/>
  <c r="P5" i="2"/>
  <c r="H5" i="2"/>
  <c r="DQ10" i="2"/>
  <c r="DI10" i="2"/>
  <c r="DA10" i="2"/>
  <c r="CS10" i="2"/>
  <c r="CK10" i="2"/>
  <c r="CC10" i="2"/>
  <c r="BU10" i="2"/>
  <c r="BM10" i="2"/>
  <c r="BE10" i="2"/>
  <c r="AW10" i="2"/>
  <c r="AO10" i="2"/>
  <c r="AG10" i="2"/>
  <c r="Y10" i="2"/>
  <c r="Q10" i="2"/>
  <c r="I10" i="2"/>
  <c r="DB5" i="2"/>
  <c r="BV5" i="2"/>
  <c r="AH5" i="2"/>
  <c r="CU10" i="2"/>
  <c r="AY10" i="2"/>
  <c r="C10" i="2"/>
  <c r="DP10" i="2"/>
  <c r="DH10" i="2"/>
  <c r="CZ10" i="2"/>
  <c r="CR10" i="2"/>
  <c r="CJ10" i="2"/>
  <c r="CB10" i="2"/>
  <c r="BT10" i="2"/>
  <c r="BL10" i="2"/>
  <c r="BD10" i="2"/>
  <c r="AV10" i="2"/>
  <c r="AN10" i="2"/>
  <c r="AF10" i="2"/>
  <c r="X10" i="2"/>
  <c r="P10" i="2"/>
  <c r="H10" i="2"/>
  <c r="CD5" i="2"/>
  <c r="Z5" i="2"/>
  <c r="CE10" i="2"/>
  <c r="AI10" i="2"/>
  <c r="DN5" i="2"/>
  <c r="DF5" i="2"/>
  <c r="CX5" i="2"/>
  <c r="CP5" i="2"/>
  <c r="CH5" i="2"/>
  <c r="BZ5" i="2"/>
  <c r="BR5" i="2"/>
  <c r="BJ5" i="2"/>
  <c r="BB5" i="2"/>
  <c r="AT5" i="2"/>
  <c r="AL5" i="2"/>
  <c r="AD5" i="2"/>
  <c r="V5" i="2"/>
  <c r="N5" i="2"/>
  <c r="F5" i="2"/>
  <c r="DO10" i="2"/>
  <c r="DG10" i="2"/>
  <c r="CY10" i="2"/>
  <c r="CQ10" i="2"/>
  <c r="CI10" i="2"/>
  <c r="CA10" i="2"/>
  <c r="BS10" i="2"/>
  <c r="BK10" i="2"/>
  <c r="BC10" i="2"/>
  <c r="AU10" i="2"/>
  <c r="AM10" i="2"/>
  <c r="AE10" i="2"/>
  <c r="W10" i="2"/>
  <c r="O10" i="2"/>
  <c r="G10" i="2"/>
  <c r="DR5" i="2"/>
  <c r="BN5" i="2"/>
  <c r="BW10" i="2"/>
  <c r="K10" i="2"/>
  <c r="B5" i="2"/>
  <c r="M5" i="2"/>
  <c r="E5" i="2"/>
  <c r="DM5" i="2"/>
  <c r="DE5" i="2"/>
  <c r="CW5" i="2"/>
  <c r="CO5" i="2"/>
  <c r="CG5" i="2"/>
  <c r="BY5" i="2"/>
  <c r="BQ5" i="2"/>
  <c r="BI5" i="2"/>
  <c r="BA5" i="2"/>
  <c r="AS5" i="2"/>
  <c r="AK5" i="2"/>
  <c r="AC5" i="2"/>
  <c r="U5" i="2"/>
  <c r="CL5" i="2"/>
  <c r="AX5" i="2"/>
  <c r="J5" i="2"/>
  <c r="DK10" i="2"/>
  <c r="BG10" i="2"/>
  <c r="AA10" i="2"/>
  <c r="DL5" i="2"/>
  <c r="DD5" i="2"/>
  <c r="CV5" i="2"/>
  <c r="CN5" i="2"/>
  <c r="CF5" i="2"/>
  <c r="BX5" i="2"/>
  <c r="BP5" i="2"/>
  <c r="BH5" i="2"/>
  <c r="AZ5" i="2"/>
  <c r="AR5" i="2"/>
  <c r="AJ5" i="2"/>
  <c r="AB5" i="2"/>
  <c r="T5" i="2"/>
  <c r="L5" i="2"/>
  <c r="D5" i="2"/>
  <c r="B10" i="2"/>
  <c r="DM10" i="2"/>
  <c r="DE10" i="2"/>
  <c r="CW10" i="2"/>
  <c r="CO10" i="2"/>
  <c r="CG10" i="2"/>
  <c r="BY10" i="2"/>
  <c r="BQ10" i="2"/>
  <c r="BI10" i="2"/>
  <c r="BA10" i="2"/>
  <c r="AS10" i="2"/>
  <c r="AK10" i="2"/>
  <c r="AC10" i="2"/>
  <c r="U10" i="2"/>
  <c r="M10" i="2"/>
  <c r="E10" i="2"/>
  <c r="S5" i="2"/>
  <c r="K5" i="2"/>
  <c r="C5" i="2"/>
  <c r="DK5" i="2"/>
  <c r="DC5" i="2"/>
  <c r="CU5" i="2"/>
  <c r="CM5" i="2"/>
  <c r="CE5" i="2"/>
  <c r="BW5" i="2"/>
  <c r="BO5" i="2"/>
  <c r="BG5" i="2"/>
  <c r="AY5" i="2"/>
  <c r="AQ5" i="2"/>
  <c r="AI5" i="2"/>
  <c r="AA5" i="2"/>
  <c r="DL10" i="2"/>
  <c r="DD10" i="2"/>
  <c r="CV10" i="2"/>
  <c r="CN10" i="2"/>
  <c r="CF10" i="2"/>
  <c r="BX10" i="2"/>
  <c r="BP10" i="2"/>
  <c r="BH10" i="2"/>
  <c r="AZ10" i="2"/>
  <c r="AR10" i="2"/>
  <c r="AJ10" i="2"/>
  <c r="AB10" i="2"/>
  <c r="T10" i="2"/>
  <c r="L10" i="2"/>
  <c r="D10" i="2"/>
  <c r="BD154" i="1"/>
  <c r="AV154" i="1"/>
  <c r="AN154" i="1"/>
  <c r="BK156" i="1"/>
  <c r="BK158" i="1"/>
  <c r="R154" i="1"/>
  <c r="BK157" i="1"/>
  <c r="BI145" i="1"/>
  <c r="BA145" i="1"/>
  <c r="BG145" i="1"/>
  <c r="AY145" i="1"/>
  <c r="AQ145" i="1"/>
  <c r="AI145" i="1"/>
  <c r="AA145" i="1"/>
  <c r="S145" i="1"/>
  <c r="K145" i="1"/>
  <c r="BK149" i="1"/>
  <c r="AJ136" i="1"/>
  <c r="BG136" i="1"/>
  <c r="AY136" i="1"/>
  <c r="AQ136" i="1"/>
  <c r="AI136" i="1"/>
  <c r="AA136" i="1"/>
  <c r="S136" i="1"/>
  <c r="K136" i="1"/>
  <c r="BE136" i="1"/>
  <c r="AW136" i="1"/>
  <c r="AO136" i="1"/>
  <c r="BK142" i="1"/>
  <c r="BK141" i="1"/>
  <c r="BD136" i="1"/>
  <c r="AV136" i="1"/>
  <c r="BK150" i="1"/>
  <c r="BK147" i="1"/>
  <c r="C145" i="1"/>
  <c r="BK140" i="1"/>
  <c r="C136" i="1"/>
  <c r="C154" i="1"/>
  <c r="BK159" i="1"/>
  <c r="BK155" i="1"/>
  <c r="BK160" i="1"/>
  <c r="BK146" i="1"/>
  <c r="BK151" i="1"/>
  <c r="BK148" i="1"/>
  <c r="BK139" i="1"/>
  <c r="BK137" i="1"/>
  <c r="BK122" i="1"/>
  <c r="BF117" i="1"/>
  <c r="AX117" i="1"/>
  <c r="AP117" i="1"/>
  <c r="AH117" i="1"/>
  <c r="Z117" i="1"/>
  <c r="R117" i="1"/>
  <c r="J117" i="1"/>
  <c r="BK118" i="1"/>
  <c r="BK123" i="1"/>
  <c r="BK114" i="1"/>
  <c r="BC108" i="1"/>
  <c r="C126" i="1"/>
  <c r="BK132" i="1"/>
  <c r="C117" i="1"/>
  <c r="BK121" i="1"/>
  <c r="BK120" i="1"/>
  <c r="BK119" i="1"/>
  <c r="BK112" i="1"/>
  <c r="C108" i="1"/>
  <c r="BK110" i="1"/>
  <c r="BC98" i="1"/>
  <c r="AU98" i="1"/>
  <c r="AM98" i="1"/>
  <c r="AE98" i="1"/>
  <c r="W98" i="1"/>
  <c r="O98" i="1"/>
  <c r="G98" i="1"/>
  <c r="BK102" i="1"/>
  <c r="BK103" i="1"/>
  <c r="BF89" i="1"/>
  <c r="AP89" i="1"/>
  <c r="BK95" i="1"/>
  <c r="BE89" i="1"/>
  <c r="BC89" i="1"/>
  <c r="AU89" i="1"/>
  <c r="AM89" i="1"/>
  <c r="W89" i="1"/>
  <c r="BK93" i="1"/>
  <c r="C98" i="1"/>
  <c r="BK101" i="1"/>
  <c r="BK100" i="1"/>
  <c r="BK104" i="1"/>
  <c r="BK92" i="1"/>
  <c r="BK91" i="1"/>
  <c r="BK90" i="1"/>
  <c r="C89" i="1"/>
  <c r="BI80" i="1"/>
  <c r="BA80" i="1"/>
  <c r="AS80" i="1"/>
  <c r="AK80" i="1"/>
  <c r="AC80" i="1"/>
  <c r="U80" i="1"/>
  <c r="M80" i="1"/>
  <c r="E80" i="1"/>
  <c r="BK86" i="1"/>
  <c r="BG80" i="1"/>
  <c r="AY80" i="1"/>
  <c r="BF80" i="1"/>
  <c r="AX80" i="1"/>
  <c r="AP80" i="1"/>
  <c r="AH80" i="1"/>
  <c r="Z80" i="1"/>
  <c r="R80" i="1"/>
  <c r="J80" i="1"/>
  <c r="BK84" i="1"/>
  <c r="C80" i="1"/>
  <c r="BK81" i="1"/>
  <c r="BK82" i="1"/>
  <c r="BF69" i="1"/>
  <c r="AX69" i="1"/>
  <c r="AP69" i="1"/>
  <c r="BK73" i="1"/>
  <c r="BK72" i="1"/>
  <c r="BE69" i="1"/>
  <c r="AW69" i="1"/>
  <c r="AO69" i="1"/>
  <c r="AG69" i="1"/>
  <c r="Y69" i="1"/>
  <c r="BK74" i="1"/>
  <c r="BK71" i="1"/>
  <c r="C69" i="1"/>
  <c r="BK75" i="1"/>
  <c r="BE60" i="1"/>
  <c r="BD60" i="1"/>
  <c r="AV60" i="1"/>
  <c r="AN60" i="1"/>
  <c r="AF60" i="1"/>
  <c r="X60" i="1"/>
  <c r="BK61" i="1"/>
  <c r="BC60" i="1"/>
  <c r="AU60" i="1"/>
  <c r="AM60" i="1"/>
  <c r="AE60" i="1"/>
  <c r="W60" i="1"/>
  <c r="O60" i="1"/>
  <c r="G60" i="1"/>
  <c r="BK62" i="1"/>
  <c r="BB60" i="1"/>
  <c r="AT60" i="1"/>
  <c r="AL60" i="1"/>
  <c r="AD60" i="1"/>
  <c r="BK63" i="1"/>
  <c r="BK65" i="1"/>
  <c r="BK66" i="1"/>
  <c r="BK64" i="1"/>
  <c r="C60" i="1"/>
  <c r="AU51" i="1"/>
  <c r="AM51" i="1"/>
  <c r="AE51" i="1"/>
  <c r="W51" i="1"/>
  <c r="BC51" i="1"/>
  <c r="G51" i="1"/>
  <c r="BB51" i="1"/>
  <c r="AL51" i="1"/>
  <c r="BI51" i="1"/>
  <c r="AT51" i="1"/>
  <c r="O51" i="1"/>
  <c r="BG51" i="1"/>
  <c r="AY51" i="1"/>
  <c r="BK55" i="1"/>
  <c r="BK56" i="1"/>
  <c r="BK54" i="1"/>
  <c r="BK53" i="1"/>
  <c r="BK52" i="1"/>
  <c r="C51" i="1"/>
  <c r="BK57" i="1"/>
  <c r="BG41" i="1"/>
  <c r="AY41" i="1"/>
  <c r="BE41" i="1"/>
  <c r="AO41" i="1"/>
  <c r="AW41" i="1"/>
  <c r="AG41" i="1"/>
  <c r="BK45" i="1"/>
  <c r="C41" i="1"/>
  <c r="BK42" i="1"/>
  <c r="BK47" i="1"/>
  <c r="BK46" i="1"/>
  <c r="BK34" i="1"/>
  <c r="BE33" i="1"/>
  <c r="BK36" i="1"/>
  <c r="BC33" i="1"/>
  <c r="AU33" i="1"/>
  <c r="AM33" i="1"/>
  <c r="BK39" i="1"/>
  <c r="BK37" i="1"/>
  <c r="C33" i="1"/>
  <c r="BK38" i="1"/>
  <c r="BK35" i="1"/>
  <c r="BG25" i="1"/>
  <c r="AY25" i="1"/>
  <c r="AQ25" i="1"/>
  <c r="BK28" i="1"/>
  <c r="L25" i="1"/>
  <c r="D25" i="1"/>
  <c r="BK29" i="1"/>
  <c r="BK30" i="1"/>
  <c r="AA6" i="1"/>
  <c r="BD15" i="1"/>
  <c r="AV15" i="1"/>
  <c r="BE6" i="1"/>
  <c r="AY6" i="1"/>
  <c r="AP6" i="1"/>
  <c r="AH6" i="1"/>
  <c r="Z6" i="1"/>
  <c r="J6" i="1"/>
  <c r="N6" i="1"/>
  <c r="AL6" i="1"/>
  <c r="V6" i="1"/>
  <c r="R6" i="1"/>
  <c r="AK6" i="1"/>
  <c r="AX6" i="1"/>
  <c r="AD6" i="1"/>
  <c r="AT6" i="1"/>
  <c r="O6" i="1"/>
  <c r="BI6" i="1"/>
  <c r="BB6" i="1"/>
  <c r="AV6" i="1"/>
  <c r="AB6" i="1"/>
  <c r="BC15" i="1"/>
  <c r="AU15" i="1"/>
  <c r="AM15" i="1"/>
  <c r="AE15" i="1"/>
  <c r="W15" i="1"/>
  <c r="O15" i="1"/>
  <c r="G15" i="1"/>
  <c r="BC6" i="1"/>
  <c r="AU6" i="1"/>
  <c r="AE6" i="1"/>
  <c r="G6" i="1"/>
  <c r="AI6" i="1"/>
  <c r="S6" i="1"/>
  <c r="AJ6" i="1"/>
  <c r="BD6" i="1"/>
  <c r="C25" i="1"/>
  <c r="BK27" i="1"/>
  <c r="BK26" i="1"/>
  <c r="BK31" i="1"/>
  <c r="BG15" i="1"/>
  <c r="AQ15" i="1"/>
  <c r="AA15" i="1"/>
  <c r="K15" i="1"/>
  <c r="BE15" i="1"/>
  <c r="AY15" i="1"/>
  <c r="AI15" i="1"/>
  <c r="S15" i="1"/>
  <c r="BK18" i="1"/>
  <c r="BK21" i="1"/>
  <c r="BK20" i="1"/>
  <c r="BK19" i="1"/>
  <c r="C15" i="1"/>
  <c r="BK16" i="1"/>
  <c r="W6" i="1"/>
  <c r="AM6" i="1"/>
  <c r="BK8" i="1"/>
  <c r="BK7" i="1"/>
  <c r="BK11" i="1"/>
  <c r="BK12" i="1"/>
  <c r="BK9" i="1"/>
  <c r="C6" i="1"/>
  <c r="AS6" i="1"/>
  <c r="BF6" i="1"/>
  <c r="AC6" i="1"/>
  <c r="K6" i="1"/>
  <c r="BA6" i="1"/>
  <c r="BH6" i="1"/>
  <c r="BG6" i="1"/>
  <c r="AQ6" i="1"/>
  <c r="BK10" i="1"/>
  <c r="E6" i="1"/>
  <c r="DK28" i="2" l="1"/>
  <c r="C28" i="2"/>
  <c r="BW28" i="2"/>
  <c r="D28" i="2"/>
  <c r="BI29" i="2"/>
  <c r="AT29" i="2"/>
  <c r="AM28" i="2"/>
  <c r="AN29" i="2"/>
  <c r="DN28" i="2"/>
  <c r="CT28" i="2"/>
  <c r="DC29" i="2"/>
  <c r="K28" i="2"/>
  <c r="CE28" i="2"/>
  <c r="L28" i="2"/>
  <c r="BQ29" i="2"/>
  <c r="BB29" i="2"/>
  <c r="CX29" i="2"/>
  <c r="G29" i="2"/>
  <c r="AU28" i="2"/>
  <c r="DT10" i="2"/>
  <c r="CM28" i="2"/>
  <c r="E29" i="2"/>
  <c r="BY29" i="2"/>
  <c r="BJ29" i="2"/>
  <c r="DM28" i="2"/>
  <c r="AE29" i="2"/>
  <c r="BC28" i="2"/>
  <c r="DT5" i="2"/>
  <c r="DG29" i="2"/>
  <c r="DO28" i="2"/>
  <c r="DB29" i="2"/>
  <c r="DJ28" i="2"/>
  <c r="AQ29" i="2"/>
  <c r="AA28" i="2"/>
  <c r="CU28" i="2"/>
  <c r="DT24" i="2"/>
  <c r="BH28" i="2"/>
  <c r="M29" i="2"/>
  <c r="CG29" i="2"/>
  <c r="BR29" i="2"/>
  <c r="AM29" i="2"/>
  <c r="BS28" i="2"/>
  <c r="DC28" i="2"/>
  <c r="U29" i="2"/>
  <c r="F29" i="2"/>
  <c r="CH29" i="2"/>
  <c r="CA28" i="2"/>
  <c r="CW29" i="2"/>
  <c r="CP29" i="2"/>
  <c r="O28" i="2"/>
  <c r="CI28" i="2"/>
  <c r="DM29" i="2"/>
  <c r="AD29" i="2"/>
  <c r="DF29" i="2"/>
  <c r="BK29" i="2"/>
  <c r="W28" i="2"/>
  <c r="J28" i="2"/>
  <c r="DT15" i="2"/>
  <c r="AR28" i="2"/>
  <c r="AR29" i="2"/>
  <c r="T28" i="2"/>
  <c r="T29" i="2"/>
  <c r="BX28" i="2"/>
  <c r="BX29" i="2"/>
  <c r="AJ28" i="2"/>
  <c r="AJ29" i="2"/>
  <c r="AZ28" i="2"/>
  <c r="AZ29" i="2"/>
  <c r="BP28" i="2"/>
  <c r="BP29" i="2"/>
  <c r="CF28" i="2"/>
  <c r="CF29" i="2"/>
  <c r="CV28" i="2"/>
  <c r="CV29" i="2"/>
  <c r="CC28" i="2"/>
  <c r="CC29" i="2"/>
  <c r="DT25" i="2"/>
  <c r="Y28" i="2"/>
  <c r="Y29" i="2"/>
  <c r="DI28" i="2"/>
  <c r="DI29" i="2"/>
  <c r="BK136" i="1"/>
  <c r="BK145" i="1"/>
  <c r="BK154" i="1"/>
  <c r="BK126" i="1"/>
  <c r="BK117" i="1"/>
  <c r="BK108" i="1"/>
  <c r="BK98" i="1"/>
  <c r="BK89" i="1"/>
  <c r="BK80" i="1"/>
  <c r="BK69" i="1"/>
  <c r="BK60" i="1"/>
  <c r="BK51" i="1"/>
  <c r="BK41" i="1"/>
  <c r="BK33" i="1"/>
  <c r="BK25" i="1"/>
  <c r="BK15" i="1"/>
  <c r="BK6" i="1"/>
  <c r="DT29" i="2" l="1"/>
  <c r="DT28"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0A5CC17-FAF5-448C-BED4-9B67EF648F1C}" keepAlive="1" name="Query - Offshore_Wells_Jan_2024" description="Connection to the 'Offshore_Wells_Jan_2024' query in the workbook." type="5" refreshedVersion="8" background="1" saveData="1">
    <dbPr connection="Provider=Microsoft.Mashup.OleDb.1;Data Source=$Workbook$;Location=Offshore_Wells_Jan_2024;Extended Properties=&quot;&quot;" command="SELECT * FROM [Offshore_Wells_Jan_2024]"/>
  </connection>
  <connection id="2" xr16:uid="{9A2BF2D0-BA44-4985-8625-7E12E8EA752F}" keepAlive="1" name="Query - Onshore_Wells_Jan_2024" description="Connection to the 'Onshore_Wells_Jan_2024' query in the workbook." type="5" refreshedVersion="8" background="1" saveData="1">
    <dbPr connection="Provider=Microsoft.Mashup.OleDb.1;Data Source=$Workbook$;Location=Onshore_Wells_Jan_2024;Extended Properties=&quot;&quot;" command="SELECT * FROM [Onshore_Wells_Jan_2024]"/>
  </connection>
  <connection id="3" xr16:uid="{AEB86F02-5AF3-4648-AE67-934A3F046CE6}" keepAlive="1" name="Query - Regions" description="Connection to the 'Regions' query in the workbook." type="5" refreshedVersion="0" background="1">
    <dbPr connection="Provider=Microsoft.Mashup.OleDb.1;Data Source=$Workbook$;Location=Regions;Extended Properties=&quot;&quot;" command="SELECT * FROM [Regions]"/>
  </connection>
  <connection id="4" xr16:uid="{92940D9B-7202-48A7-A4B3-E8E2E61099C3}"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5" xr16:uid="{4493B44E-5419-4971-9AB8-C5E5DE2EEDB9}" name="WorksheetConnection_uk-drilling-activity_MASTER.xlsx!Offshore_Wells_Jan_2024" type="102" refreshedVersion="8" minRefreshableVersion="5">
    <extLst>
      <ext xmlns:x15="http://schemas.microsoft.com/office/spreadsheetml/2010/11/main" uri="{DE250136-89BD-433C-8126-D09CA5730AF9}">
        <x15:connection id="Offshore_Wells_Jan_2024">
          <x15:rangePr sourceName="_xlcn.WorksheetConnection_ukdrillingactivity_MASTER.xlsxOffshore_Wells_Jan_2024"/>
        </x15:connection>
      </ext>
    </extLst>
  </connection>
  <connection id="6" xr16:uid="{AC22F0CB-408B-4ADC-AF5D-8682AE3E63BE}" name="WorksheetConnection_uk-drilling-activity_MASTER.xlsx!Table2" type="102" refreshedVersion="8" minRefreshableVersion="5">
    <extLst>
      <ext xmlns:x15="http://schemas.microsoft.com/office/spreadsheetml/2010/11/main" uri="{DE250136-89BD-433C-8126-D09CA5730AF9}">
        <x15:connection id="Table2">
          <x15:rangePr sourceName="_xlcn.WorksheetConnection_ukdrillingactivity_MASTER.xlsxTable2"/>
        </x15:connection>
      </ext>
    </extLst>
  </connection>
</connections>
</file>

<file path=xl/sharedStrings.xml><?xml version="1.0" encoding="utf-8"?>
<sst xmlns="http://schemas.openxmlformats.org/spreadsheetml/2006/main" count="59851" uniqueCount="15002">
  <si>
    <t>Drilling Activity Update 2023</t>
  </si>
  <si>
    <t>Background</t>
  </si>
  <si>
    <t>The NSTA dataset of drilling activity by year and by region shows the number of wells spudded in each year under different groupings and categories.</t>
  </si>
  <si>
    <t xml:space="preserve">classifications, there are discrepancies between the well count figures previously released and the new method of counting. This document outlines these changes </t>
  </si>
  <si>
    <t>and an overview of the updated method.</t>
  </si>
  <si>
    <t>New drilling activity update (June 2023)</t>
  </si>
  <si>
    <t>The new drilling activity update is entirely based on data from the WONS database.</t>
  </si>
  <si>
    <t>WONS characteristics considered</t>
  </si>
  <si>
    <t>Wellbore Parent Relationship:</t>
  </si>
  <si>
    <t xml:space="preserve">The count of historical side tracks was improved by utilising the ‘Wellbore Parent Relationship’ field. This field is present when a well has a relationship to another ‘parent’ entry in WONS. </t>
  </si>
  <si>
    <t>Method of counting side tracks:</t>
  </si>
  <si>
    <t xml:space="preserve">Side tracks are only counted if both the WONS data field ‘Sidetrack Type’ and ‘Wellbore Parent Relationship’ are not blank. </t>
  </si>
  <si>
    <t>The diagrams below show the decision tree for labelling side tracks and an illustration of well types:</t>
  </si>
  <si>
    <t>Format for new drilling activity release:</t>
  </si>
  <si>
    <t xml:space="preserve">The total counts using the new method have been combined into one workbook with 2 sheets: </t>
  </si>
  <si>
    <r>
      <t xml:space="preserve">Offshore wellbores </t>
    </r>
    <r>
      <rPr>
        <sz val="11"/>
        <color theme="1"/>
        <rFont val="Arial"/>
        <family val="2"/>
      </rPr>
      <t xml:space="preserve">contains the total offshore wells spudded since 1964 broken down by area, well type, and wellbore intent. </t>
    </r>
  </si>
  <si>
    <r>
      <t xml:space="preserve">Onshore wellbores </t>
    </r>
    <r>
      <rPr>
        <sz val="11"/>
        <color theme="1"/>
        <rFont val="Arial"/>
        <family val="2"/>
      </rPr>
      <t>contains the total onshore wells spudded since 1902 in a similar format:</t>
    </r>
  </si>
  <si>
    <t>Overview of Previous Data Release</t>
  </si>
  <si>
    <t>Workbook 1:</t>
  </si>
  <si>
    <r>
      <t>Four separate sheets (</t>
    </r>
    <r>
      <rPr>
        <i/>
        <sz val="11"/>
        <color theme="1"/>
        <rFont val="Arial"/>
        <family val="2"/>
      </rPr>
      <t>Offshore Exploration, Offshore Appraisal, Offshore Development</t>
    </r>
    <r>
      <rPr>
        <sz val="11"/>
        <color theme="1"/>
        <rFont val="Arial"/>
        <family val="2"/>
      </rPr>
      <t xml:space="preserve"> and </t>
    </r>
    <r>
      <rPr>
        <i/>
        <sz val="11"/>
        <color theme="1"/>
        <rFont val="Arial"/>
        <family val="2"/>
      </rPr>
      <t>Onshore E, A &amp; D</t>
    </r>
    <r>
      <rPr>
        <sz val="11"/>
        <color theme="1"/>
        <rFont val="Arial"/>
        <family val="2"/>
      </rPr>
      <t xml:space="preserve">) showing the number of wells spudded in each geographical area </t>
    </r>
  </si>
  <si>
    <t>from the year 2000 to present day. For each sheet, data are categorised by the original wellbore intent: exploration, appraisal, or development.</t>
  </si>
  <si>
    <t>The wellbore counts are formatted to show the total wellbores including side tracks. Where side tracks are present, the count of side tracks are shown in brackets. If the wellbore</t>
  </si>
  <si>
    <t xml:space="preserve"> intent is exploration or appraisal, only geological side tracks are counted and shown, if the intent is development, then both mechanical and geological side tracks are </t>
  </si>
  <si>
    <t>counted with their sum shown in brackets.</t>
  </si>
  <si>
    <t xml:space="preserve">Workbook 2: </t>
  </si>
  <si>
    <t xml:space="preserve">One sheet showing the total OFFSHORE well count by year and original wellbore intent since 1964. Side tracks though not shown in this table, are factored when counting the </t>
  </si>
  <si>
    <t xml:space="preserve">totals per year according to the same rules as in workbook 1: If the wellbore intent is exploration or appraisal, only geological side tracks are counted; if the intent is development, </t>
  </si>
  <si>
    <t xml:space="preserve">then both mechanical and geological side tracks are counted. </t>
  </si>
  <si>
    <t xml:space="preserve">Given poor data integrity, side tracks prior to 1988 cannot be verified as to whether they are geological side tracks. </t>
  </si>
  <si>
    <t>Workbook 3:</t>
  </si>
  <si>
    <t>One sheet showing the total OFFSHORE well numbers by year, original wellbore intent and by basin since 1964. The first number in each column is the total wellbores including</t>
  </si>
  <si>
    <t xml:space="preserve"> side tracks, if side tracks are present then the count of side tracks is also shown in brackets. If the wellbore intent is exploration or appraisal, only geological side tracks are counted and</t>
  </si>
  <si>
    <t xml:space="preserve"> shown, if the intent is development, then both mechanical and geological side tracks are counted and shown in brackets.</t>
  </si>
  <si>
    <t>Offshore UKCS wellbores spudded by area, well type &amp; wellbore intent</t>
  </si>
  <si>
    <t>Year</t>
  </si>
  <si>
    <t>Total</t>
  </si>
  <si>
    <t>All wells</t>
  </si>
  <si>
    <t>Grand total (all well types)</t>
  </si>
  <si>
    <t>Channel/ South West Approaches</t>
  </si>
  <si>
    <t>Central North Sea</t>
  </si>
  <si>
    <t>Northern North Sea</t>
  </si>
  <si>
    <t>Southern North Sea</t>
  </si>
  <si>
    <t>West of England/ Wales</t>
  </si>
  <si>
    <t>West of Shetlands</t>
  </si>
  <si>
    <t>Grand total (excl. exploration &amp; appraisal mech. sidetracks)</t>
  </si>
  <si>
    <t>All wells by type</t>
  </si>
  <si>
    <t>Total exploration</t>
  </si>
  <si>
    <t>Total appraisal</t>
  </si>
  <si>
    <t>Total development</t>
  </si>
  <si>
    <t>All wells by type (excl. E&amp;A mech. sidetracks)</t>
  </si>
  <si>
    <t>Total exploration (excl. mech. sidetracks)</t>
  </si>
  <si>
    <t>Total appraisal (excl. mech. sidetracks)</t>
  </si>
  <si>
    <t>Breakdown by well type &amp; well intent</t>
  </si>
  <si>
    <t xml:space="preserve">Original wellbores </t>
  </si>
  <si>
    <t>Exploration</t>
  </si>
  <si>
    <t>Appraisal</t>
  </si>
  <si>
    <t>Development</t>
  </si>
  <si>
    <t>Geological sidetracks</t>
  </si>
  <si>
    <t>Mechanical sidetracks</t>
  </si>
  <si>
    <t>Table notes:</t>
  </si>
  <si>
    <t>* Includes Offshore UKCS wells only.</t>
  </si>
  <si>
    <t>* Wellbores are categorised and counted based on Original Wellbore Intent when spudded.</t>
  </si>
  <si>
    <t>* Well counts calculated using the Well Operations Notifications System (WONS) database</t>
  </si>
  <si>
    <t>Onshore UK wellbores spudded by well type &amp; wellbore intent</t>
  </si>
  <si>
    <t>Onshore</t>
  </si>
  <si>
    <t xml:space="preserve"> Original wellbores</t>
  </si>
  <si>
    <t>Table Notes:</t>
  </si>
  <si>
    <t>Well Registration No.</t>
  </si>
  <si>
    <t>Spud Year</t>
  </si>
  <si>
    <t>Original Wellbore Intent</t>
  </si>
  <si>
    <t>Sidetrack/Respud</t>
  </si>
  <si>
    <t>Region QB</t>
  </si>
  <si>
    <t>38/29- 1</t>
  </si>
  <si>
    <t>Original Wellbores</t>
  </si>
  <si>
    <t>CNS</t>
  </si>
  <si>
    <t>41/20- 1</t>
  </si>
  <si>
    <t>SNS</t>
  </si>
  <si>
    <t>44/02- 1</t>
  </si>
  <si>
    <t>44/21- 1</t>
  </si>
  <si>
    <t>48/06- 1</t>
  </si>
  <si>
    <t>49/06- 1</t>
  </si>
  <si>
    <t>49/13- 1</t>
  </si>
  <si>
    <t>49/17- 1</t>
  </si>
  <si>
    <t>49/19- 1</t>
  </si>
  <si>
    <t>49/26- 1</t>
  </si>
  <si>
    <t>53/10- 1</t>
  </si>
  <si>
    <t>41/18- 1</t>
  </si>
  <si>
    <t>41/18- 2</t>
  </si>
  <si>
    <t>42/23- 1</t>
  </si>
  <si>
    <t>43/03- 1</t>
  </si>
  <si>
    <t>44/11- 1</t>
  </si>
  <si>
    <t>48/06- 2</t>
  </si>
  <si>
    <t>48/06- 3</t>
  </si>
  <si>
    <t>48/06- 5</t>
  </si>
  <si>
    <t>48/06-A4</t>
  </si>
  <si>
    <t>48/07- 1</t>
  </si>
  <si>
    <t>48/07- 2</t>
  </si>
  <si>
    <t>48/11- 1</t>
  </si>
  <si>
    <t>48/13- 1</t>
  </si>
  <si>
    <t>48/22- 1</t>
  </si>
  <si>
    <t>48/29- 1</t>
  </si>
  <si>
    <t>48/29- 2</t>
  </si>
  <si>
    <t>48/29- 3</t>
  </si>
  <si>
    <t>48/30- 2</t>
  </si>
  <si>
    <t>49/06- 2</t>
  </si>
  <si>
    <t>49/08- 1</t>
  </si>
  <si>
    <t>49/18- 1</t>
  </si>
  <si>
    <t>49/21- 1</t>
  </si>
  <si>
    <t>49/22- 1</t>
  </si>
  <si>
    <t>49/23- 1</t>
  </si>
  <si>
    <t>49/26- 2</t>
  </si>
  <si>
    <t>49/26- 3</t>
  </si>
  <si>
    <t>49/26- 4</t>
  </si>
  <si>
    <t>49/26- 5</t>
  </si>
  <si>
    <t>49/27- 1</t>
  </si>
  <si>
    <t>49/27- 2</t>
  </si>
  <si>
    <t>49/27-A1</t>
  </si>
  <si>
    <t>Mech. Sidetracks</t>
  </si>
  <si>
    <t>49/27-C1</t>
  </si>
  <si>
    <t>52/05- 1</t>
  </si>
  <si>
    <t>53/03- 1</t>
  </si>
  <si>
    <t>12/23- 1</t>
  </si>
  <si>
    <t>12/26- 1</t>
  </si>
  <si>
    <t>22/11- 1</t>
  </si>
  <si>
    <t>27/03- 1</t>
  </si>
  <si>
    <t>29/23- 1</t>
  </si>
  <si>
    <t>30/18- 1</t>
  </si>
  <si>
    <t>36/13- 1</t>
  </si>
  <si>
    <t>36/15- 1</t>
  </si>
  <si>
    <t>38/16- 1</t>
  </si>
  <si>
    <t>38/18- 1</t>
  </si>
  <si>
    <t>38/22- 1</t>
  </si>
  <si>
    <t>44/07- 1</t>
  </si>
  <si>
    <t>44/23- 1</t>
  </si>
  <si>
    <t>47/05- 1</t>
  </si>
  <si>
    <t>47/18- 1</t>
  </si>
  <si>
    <t>47/20- 1</t>
  </si>
  <si>
    <t>48/06- 10</t>
  </si>
  <si>
    <t>48/06-A6</t>
  </si>
  <si>
    <t>48/06-A8</t>
  </si>
  <si>
    <t>48/06-A9</t>
  </si>
  <si>
    <t>48/06-B11</t>
  </si>
  <si>
    <t>48/06-B12</t>
  </si>
  <si>
    <t>48/06-B13</t>
  </si>
  <si>
    <t>48/06-B7</t>
  </si>
  <si>
    <t>48/10- 1</t>
  </si>
  <si>
    <t>48/12- 1</t>
  </si>
  <si>
    <t>48/19- 1</t>
  </si>
  <si>
    <t>48/21- 1</t>
  </si>
  <si>
    <t>48/21- 2</t>
  </si>
  <si>
    <t>48/22- 2</t>
  </si>
  <si>
    <t>48/23- 1</t>
  </si>
  <si>
    <t>48/28- 1</t>
  </si>
  <si>
    <t>48/29- 4</t>
  </si>
  <si>
    <t>48/29- 5</t>
  </si>
  <si>
    <t>48/29- 6</t>
  </si>
  <si>
    <t>48/30- 1</t>
  </si>
  <si>
    <t>48/30- 3</t>
  </si>
  <si>
    <t>48/30- 4</t>
  </si>
  <si>
    <t>48/30- 5</t>
  </si>
  <si>
    <t>49/01- 1</t>
  </si>
  <si>
    <t>49/05- 1</t>
  </si>
  <si>
    <t>49/14- 1</t>
  </si>
  <si>
    <t>49/18- 2</t>
  </si>
  <si>
    <t>49/18- 3</t>
  </si>
  <si>
    <t>49/18- 4</t>
  </si>
  <si>
    <t>49/18-A1</t>
  </si>
  <si>
    <t>49/19- 2A</t>
  </si>
  <si>
    <t>49/20- 1</t>
  </si>
  <si>
    <t>49/23- 2</t>
  </si>
  <si>
    <t>49/23- 3</t>
  </si>
  <si>
    <t>49/24- 1</t>
  </si>
  <si>
    <t>49/26-A6</t>
  </si>
  <si>
    <t>49/26-A7</t>
  </si>
  <si>
    <t>49/26-A8</t>
  </si>
  <si>
    <t>49/27- 3</t>
  </si>
  <si>
    <t>49/27- 4</t>
  </si>
  <si>
    <t>49/27-A2</t>
  </si>
  <si>
    <t>49/27-A3</t>
  </si>
  <si>
    <t>49/28- 1</t>
  </si>
  <si>
    <t>50/26- 1</t>
  </si>
  <si>
    <t>52/05- 2</t>
  </si>
  <si>
    <t>52/05- 3</t>
  </si>
  <si>
    <t>52/05-A4</t>
  </si>
  <si>
    <t>53/01- 1</t>
  </si>
  <si>
    <t>53/02- 1</t>
  </si>
  <si>
    <t>53/04- 1</t>
  </si>
  <si>
    <t>53/04- 2</t>
  </si>
  <si>
    <t>53/04- 3</t>
  </si>
  <si>
    <t>53/07- 1</t>
  </si>
  <si>
    <t>53/12- 1</t>
  </si>
  <si>
    <t>54/01- 1</t>
  </si>
  <si>
    <t>21/11- 1</t>
  </si>
  <si>
    <t>21/26- 1D</t>
  </si>
  <si>
    <t>42/13- 1</t>
  </si>
  <si>
    <t>42/29- 1</t>
  </si>
  <si>
    <t>44/19- 1</t>
  </si>
  <si>
    <t>44/19- 2</t>
  </si>
  <si>
    <t>44/23- 2</t>
  </si>
  <si>
    <t>44/24- 1</t>
  </si>
  <si>
    <t>44/26- 1</t>
  </si>
  <si>
    <t>47/03- 1</t>
  </si>
  <si>
    <t>47/08- 1</t>
  </si>
  <si>
    <t>47/08- 2</t>
  </si>
  <si>
    <t>47/09- 1</t>
  </si>
  <si>
    <t>47/09- 2</t>
  </si>
  <si>
    <t>47/09- 3</t>
  </si>
  <si>
    <t>47/15- 1</t>
  </si>
  <si>
    <t>47/25- 1</t>
  </si>
  <si>
    <t>47/25- 2</t>
  </si>
  <si>
    <t>47/29a- 1</t>
  </si>
  <si>
    <t>48/03- 1</t>
  </si>
  <si>
    <t>48/06- 16</t>
  </si>
  <si>
    <t>48/06-B14</t>
  </si>
  <si>
    <t>48/06-B15</t>
  </si>
  <si>
    <t>48/06-C16</t>
  </si>
  <si>
    <t>48/29-A1</t>
  </si>
  <si>
    <t>48/29-A2</t>
  </si>
  <si>
    <t>48/29-A3</t>
  </si>
  <si>
    <t>48/29-A4</t>
  </si>
  <si>
    <t>48/29-A5</t>
  </si>
  <si>
    <t>48/29-A6</t>
  </si>
  <si>
    <t>48/29-A7</t>
  </si>
  <si>
    <t>48/29-A8</t>
  </si>
  <si>
    <t>48/30- 6</t>
  </si>
  <si>
    <t>48/30- 7</t>
  </si>
  <si>
    <t>49/17- 2</t>
  </si>
  <si>
    <t>49/17- 3</t>
  </si>
  <si>
    <t>49/19- 3</t>
  </si>
  <si>
    <t>49/24- 2</t>
  </si>
  <si>
    <t>49/26- 14</t>
  </si>
  <si>
    <t>49/26-A10</t>
  </si>
  <si>
    <t>49/26-A11</t>
  </si>
  <si>
    <t>49/26-A12</t>
  </si>
  <si>
    <t>49/26-A13</t>
  </si>
  <si>
    <t>49/26-A15</t>
  </si>
  <si>
    <t>49/26-A9</t>
  </si>
  <si>
    <t>49/27-A4</t>
  </si>
  <si>
    <t>49/27-A5</t>
  </si>
  <si>
    <t>49/27-A6</t>
  </si>
  <si>
    <t>49/27-A7</t>
  </si>
  <si>
    <t>49/27-A8</t>
  </si>
  <si>
    <t>49/27-B1</t>
  </si>
  <si>
    <t>49/27-B2</t>
  </si>
  <si>
    <t>49/27-B3</t>
  </si>
  <si>
    <t>49/27-B4</t>
  </si>
  <si>
    <t>49/27-B5</t>
  </si>
  <si>
    <t>49/27-C11</t>
  </si>
  <si>
    <t>49/27-C2</t>
  </si>
  <si>
    <t>49/27-C3</t>
  </si>
  <si>
    <t>49/27-C4</t>
  </si>
  <si>
    <t>49/27-C5</t>
  </si>
  <si>
    <t>49/30- 1</t>
  </si>
  <si>
    <t>52/05- 11</t>
  </si>
  <si>
    <t>52/05-A10</t>
  </si>
  <si>
    <t>52/05-A5</t>
  </si>
  <si>
    <t>52/05-A6</t>
  </si>
  <si>
    <t>52/05-A7</t>
  </si>
  <si>
    <t>52/05-A8</t>
  </si>
  <si>
    <t>52/05-A9</t>
  </si>
  <si>
    <t>53/01- 2</t>
  </si>
  <si>
    <t>53/02- 2</t>
  </si>
  <si>
    <t>53/04- 4</t>
  </si>
  <si>
    <t>53/07- 2</t>
  </si>
  <si>
    <t>53/08- 1</t>
  </si>
  <si>
    <t>53/12- 2</t>
  </si>
  <si>
    <t>53/12- 3</t>
  </si>
  <si>
    <t>53/14- 1</t>
  </si>
  <si>
    <t>53/16- 1</t>
  </si>
  <si>
    <t>110/08- 1</t>
  </si>
  <si>
    <t>WoE/W</t>
  </si>
  <si>
    <t>110/08- 2</t>
  </si>
  <si>
    <t>12/21- 1</t>
  </si>
  <si>
    <t>12/22- 1</t>
  </si>
  <si>
    <t>21/30- 1</t>
  </si>
  <si>
    <t>22/18- 1</t>
  </si>
  <si>
    <t>29/03- 1</t>
  </si>
  <si>
    <t>29/10- 1</t>
  </si>
  <si>
    <t>30/12- 1</t>
  </si>
  <si>
    <t>30/24- 1</t>
  </si>
  <si>
    <t>36/23- 1</t>
  </si>
  <si>
    <t>37/10- 1</t>
  </si>
  <si>
    <t>38/25- 1</t>
  </si>
  <si>
    <t>41/08- 1</t>
  </si>
  <si>
    <t>41/20- 2</t>
  </si>
  <si>
    <t>41/24a- 1</t>
  </si>
  <si>
    <t>41/25a- 1</t>
  </si>
  <si>
    <t>42/14- 1</t>
  </si>
  <si>
    <t>42/28- 1</t>
  </si>
  <si>
    <t>43/07- 1</t>
  </si>
  <si>
    <t>43/08- 1</t>
  </si>
  <si>
    <t>43/16- 1</t>
  </si>
  <si>
    <t>43/17- 1</t>
  </si>
  <si>
    <t>43/20- 1</t>
  </si>
  <si>
    <t>43/30- 1</t>
  </si>
  <si>
    <t>44/14- 1</t>
  </si>
  <si>
    <t>48/06-C17</t>
  </si>
  <si>
    <t>48/06-C18</t>
  </si>
  <si>
    <t>48/06-C19</t>
  </si>
  <si>
    <t>48/11- 2</t>
  </si>
  <si>
    <t>48/17- 1</t>
  </si>
  <si>
    <t>48/20- 1</t>
  </si>
  <si>
    <t>48/25- 1</t>
  </si>
  <si>
    <t>49/02- 1</t>
  </si>
  <si>
    <t>49/02- 2</t>
  </si>
  <si>
    <t>49/06- 3</t>
  </si>
  <si>
    <t>49/12- 1</t>
  </si>
  <si>
    <t>49/12- 2</t>
  </si>
  <si>
    <t>49/12- 3</t>
  </si>
  <si>
    <t>49/13- 2</t>
  </si>
  <si>
    <t>49/16- 1</t>
  </si>
  <si>
    <t>49/17- 4</t>
  </si>
  <si>
    <t>49/17- 5</t>
  </si>
  <si>
    <t>49/17- 6</t>
  </si>
  <si>
    <t>49/17- 7</t>
  </si>
  <si>
    <t>49/24- 3</t>
  </si>
  <si>
    <t>49/25- 1</t>
  </si>
  <si>
    <t>49/25- 2</t>
  </si>
  <si>
    <t>49/26- 17</t>
  </si>
  <si>
    <t>49/26-A16</t>
  </si>
  <si>
    <t>49/26-A18</t>
  </si>
  <si>
    <t>49/26-A19</t>
  </si>
  <si>
    <t>49/26-A20</t>
  </si>
  <si>
    <t>49/26-A21</t>
  </si>
  <si>
    <t>49/26-B35</t>
  </si>
  <si>
    <t>49/26-B40</t>
  </si>
  <si>
    <t>49/27-A10</t>
  </si>
  <si>
    <t>49/27-A10Z</t>
  </si>
  <si>
    <t>49/27-A11</t>
  </si>
  <si>
    <t>49/27-A9</t>
  </si>
  <si>
    <t>49/27-B10</t>
  </si>
  <si>
    <t>49/27-B11</t>
  </si>
  <si>
    <t>49/27-B12</t>
  </si>
  <si>
    <t>49/27-B6</t>
  </si>
  <si>
    <t>49/27-B7</t>
  </si>
  <si>
    <t>49/27-B8</t>
  </si>
  <si>
    <t>49/27-B9</t>
  </si>
  <si>
    <t>49/27-C10</t>
  </si>
  <si>
    <t>49/27-C12</t>
  </si>
  <si>
    <t>49/27-C6</t>
  </si>
  <si>
    <t>49/27-C7</t>
  </si>
  <si>
    <t>49/27-C8</t>
  </si>
  <si>
    <t>49/27-C9</t>
  </si>
  <si>
    <t>49/28- 2</t>
  </si>
  <si>
    <t>49/28- 3</t>
  </si>
  <si>
    <t>49/30- 2</t>
  </si>
  <si>
    <t>53/01- 3</t>
  </si>
  <si>
    <t>53/01- 3Z</t>
  </si>
  <si>
    <t>53/02- 3</t>
  </si>
  <si>
    <t>53/05- 1</t>
  </si>
  <si>
    <t>21/10- 1</t>
  </si>
  <si>
    <t>22/10- 1</t>
  </si>
  <si>
    <t>27/10- 1</t>
  </si>
  <si>
    <t>29/25- 1</t>
  </si>
  <si>
    <t>30/01- 1</t>
  </si>
  <si>
    <t>30/02- 1</t>
  </si>
  <si>
    <t>30/13- 1</t>
  </si>
  <si>
    <t>30/16- 1</t>
  </si>
  <si>
    <t>30/19- 1</t>
  </si>
  <si>
    <t>36/26- 1</t>
  </si>
  <si>
    <t>37/23- 1</t>
  </si>
  <si>
    <t>39/01- 1</t>
  </si>
  <si>
    <t>43/08- 2</t>
  </si>
  <si>
    <t>43/15-B1</t>
  </si>
  <si>
    <t>43/21- 1</t>
  </si>
  <si>
    <t>47/13- 1</t>
  </si>
  <si>
    <t>48/06-C20</t>
  </si>
  <si>
    <t>48/06-C21</t>
  </si>
  <si>
    <t>48/22- 3</t>
  </si>
  <si>
    <t>49/16- 2</t>
  </si>
  <si>
    <t>49/16- 3</t>
  </si>
  <si>
    <t>49/18-A2</t>
  </si>
  <si>
    <t>49/18-A3</t>
  </si>
  <si>
    <t>49/21- 2</t>
  </si>
  <si>
    <t>49/23- 4</t>
  </si>
  <si>
    <t>49/24- 4</t>
  </si>
  <si>
    <t>49/24-J0</t>
  </si>
  <si>
    <t>49/24-J10</t>
  </si>
  <si>
    <t>49/24-J15</t>
  </si>
  <si>
    <t>49/24-J20</t>
  </si>
  <si>
    <t>49/24-J25</t>
  </si>
  <si>
    <t>49/24-J30</t>
  </si>
  <si>
    <t>49/24-J5</t>
  </si>
  <si>
    <t>49/26- 25</t>
  </si>
  <si>
    <t>49/26-A22</t>
  </si>
  <si>
    <t>49/26-A23</t>
  </si>
  <si>
    <t>49/26-A24</t>
  </si>
  <si>
    <t>49/26-B10</t>
  </si>
  <si>
    <t>49/26-B15</t>
  </si>
  <si>
    <t>49/26-B20</t>
  </si>
  <si>
    <t>49/26-B45</t>
  </si>
  <si>
    <t>49/26-B5</t>
  </si>
  <si>
    <t>49/26-B50</t>
  </si>
  <si>
    <t>49/26-B90</t>
  </si>
  <si>
    <t>49/26-B95</t>
  </si>
  <si>
    <t>49/26-C10</t>
  </si>
  <si>
    <t>49/26-C20</t>
  </si>
  <si>
    <t>49/26-C40</t>
  </si>
  <si>
    <t>49/26-C45</t>
  </si>
  <si>
    <t>49/26-C55</t>
  </si>
  <si>
    <t>49/26-D5</t>
  </si>
  <si>
    <t>49/27-A12</t>
  </si>
  <si>
    <t>49/27-A12Y</t>
  </si>
  <si>
    <t>49/27-A12Z</t>
  </si>
  <si>
    <t>49/29- 1</t>
  </si>
  <si>
    <t>10/01- 1</t>
  </si>
  <si>
    <t>NNS</t>
  </si>
  <si>
    <t>14/25- 1</t>
  </si>
  <si>
    <t>15/04- 1</t>
  </si>
  <si>
    <t>16/23- 1</t>
  </si>
  <si>
    <t>21/09- 1</t>
  </si>
  <si>
    <t>21/10- 2</t>
  </si>
  <si>
    <t>21/10- 3</t>
  </si>
  <si>
    <t>21/10- 3A</t>
  </si>
  <si>
    <t>21/28- 1</t>
  </si>
  <si>
    <t>211/29- 1</t>
  </si>
  <si>
    <t>22/01- 1</t>
  </si>
  <si>
    <t>22/01- 1A</t>
  </si>
  <si>
    <t>22/06- 1</t>
  </si>
  <si>
    <t>22/11- 2</t>
  </si>
  <si>
    <t>22/18- 2</t>
  </si>
  <si>
    <t>28/12- 1</t>
  </si>
  <si>
    <t>3/25- 1</t>
  </si>
  <si>
    <t>30/16- 2</t>
  </si>
  <si>
    <t>30/16- 3</t>
  </si>
  <si>
    <t>30/18- 2</t>
  </si>
  <si>
    <t>30/24- 2</t>
  </si>
  <si>
    <t>39/02- 1</t>
  </si>
  <si>
    <t>39/07- 1</t>
  </si>
  <si>
    <t>39/11- 1</t>
  </si>
  <si>
    <t>48/13- 2</t>
  </si>
  <si>
    <t>48/13- 2A</t>
  </si>
  <si>
    <t>49/10- 1</t>
  </si>
  <si>
    <t>49/12-A1</t>
  </si>
  <si>
    <t>49/12-A10</t>
  </si>
  <si>
    <t>49/12-A2</t>
  </si>
  <si>
    <t>49/12-A3</t>
  </si>
  <si>
    <t>49/12-A4</t>
  </si>
  <si>
    <t>49/12-A5</t>
  </si>
  <si>
    <t>49/12-A6</t>
  </si>
  <si>
    <t>49/12-A6A</t>
  </si>
  <si>
    <t>Geol. Sidetracks</t>
  </si>
  <si>
    <t>49/12-A7</t>
  </si>
  <si>
    <t>49/12-A8</t>
  </si>
  <si>
    <t>49/12-A9</t>
  </si>
  <si>
    <t>49/18-A4</t>
  </si>
  <si>
    <t>49/18-A5</t>
  </si>
  <si>
    <t>49/18-A6</t>
  </si>
  <si>
    <t>49/18-A7</t>
  </si>
  <si>
    <t>49/18-A8</t>
  </si>
  <si>
    <t>49/18-A9</t>
  </si>
  <si>
    <t>49/20- 2</t>
  </si>
  <si>
    <t>49/24- 12</t>
  </si>
  <si>
    <t>49/25- 3</t>
  </si>
  <si>
    <t>49/26-B55</t>
  </si>
  <si>
    <t>49/26-B60</t>
  </si>
  <si>
    <t>49/26-B65</t>
  </si>
  <si>
    <t>49/26-B70</t>
  </si>
  <si>
    <t>49/26-B75</t>
  </si>
  <si>
    <t>49/26-B80</t>
  </si>
  <si>
    <t>49/26-B85</t>
  </si>
  <si>
    <t>49/26-C0</t>
  </si>
  <si>
    <t>49/26-C15</t>
  </si>
  <si>
    <t>49/26-C25</t>
  </si>
  <si>
    <t>49/26-C30</t>
  </si>
  <si>
    <t>49/26-C35</t>
  </si>
  <si>
    <t>49/26-C5</t>
  </si>
  <si>
    <t>49/26-C50</t>
  </si>
  <si>
    <t>49/26-C60</t>
  </si>
  <si>
    <t>49/26-C65</t>
  </si>
  <si>
    <t>49/26-C70</t>
  </si>
  <si>
    <t>49/26-C75</t>
  </si>
  <si>
    <t>9/23- 1</t>
  </si>
  <si>
    <t>10/01- 1A</t>
  </si>
  <si>
    <t>10/01- 2</t>
  </si>
  <si>
    <t>14/19- 1</t>
  </si>
  <si>
    <t>15/11- 1</t>
  </si>
  <si>
    <t>15/17- 1</t>
  </si>
  <si>
    <t>15/17- 1A</t>
  </si>
  <si>
    <t>15/24- 1</t>
  </si>
  <si>
    <t>16/08- 1</t>
  </si>
  <si>
    <t>16/29- 1</t>
  </si>
  <si>
    <t>20/10- 1</t>
  </si>
  <si>
    <t>206/12- 1</t>
  </si>
  <si>
    <t>WoS</t>
  </si>
  <si>
    <t>21/10- 4</t>
  </si>
  <si>
    <t>21/10- 5</t>
  </si>
  <si>
    <t>211/18- 1</t>
  </si>
  <si>
    <t>211/21- 1</t>
  </si>
  <si>
    <t>211/21- 1A</t>
  </si>
  <si>
    <t>211/24- 1</t>
  </si>
  <si>
    <t>211/26- 1</t>
  </si>
  <si>
    <t>211/29- 2</t>
  </si>
  <si>
    <t>22/17- 1</t>
  </si>
  <si>
    <t>22/21- 1</t>
  </si>
  <si>
    <t>22/21- 2</t>
  </si>
  <si>
    <t>23/21- 1</t>
  </si>
  <si>
    <t>29/24- 1</t>
  </si>
  <si>
    <t>3/15- 1</t>
  </si>
  <si>
    <t>3/19- 1</t>
  </si>
  <si>
    <t>30/13- 2</t>
  </si>
  <si>
    <t>30/16- 4</t>
  </si>
  <si>
    <t>30/24- 3</t>
  </si>
  <si>
    <t>30/24- 4</t>
  </si>
  <si>
    <t>30/30- 1</t>
  </si>
  <si>
    <t>47/04- 1</t>
  </si>
  <si>
    <t>47/14a- 1</t>
  </si>
  <si>
    <t>48/18b- 1</t>
  </si>
  <si>
    <t>48/29-B1</t>
  </si>
  <si>
    <t>48/29-B2</t>
  </si>
  <si>
    <t>48/29-B3</t>
  </si>
  <si>
    <t>48/29-B4</t>
  </si>
  <si>
    <t>49/16- 4</t>
  </si>
  <si>
    <t>49/16- 5</t>
  </si>
  <si>
    <t>49/16- 5Z</t>
  </si>
  <si>
    <t>49/17- 8</t>
  </si>
  <si>
    <t>49/17- 9</t>
  </si>
  <si>
    <t>49/17-B2</t>
  </si>
  <si>
    <t>49/17-B3</t>
  </si>
  <si>
    <t>49/17-B4</t>
  </si>
  <si>
    <t>49/17-B5</t>
  </si>
  <si>
    <t>49/17-B7</t>
  </si>
  <si>
    <t>49/18-A10</t>
  </si>
  <si>
    <t>49/18-A11</t>
  </si>
  <si>
    <t>49/18-A12</t>
  </si>
  <si>
    <t>49/21- 3</t>
  </si>
  <si>
    <t>49/21- 4</t>
  </si>
  <si>
    <t>49/22- 2</t>
  </si>
  <si>
    <t>49/22- 3</t>
  </si>
  <si>
    <t>49/24-K10</t>
  </si>
  <si>
    <t>49/24-K20</t>
  </si>
  <si>
    <t>49/24-K25</t>
  </si>
  <si>
    <t>49/26-D0</t>
  </si>
  <si>
    <t>49/26-D10</t>
  </si>
  <si>
    <t>49/26-D15</t>
  </si>
  <si>
    <t>49/26-D25</t>
  </si>
  <si>
    <t>49/26-D35</t>
  </si>
  <si>
    <t>49/26-D40</t>
  </si>
  <si>
    <t>49/26-D45</t>
  </si>
  <si>
    <t>49/26-D50</t>
  </si>
  <si>
    <t>49/26-D55</t>
  </si>
  <si>
    <t>49/27-D1</t>
  </si>
  <si>
    <t>49/27-D2</t>
  </si>
  <si>
    <t>49/27-D2A</t>
  </si>
  <si>
    <t>49/27-D2B</t>
  </si>
  <si>
    <t>49/27-D3</t>
  </si>
  <si>
    <t>49/27-D4</t>
  </si>
  <si>
    <t>49/27-D5</t>
  </si>
  <si>
    <t>49/27-D6</t>
  </si>
  <si>
    <t>49/27-D9</t>
  </si>
  <si>
    <t>49/27-E1</t>
  </si>
  <si>
    <t>49/27-E11</t>
  </si>
  <si>
    <t>49/27-E12</t>
  </si>
  <si>
    <t>49/27-E12Z</t>
  </si>
  <si>
    <t>49/27-E2</t>
  </si>
  <si>
    <t>49/27-E3</t>
  </si>
  <si>
    <t>49/27-E5</t>
  </si>
  <si>
    <t>49/27-E6</t>
  </si>
  <si>
    <t>53/01- 4</t>
  </si>
  <si>
    <t>9/13- 1</t>
  </si>
  <si>
    <t>9/17- 1</t>
  </si>
  <si>
    <t>9/17- 1A</t>
  </si>
  <si>
    <t>102/28- 1</t>
  </si>
  <si>
    <t>14/24- 1</t>
  </si>
  <si>
    <t>15/11- 2</t>
  </si>
  <si>
    <t>15/12- 1</t>
  </si>
  <si>
    <t>15/17- 2</t>
  </si>
  <si>
    <t>15/17- 2A</t>
  </si>
  <si>
    <t>15/17- 3</t>
  </si>
  <si>
    <t>15/17- 4</t>
  </si>
  <si>
    <t>15/17- 5</t>
  </si>
  <si>
    <t>15/17- 6</t>
  </si>
  <si>
    <t>15/17- 7</t>
  </si>
  <si>
    <t>15/21- 1</t>
  </si>
  <si>
    <t>15/26- 1</t>
  </si>
  <si>
    <t>16/29- 2</t>
  </si>
  <si>
    <t>2/05- 1</t>
  </si>
  <si>
    <t>21/03- 1A</t>
  </si>
  <si>
    <t>21/12- 1</t>
  </si>
  <si>
    <t>21/14- 1</t>
  </si>
  <si>
    <t>21/30- 2</t>
  </si>
  <si>
    <t>210/15- 1</t>
  </si>
  <si>
    <t>211/18- 2</t>
  </si>
  <si>
    <t>211/18- 3</t>
  </si>
  <si>
    <t>211/18- 4</t>
  </si>
  <si>
    <t>211/18- 4A</t>
  </si>
  <si>
    <t>211/23- 1</t>
  </si>
  <si>
    <t>211/23- 2</t>
  </si>
  <si>
    <t>211/23- 3</t>
  </si>
  <si>
    <t>211/24- 2</t>
  </si>
  <si>
    <t>211/28- 1A</t>
  </si>
  <si>
    <t>211/29- 3</t>
  </si>
  <si>
    <t>211/29- 4</t>
  </si>
  <si>
    <t>22/01- 2</t>
  </si>
  <si>
    <t>22/01- 2A</t>
  </si>
  <si>
    <t>29/16- 1</t>
  </si>
  <si>
    <t>29/20- 1</t>
  </si>
  <si>
    <t>29/23b- 2</t>
  </si>
  <si>
    <t>3/03- 1</t>
  </si>
  <si>
    <t>3/04- 1</t>
  </si>
  <si>
    <t>3/04- 2</t>
  </si>
  <si>
    <t>3/08- 1</t>
  </si>
  <si>
    <t>3/14a- 1</t>
  </si>
  <si>
    <t>3/15- 2</t>
  </si>
  <si>
    <t>3/29- 1</t>
  </si>
  <si>
    <t>30/17a- 1</t>
  </si>
  <si>
    <t>30/23- 1</t>
  </si>
  <si>
    <t>30/24- 5</t>
  </si>
  <si>
    <t>30/30- 2</t>
  </si>
  <si>
    <t>42/28- 2</t>
  </si>
  <si>
    <t>43/11- 1</t>
  </si>
  <si>
    <t>47/13- 2</t>
  </si>
  <si>
    <t>47/14a- 2</t>
  </si>
  <si>
    <t>47/15- 2</t>
  </si>
  <si>
    <t>48/06- 22</t>
  </si>
  <si>
    <t>48/06- 23</t>
  </si>
  <si>
    <t>48/18b- 2</t>
  </si>
  <si>
    <t>48/29-B5</t>
  </si>
  <si>
    <t>48/29-B6</t>
  </si>
  <si>
    <t>48/29-B7</t>
  </si>
  <si>
    <t>48/29-B8</t>
  </si>
  <si>
    <t>49/12a- 4</t>
  </si>
  <si>
    <t>49/12a- 5</t>
  </si>
  <si>
    <t>49/16- 6</t>
  </si>
  <si>
    <t>49/17-B4A</t>
  </si>
  <si>
    <t>49/18-B1</t>
  </si>
  <si>
    <t>49/18-B2</t>
  </si>
  <si>
    <t>49/18-B3</t>
  </si>
  <si>
    <t>49/27-D10</t>
  </si>
  <si>
    <t>49/27-D11</t>
  </si>
  <si>
    <t>49/27-D12</t>
  </si>
  <si>
    <t>49/27-D7</t>
  </si>
  <si>
    <t>49/27-D8</t>
  </si>
  <si>
    <t>49/27-E10</t>
  </si>
  <si>
    <t>49/27-E4</t>
  </si>
  <si>
    <t>49/27-E7</t>
  </si>
  <si>
    <t>49/27-E8</t>
  </si>
  <si>
    <t>49/27-E9</t>
  </si>
  <si>
    <t>49/28- 4</t>
  </si>
  <si>
    <t>49/28- 5</t>
  </si>
  <si>
    <t>49/30- 3</t>
  </si>
  <si>
    <t>54/11- 1</t>
  </si>
  <si>
    <t>9/13- 2</t>
  </si>
  <si>
    <t>9/13- 3</t>
  </si>
  <si>
    <t>9/13- 3A</t>
  </si>
  <si>
    <t>9/18- 1</t>
  </si>
  <si>
    <t>9/28- 1</t>
  </si>
  <si>
    <t>9/28- 1A</t>
  </si>
  <si>
    <t>106/24- 1</t>
  </si>
  <si>
    <t>110/02- 1</t>
  </si>
  <si>
    <t>110/07- 1</t>
  </si>
  <si>
    <t>12/30- 1</t>
  </si>
  <si>
    <t>13/24- 1</t>
  </si>
  <si>
    <t>14/15- 1</t>
  </si>
  <si>
    <t>14/19- 2</t>
  </si>
  <si>
    <t>14/19- 3</t>
  </si>
  <si>
    <t>14/19- 4</t>
  </si>
  <si>
    <t>14/19- 5</t>
  </si>
  <si>
    <t>14/19- 6</t>
  </si>
  <si>
    <t>14/19- 6A</t>
  </si>
  <si>
    <t>14/19- 7</t>
  </si>
  <si>
    <t>15/11- 3</t>
  </si>
  <si>
    <t>15/13- 1</t>
  </si>
  <si>
    <t>15/16- 1</t>
  </si>
  <si>
    <t>15/18- 1</t>
  </si>
  <si>
    <t>15/19- 1</t>
  </si>
  <si>
    <t>15/19- 2</t>
  </si>
  <si>
    <t>15/22- 1</t>
  </si>
  <si>
    <t>15/23- 1</t>
  </si>
  <si>
    <t>15/23- 1Z</t>
  </si>
  <si>
    <t>15/28- 1</t>
  </si>
  <si>
    <t>16/07- 1</t>
  </si>
  <si>
    <t>16/28- 1</t>
  </si>
  <si>
    <t>16/28- 1Z</t>
  </si>
  <si>
    <t>16/29- 3</t>
  </si>
  <si>
    <t>16/29- 4</t>
  </si>
  <si>
    <t>2/05- 2</t>
  </si>
  <si>
    <t>2/05- 3</t>
  </si>
  <si>
    <t>2/05- 4</t>
  </si>
  <si>
    <t>2/05- 5</t>
  </si>
  <si>
    <t>2/05- 6</t>
  </si>
  <si>
    <t>2/10- 1</t>
  </si>
  <si>
    <t>2/10- 1A</t>
  </si>
  <si>
    <t>20/19- 1</t>
  </si>
  <si>
    <t>202/02- 1</t>
  </si>
  <si>
    <t>202/03- 1</t>
  </si>
  <si>
    <t>202/03- 1A</t>
  </si>
  <si>
    <t>202/08- 1</t>
  </si>
  <si>
    <t>205/20- 1</t>
  </si>
  <si>
    <t>205/21- 1</t>
  </si>
  <si>
    <t>205/21- 1A</t>
  </si>
  <si>
    <t>205/22- 1</t>
  </si>
  <si>
    <t>205/22- 1A</t>
  </si>
  <si>
    <t>205/30- 1</t>
  </si>
  <si>
    <t>207/02- 1</t>
  </si>
  <si>
    <t>21/01- 1</t>
  </si>
  <si>
    <t>210/19- 1</t>
  </si>
  <si>
    <t>210/24- 1</t>
  </si>
  <si>
    <t>210/24- 1A</t>
  </si>
  <si>
    <t>210/30- 1</t>
  </si>
  <si>
    <t>211/11- 1</t>
  </si>
  <si>
    <t>211/12- 1</t>
  </si>
  <si>
    <t>211/13- 1</t>
  </si>
  <si>
    <t>211/16- 1</t>
  </si>
  <si>
    <t>211/18- 5</t>
  </si>
  <si>
    <t>211/18- 6</t>
  </si>
  <si>
    <t>211/18- 7</t>
  </si>
  <si>
    <t>211/19- 1</t>
  </si>
  <si>
    <t>211/21- 2</t>
  </si>
  <si>
    <t>211/21- 3</t>
  </si>
  <si>
    <t>211/21- 3A</t>
  </si>
  <si>
    <t>211/23- 4</t>
  </si>
  <si>
    <t>211/24- 3</t>
  </si>
  <si>
    <t>211/24- 4</t>
  </si>
  <si>
    <t>211/26- 2</t>
  </si>
  <si>
    <t>211/26- 3</t>
  </si>
  <si>
    <t>211/27- 1</t>
  </si>
  <si>
    <t>211/27- 1A</t>
  </si>
  <si>
    <t>211/27- 2</t>
  </si>
  <si>
    <t>211/27- 3</t>
  </si>
  <si>
    <t>211/28- 2</t>
  </si>
  <si>
    <t>211/28- 3</t>
  </si>
  <si>
    <t>211/28- 4</t>
  </si>
  <si>
    <t>211/29- 5</t>
  </si>
  <si>
    <t>211/29- 6</t>
  </si>
  <si>
    <t>22/14- 1</t>
  </si>
  <si>
    <t>23/21- 2</t>
  </si>
  <si>
    <t>23/27- 1</t>
  </si>
  <si>
    <t>23/27- 2</t>
  </si>
  <si>
    <t>3/03- 2</t>
  </si>
  <si>
    <t>3/03- 3</t>
  </si>
  <si>
    <t>3/04- 3</t>
  </si>
  <si>
    <t>3/04- 3A</t>
  </si>
  <si>
    <t>3/04- 4</t>
  </si>
  <si>
    <t>3/08- 2</t>
  </si>
  <si>
    <t>3/11- 1</t>
  </si>
  <si>
    <t>3/14a- 2</t>
  </si>
  <si>
    <t>3/14a- 2A</t>
  </si>
  <si>
    <t>3/14a- 2B</t>
  </si>
  <si>
    <t>3/14a- 3</t>
  </si>
  <si>
    <t>3/15- 3</t>
  </si>
  <si>
    <t>3/25a- 2</t>
  </si>
  <si>
    <t>30/16- 5</t>
  </si>
  <si>
    <t>30/19- 2</t>
  </si>
  <si>
    <t>30/24- 6</t>
  </si>
  <si>
    <t>38/01- 1</t>
  </si>
  <si>
    <t>42/26- 1</t>
  </si>
  <si>
    <t>47/03- 2</t>
  </si>
  <si>
    <t>49/12a- 6</t>
  </si>
  <si>
    <t>49/17-C1</t>
  </si>
  <si>
    <t>49/17-C2</t>
  </si>
  <si>
    <t>49/17-C2Z</t>
  </si>
  <si>
    <t>49/17-D2</t>
  </si>
  <si>
    <t>49/17-H2</t>
  </si>
  <si>
    <t>49/18-B10</t>
  </si>
  <si>
    <t>49/18-B4</t>
  </si>
  <si>
    <t>49/18-B5</t>
  </si>
  <si>
    <t>49/18-B6</t>
  </si>
  <si>
    <t>49/18-B7</t>
  </si>
  <si>
    <t>49/18-B8</t>
  </si>
  <si>
    <t>49/18-B9</t>
  </si>
  <si>
    <t>49/24- 16</t>
  </si>
  <si>
    <t>49/27-F1</t>
  </si>
  <si>
    <t>49/27-F2</t>
  </si>
  <si>
    <t>49/27-F2Z</t>
  </si>
  <si>
    <t>49/27-F3</t>
  </si>
  <si>
    <t>49/27-F4</t>
  </si>
  <si>
    <t>49/27-F5</t>
  </si>
  <si>
    <t>49/27-F6</t>
  </si>
  <si>
    <t>49/27-F7</t>
  </si>
  <si>
    <t>49/27-F8</t>
  </si>
  <si>
    <t>49/28- 6</t>
  </si>
  <si>
    <t>53/19a- 1</t>
  </si>
  <si>
    <t>8/27a- 1</t>
  </si>
  <si>
    <t>9/07- 1</t>
  </si>
  <si>
    <t>9/08- 1</t>
  </si>
  <si>
    <t>9/08- 2</t>
  </si>
  <si>
    <t>9/12- 1</t>
  </si>
  <si>
    <t>9/13- 4</t>
  </si>
  <si>
    <t>9/13- 5</t>
  </si>
  <si>
    <t>9/13- 6A</t>
  </si>
  <si>
    <t>9/17- 2</t>
  </si>
  <si>
    <t>93/02- 1</t>
  </si>
  <si>
    <t>10/01- 3</t>
  </si>
  <si>
    <t>10/01- 4</t>
  </si>
  <si>
    <t>110/02- 2</t>
  </si>
  <si>
    <t>110/07- 2</t>
  </si>
  <si>
    <t>112/30- 1</t>
  </si>
  <si>
    <t>12/24- 1</t>
  </si>
  <si>
    <t>13/17- 1</t>
  </si>
  <si>
    <t>14/10- 1</t>
  </si>
  <si>
    <t>14/19- 10</t>
  </si>
  <si>
    <t>14/19- 11</t>
  </si>
  <si>
    <t>14/19- 8</t>
  </si>
  <si>
    <t>14/19- 9</t>
  </si>
  <si>
    <t>14/20- 1</t>
  </si>
  <si>
    <t>14/20- 2</t>
  </si>
  <si>
    <t>14/20- 3</t>
  </si>
  <si>
    <t>14/20- 3A</t>
  </si>
  <si>
    <t>14/20- 4</t>
  </si>
  <si>
    <t>14/29- 1</t>
  </si>
  <si>
    <t>15/13- 2</t>
  </si>
  <si>
    <t>15/15- 1</t>
  </si>
  <si>
    <t>15/16- 2</t>
  </si>
  <si>
    <t>15/16- 2Z</t>
  </si>
  <si>
    <t>15/16- 3</t>
  </si>
  <si>
    <t>15/16- 3Z</t>
  </si>
  <si>
    <t>15/16- 4</t>
  </si>
  <si>
    <t>15/16- 4A</t>
  </si>
  <si>
    <t>15/16- 5</t>
  </si>
  <si>
    <t>15/16- 6</t>
  </si>
  <si>
    <t>15/17- 8</t>
  </si>
  <si>
    <t>15/20- 1</t>
  </si>
  <si>
    <t>15/20- 2</t>
  </si>
  <si>
    <t>15/21- 2</t>
  </si>
  <si>
    <t>15/21- 3</t>
  </si>
  <si>
    <t>15/22- 2</t>
  </si>
  <si>
    <t>15/29- 1</t>
  </si>
  <si>
    <t>15/29- 2</t>
  </si>
  <si>
    <t>15/30- 1</t>
  </si>
  <si>
    <t>16/07- 2</t>
  </si>
  <si>
    <t>16/07- 3</t>
  </si>
  <si>
    <t>16/21- 1</t>
  </si>
  <si>
    <t>16/22- 1</t>
  </si>
  <si>
    <t>16/23- 2</t>
  </si>
  <si>
    <t>16/27- 1</t>
  </si>
  <si>
    <t>16/27- 1A</t>
  </si>
  <si>
    <t>16/28- 2</t>
  </si>
  <si>
    <t>16/28- 3</t>
  </si>
  <si>
    <t>2/05- 7</t>
  </si>
  <si>
    <t>2/10- 2</t>
  </si>
  <si>
    <t>2/10- 3</t>
  </si>
  <si>
    <t>20/04- 1</t>
  </si>
  <si>
    <t>204/30- 1</t>
  </si>
  <si>
    <t>205/23- 1</t>
  </si>
  <si>
    <t>205/26- 1</t>
  </si>
  <si>
    <t>21/01- 2</t>
  </si>
  <si>
    <t>21/01- 2Z</t>
  </si>
  <si>
    <t>21/01- 3</t>
  </si>
  <si>
    <t>21/02- 1</t>
  </si>
  <si>
    <t>21/02- 2</t>
  </si>
  <si>
    <t>21/03- 2</t>
  </si>
  <si>
    <t>21/07- 1</t>
  </si>
  <si>
    <t>21/10-A1</t>
  </si>
  <si>
    <t>21/10-A2</t>
  </si>
  <si>
    <t>21/10-A3</t>
  </si>
  <si>
    <t>21/10-A4</t>
  </si>
  <si>
    <t>21/10-A5</t>
  </si>
  <si>
    <t>21/18- 1</t>
  </si>
  <si>
    <t>21/18- 1A</t>
  </si>
  <si>
    <t>210/04- 1</t>
  </si>
  <si>
    <t>210/13- 1</t>
  </si>
  <si>
    <t>210/19- 2</t>
  </si>
  <si>
    <t>210/25- 1</t>
  </si>
  <si>
    <t>210/25- 2</t>
  </si>
  <si>
    <t>210/29- 1</t>
  </si>
  <si>
    <t>211/12- 2</t>
  </si>
  <si>
    <t>211/13- 2</t>
  </si>
  <si>
    <t>211/13- 3</t>
  </si>
  <si>
    <t>211/18- 10</t>
  </si>
  <si>
    <t>211/18- 8</t>
  </si>
  <si>
    <t>211/18- 9</t>
  </si>
  <si>
    <t>211/19- 2</t>
  </si>
  <si>
    <t>211/19- 3</t>
  </si>
  <si>
    <t>211/19- 4</t>
  </si>
  <si>
    <t>211/21- 4</t>
  </si>
  <si>
    <t>211/21- 4A</t>
  </si>
  <si>
    <t>211/26- 4</t>
  </si>
  <si>
    <t>211/27- 4</t>
  </si>
  <si>
    <t>211/27- 4A</t>
  </si>
  <si>
    <t>211/27- 5</t>
  </si>
  <si>
    <t>211/27- 5A</t>
  </si>
  <si>
    <t>211/28- 5</t>
  </si>
  <si>
    <t>22/02- 1</t>
  </si>
  <si>
    <t>22/08- 1</t>
  </si>
  <si>
    <t>22/08- 1Z</t>
  </si>
  <si>
    <t>22/09- 1</t>
  </si>
  <si>
    <t>22/16- 1</t>
  </si>
  <si>
    <t>23/11- 1</t>
  </si>
  <si>
    <t>23/22- 1</t>
  </si>
  <si>
    <t>23/22- 1A</t>
  </si>
  <si>
    <t>23/22- 1Z</t>
  </si>
  <si>
    <t>23/26a- 1</t>
  </si>
  <si>
    <t>23/27- 3</t>
  </si>
  <si>
    <t>29/02- 1</t>
  </si>
  <si>
    <t>3/02- 1</t>
  </si>
  <si>
    <t>3/03- 4A</t>
  </si>
  <si>
    <t>3/03- 5A</t>
  </si>
  <si>
    <t>3/03- 6</t>
  </si>
  <si>
    <t>3/04- 5</t>
  </si>
  <si>
    <t>3/04- 6</t>
  </si>
  <si>
    <t>3/04- 7</t>
  </si>
  <si>
    <t>3/08- 3</t>
  </si>
  <si>
    <t>3/08- 4</t>
  </si>
  <si>
    <t>3/09a- 1</t>
  </si>
  <si>
    <t>3/23- 1</t>
  </si>
  <si>
    <t>3/30- 1</t>
  </si>
  <si>
    <t>30/16- 6</t>
  </si>
  <si>
    <t>30/16-A1</t>
  </si>
  <si>
    <t>30/16-A2</t>
  </si>
  <si>
    <t>38/03- 1</t>
  </si>
  <si>
    <t>47/08-A1</t>
  </si>
  <si>
    <t>47/08-A2</t>
  </si>
  <si>
    <t>47/08-A3</t>
  </si>
  <si>
    <t>47/08-A4</t>
  </si>
  <si>
    <t>47/08-A4Z</t>
  </si>
  <si>
    <t>47/14a- 3</t>
  </si>
  <si>
    <t>48/12- 2</t>
  </si>
  <si>
    <t>49/11a- 1</t>
  </si>
  <si>
    <t>49/12a-F1</t>
  </si>
  <si>
    <t>49/12a-F2</t>
  </si>
  <si>
    <t>49/12a-F3</t>
  </si>
  <si>
    <t>49/16-E1</t>
  </si>
  <si>
    <t>49/16-E2</t>
  </si>
  <si>
    <t>49/16-E2A</t>
  </si>
  <si>
    <t>49/16-E3</t>
  </si>
  <si>
    <t>49/27-F10</t>
  </si>
  <si>
    <t>49/27-F11</t>
  </si>
  <si>
    <t>49/27-F12</t>
  </si>
  <si>
    <t>49/27-F9</t>
  </si>
  <si>
    <t>9/08- 3</t>
  </si>
  <si>
    <t>9/12- 2</t>
  </si>
  <si>
    <t>9/12- 3</t>
  </si>
  <si>
    <t>9/13- 10</t>
  </si>
  <si>
    <t>9/13- 11</t>
  </si>
  <si>
    <t>9/13- 7</t>
  </si>
  <si>
    <t>9/13- 8</t>
  </si>
  <si>
    <t>9/13- 9A</t>
  </si>
  <si>
    <t>9/13-A7</t>
  </si>
  <si>
    <t>9/18- 2</t>
  </si>
  <si>
    <t>9/19- 1</t>
  </si>
  <si>
    <t>9/23- 2</t>
  </si>
  <si>
    <t>9/28- 2</t>
  </si>
  <si>
    <t>9/28- 3</t>
  </si>
  <si>
    <t>10/01-A1</t>
  </si>
  <si>
    <t>10/01-A10</t>
  </si>
  <si>
    <t>10/01-A11</t>
  </si>
  <si>
    <t>10/01-A12</t>
  </si>
  <si>
    <t>10/01-A2</t>
  </si>
  <si>
    <t>10/01-A3</t>
  </si>
  <si>
    <t>10/01-A4</t>
  </si>
  <si>
    <t>10/01-A5</t>
  </si>
  <si>
    <t>10/01-A6</t>
  </si>
  <si>
    <t>10/01-A7</t>
  </si>
  <si>
    <t>10/01-A8</t>
  </si>
  <si>
    <t>10/01-A9</t>
  </si>
  <si>
    <t>103/02- 1</t>
  </si>
  <si>
    <t>103/18- 1</t>
  </si>
  <si>
    <t>103/21- 1</t>
  </si>
  <si>
    <t>106/28- 1</t>
  </si>
  <si>
    <t>11/30- 1</t>
  </si>
  <si>
    <t>11/30- 2</t>
  </si>
  <si>
    <t>11/30a-B1</t>
  </si>
  <si>
    <t>110/02- 3</t>
  </si>
  <si>
    <t>14/04- 1</t>
  </si>
  <si>
    <t>14/15- 2</t>
  </si>
  <si>
    <t>14/20- 5</t>
  </si>
  <si>
    <t>14/20- 6</t>
  </si>
  <si>
    <t>14/20- 6Z</t>
  </si>
  <si>
    <t>14/20- 7</t>
  </si>
  <si>
    <t>14/20- 8</t>
  </si>
  <si>
    <t>14/23a- 1</t>
  </si>
  <si>
    <t>14/24- 2</t>
  </si>
  <si>
    <t>15/13- 3</t>
  </si>
  <si>
    <t>15/16- 7</t>
  </si>
  <si>
    <t>15/17- 8A</t>
  </si>
  <si>
    <t>15/17-P1</t>
  </si>
  <si>
    <t>15/17-P2</t>
  </si>
  <si>
    <t>15/17-P3</t>
  </si>
  <si>
    <t>15/18- 2</t>
  </si>
  <si>
    <t>15/19- 3</t>
  </si>
  <si>
    <t>15/23- 2</t>
  </si>
  <si>
    <t>15/23- 3</t>
  </si>
  <si>
    <t>15/27- 1</t>
  </si>
  <si>
    <t>15/27- 2</t>
  </si>
  <si>
    <t>15/29- 2Z</t>
  </si>
  <si>
    <t>16/07a- 4</t>
  </si>
  <si>
    <t>16/07a- 4A</t>
  </si>
  <si>
    <t>16/07a- 5</t>
  </si>
  <si>
    <t>16/07a- 6</t>
  </si>
  <si>
    <t>16/07a- 7</t>
  </si>
  <si>
    <t>16/11- 1</t>
  </si>
  <si>
    <t>16/12- 1</t>
  </si>
  <si>
    <t>16/17- 1</t>
  </si>
  <si>
    <t>16/17- 2</t>
  </si>
  <si>
    <t>16/17- 2A</t>
  </si>
  <si>
    <t>16/17- 3</t>
  </si>
  <si>
    <t>16/26- 1</t>
  </si>
  <si>
    <t>16/26- 1A</t>
  </si>
  <si>
    <t>20/10- 2</t>
  </si>
  <si>
    <t>206/05- 1</t>
  </si>
  <si>
    <t>21/01- 4</t>
  </si>
  <si>
    <t>21/01- 5</t>
  </si>
  <si>
    <t>21/02- 3</t>
  </si>
  <si>
    <t>21/07- 2</t>
  </si>
  <si>
    <t>21/10- 6</t>
  </si>
  <si>
    <t>21/10-A10</t>
  </si>
  <si>
    <t>21/10-A11</t>
  </si>
  <si>
    <t>21/10-A12</t>
  </si>
  <si>
    <t>21/10-A6</t>
  </si>
  <si>
    <t>21/10-A7</t>
  </si>
  <si>
    <t>21/10-A8</t>
  </si>
  <si>
    <t>21/10-A9</t>
  </si>
  <si>
    <t>21/10-B1</t>
  </si>
  <si>
    <t>21/10-B2</t>
  </si>
  <si>
    <t>21/10-B3</t>
  </si>
  <si>
    <t>21/10-B4</t>
  </si>
  <si>
    <t>21/10-B5</t>
  </si>
  <si>
    <t>21/10-B6</t>
  </si>
  <si>
    <t>21/10-B7</t>
  </si>
  <si>
    <t>21/10-B8</t>
  </si>
  <si>
    <t>21/10-B9</t>
  </si>
  <si>
    <t>21/10-C1</t>
  </si>
  <si>
    <t>21/10-C2</t>
  </si>
  <si>
    <t>21/10-C3</t>
  </si>
  <si>
    <t>21/10-C4</t>
  </si>
  <si>
    <t>21/10-C5</t>
  </si>
  <si>
    <t>21/10-C6</t>
  </si>
  <si>
    <t>21/10-C7</t>
  </si>
  <si>
    <t>21/10-C8</t>
  </si>
  <si>
    <t>21/10-C9</t>
  </si>
  <si>
    <t>21/10-D1</t>
  </si>
  <si>
    <t>21/10-D2</t>
  </si>
  <si>
    <t>21/10-D3</t>
  </si>
  <si>
    <t>210/05- 1</t>
  </si>
  <si>
    <t>210/20- 1</t>
  </si>
  <si>
    <t>210/25- 3</t>
  </si>
  <si>
    <t>211/07- 1</t>
  </si>
  <si>
    <t>211/11- 2</t>
  </si>
  <si>
    <t>211/12- 3</t>
  </si>
  <si>
    <t>211/12- 3A</t>
  </si>
  <si>
    <t>211/12- 4</t>
  </si>
  <si>
    <t>211/12- 5</t>
  </si>
  <si>
    <t>211/13- 4</t>
  </si>
  <si>
    <t>211/16- 2</t>
  </si>
  <si>
    <t>211/18- 11</t>
  </si>
  <si>
    <t>211/18- 12</t>
  </si>
  <si>
    <t>211/18- 13</t>
  </si>
  <si>
    <t>211/18- 13A</t>
  </si>
  <si>
    <t>211/19- 5</t>
  </si>
  <si>
    <t>211/19- 6</t>
  </si>
  <si>
    <t>211/21- 5</t>
  </si>
  <si>
    <t>211/22- 1</t>
  </si>
  <si>
    <t>211/23- 5</t>
  </si>
  <si>
    <t>211/23- 6</t>
  </si>
  <si>
    <t>211/24- 5</t>
  </si>
  <si>
    <t>211/27- 6</t>
  </si>
  <si>
    <t>211/27- 7</t>
  </si>
  <si>
    <t>211/27- 8</t>
  </si>
  <si>
    <t>211/28- 6</t>
  </si>
  <si>
    <t>211/29- 7</t>
  </si>
  <si>
    <t>211/29-B1</t>
  </si>
  <si>
    <t>211/29-B2</t>
  </si>
  <si>
    <t>211/29-B3</t>
  </si>
  <si>
    <t>22/17-A1</t>
  </si>
  <si>
    <t>22/17-A2</t>
  </si>
  <si>
    <t>22/17-A3</t>
  </si>
  <si>
    <t>22/17-A4</t>
  </si>
  <si>
    <t>22/17-A5</t>
  </si>
  <si>
    <t>29/02- 1Z</t>
  </si>
  <si>
    <t>29/08b- 1</t>
  </si>
  <si>
    <t>29/18- 1</t>
  </si>
  <si>
    <t>29/19- 1A</t>
  </si>
  <si>
    <t>29/19- 2</t>
  </si>
  <si>
    <t>3/02- 2</t>
  </si>
  <si>
    <t>3/07- 1</t>
  </si>
  <si>
    <t>3/07- 2</t>
  </si>
  <si>
    <t>3/07- 2Z</t>
  </si>
  <si>
    <t>3/09a- 2</t>
  </si>
  <si>
    <t>3/09a- 3</t>
  </si>
  <si>
    <t>3/12- 1</t>
  </si>
  <si>
    <t>3/25a- 3</t>
  </si>
  <si>
    <t>3/28- 1</t>
  </si>
  <si>
    <t>30/16-A3</t>
  </si>
  <si>
    <t>30/16-A4</t>
  </si>
  <si>
    <t>42/30- 1</t>
  </si>
  <si>
    <t>47/08-A5</t>
  </si>
  <si>
    <t>47/08-A6</t>
  </si>
  <si>
    <t>47/08-A6Z</t>
  </si>
  <si>
    <t>47/14a- 4</t>
  </si>
  <si>
    <t>48/07b- 3</t>
  </si>
  <si>
    <t>48/29-C1</t>
  </si>
  <si>
    <t>48/29-C2</t>
  </si>
  <si>
    <t>49/17-G1</t>
  </si>
  <si>
    <t>49/17-G2</t>
  </si>
  <si>
    <t>49/17-G3</t>
  </si>
  <si>
    <t>49/29- 2</t>
  </si>
  <si>
    <t>9/10b- 1</t>
  </si>
  <si>
    <t>9/13- 12</t>
  </si>
  <si>
    <t>9/13- 12Z</t>
  </si>
  <si>
    <t>9/13- 13</t>
  </si>
  <si>
    <t>9/13-A2</t>
  </si>
  <si>
    <t>9/13-A3</t>
  </si>
  <si>
    <t>9/13-A4</t>
  </si>
  <si>
    <t>9/13-A5</t>
  </si>
  <si>
    <t>9/13-A6</t>
  </si>
  <si>
    <t>9/16- 1</t>
  </si>
  <si>
    <t>9/19- 2</t>
  </si>
  <si>
    <t>9/19- 3</t>
  </si>
  <si>
    <t>10/01-A15</t>
  </si>
  <si>
    <t>10/01-A18</t>
  </si>
  <si>
    <t>10/01-A19</t>
  </si>
  <si>
    <t>10/01-A20</t>
  </si>
  <si>
    <t>10/01-A22</t>
  </si>
  <si>
    <t>102/29- 1</t>
  </si>
  <si>
    <t>11/30- 4</t>
  </si>
  <si>
    <t>11/30- 5</t>
  </si>
  <si>
    <t>11/30- 6</t>
  </si>
  <si>
    <t>110/03- 1</t>
  </si>
  <si>
    <t>110/03- 2</t>
  </si>
  <si>
    <t>110/03- 3</t>
  </si>
  <si>
    <t>13/22- 1</t>
  </si>
  <si>
    <t>14/14- 1</t>
  </si>
  <si>
    <t>14/19-C1</t>
  </si>
  <si>
    <t>14/19-C10</t>
  </si>
  <si>
    <t>14/19-C11</t>
  </si>
  <si>
    <t>14/19-C14</t>
  </si>
  <si>
    <t>14/19-C2</t>
  </si>
  <si>
    <t>14/19-C3</t>
  </si>
  <si>
    <t>14/19-C4</t>
  </si>
  <si>
    <t>14/19-C5</t>
  </si>
  <si>
    <t>14/19-C6</t>
  </si>
  <si>
    <t>14/19-C7</t>
  </si>
  <si>
    <t>14/19-C8</t>
  </si>
  <si>
    <t>14/19-C9</t>
  </si>
  <si>
    <t>14/30- 1</t>
  </si>
  <si>
    <t>15/07- 1</t>
  </si>
  <si>
    <t>15/08- 1</t>
  </si>
  <si>
    <t>15/16- 8</t>
  </si>
  <si>
    <t>15/16- 9</t>
  </si>
  <si>
    <t>15/17-P10</t>
  </si>
  <si>
    <t>15/17-P11</t>
  </si>
  <si>
    <t>15/17-P11Z</t>
  </si>
  <si>
    <t>15/17-P12</t>
  </si>
  <si>
    <t>15/17-P13</t>
  </si>
  <si>
    <t>15/17-P14</t>
  </si>
  <si>
    <t>15/17-P15</t>
  </si>
  <si>
    <t>15/17-P16</t>
  </si>
  <si>
    <t>15/17-P17</t>
  </si>
  <si>
    <t>15/17-P18</t>
  </si>
  <si>
    <t>15/17-P19</t>
  </si>
  <si>
    <t>15/17-P20</t>
  </si>
  <si>
    <t>15/17-P4</t>
  </si>
  <si>
    <t>15/17-P5</t>
  </si>
  <si>
    <t>15/17-P6</t>
  </si>
  <si>
    <t>15/17-P7</t>
  </si>
  <si>
    <t>15/17-P8</t>
  </si>
  <si>
    <t>15/17-P9</t>
  </si>
  <si>
    <t>15/21- 4</t>
  </si>
  <si>
    <t>15/21- 5</t>
  </si>
  <si>
    <t>15/21- 6</t>
  </si>
  <si>
    <t>15/22- 3</t>
  </si>
  <si>
    <t>15/23- 4</t>
  </si>
  <si>
    <t>15/23- 5</t>
  </si>
  <si>
    <t>15/28- 2</t>
  </si>
  <si>
    <t>15/30- 2</t>
  </si>
  <si>
    <t>16/07a- 10</t>
  </si>
  <si>
    <t>16/07a- 11</t>
  </si>
  <si>
    <t>16/07a- 8</t>
  </si>
  <si>
    <t>16/07a- 9</t>
  </si>
  <si>
    <t>16/13- 1</t>
  </si>
  <si>
    <t>16/17- 4</t>
  </si>
  <si>
    <t>16/17- 5</t>
  </si>
  <si>
    <t>16/22- 2</t>
  </si>
  <si>
    <t>16/23- 3</t>
  </si>
  <si>
    <t>16/26- 2</t>
  </si>
  <si>
    <t>2/05- 8</t>
  </si>
  <si>
    <t>2/05- 8A</t>
  </si>
  <si>
    <t>2/05- 8B</t>
  </si>
  <si>
    <t>202/03- 2</t>
  </si>
  <si>
    <t>205/25- 1</t>
  </si>
  <si>
    <t>206/07- 1</t>
  </si>
  <si>
    <t>206/08- 1</t>
  </si>
  <si>
    <t>206/08- 1A</t>
  </si>
  <si>
    <t>206/09- 1</t>
  </si>
  <si>
    <t>206/11- 1</t>
  </si>
  <si>
    <t>206/12- 2</t>
  </si>
  <si>
    <t>206/13- 1</t>
  </si>
  <si>
    <t>207/01- 1</t>
  </si>
  <si>
    <t>207/01- 2</t>
  </si>
  <si>
    <t>207/01- 3</t>
  </si>
  <si>
    <t>21/01- 6</t>
  </si>
  <si>
    <t>21/02- 4</t>
  </si>
  <si>
    <t>21/06- 1</t>
  </si>
  <si>
    <t>21/06- 2</t>
  </si>
  <si>
    <t>21/10-A13</t>
  </si>
  <si>
    <t>21/10-B10</t>
  </si>
  <si>
    <t>21/10-B11</t>
  </si>
  <si>
    <t>21/10-B12</t>
  </si>
  <si>
    <t>21/10-B13</t>
  </si>
  <si>
    <t>21/10-C10</t>
  </si>
  <si>
    <t>21/10-C11</t>
  </si>
  <si>
    <t>21/10-C12</t>
  </si>
  <si>
    <t>21/10-C13</t>
  </si>
  <si>
    <t>21/10-D10</t>
  </si>
  <si>
    <t>21/10-D11</t>
  </si>
  <si>
    <t>21/10-D4</t>
  </si>
  <si>
    <t>21/10-D5</t>
  </si>
  <si>
    <t>21/10-D6</t>
  </si>
  <si>
    <t>21/10-D7</t>
  </si>
  <si>
    <t>21/10-D8</t>
  </si>
  <si>
    <t>21/10-D9</t>
  </si>
  <si>
    <t>210/15- 2</t>
  </si>
  <si>
    <t>210/24- 2</t>
  </si>
  <si>
    <t>210/25- 3B</t>
  </si>
  <si>
    <t>210/25- 3Z</t>
  </si>
  <si>
    <t>210/25- 4</t>
  </si>
  <si>
    <t>210/29- 2</t>
  </si>
  <si>
    <t>211/02- 1</t>
  </si>
  <si>
    <t>211/08- 1</t>
  </si>
  <si>
    <t>211/12- 6</t>
  </si>
  <si>
    <t>211/12- 7</t>
  </si>
  <si>
    <t>211/13- 5</t>
  </si>
  <si>
    <t>211/13- 5A</t>
  </si>
  <si>
    <t>211/16- 3</t>
  </si>
  <si>
    <t>211/16- 4</t>
  </si>
  <si>
    <t>211/17- 1</t>
  </si>
  <si>
    <t>211/18- 14</t>
  </si>
  <si>
    <t>211/18- 15</t>
  </si>
  <si>
    <t>211/18- 16</t>
  </si>
  <si>
    <t>211/18-A1</t>
  </si>
  <si>
    <t>211/18-A2</t>
  </si>
  <si>
    <t>211/18-A3</t>
  </si>
  <si>
    <t>211/18-A6</t>
  </si>
  <si>
    <t>211/21- 6</t>
  </si>
  <si>
    <t>211/21- 7</t>
  </si>
  <si>
    <t>211/22- 2</t>
  </si>
  <si>
    <t>211/23-A1</t>
  </si>
  <si>
    <t>211/26- 5</t>
  </si>
  <si>
    <t>211/26- 5A</t>
  </si>
  <si>
    <t>211/27- 9</t>
  </si>
  <si>
    <t>211/29-A1</t>
  </si>
  <si>
    <t>211/29-A2</t>
  </si>
  <si>
    <t>211/29-B4</t>
  </si>
  <si>
    <t>211/29-B5</t>
  </si>
  <si>
    <t>211/29-B6</t>
  </si>
  <si>
    <t>211/29-B8</t>
  </si>
  <si>
    <t>211/29-D1</t>
  </si>
  <si>
    <t>211/29-D2</t>
  </si>
  <si>
    <t>211/29-D3</t>
  </si>
  <si>
    <t>211/29-D4</t>
  </si>
  <si>
    <t>211/29-D5</t>
  </si>
  <si>
    <t>22/17-A10</t>
  </si>
  <si>
    <t>22/17-A11</t>
  </si>
  <si>
    <t>22/17-A6</t>
  </si>
  <si>
    <t>22/17-A7</t>
  </si>
  <si>
    <t>22/17-A8</t>
  </si>
  <si>
    <t>22/17-A9</t>
  </si>
  <si>
    <t>28/05- 1</t>
  </si>
  <si>
    <t>29/07- 1</t>
  </si>
  <si>
    <t>29/15- 1</t>
  </si>
  <si>
    <t>3/01- 1</t>
  </si>
  <si>
    <t>3/01- 2</t>
  </si>
  <si>
    <t>3/02- 3</t>
  </si>
  <si>
    <t>3/02- 4</t>
  </si>
  <si>
    <t>3/07- 3</t>
  </si>
  <si>
    <t>3/11- 2</t>
  </si>
  <si>
    <t>3/12- 2</t>
  </si>
  <si>
    <t>3/14a- 4</t>
  </si>
  <si>
    <t>3/29- 2</t>
  </si>
  <si>
    <t>30/16- 7</t>
  </si>
  <si>
    <t>30/16- 8</t>
  </si>
  <si>
    <t>30/16-A5</t>
  </si>
  <si>
    <t>30/16-A6</t>
  </si>
  <si>
    <t>30/16-A7</t>
  </si>
  <si>
    <t>30/16-A8</t>
  </si>
  <si>
    <t>30/16-A8Z</t>
  </si>
  <si>
    <t>30/23- 2</t>
  </si>
  <si>
    <t>30/23- 2A</t>
  </si>
  <si>
    <t>30/24- 7</t>
  </si>
  <si>
    <t>30/24- 8</t>
  </si>
  <si>
    <t>30/27- 1</t>
  </si>
  <si>
    <t>30/28- 1</t>
  </si>
  <si>
    <t>48/07b- 4</t>
  </si>
  <si>
    <t>48/11b- 3</t>
  </si>
  <si>
    <t>49/09- 1</t>
  </si>
  <si>
    <t>49/13- 3</t>
  </si>
  <si>
    <t>49/13- 3A</t>
  </si>
  <si>
    <t>49/13- 4</t>
  </si>
  <si>
    <t>49/23-C1</t>
  </si>
  <si>
    <t>49/23-C2</t>
  </si>
  <si>
    <t>49/23-C3</t>
  </si>
  <si>
    <t>49/23-C4</t>
  </si>
  <si>
    <t>49/23-C5</t>
  </si>
  <si>
    <t>49/24-L1</t>
  </si>
  <si>
    <t>49/24-L2</t>
  </si>
  <si>
    <t>49/24-L3</t>
  </si>
  <si>
    <t>83/24- 1</t>
  </si>
  <si>
    <t>C/SWA</t>
  </si>
  <si>
    <t>87/14- 1</t>
  </si>
  <si>
    <t>87/16- 1</t>
  </si>
  <si>
    <t>88/02- 1</t>
  </si>
  <si>
    <t>9/03- 1</t>
  </si>
  <si>
    <t>9/08- 4</t>
  </si>
  <si>
    <t>9/08- 5</t>
  </si>
  <si>
    <t>9/13- 14</t>
  </si>
  <si>
    <t>9/13- 14A</t>
  </si>
  <si>
    <t>9/13- 15</t>
  </si>
  <si>
    <t>9/13- 16</t>
  </si>
  <si>
    <t>9/13- 17</t>
  </si>
  <si>
    <t>9/13- 18</t>
  </si>
  <si>
    <t>9/13-A1</t>
  </si>
  <si>
    <t>9/13-A10</t>
  </si>
  <si>
    <t>9/13-A11</t>
  </si>
  <si>
    <t>9/13-A12</t>
  </si>
  <si>
    <t>9/13-A8</t>
  </si>
  <si>
    <t>9/13-A9</t>
  </si>
  <si>
    <t>9/19- 4</t>
  </si>
  <si>
    <t>9/27- 1</t>
  </si>
  <si>
    <t>9/28- 4</t>
  </si>
  <si>
    <t>9/28- 5</t>
  </si>
  <si>
    <t>93/06- 1</t>
  </si>
  <si>
    <t>10/01-A13</t>
  </si>
  <si>
    <t>10/01-A14</t>
  </si>
  <si>
    <t>10/01-A16</t>
  </si>
  <si>
    <t>10/01-A17</t>
  </si>
  <si>
    <t>10/01-A21</t>
  </si>
  <si>
    <t>10/01-A23</t>
  </si>
  <si>
    <t>10/01-A24</t>
  </si>
  <si>
    <t>106/24a- 2B</t>
  </si>
  <si>
    <t>107/21- 1</t>
  </si>
  <si>
    <t>11/30- 7</t>
  </si>
  <si>
    <t>11/30a-A1</t>
  </si>
  <si>
    <t>11/30a-A2</t>
  </si>
  <si>
    <t>110/02- 4</t>
  </si>
  <si>
    <t>110/02- 4A</t>
  </si>
  <si>
    <t>110/02- 5</t>
  </si>
  <si>
    <t>110/02- 6</t>
  </si>
  <si>
    <t>110/09- 1</t>
  </si>
  <si>
    <t>14/13- 1</t>
  </si>
  <si>
    <t>14/18- 1</t>
  </si>
  <si>
    <t>14/18- 2</t>
  </si>
  <si>
    <t>14/19-C12</t>
  </si>
  <si>
    <t>14/19-C13</t>
  </si>
  <si>
    <t>14/19-C15</t>
  </si>
  <si>
    <t>14/19-C16</t>
  </si>
  <si>
    <t>14/19-C17</t>
  </si>
  <si>
    <t>14/19-C17Z</t>
  </si>
  <si>
    <t>14/19-C18</t>
  </si>
  <si>
    <t>14/19-C9Z</t>
  </si>
  <si>
    <t>14/20- 9</t>
  </si>
  <si>
    <t>15/06- 1</t>
  </si>
  <si>
    <t>15/17-P21</t>
  </si>
  <si>
    <t>15/17-P22</t>
  </si>
  <si>
    <t>15/17-P23</t>
  </si>
  <si>
    <t>15/17-P24</t>
  </si>
  <si>
    <t>15/17-P25</t>
  </si>
  <si>
    <t>15/23- 6</t>
  </si>
  <si>
    <t>15/23- 6A</t>
  </si>
  <si>
    <t>15/27- 3</t>
  </si>
  <si>
    <t>16/07a- 12</t>
  </si>
  <si>
    <t>16/07a- 13</t>
  </si>
  <si>
    <t>16/17- 6</t>
  </si>
  <si>
    <t>16/17- 7</t>
  </si>
  <si>
    <t>16/29a- 5</t>
  </si>
  <si>
    <t>2/05-H1</t>
  </si>
  <si>
    <t>2/05-H1Z</t>
  </si>
  <si>
    <t>2/05-H2</t>
  </si>
  <si>
    <t>2/05-H3</t>
  </si>
  <si>
    <t>2/05-H4</t>
  </si>
  <si>
    <t>2/10a- 4</t>
  </si>
  <si>
    <t>20/03- 1</t>
  </si>
  <si>
    <t>20/07- 1</t>
  </si>
  <si>
    <t>20/09- 1</t>
  </si>
  <si>
    <t>206/08- 2</t>
  </si>
  <si>
    <t>206/08- 3</t>
  </si>
  <si>
    <t>206/08- 3A</t>
  </si>
  <si>
    <t>206/08- 4</t>
  </si>
  <si>
    <t>206/09- 2</t>
  </si>
  <si>
    <t>21/01- 7</t>
  </si>
  <si>
    <t>21/01- 7Z</t>
  </si>
  <si>
    <t>21/01a- 10</t>
  </si>
  <si>
    <t>21/01a- 11</t>
  </si>
  <si>
    <t>21/01a- 8</t>
  </si>
  <si>
    <t>21/01a- 9</t>
  </si>
  <si>
    <t>21/02- 5</t>
  </si>
  <si>
    <t>21/10-C14</t>
  </si>
  <si>
    <t>21/10-C15</t>
  </si>
  <si>
    <t>21/10-D12</t>
  </si>
  <si>
    <t>21/10-D13</t>
  </si>
  <si>
    <t>21/10-D14</t>
  </si>
  <si>
    <t>21/15a- 1</t>
  </si>
  <si>
    <t>21/24- 1</t>
  </si>
  <si>
    <t>21/29b- 1</t>
  </si>
  <si>
    <t>211/12- 8</t>
  </si>
  <si>
    <t>211/13- 6</t>
  </si>
  <si>
    <t>211/13- 7</t>
  </si>
  <si>
    <t>211/17a- 2</t>
  </si>
  <si>
    <t>211/18a- 17</t>
  </si>
  <si>
    <t>211/18a- 18</t>
  </si>
  <si>
    <t>211/18-A10</t>
  </si>
  <si>
    <t>211/18-A11</t>
  </si>
  <si>
    <t>211/18-A12</t>
  </si>
  <si>
    <t>211/18-A17</t>
  </si>
  <si>
    <t>211/18-A30</t>
  </si>
  <si>
    <t>211/18-A4</t>
  </si>
  <si>
    <t>211/18-A5</t>
  </si>
  <si>
    <t>211/18-A6Z</t>
  </si>
  <si>
    <t>211/18-A7</t>
  </si>
  <si>
    <t>211/18-A8</t>
  </si>
  <si>
    <t>211/18-A9</t>
  </si>
  <si>
    <t>211/21- 8</t>
  </si>
  <si>
    <t>211/23-A2</t>
  </si>
  <si>
    <t>211/23-A3</t>
  </si>
  <si>
    <t>211/23-A4</t>
  </si>
  <si>
    <t>211/23-A5</t>
  </si>
  <si>
    <t>211/23-A6</t>
  </si>
  <si>
    <t>211/23-A7</t>
  </si>
  <si>
    <t>211/26- 6</t>
  </si>
  <si>
    <t>211/26- 6Z</t>
  </si>
  <si>
    <t>211/26-A1</t>
  </si>
  <si>
    <t>211/26-A7</t>
  </si>
  <si>
    <t>211/27- 10</t>
  </si>
  <si>
    <t>211/29-A3</t>
  </si>
  <si>
    <t>211/29-A4</t>
  </si>
  <si>
    <t>211/29-A5</t>
  </si>
  <si>
    <t>211/29-A6</t>
  </si>
  <si>
    <t>211/29-A7</t>
  </si>
  <si>
    <t>211/29-B10</t>
  </si>
  <si>
    <t>211/29-B9</t>
  </si>
  <si>
    <t>211/29-D6</t>
  </si>
  <si>
    <t>211/29-D7</t>
  </si>
  <si>
    <t>211/29-D8</t>
  </si>
  <si>
    <t>211/29-D9</t>
  </si>
  <si>
    <t>22/17-A12</t>
  </si>
  <si>
    <t>22/17-A13</t>
  </si>
  <si>
    <t>22/17-A14</t>
  </si>
  <si>
    <t>22/17-A15</t>
  </si>
  <si>
    <t>22/17-A16</t>
  </si>
  <si>
    <t>22/17-A17</t>
  </si>
  <si>
    <t>22/17-A1Z</t>
  </si>
  <si>
    <t>22/21- 3</t>
  </si>
  <si>
    <t>23/26a- 2</t>
  </si>
  <si>
    <t>23/26a- 2Z</t>
  </si>
  <si>
    <t>23/27- 4</t>
  </si>
  <si>
    <t>29/03a- 2</t>
  </si>
  <si>
    <t>3/03-C1</t>
  </si>
  <si>
    <t>3/03-C2</t>
  </si>
  <si>
    <t>3/08-S1</t>
  </si>
  <si>
    <t>3/08-S2</t>
  </si>
  <si>
    <t>3/08-S3</t>
  </si>
  <si>
    <t>3/08-S4</t>
  </si>
  <si>
    <t>3/15- 4</t>
  </si>
  <si>
    <t>3/22- 1</t>
  </si>
  <si>
    <t>3/23a- 2</t>
  </si>
  <si>
    <t>3/28a- 2</t>
  </si>
  <si>
    <t>3/30- 2</t>
  </si>
  <si>
    <t>3/30- 2A</t>
  </si>
  <si>
    <t>30/06- 1</t>
  </si>
  <si>
    <t>30/16- 9</t>
  </si>
  <si>
    <t>30/16-A10</t>
  </si>
  <si>
    <t>30/16-A9</t>
  </si>
  <si>
    <t>30/16-T1</t>
  </si>
  <si>
    <t>30/16-T2</t>
  </si>
  <si>
    <t>30/16-T3</t>
  </si>
  <si>
    <t>30/17a- 4</t>
  </si>
  <si>
    <t>30/17b- 2</t>
  </si>
  <si>
    <t>30/17b- 3</t>
  </si>
  <si>
    <t>30/19a- 3</t>
  </si>
  <si>
    <t>30/24- 9</t>
  </si>
  <si>
    <t>48/30- 8</t>
  </si>
  <si>
    <t>48/30- 9</t>
  </si>
  <si>
    <t>49/17-B8</t>
  </si>
  <si>
    <t>49/23-C4Z</t>
  </si>
  <si>
    <t>49/23-C6</t>
  </si>
  <si>
    <t>49/23-C7</t>
  </si>
  <si>
    <t>49/23-C8</t>
  </si>
  <si>
    <t>49/23-C9</t>
  </si>
  <si>
    <t>72/10- 1</t>
  </si>
  <si>
    <t>9/04- 1</t>
  </si>
  <si>
    <t>9/13- 19</t>
  </si>
  <si>
    <t>9/13a- 20</t>
  </si>
  <si>
    <t>9/13a- 20A</t>
  </si>
  <si>
    <t>9/13-A13</t>
  </si>
  <si>
    <t>9/13-A14</t>
  </si>
  <si>
    <t>9/13-A15</t>
  </si>
  <si>
    <t>9/14b- 1</t>
  </si>
  <si>
    <t>9/18a- 3</t>
  </si>
  <si>
    <t>9/18a- 3A</t>
  </si>
  <si>
    <t>9/18a- 3B</t>
  </si>
  <si>
    <t>98/22- 1</t>
  </si>
  <si>
    <t>11/30a-A3</t>
  </si>
  <si>
    <t>11/30a-A4</t>
  </si>
  <si>
    <t>11/30a-A5</t>
  </si>
  <si>
    <t>11/30a-B2</t>
  </si>
  <si>
    <t>11/30a-B3</t>
  </si>
  <si>
    <t>13/18- 1</t>
  </si>
  <si>
    <t>13/19- 1</t>
  </si>
  <si>
    <t>13/28- 1</t>
  </si>
  <si>
    <t>14/12- 1</t>
  </si>
  <si>
    <t>14/18- 3</t>
  </si>
  <si>
    <t>14/19- 12</t>
  </si>
  <si>
    <t>14/19-C19</t>
  </si>
  <si>
    <t>14/19-C20</t>
  </si>
  <si>
    <t>14/19-C21</t>
  </si>
  <si>
    <t>14/19-C22</t>
  </si>
  <si>
    <t>14/19-C23</t>
  </si>
  <si>
    <t>14/19-C24</t>
  </si>
  <si>
    <t>14/19-C25</t>
  </si>
  <si>
    <t>14/19-C26</t>
  </si>
  <si>
    <t>14/19-C32</t>
  </si>
  <si>
    <t>14/20- 10</t>
  </si>
  <si>
    <t>14/26- 1</t>
  </si>
  <si>
    <t>15/17-P26</t>
  </si>
  <si>
    <t>15/17-P27</t>
  </si>
  <si>
    <t>15/17-P28</t>
  </si>
  <si>
    <t>15/17-P29</t>
  </si>
  <si>
    <t>16/03a- 1</t>
  </si>
  <si>
    <t>16/17- 8</t>
  </si>
  <si>
    <t>16/17- 8A</t>
  </si>
  <si>
    <t>16/17- 9</t>
  </si>
  <si>
    <t>16/21a- 2</t>
  </si>
  <si>
    <t>16/22- 3</t>
  </si>
  <si>
    <t>16/27a- 2</t>
  </si>
  <si>
    <t>16/28- 4</t>
  </si>
  <si>
    <t>16/29a-A1</t>
  </si>
  <si>
    <t>16/29a-A2</t>
  </si>
  <si>
    <t>16/29a-A3</t>
  </si>
  <si>
    <t>16/29a-A4</t>
  </si>
  <si>
    <t>16/29a-A8</t>
  </si>
  <si>
    <t>16/29a-A9</t>
  </si>
  <si>
    <t>2/05- 10</t>
  </si>
  <si>
    <t>2/05- 11</t>
  </si>
  <si>
    <t>2/05- 9</t>
  </si>
  <si>
    <t>2/05-H10</t>
  </si>
  <si>
    <t>2/05-H12</t>
  </si>
  <si>
    <t>2/05-H14</t>
  </si>
  <si>
    <t>2/05-H5</t>
  </si>
  <si>
    <t>2/05-H5Z</t>
  </si>
  <si>
    <t>2/05-H6</t>
  </si>
  <si>
    <t>2/05-H7</t>
  </si>
  <si>
    <t>2/05-H7Y</t>
  </si>
  <si>
    <t>2/05-H7Z</t>
  </si>
  <si>
    <t>2/05-H8</t>
  </si>
  <si>
    <t>2/05-H9</t>
  </si>
  <si>
    <t>20/01- 1</t>
  </si>
  <si>
    <t>208/15- 1</t>
  </si>
  <si>
    <t>208/15- 1A</t>
  </si>
  <si>
    <t>208/27- 1</t>
  </si>
  <si>
    <t>209/09- 1</t>
  </si>
  <si>
    <t>21/02- 6</t>
  </si>
  <si>
    <t>21/10-A14</t>
  </si>
  <si>
    <t>21/10-A15</t>
  </si>
  <si>
    <t>21/10-C16</t>
  </si>
  <si>
    <t>21/10-C17</t>
  </si>
  <si>
    <t>21/10-C18</t>
  </si>
  <si>
    <t>21/10-D15</t>
  </si>
  <si>
    <t>21/20a- 1</t>
  </si>
  <si>
    <t>21/25- 1</t>
  </si>
  <si>
    <t>21/25- 2</t>
  </si>
  <si>
    <t>211/07a- 2</t>
  </si>
  <si>
    <t>211/12a- 10</t>
  </si>
  <si>
    <t>211/12a- 9</t>
  </si>
  <si>
    <t>211/16a- 5</t>
  </si>
  <si>
    <t>211/18a- 19</t>
  </si>
  <si>
    <t>211/18a- 20</t>
  </si>
  <si>
    <t>211/18-A13</t>
  </si>
  <si>
    <t>211/18-A14A</t>
  </si>
  <si>
    <t>211/18-A14Z</t>
  </si>
  <si>
    <t>211/18-A15</t>
  </si>
  <si>
    <t>211/18-A16</t>
  </si>
  <si>
    <t>211/18-A17Z</t>
  </si>
  <si>
    <t>211/18-A18</t>
  </si>
  <si>
    <t>211/19a- 7</t>
  </si>
  <si>
    <t>211/23-A10</t>
  </si>
  <si>
    <t>211/23-A8</t>
  </si>
  <si>
    <t>211/23-A9</t>
  </si>
  <si>
    <t>211/23d- 17Z</t>
  </si>
  <si>
    <t>211/23d- 18</t>
  </si>
  <si>
    <t>211/26-A2</t>
  </si>
  <si>
    <t>211/26-A3</t>
  </si>
  <si>
    <t>211/26-A4</t>
  </si>
  <si>
    <t>211/26-A5</t>
  </si>
  <si>
    <t>211/26-A7Y</t>
  </si>
  <si>
    <t>211/26-A7Z</t>
  </si>
  <si>
    <t>211/27-A1</t>
  </si>
  <si>
    <t>211/29-A10</t>
  </si>
  <si>
    <t>211/29-A11</t>
  </si>
  <si>
    <t>211/29-A8</t>
  </si>
  <si>
    <t>211/29-A9</t>
  </si>
  <si>
    <t>211/29-B11</t>
  </si>
  <si>
    <t>211/29-B12</t>
  </si>
  <si>
    <t>211/29-B13</t>
  </si>
  <si>
    <t>211/29-B14</t>
  </si>
  <si>
    <t>211/29-C1</t>
  </si>
  <si>
    <t>211/29-C2</t>
  </si>
  <si>
    <t>211/29-D10</t>
  </si>
  <si>
    <t>211/29-D11</t>
  </si>
  <si>
    <t>211/29-D12</t>
  </si>
  <si>
    <t>22/01a- 3</t>
  </si>
  <si>
    <t>22/03a- 1</t>
  </si>
  <si>
    <t>22/06a- 2</t>
  </si>
  <si>
    <t>22/17-A18</t>
  </si>
  <si>
    <t>22/17-A19</t>
  </si>
  <si>
    <t>22/17-A20</t>
  </si>
  <si>
    <t>22/17-A20Z</t>
  </si>
  <si>
    <t>22/17-T1</t>
  </si>
  <si>
    <t>22/23b- 1</t>
  </si>
  <si>
    <t>29/07- 2</t>
  </si>
  <si>
    <t>3/02- 5</t>
  </si>
  <si>
    <t>3/03-C10</t>
  </si>
  <si>
    <t>3/03-C3</t>
  </si>
  <si>
    <t>3/03-C4</t>
  </si>
  <si>
    <t>3/03-C5</t>
  </si>
  <si>
    <t>3/03-C6</t>
  </si>
  <si>
    <t>3/03-C7</t>
  </si>
  <si>
    <t>3/03-C8</t>
  </si>
  <si>
    <t>3/03-C9</t>
  </si>
  <si>
    <t>3/08-S10</t>
  </si>
  <si>
    <t>3/08-S12</t>
  </si>
  <si>
    <t>3/08-S14</t>
  </si>
  <si>
    <t>3/08-S5</t>
  </si>
  <si>
    <t>3/08-S6</t>
  </si>
  <si>
    <t>3/08-S7</t>
  </si>
  <si>
    <t>3/08-S8</t>
  </si>
  <si>
    <t>3/08-S9</t>
  </si>
  <si>
    <t>3/09a- 4</t>
  </si>
  <si>
    <t>30/06- 2</t>
  </si>
  <si>
    <t>30/11b- 1</t>
  </si>
  <si>
    <t>30/16- 10</t>
  </si>
  <si>
    <t>30/16-A9Z</t>
  </si>
  <si>
    <t>30/16-T3Z</t>
  </si>
  <si>
    <t>30/16-T4</t>
  </si>
  <si>
    <t>30/17b- 5</t>
  </si>
  <si>
    <t>30/17b- 6</t>
  </si>
  <si>
    <t>30/24- 10</t>
  </si>
  <si>
    <t>30/24- 11</t>
  </si>
  <si>
    <t>30/24- 12</t>
  </si>
  <si>
    <t>49/16-E3A</t>
  </si>
  <si>
    <t>49/17-H3</t>
  </si>
  <si>
    <t>49/23-C10</t>
  </si>
  <si>
    <t>72/10- 1A</t>
  </si>
  <si>
    <t>86/18- 1</t>
  </si>
  <si>
    <t>87/12- 1</t>
  </si>
  <si>
    <t>87/12- 1A</t>
  </si>
  <si>
    <t>9/09b- 1</t>
  </si>
  <si>
    <t>9/13a- 20B</t>
  </si>
  <si>
    <t>9/13-A16</t>
  </si>
  <si>
    <t>9/13-A17</t>
  </si>
  <si>
    <t>9/13-A18</t>
  </si>
  <si>
    <t>9/13-A19</t>
  </si>
  <si>
    <t>9/13-A19Z</t>
  </si>
  <si>
    <t>9/13-A20</t>
  </si>
  <si>
    <t>9/13-A21</t>
  </si>
  <si>
    <t>9/13-A22</t>
  </si>
  <si>
    <t>9/13-A23</t>
  </si>
  <si>
    <t>9/18a- 4</t>
  </si>
  <si>
    <t>9/19- 5</t>
  </si>
  <si>
    <t>9/19- 5A</t>
  </si>
  <si>
    <t>9/28- 6</t>
  </si>
  <si>
    <t>98/22- 1A</t>
  </si>
  <si>
    <t>98/22- 1B</t>
  </si>
  <si>
    <t>98/22- 2</t>
  </si>
  <si>
    <t>11/30a-A6</t>
  </si>
  <si>
    <t>11/30a-A7</t>
  </si>
  <si>
    <t>11/30a-A8</t>
  </si>
  <si>
    <t>11/30a-A9</t>
  </si>
  <si>
    <t>11/30a-B4</t>
  </si>
  <si>
    <t>11/30a-B5</t>
  </si>
  <si>
    <t>11/30a-B6</t>
  </si>
  <si>
    <t>11/30a-B6A</t>
  </si>
  <si>
    <t>11/30a-B7</t>
  </si>
  <si>
    <t>13/12- 1</t>
  </si>
  <si>
    <t>14/11- 1</t>
  </si>
  <si>
    <t>14/17- 1</t>
  </si>
  <si>
    <t>14/19- 13</t>
  </si>
  <si>
    <t>14/19- 14</t>
  </si>
  <si>
    <t>14/19-C27</t>
  </si>
  <si>
    <t>14/19-C28</t>
  </si>
  <si>
    <t>14/19-C29</t>
  </si>
  <si>
    <t>14/19-C30</t>
  </si>
  <si>
    <t>14/19-C31</t>
  </si>
  <si>
    <t>14/19-C33</t>
  </si>
  <si>
    <t>14/19-C34</t>
  </si>
  <si>
    <t>14/19-C35</t>
  </si>
  <si>
    <t>14/19-C36</t>
  </si>
  <si>
    <t>14/19-C37</t>
  </si>
  <si>
    <t>14/19-C38</t>
  </si>
  <si>
    <t>14/20- 11</t>
  </si>
  <si>
    <t>14/20- 12</t>
  </si>
  <si>
    <t>14/20- 13</t>
  </si>
  <si>
    <t>14/29a- 2</t>
  </si>
  <si>
    <t>15/16- 10</t>
  </si>
  <si>
    <t>15/16-T1</t>
  </si>
  <si>
    <t>15/16-T1Z</t>
  </si>
  <si>
    <t>15/17-P30</t>
  </si>
  <si>
    <t>15/17-P30Z</t>
  </si>
  <si>
    <t>15/17-P31</t>
  </si>
  <si>
    <t>15/17-P32</t>
  </si>
  <si>
    <t>15/17-P33</t>
  </si>
  <si>
    <t>15/17-P34</t>
  </si>
  <si>
    <t>15/28a- 3</t>
  </si>
  <si>
    <t>15/30- 3</t>
  </si>
  <si>
    <t>16/06a- 1</t>
  </si>
  <si>
    <t>16/07a- 14</t>
  </si>
  <si>
    <t>16/07a- 15</t>
  </si>
  <si>
    <t>16/07a- 16</t>
  </si>
  <si>
    <t>16/12a- 2</t>
  </si>
  <si>
    <t>16/17- 10</t>
  </si>
  <si>
    <t>16/17- 11</t>
  </si>
  <si>
    <t>16/28- 5</t>
  </si>
  <si>
    <t>16/29a-A5</t>
  </si>
  <si>
    <t>16/29a-A6</t>
  </si>
  <si>
    <t>163/06- 1</t>
  </si>
  <si>
    <t>163/06- 1A</t>
  </si>
  <si>
    <t>2/05- 12</t>
  </si>
  <si>
    <t>2/05- 12A</t>
  </si>
  <si>
    <t>2/05- 13</t>
  </si>
  <si>
    <t>2/05-H10Z</t>
  </si>
  <si>
    <t>2/05-H11</t>
  </si>
  <si>
    <t>2/05-H13</t>
  </si>
  <si>
    <t>2/05-H15</t>
  </si>
  <si>
    <t>2/05-H16</t>
  </si>
  <si>
    <t>2/05-H18</t>
  </si>
  <si>
    <t>2/05-H20</t>
  </si>
  <si>
    <t>2/05-H22</t>
  </si>
  <si>
    <t>2/05-H5Y</t>
  </si>
  <si>
    <t>20/06- 1</t>
  </si>
  <si>
    <t>206/02- 1</t>
  </si>
  <si>
    <t>206/02- 1A</t>
  </si>
  <si>
    <t>206/08- 5</t>
  </si>
  <si>
    <t>206/08- 6</t>
  </si>
  <si>
    <t>206/08- 6A</t>
  </si>
  <si>
    <t>206/10a- 1</t>
  </si>
  <si>
    <t>209/03- 1A</t>
  </si>
  <si>
    <t>209/06- 1</t>
  </si>
  <si>
    <t>21/10-B13Z</t>
  </si>
  <si>
    <t>21/10-B14</t>
  </si>
  <si>
    <t>21/10-B15</t>
  </si>
  <si>
    <t>21/10-B16</t>
  </si>
  <si>
    <t>21/10-B17</t>
  </si>
  <si>
    <t>21/10-B18</t>
  </si>
  <si>
    <t>21/10-B19</t>
  </si>
  <si>
    <t>21/10-D16</t>
  </si>
  <si>
    <t>21/10-D17</t>
  </si>
  <si>
    <t>21/10-D18</t>
  </si>
  <si>
    <t>21/10-D19</t>
  </si>
  <si>
    <t>21/10-D20</t>
  </si>
  <si>
    <t>21/19- 1</t>
  </si>
  <si>
    <t>21/19- 1A</t>
  </si>
  <si>
    <t>210/30a- 2</t>
  </si>
  <si>
    <t>211/12a- 11</t>
  </si>
  <si>
    <t>211/18a- 21</t>
  </si>
  <si>
    <t>211/18a- 22</t>
  </si>
  <si>
    <t>211/18-A19</t>
  </si>
  <si>
    <t>211/18-A20</t>
  </si>
  <si>
    <t>211/18-A21</t>
  </si>
  <si>
    <t>211/18-A22</t>
  </si>
  <si>
    <t>211/18-A23</t>
  </si>
  <si>
    <t>211/18-A24</t>
  </si>
  <si>
    <t>211/18-A25</t>
  </si>
  <si>
    <t>211/18-A25Z</t>
  </si>
  <si>
    <t>211/18-A26</t>
  </si>
  <si>
    <t>211/18-A27</t>
  </si>
  <si>
    <t>211/18-A28</t>
  </si>
  <si>
    <t>211/18-A29</t>
  </si>
  <si>
    <t>211/18-A29Z</t>
  </si>
  <si>
    <t>211/19-M1</t>
  </si>
  <si>
    <t>211/19-M12</t>
  </si>
  <si>
    <t>211/19-M2</t>
  </si>
  <si>
    <t>211/19-M3</t>
  </si>
  <si>
    <t>211/19-M7</t>
  </si>
  <si>
    <t>211/23-A11</t>
  </si>
  <si>
    <t>211/23-A12</t>
  </si>
  <si>
    <t>211/23-A13</t>
  </si>
  <si>
    <t>211/23-A14</t>
  </si>
  <si>
    <t>211/23-A14Y</t>
  </si>
  <si>
    <t>211/23-A14Z</t>
  </si>
  <si>
    <t>211/23-A15</t>
  </si>
  <si>
    <t>211/26- 7</t>
  </si>
  <si>
    <t>211/26-A6</t>
  </si>
  <si>
    <t>211/27-A2</t>
  </si>
  <si>
    <t>211/27-A3</t>
  </si>
  <si>
    <t>211/27-A3A</t>
  </si>
  <si>
    <t>211/27-A4</t>
  </si>
  <si>
    <t>211/27-A5</t>
  </si>
  <si>
    <t>211/29-A12</t>
  </si>
  <si>
    <t>211/29-A13</t>
  </si>
  <si>
    <t>211/29-A14</t>
  </si>
  <si>
    <t>211/29-B15</t>
  </si>
  <si>
    <t>211/29-B16</t>
  </si>
  <si>
    <t>211/29-B17</t>
  </si>
  <si>
    <t>211/29-B18</t>
  </si>
  <si>
    <t>211/29-B7</t>
  </si>
  <si>
    <t>211/29-C3</t>
  </si>
  <si>
    <t>211/29-C4</t>
  </si>
  <si>
    <t>211/29-C5</t>
  </si>
  <si>
    <t>211/29-C6</t>
  </si>
  <si>
    <t>211/29-D13</t>
  </si>
  <si>
    <t>211/29-D14</t>
  </si>
  <si>
    <t>22/05a- 1</t>
  </si>
  <si>
    <t>22/05a- 1A</t>
  </si>
  <si>
    <t>22/06a- 3</t>
  </si>
  <si>
    <t>22/06a- 4</t>
  </si>
  <si>
    <t>22/06a- 5</t>
  </si>
  <si>
    <t>22/17-T2</t>
  </si>
  <si>
    <t>23/26a- 3</t>
  </si>
  <si>
    <t>29/06a- 1</t>
  </si>
  <si>
    <t>29/12- 1</t>
  </si>
  <si>
    <t>3/03- 7</t>
  </si>
  <si>
    <t>3/03- 8</t>
  </si>
  <si>
    <t>3/03-C11</t>
  </si>
  <si>
    <t>3/03-C12</t>
  </si>
  <si>
    <t>3/03-C13</t>
  </si>
  <si>
    <t>3/03-C14</t>
  </si>
  <si>
    <t>3/03-C14Z</t>
  </si>
  <si>
    <t>3/03-C15</t>
  </si>
  <si>
    <t>3/03-C16</t>
  </si>
  <si>
    <t>3/03-C17</t>
  </si>
  <si>
    <t>3/03-C18</t>
  </si>
  <si>
    <t>3/03-C18Z</t>
  </si>
  <si>
    <t>3/03-C19</t>
  </si>
  <si>
    <t>3/03-C21</t>
  </si>
  <si>
    <t>3/03-C21Z</t>
  </si>
  <si>
    <t>3/03-C23</t>
  </si>
  <si>
    <t>3/03-N1</t>
  </si>
  <si>
    <t>3/03-N2</t>
  </si>
  <si>
    <t>3/03-N3</t>
  </si>
  <si>
    <t>3/03-N3Z</t>
  </si>
  <si>
    <t>3/08a- 5</t>
  </si>
  <si>
    <t>3/08a- 5A</t>
  </si>
  <si>
    <t>3/08a- 6</t>
  </si>
  <si>
    <t>3/08a- 6A</t>
  </si>
  <si>
    <t>3/08-S11</t>
  </si>
  <si>
    <t>3/08-S13</t>
  </si>
  <si>
    <t>3/08-S15</t>
  </si>
  <si>
    <t>3/08-S16</t>
  </si>
  <si>
    <t>3/08-S17</t>
  </si>
  <si>
    <t>3/08-S18</t>
  </si>
  <si>
    <t>3/08-S18Z</t>
  </si>
  <si>
    <t>3/08-S19</t>
  </si>
  <si>
    <t>3/08-S20</t>
  </si>
  <si>
    <t>3/08-S21</t>
  </si>
  <si>
    <t>3/08-S22</t>
  </si>
  <si>
    <t>3/08-S23</t>
  </si>
  <si>
    <t>3/08-S24</t>
  </si>
  <si>
    <t>3/09a- 5</t>
  </si>
  <si>
    <t>3/14a- 6</t>
  </si>
  <si>
    <t>3/14a- 7</t>
  </si>
  <si>
    <t>3/14b- 5</t>
  </si>
  <si>
    <t>30/07a- 1</t>
  </si>
  <si>
    <t>30/12b- 2</t>
  </si>
  <si>
    <t>30/16- 11</t>
  </si>
  <si>
    <t>30/16- 12</t>
  </si>
  <si>
    <t>30/16-A3Z</t>
  </si>
  <si>
    <t>30/16-A7Z</t>
  </si>
  <si>
    <t>30/17b- 7</t>
  </si>
  <si>
    <t>30/24- 13</t>
  </si>
  <si>
    <t>30/24- 14</t>
  </si>
  <si>
    <t>30/24- 15</t>
  </si>
  <si>
    <t>30/29a- 1</t>
  </si>
  <si>
    <t>31/26- 1</t>
  </si>
  <si>
    <t>9/13-A24</t>
  </si>
  <si>
    <t>9/13-A25</t>
  </si>
  <si>
    <t>9/13-A26</t>
  </si>
  <si>
    <t>9/13-A26Z</t>
  </si>
  <si>
    <t>9/13-A27</t>
  </si>
  <si>
    <t>9/13a-B1</t>
  </si>
  <si>
    <t>9/17a- 3</t>
  </si>
  <si>
    <t>9/17a- 3A</t>
  </si>
  <si>
    <t>9/17a- 3Z</t>
  </si>
  <si>
    <t>9/18a- 5</t>
  </si>
  <si>
    <t>11/30a-A10</t>
  </si>
  <si>
    <t>11/30a-A11</t>
  </si>
  <si>
    <t>11/30a-A12</t>
  </si>
  <si>
    <t>11/30a-A13</t>
  </si>
  <si>
    <t>11/30a-B10</t>
  </si>
  <si>
    <t>11/30a-B8</t>
  </si>
  <si>
    <t>11/30a-B9</t>
  </si>
  <si>
    <t>11/30a-B9Z</t>
  </si>
  <si>
    <t>12/24- 2</t>
  </si>
  <si>
    <t>12/29- 1</t>
  </si>
  <si>
    <t>13/13- 1</t>
  </si>
  <si>
    <t>13/14- 1</t>
  </si>
  <si>
    <t>13/19- 2</t>
  </si>
  <si>
    <t>13/24a- 2</t>
  </si>
  <si>
    <t>13/24a- 2A</t>
  </si>
  <si>
    <t>13/27- 1</t>
  </si>
  <si>
    <t>13/27- 1A</t>
  </si>
  <si>
    <t>13/29- 1</t>
  </si>
  <si>
    <t>13/30- 1</t>
  </si>
  <si>
    <t>14/10- 2</t>
  </si>
  <si>
    <t>14/13- 2</t>
  </si>
  <si>
    <t>14/18- 4</t>
  </si>
  <si>
    <t>14/19- 15</t>
  </si>
  <si>
    <t>14/19- 16</t>
  </si>
  <si>
    <t>14/19-B1A</t>
  </si>
  <si>
    <t>14/19-C39</t>
  </si>
  <si>
    <t>14/19-C39Z</t>
  </si>
  <si>
    <t>14/19-C40</t>
  </si>
  <si>
    <t>14/19-C6A</t>
  </si>
  <si>
    <t>14/19-C6B</t>
  </si>
  <si>
    <t>14/20- 14</t>
  </si>
  <si>
    <t>15/16- 11</t>
  </si>
  <si>
    <t>15/16- 12</t>
  </si>
  <si>
    <t>15/16- 13</t>
  </si>
  <si>
    <t>15/16-T2</t>
  </si>
  <si>
    <t>15/16-T3</t>
  </si>
  <si>
    <t>15/16-T4</t>
  </si>
  <si>
    <t>15/17- 9</t>
  </si>
  <si>
    <t>15/17-P35</t>
  </si>
  <si>
    <t>15/17-P36</t>
  </si>
  <si>
    <t>15/17-P37</t>
  </si>
  <si>
    <t>15/17-P38</t>
  </si>
  <si>
    <t>15/17-P39</t>
  </si>
  <si>
    <t>16/07a- 17</t>
  </si>
  <si>
    <t>16/07a- 17A</t>
  </si>
  <si>
    <t>16/07a- 17B</t>
  </si>
  <si>
    <t>16/07a- 18</t>
  </si>
  <si>
    <t>16/07a- 19</t>
  </si>
  <si>
    <t>16/17- 12</t>
  </si>
  <si>
    <t>16/21a- 3</t>
  </si>
  <si>
    <t>16/21a- 3Z</t>
  </si>
  <si>
    <t>16/21b- 4</t>
  </si>
  <si>
    <t>16/21b- 4A</t>
  </si>
  <si>
    <t>16/26- 3</t>
  </si>
  <si>
    <t>16/27a- 3</t>
  </si>
  <si>
    <t>16/28- 6</t>
  </si>
  <si>
    <t>16/28- 6Z</t>
  </si>
  <si>
    <t>16/28- 7</t>
  </si>
  <si>
    <t>16/29a- 6</t>
  </si>
  <si>
    <t>16/29a-A10</t>
  </si>
  <si>
    <t>16/29a-A11</t>
  </si>
  <si>
    <t>16/29a-A7</t>
  </si>
  <si>
    <t>2/05- 14</t>
  </si>
  <si>
    <t>2/05-H17</t>
  </si>
  <si>
    <t>2/05-H19</t>
  </si>
  <si>
    <t>2/05-H19Z</t>
  </si>
  <si>
    <t>2/05-H21</t>
  </si>
  <si>
    <t>2/05-H23</t>
  </si>
  <si>
    <t>2/05-H23Z</t>
  </si>
  <si>
    <t>2/05-H24</t>
  </si>
  <si>
    <t>2/05-H26</t>
  </si>
  <si>
    <t>2/05-H28</t>
  </si>
  <si>
    <t>2/05-H30</t>
  </si>
  <si>
    <t>2/15- 1</t>
  </si>
  <si>
    <t>20/02- 1</t>
  </si>
  <si>
    <t>20/03- 2</t>
  </si>
  <si>
    <t>20/03- 2A</t>
  </si>
  <si>
    <t>20/05a- 1</t>
  </si>
  <si>
    <t>20/09- 2</t>
  </si>
  <si>
    <t>204/28- 1</t>
  </si>
  <si>
    <t>205/10- 1</t>
  </si>
  <si>
    <t>205/10- 1A</t>
  </si>
  <si>
    <t>21/03b- 3</t>
  </si>
  <si>
    <t>21/10-A16</t>
  </si>
  <si>
    <t>21/10-A17</t>
  </si>
  <si>
    <t>21/10-A18</t>
  </si>
  <si>
    <t>21/10-C19</t>
  </si>
  <si>
    <t>21/10-C20</t>
  </si>
  <si>
    <t>21/10-C21</t>
  </si>
  <si>
    <t>21/10-D21</t>
  </si>
  <si>
    <t>21/12- 2</t>
  </si>
  <si>
    <t>21/12- 2A</t>
  </si>
  <si>
    <t>21/12- 2B</t>
  </si>
  <si>
    <t>21/13b- 1A</t>
  </si>
  <si>
    <t>21/15a- 2</t>
  </si>
  <si>
    <t>21/17- 1</t>
  </si>
  <si>
    <t>21/18- 2</t>
  </si>
  <si>
    <t>21/18- 2A</t>
  </si>
  <si>
    <t>21/23b- 1</t>
  </si>
  <si>
    <t>21/30- 3</t>
  </si>
  <si>
    <t>211/07a- 3</t>
  </si>
  <si>
    <t>211/12a- 12A</t>
  </si>
  <si>
    <t>211/18a- 23</t>
  </si>
  <si>
    <t>211/18-A30Z</t>
  </si>
  <si>
    <t>211/18-A31</t>
  </si>
  <si>
    <t>211/18-A32</t>
  </si>
  <si>
    <t>211/18-A33</t>
  </si>
  <si>
    <t>211/18-A34</t>
  </si>
  <si>
    <t>211/18-A35</t>
  </si>
  <si>
    <t>211/18-A35Z</t>
  </si>
  <si>
    <t>211/18-A36</t>
  </si>
  <si>
    <t>211/18-A37</t>
  </si>
  <si>
    <t>211/18-A38</t>
  </si>
  <si>
    <t>211/19-M10</t>
  </si>
  <si>
    <t>211/19-M11</t>
  </si>
  <si>
    <t>211/19-M13</t>
  </si>
  <si>
    <t>211/19-M14</t>
  </si>
  <si>
    <t>211/19-M14Y</t>
  </si>
  <si>
    <t>211/19-M14Z</t>
  </si>
  <si>
    <t>211/19-M4</t>
  </si>
  <si>
    <t>211/19-M5</t>
  </si>
  <si>
    <t>211/19-M6</t>
  </si>
  <si>
    <t>211/19-M8</t>
  </si>
  <si>
    <t>211/19-M9</t>
  </si>
  <si>
    <t>211/21- 9</t>
  </si>
  <si>
    <t>211/21a- 9Z</t>
  </si>
  <si>
    <t>211/21-N1</t>
  </si>
  <si>
    <t>211/23-A16</t>
  </si>
  <si>
    <t>211/23-A17</t>
  </si>
  <si>
    <t>211/23-A18</t>
  </si>
  <si>
    <t>211/23-A19</t>
  </si>
  <si>
    <t>211/27-A6</t>
  </si>
  <si>
    <t>211/27-A7</t>
  </si>
  <si>
    <t>211/28-H1</t>
  </si>
  <si>
    <t>211/28-H2</t>
  </si>
  <si>
    <t>211/28-H3</t>
  </si>
  <si>
    <t>211/28-H4</t>
  </si>
  <si>
    <t>211/29-A15</t>
  </si>
  <si>
    <t>211/29-A16</t>
  </si>
  <si>
    <t>211/29-A17</t>
  </si>
  <si>
    <t>211/29-A18</t>
  </si>
  <si>
    <t>211/29-A19</t>
  </si>
  <si>
    <t>211/29-B19</t>
  </si>
  <si>
    <t>211/29-B20</t>
  </si>
  <si>
    <t>211/29-B21</t>
  </si>
  <si>
    <t>211/29-B22</t>
  </si>
  <si>
    <t>211/29-C10</t>
  </si>
  <si>
    <t>211/29-C11</t>
  </si>
  <si>
    <t>211/29-C12</t>
  </si>
  <si>
    <t>211/29-C7</t>
  </si>
  <si>
    <t>211/29-C8</t>
  </si>
  <si>
    <t>211/29-C9</t>
  </si>
  <si>
    <t>211/29-D15</t>
  </si>
  <si>
    <t>211/29-D16</t>
  </si>
  <si>
    <t>22/06a- 6</t>
  </si>
  <si>
    <t>22/06a- 7</t>
  </si>
  <si>
    <t>22/06a- 8</t>
  </si>
  <si>
    <t>22/08a- 2</t>
  </si>
  <si>
    <t>22/10a- 2</t>
  </si>
  <si>
    <t>22/18- 3</t>
  </si>
  <si>
    <t>22/21- 4</t>
  </si>
  <si>
    <t>22/26a- 1</t>
  </si>
  <si>
    <t>28/05a- 2</t>
  </si>
  <si>
    <t>29/05a- 1</t>
  </si>
  <si>
    <t>29/14b- 1</t>
  </si>
  <si>
    <t>29/14b- 1A</t>
  </si>
  <si>
    <t>3/03-C20</t>
  </si>
  <si>
    <t>3/03-C22</t>
  </si>
  <si>
    <t>3/03-C24</t>
  </si>
  <si>
    <t>3/03-C25</t>
  </si>
  <si>
    <t>3/03-C26</t>
  </si>
  <si>
    <t>3/03-C27</t>
  </si>
  <si>
    <t>3/03-C28</t>
  </si>
  <si>
    <t>3/03-C29</t>
  </si>
  <si>
    <t>3/03-C30</t>
  </si>
  <si>
    <t>3/03-C31</t>
  </si>
  <si>
    <t>3/03-C32</t>
  </si>
  <si>
    <t>3/03-C33</t>
  </si>
  <si>
    <t>3/03-C35</t>
  </si>
  <si>
    <t>3/03-C37</t>
  </si>
  <si>
    <t>3/03-C41</t>
  </si>
  <si>
    <t>3/03-N10</t>
  </si>
  <si>
    <t>3/03-N4</t>
  </si>
  <si>
    <t>3/03-N5</t>
  </si>
  <si>
    <t>3/03-N6</t>
  </si>
  <si>
    <t>3/03-N7</t>
  </si>
  <si>
    <t>3/03-N8</t>
  </si>
  <si>
    <t>3/03-N9</t>
  </si>
  <si>
    <t>3/04- 8</t>
  </si>
  <si>
    <t>3/07a- 4</t>
  </si>
  <si>
    <t>3/07b- 5</t>
  </si>
  <si>
    <t>3/08a- 7</t>
  </si>
  <si>
    <t>3/08a- 8</t>
  </si>
  <si>
    <t>3/08-S25</t>
  </si>
  <si>
    <t>3/08-S26</t>
  </si>
  <si>
    <t>3/08-S27</t>
  </si>
  <si>
    <t>3/08-S28</t>
  </si>
  <si>
    <t>3/08-S28Z</t>
  </si>
  <si>
    <t>3/08-S29</t>
  </si>
  <si>
    <t>3/08-S30</t>
  </si>
  <si>
    <t>3/08-S31</t>
  </si>
  <si>
    <t>3/08-S32</t>
  </si>
  <si>
    <t>3/08-S33</t>
  </si>
  <si>
    <t>3/08-S33Z</t>
  </si>
  <si>
    <t>3/08-S34</t>
  </si>
  <si>
    <t>3/08-S35</t>
  </si>
  <si>
    <t>3/08-S36</t>
  </si>
  <si>
    <t>3/14a- 7Y</t>
  </si>
  <si>
    <t>3/14a- 7Z</t>
  </si>
  <si>
    <t>30/12b- 3</t>
  </si>
  <si>
    <t>30/16-A1Z</t>
  </si>
  <si>
    <t>30/16-A8Y</t>
  </si>
  <si>
    <t>30/16-F1</t>
  </si>
  <si>
    <t>30/16-F7</t>
  </si>
  <si>
    <t>30/17b- 8</t>
  </si>
  <si>
    <t>30/24- 16</t>
  </si>
  <si>
    <t>30/24- 17</t>
  </si>
  <si>
    <t>30/24- 18</t>
  </si>
  <si>
    <t>30/30- 3</t>
  </si>
  <si>
    <t>41/24a- 2</t>
  </si>
  <si>
    <t>48/06- 24</t>
  </si>
  <si>
    <t>49/25a- 4</t>
  </si>
  <si>
    <t>49/26-C80</t>
  </si>
  <si>
    <t>49/26-C85</t>
  </si>
  <si>
    <t>49/26-C90</t>
  </si>
  <si>
    <t>73/07- 1</t>
  </si>
  <si>
    <t>9/08a- 6</t>
  </si>
  <si>
    <t>9/08a- 6A</t>
  </si>
  <si>
    <t>9/09b- 2</t>
  </si>
  <si>
    <t>9/09b- 2A</t>
  </si>
  <si>
    <t>9/09b- 2B</t>
  </si>
  <si>
    <t>9/11- 1</t>
  </si>
  <si>
    <t>9/13a- 21</t>
  </si>
  <si>
    <t>9/13-A28</t>
  </si>
  <si>
    <t>9/13-A29</t>
  </si>
  <si>
    <t>9/13-A30</t>
  </si>
  <si>
    <t>9/13-A31</t>
  </si>
  <si>
    <t>9/13-A32</t>
  </si>
  <si>
    <t>9/13-A33</t>
  </si>
  <si>
    <t>9/13-A34</t>
  </si>
  <si>
    <t>9/13a-B2</t>
  </si>
  <si>
    <t>9/19- 6</t>
  </si>
  <si>
    <t>9/23a- 3</t>
  </si>
  <si>
    <t>1/04- 1</t>
  </si>
  <si>
    <t>11/30a- 8</t>
  </si>
  <si>
    <t>11/30a-A14</t>
  </si>
  <si>
    <t>11/30a-A15</t>
  </si>
  <si>
    <t>11/30a-A16</t>
  </si>
  <si>
    <t>110/07- 3</t>
  </si>
  <si>
    <t>110/08- 3</t>
  </si>
  <si>
    <t>112/25a- 1</t>
  </si>
  <si>
    <t>113/26- 1</t>
  </si>
  <si>
    <t>12/21- 2</t>
  </si>
  <si>
    <t>12/22- 2</t>
  </si>
  <si>
    <t>12/23- 2</t>
  </si>
  <si>
    <t>12/27- 1</t>
  </si>
  <si>
    <t>12/28- 1</t>
  </si>
  <si>
    <t>13/11- 1</t>
  </si>
  <si>
    <t>13/12- 2</t>
  </si>
  <si>
    <t>13/28- 2</t>
  </si>
  <si>
    <t>13/28- 3</t>
  </si>
  <si>
    <t>13/29- 2</t>
  </si>
  <si>
    <t>14/19- 17</t>
  </si>
  <si>
    <t>14/19-B2</t>
  </si>
  <si>
    <t>14/19-C41</t>
  </si>
  <si>
    <t>14/19-C42</t>
  </si>
  <si>
    <t>14/19-C42Z</t>
  </si>
  <si>
    <t>14/26- 2</t>
  </si>
  <si>
    <t>15/16- 14</t>
  </si>
  <si>
    <t>15/16- 14Z</t>
  </si>
  <si>
    <t>15/16- 15</t>
  </si>
  <si>
    <t>15/16- 16</t>
  </si>
  <si>
    <t>15/16- TARTAN TS16 temporary well</t>
  </si>
  <si>
    <t>15/16- TS16 temporary well</t>
  </si>
  <si>
    <t>15/16-T5</t>
  </si>
  <si>
    <t>15/16-T6</t>
  </si>
  <si>
    <t>15/16-T7</t>
  </si>
  <si>
    <t>15/16-T8</t>
  </si>
  <si>
    <t>15/17-P40</t>
  </si>
  <si>
    <t>15/17-P41</t>
  </si>
  <si>
    <t>15/17-P41A</t>
  </si>
  <si>
    <t>15/17-P42</t>
  </si>
  <si>
    <t>15/17-P43</t>
  </si>
  <si>
    <t>15/17-P43Z</t>
  </si>
  <si>
    <t>15/17-P44</t>
  </si>
  <si>
    <t>15/26a- 2</t>
  </si>
  <si>
    <t>15/30- 4</t>
  </si>
  <si>
    <t>16/03a- 2</t>
  </si>
  <si>
    <t>16/03a- 2Z</t>
  </si>
  <si>
    <t>16/07b- 20</t>
  </si>
  <si>
    <t>16/12a- 3</t>
  </si>
  <si>
    <t>16/16b- 1</t>
  </si>
  <si>
    <t>16/21a- 6</t>
  </si>
  <si>
    <t>16/21a- 7</t>
  </si>
  <si>
    <t>16/21b- 5</t>
  </si>
  <si>
    <t>16/26- 4</t>
  </si>
  <si>
    <t>16/27b- 4</t>
  </si>
  <si>
    <t>16/27b- 4Z</t>
  </si>
  <si>
    <t>16/29a-A12</t>
  </si>
  <si>
    <t>16/29a-A13</t>
  </si>
  <si>
    <t>16/29a-A14</t>
  </si>
  <si>
    <t>16/29a-A15</t>
  </si>
  <si>
    <t>16/29a-A16</t>
  </si>
  <si>
    <t>16/29a-A17</t>
  </si>
  <si>
    <t>16/29a-A18</t>
  </si>
  <si>
    <t>16/29a-A19</t>
  </si>
  <si>
    <t>18/05a- 1</t>
  </si>
  <si>
    <t>2/04- 1</t>
  </si>
  <si>
    <t>2/05- 15</t>
  </si>
  <si>
    <t>2/05-H25</t>
  </si>
  <si>
    <t>2/05-H27</t>
  </si>
  <si>
    <t>2/05-H29</t>
  </si>
  <si>
    <t>2/05-H31</t>
  </si>
  <si>
    <t>2/05-H32</t>
  </si>
  <si>
    <t>2/05-H34</t>
  </si>
  <si>
    <t>2/10b- 5</t>
  </si>
  <si>
    <t>2/15- 2</t>
  </si>
  <si>
    <t>2/15- 2A</t>
  </si>
  <si>
    <t>20/01- 2</t>
  </si>
  <si>
    <t>20/02- 2</t>
  </si>
  <si>
    <t>20/02- 3</t>
  </si>
  <si>
    <t>20/08- 1</t>
  </si>
  <si>
    <t>20/09- 3</t>
  </si>
  <si>
    <t>205/26a- 2</t>
  </si>
  <si>
    <t>205/27a- 1</t>
  </si>
  <si>
    <t>208/27- 2</t>
  </si>
  <si>
    <t>21/04- 1</t>
  </si>
  <si>
    <t>21/10-A19</t>
  </si>
  <si>
    <t>21/10-A20</t>
  </si>
  <si>
    <t>21/10-C22</t>
  </si>
  <si>
    <t>21/10-D22</t>
  </si>
  <si>
    <t>21/11- 2</t>
  </si>
  <si>
    <t>21/13b- 1Z</t>
  </si>
  <si>
    <t>21/14b- 2</t>
  </si>
  <si>
    <t>21/18- 3</t>
  </si>
  <si>
    <t>21/18- 4</t>
  </si>
  <si>
    <t>21/25- 3</t>
  </si>
  <si>
    <t>21/29b- 2</t>
  </si>
  <si>
    <t>21/30- 4</t>
  </si>
  <si>
    <t>21/30- 5</t>
  </si>
  <si>
    <t>21/30- 6</t>
  </si>
  <si>
    <t>21/30- 6A</t>
  </si>
  <si>
    <t>21/30- 7</t>
  </si>
  <si>
    <t>21/30- 7Z</t>
  </si>
  <si>
    <t>211/18a- 24</t>
  </si>
  <si>
    <t>211/18-A39</t>
  </si>
  <si>
    <t>211/18-A40</t>
  </si>
  <si>
    <t>211/18-A41</t>
  </si>
  <si>
    <t>211/18-A42</t>
  </si>
  <si>
    <t>211/18-A43</t>
  </si>
  <si>
    <t>211/18-A44</t>
  </si>
  <si>
    <t>211/18-A45</t>
  </si>
  <si>
    <t>211/18-A45Z</t>
  </si>
  <si>
    <t>211/19-M15</t>
  </si>
  <si>
    <t>211/19-M15A</t>
  </si>
  <si>
    <t>211/19-M16</t>
  </si>
  <si>
    <t>211/19-M17</t>
  </si>
  <si>
    <t>211/19-M18</t>
  </si>
  <si>
    <t>211/19-M18A</t>
  </si>
  <si>
    <t>211/19-M19</t>
  </si>
  <si>
    <t>211/19-M20</t>
  </si>
  <si>
    <t>211/19-M21</t>
  </si>
  <si>
    <t>211/21-N2</t>
  </si>
  <si>
    <t>211/21-N3</t>
  </si>
  <si>
    <t>211/21-N3Y</t>
  </si>
  <si>
    <t>211/21-N3Z</t>
  </si>
  <si>
    <t>211/21-N4</t>
  </si>
  <si>
    <t>211/21-N5</t>
  </si>
  <si>
    <t>211/23a- 7</t>
  </si>
  <si>
    <t>211/23-A20</t>
  </si>
  <si>
    <t>211/23-A21</t>
  </si>
  <si>
    <t>211/23-A22</t>
  </si>
  <si>
    <t>211/23-A23</t>
  </si>
  <si>
    <t>211/26-A10</t>
  </si>
  <si>
    <t>211/26-A11</t>
  </si>
  <si>
    <t>211/26-A8</t>
  </si>
  <si>
    <t>211/26-A8Z</t>
  </si>
  <si>
    <t>211/26-A9</t>
  </si>
  <si>
    <t>211/26-U1</t>
  </si>
  <si>
    <t>211/26-U1Z</t>
  </si>
  <si>
    <t>211/28-H10</t>
  </si>
  <si>
    <t>211/28-H5</t>
  </si>
  <si>
    <t>211/28-H6</t>
  </si>
  <si>
    <t>211/28-H7</t>
  </si>
  <si>
    <t>211/28-H7Z</t>
  </si>
  <si>
    <t>211/28-H8</t>
  </si>
  <si>
    <t>211/28-H9</t>
  </si>
  <si>
    <t>211/29- 8A</t>
  </si>
  <si>
    <t>211/29-A20</t>
  </si>
  <si>
    <t>211/29-A21</t>
  </si>
  <si>
    <t>211/29-A22</t>
  </si>
  <si>
    <t>211/29-A22Z</t>
  </si>
  <si>
    <t>211/29-A23</t>
  </si>
  <si>
    <t>211/29-B23</t>
  </si>
  <si>
    <t>211/29-B24</t>
  </si>
  <si>
    <t>211/29-B25</t>
  </si>
  <si>
    <t>211/29-C13</t>
  </si>
  <si>
    <t>211/29-C14</t>
  </si>
  <si>
    <t>211/29-C15</t>
  </si>
  <si>
    <t>211/29-C16</t>
  </si>
  <si>
    <t>211/29-D17</t>
  </si>
  <si>
    <t>211/29-D18</t>
  </si>
  <si>
    <t>211/29-D19</t>
  </si>
  <si>
    <t>211/29-D20</t>
  </si>
  <si>
    <t>22/05b- 2</t>
  </si>
  <si>
    <t>22/07- 1</t>
  </si>
  <si>
    <t>22/10a- 3</t>
  </si>
  <si>
    <t>22/15- 1</t>
  </si>
  <si>
    <t>22/17-A21</t>
  </si>
  <si>
    <t>22/24a- 1</t>
  </si>
  <si>
    <t>29/01b- 1</t>
  </si>
  <si>
    <t>29/01b- 1Z</t>
  </si>
  <si>
    <t>29/05b- 2</t>
  </si>
  <si>
    <t>29/14b- 2</t>
  </si>
  <si>
    <t>3/03- 9A</t>
  </si>
  <si>
    <t>3/03-C34</t>
  </si>
  <si>
    <t>3/03-C36</t>
  </si>
  <si>
    <t>3/03-C39</t>
  </si>
  <si>
    <t>3/03-C6Z</t>
  </si>
  <si>
    <t>3/03-N11</t>
  </si>
  <si>
    <t>3/03-N11Z</t>
  </si>
  <si>
    <t>3/03-N12</t>
  </si>
  <si>
    <t>3/03-N13</t>
  </si>
  <si>
    <t>3/08a- 8Z</t>
  </si>
  <si>
    <t>3/08a- 9</t>
  </si>
  <si>
    <t>3/08-S37</t>
  </si>
  <si>
    <t>3/08-S38</t>
  </si>
  <si>
    <t>3/08-S39</t>
  </si>
  <si>
    <t>3/08-S40</t>
  </si>
  <si>
    <t>3/08-S41</t>
  </si>
  <si>
    <t>3/08-S42</t>
  </si>
  <si>
    <t>3/11b- 3</t>
  </si>
  <si>
    <t>3/11b- 4</t>
  </si>
  <si>
    <t>3/11b- 4Z</t>
  </si>
  <si>
    <t>3/21- 1</t>
  </si>
  <si>
    <t>3/21- 2</t>
  </si>
  <si>
    <t>3/27- 1</t>
  </si>
  <si>
    <t>3/27- 1Z</t>
  </si>
  <si>
    <t>30/07a- 2</t>
  </si>
  <si>
    <t>30/08- 1</t>
  </si>
  <si>
    <t>30/16-A11</t>
  </si>
  <si>
    <t>30/16-A6Z</t>
  </si>
  <si>
    <t>30/16-F2</t>
  </si>
  <si>
    <t>30/16-F3</t>
  </si>
  <si>
    <t>30/16-F4</t>
  </si>
  <si>
    <t>30/16-F5</t>
  </si>
  <si>
    <t>30/16-F6</t>
  </si>
  <si>
    <t>30/16-F8</t>
  </si>
  <si>
    <t>30/24- 19</t>
  </si>
  <si>
    <t>30/24- 20</t>
  </si>
  <si>
    <t>30/24- 21</t>
  </si>
  <si>
    <t>30/24- 22</t>
  </si>
  <si>
    <t>30/24- 23</t>
  </si>
  <si>
    <t>30/25a- 1A</t>
  </si>
  <si>
    <t>30/25a- 2</t>
  </si>
  <si>
    <t>30/29a- 2</t>
  </si>
  <si>
    <t>31/26- 2A</t>
  </si>
  <si>
    <t>42/10a- 1</t>
  </si>
  <si>
    <t>42/29- 2</t>
  </si>
  <si>
    <t>42/30- 2</t>
  </si>
  <si>
    <t>43/13a-C1</t>
  </si>
  <si>
    <t>43/13a-C2</t>
  </si>
  <si>
    <t>47/09b- 4</t>
  </si>
  <si>
    <t>47/09b- 5</t>
  </si>
  <si>
    <t>47/14a- 5</t>
  </si>
  <si>
    <t>48/06- 25</t>
  </si>
  <si>
    <t>48/06- 26</t>
  </si>
  <si>
    <t>48/13b- 3</t>
  </si>
  <si>
    <t>48/19a- 2</t>
  </si>
  <si>
    <t>48/19a- 2A</t>
  </si>
  <si>
    <t>48/19a- 3</t>
  </si>
  <si>
    <t>48/29-C3</t>
  </si>
  <si>
    <t>49/12a-F4</t>
  </si>
  <si>
    <t>49/16- 7</t>
  </si>
  <si>
    <t>49/16- 7Z</t>
  </si>
  <si>
    <t>49/16-E4</t>
  </si>
  <si>
    <t>49/17-C3</t>
  </si>
  <si>
    <t>49/17-G4</t>
  </si>
  <si>
    <t>49/22- 4</t>
  </si>
  <si>
    <t>49/22- 4A</t>
  </si>
  <si>
    <t>49/26- 26</t>
  </si>
  <si>
    <t>49/26-E1</t>
  </si>
  <si>
    <t>49/26-E2</t>
  </si>
  <si>
    <t>49/26-E3</t>
  </si>
  <si>
    <t>49/26-E4</t>
  </si>
  <si>
    <t>49/26-E5</t>
  </si>
  <si>
    <t>49/26-E6</t>
  </si>
  <si>
    <t>49/28- 7</t>
  </si>
  <si>
    <t>73/01- 1</t>
  </si>
  <si>
    <t>73/01- 1A</t>
  </si>
  <si>
    <t>73/08- 1</t>
  </si>
  <si>
    <t>73/12- 1</t>
  </si>
  <si>
    <t>73/12- 1A</t>
  </si>
  <si>
    <t>74/01- 1</t>
  </si>
  <si>
    <t>74/01- 1A</t>
  </si>
  <si>
    <t>85/28- 1A</t>
  </si>
  <si>
    <t>9/08a- 6Z</t>
  </si>
  <si>
    <t>9/08a- 7</t>
  </si>
  <si>
    <t>9/11- 2</t>
  </si>
  <si>
    <t>9/11- 3</t>
  </si>
  <si>
    <t>9/11- 4</t>
  </si>
  <si>
    <t>9/12b- 4</t>
  </si>
  <si>
    <t>9/13a- 22</t>
  </si>
  <si>
    <t>9/13-A35</t>
  </si>
  <si>
    <t>9/13-A36</t>
  </si>
  <si>
    <t>9/13-A37</t>
  </si>
  <si>
    <t>9/13a-B3</t>
  </si>
  <si>
    <t>9/13a-B4</t>
  </si>
  <si>
    <t>9/13a-B5</t>
  </si>
  <si>
    <t>9/13a-B6</t>
  </si>
  <si>
    <t>1/04- 2</t>
  </si>
  <si>
    <t>11/25- 1</t>
  </si>
  <si>
    <t>11/30a- 9</t>
  </si>
  <si>
    <t>11/30a- 9Z</t>
  </si>
  <si>
    <t>11/30a-A17</t>
  </si>
  <si>
    <t>11/30a-A18</t>
  </si>
  <si>
    <t>11/30a-A19</t>
  </si>
  <si>
    <t>11/30a-A20</t>
  </si>
  <si>
    <t>110/02a- 7</t>
  </si>
  <si>
    <t>110/02a- 8</t>
  </si>
  <si>
    <t>110/07a- 4</t>
  </si>
  <si>
    <t>110/07a- 5</t>
  </si>
  <si>
    <t>12/21- 3</t>
  </si>
  <si>
    <t>12/27- 2</t>
  </si>
  <si>
    <t>14/12- 2</t>
  </si>
  <si>
    <t>14/13- 3</t>
  </si>
  <si>
    <t>14/13- 4</t>
  </si>
  <si>
    <t>14/19-B3</t>
  </si>
  <si>
    <t>14/19-C43</t>
  </si>
  <si>
    <t>14/19-C44</t>
  </si>
  <si>
    <t>14/19-C45</t>
  </si>
  <si>
    <t>14/19-C46</t>
  </si>
  <si>
    <t>14/19-C47</t>
  </si>
  <si>
    <t>14/20- 15</t>
  </si>
  <si>
    <t>14/26- 3</t>
  </si>
  <si>
    <t>14/30a- 2</t>
  </si>
  <si>
    <t>15/16a-T10</t>
  </si>
  <si>
    <t>15/16a-T10A</t>
  </si>
  <si>
    <t>15/16-T9</t>
  </si>
  <si>
    <t>15/17-P45</t>
  </si>
  <si>
    <t>15/17-P46</t>
  </si>
  <si>
    <t>15/21a- 7</t>
  </si>
  <si>
    <t>15/21a- 8</t>
  </si>
  <si>
    <t>15/22- 4</t>
  </si>
  <si>
    <t>15/23a- 7</t>
  </si>
  <si>
    <t>15/23a- 8</t>
  </si>
  <si>
    <t>16/03b- 3</t>
  </si>
  <si>
    <t>16/03b- 3Z</t>
  </si>
  <si>
    <t>16/07a- 22</t>
  </si>
  <si>
    <t>16/07a-A1</t>
  </si>
  <si>
    <t>16/07a-A2</t>
  </si>
  <si>
    <t>16/07a-A3</t>
  </si>
  <si>
    <t>16/07a-A4</t>
  </si>
  <si>
    <t>16/07a-A5</t>
  </si>
  <si>
    <t>16/07b- 20Z</t>
  </si>
  <si>
    <t>16/07b- 21</t>
  </si>
  <si>
    <t>16/07b- 23</t>
  </si>
  <si>
    <t>16/08b- 2</t>
  </si>
  <si>
    <t>16/08b- 2Z</t>
  </si>
  <si>
    <t>16/08b- 3</t>
  </si>
  <si>
    <t>16/12a- 4</t>
  </si>
  <si>
    <t>16/13a- 2</t>
  </si>
  <si>
    <t>16/13a- 2Z</t>
  </si>
  <si>
    <t>16/17- 13</t>
  </si>
  <si>
    <t>16/18- 1</t>
  </si>
  <si>
    <t>16/21a- 7Z</t>
  </si>
  <si>
    <t>16/21a- 8</t>
  </si>
  <si>
    <t>16/21b- 9</t>
  </si>
  <si>
    <t>16/29a-A20</t>
  </si>
  <si>
    <t>2/05- 16</t>
  </si>
  <si>
    <t>2/05-H11Z</t>
  </si>
  <si>
    <t>2/05-H31Z</t>
  </si>
  <si>
    <t>2/05-H33</t>
  </si>
  <si>
    <t>2/05-H9Z</t>
  </si>
  <si>
    <t>2/10a- 6</t>
  </si>
  <si>
    <t>20/02- 4</t>
  </si>
  <si>
    <t>20/03- 3</t>
  </si>
  <si>
    <t>20/05b- 2</t>
  </si>
  <si>
    <t>20/12- 1</t>
  </si>
  <si>
    <t>208/19- 1</t>
  </si>
  <si>
    <t>208/23- 1</t>
  </si>
  <si>
    <t>208/26- 1</t>
  </si>
  <si>
    <t>21/01a- 12</t>
  </si>
  <si>
    <t>21/10-A20Z</t>
  </si>
  <si>
    <t>21/10-A21</t>
  </si>
  <si>
    <t>21/10-B20</t>
  </si>
  <si>
    <t>21/10-D23</t>
  </si>
  <si>
    <t>21/13b- 2</t>
  </si>
  <si>
    <t>21/15a- 3</t>
  </si>
  <si>
    <t>21/18- 4Z</t>
  </si>
  <si>
    <t>21/19- 2</t>
  </si>
  <si>
    <t>21/20a- 2</t>
  </si>
  <si>
    <t>21/22- 1</t>
  </si>
  <si>
    <t>21/23b- 2</t>
  </si>
  <si>
    <t>21/23b- 2B</t>
  </si>
  <si>
    <t>21/25- 4</t>
  </si>
  <si>
    <t>21/25- 5</t>
  </si>
  <si>
    <t>21/29a- 3</t>
  </si>
  <si>
    <t>21/30- 7Y</t>
  </si>
  <si>
    <t>210/19- 3</t>
  </si>
  <si>
    <t>210/25a- 5</t>
  </si>
  <si>
    <t>211/12a- 13</t>
  </si>
  <si>
    <t>211/16a- 6</t>
  </si>
  <si>
    <t>211/18-A46</t>
  </si>
  <si>
    <t>211/19a-M24</t>
  </si>
  <si>
    <t>211/19-M22</t>
  </si>
  <si>
    <t>211/19-M23</t>
  </si>
  <si>
    <t>211/19-M25</t>
  </si>
  <si>
    <t>211/21-N6</t>
  </si>
  <si>
    <t>211/21-N7</t>
  </si>
  <si>
    <t>211/21-N8</t>
  </si>
  <si>
    <t>211/21-N9</t>
  </si>
  <si>
    <t>211/22a- 3</t>
  </si>
  <si>
    <t>211/23-A24</t>
  </si>
  <si>
    <t>211/23-A25</t>
  </si>
  <si>
    <t>211/23-A26</t>
  </si>
  <si>
    <t>211/23-A27</t>
  </si>
  <si>
    <t>211/23-A28</t>
  </si>
  <si>
    <t>211/26-A12</t>
  </si>
  <si>
    <t>211/26-A12Z</t>
  </si>
  <si>
    <t>211/26-U2</t>
  </si>
  <si>
    <t>211/26-U3</t>
  </si>
  <si>
    <t>211/27- 11</t>
  </si>
  <si>
    <t>211/27- 11Y</t>
  </si>
  <si>
    <t>211/27- 11Z</t>
  </si>
  <si>
    <t>211/27-A10</t>
  </si>
  <si>
    <t>211/27-A11</t>
  </si>
  <si>
    <t>211/27-A8</t>
  </si>
  <si>
    <t>211/27-A8A</t>
  </si>
  <si>
    <t>211/27-A9</t>
  </si>
  <si>
    <t>211/28-H6Z</t>
  </si>
  <si>
    <t>211/29-A24</t>
  </si>
  <si>
    <t>211/29-A25</t>
  </si>
  <si>
    <t>211/29-B26</t>
  </si>
  <si>
    <t>211/29-B27</t>
  </si>
  <si>
    <t>211/29-B28</t>
  </si>
  <si>
    <t>211/29-B29</t>
  </si>
  <si>
    <t>211/29-B30</t>
  </si>
  <si>
    <t>211/29-B30A</t>
  </si>
  <si>
    <t>211/29-B31</t>
  </si>
  <si>
    <t>211/29-B32</t>
  </si>
  <si>
    <t>211/29-C17</t>
  </si>
  <si>
    <t>211/29-C18</t>
  </si>
  <si>
    <t>211/29-C19</t>
  </si>
  <si>
    <t>211/29-C20</t>
  </si>
  <si>
    <t>211/29-C21</t>
  </si>
  <si>
    <t>211/29-C22</t>
  </si>
  <si>
    <t>211/29-D21</t>
  </si>
  <si>
    <t>211/29-D22</t>
  </si>
  <si>
    <t>211/29-D23</t>
  </si>
  <si>
    <t>211/29-D24</t>
  </si>
  <si>
    <t>211/29-D25</t>
  </si>
  <si>
    <t>22/02- 2</t>
  </si>
  <si>
    <t>22/05a- 6</t>
  </si>
  <si>
    <t>22/05b- 3</t>
  </si>
  <si>
    <t>22/05b- 4</t>
  </si>
  <si>
    <t>22/05b- 5</t>
  </si>
  <si>
    <t>22/11- 3</t>
  </si>
  <si>
    <t>22/17-A22</t>
  </si>
  <si>
    <t>22/17-A23</t>
  </si>
  <si>
    <t>22/24a- 2</t>
  </si>
  <si>
    <t>22/26a- 2</t>
  </si>
  <si>
    <t>23/27- 5</t>
  </si>
  <si>
    <t>23/27- 6</t>
  </si>
  <si>
    <t>29/04a- 1</t>
  </si>
  <si>
    <t>29/04a- 1A</t>
  </si>
  <si>
    <t>29/08b- 2</t>
  </si>
  <si>
    <t>29/08b- 2Z</t>
  </si>
  <si>
    <t>29/09a- 1</t>
  </si>
  <si>
    <t>29/10- 2</t>
  </si>
  <si>
    <t>3/03-C38</t>
  </si>
  <si>
    <t>3/03-C40</t>
  </si>
  <si>
    <t>3/03-C40Z</t>
  </si>
  <si>
    <t>3/03-N13Z</t>
  </si>
  <si>
    <t>3/03-N14</t>
  </si>
  <si>
    <t>3/03-N15</t>
  </si>
  <si>
    <t>3/03-N16</t>
  </si>
  <si>
    <t>3/03-N17</t>
  </si>
  <si>
    <t>3/03-N4Z</t>
  </si>
  <si>
    <t>3/09a- 6</t>
  </si>
  <si>
    <t>3/09b- 7Y</t>
  </si>
  <si>
    <t>3/10b- 1</t>
  </si>
  <si>
    <t>3/14a- 8</t>
  </si>
  <si>
    <t>3/14b- 9</t>
  </si>
  <si>
    <t>3/16- 1</t>
  </si>
  <si>
    <t>3/24b- 1</t>
  </si>
  <si>
    <t>3/24b- 1A</t>
  </si>
  <si>
    <t>30/01c- 2</t>
  </si>
  <si>
    <t>30/01c- 2A</t>
  </si>
  <si>
    <t>30/06- 3</t>
  </si>
  <si>
    <t>30/16-F10</t>
  </si>
  <si>
    <t>30/16-F11</t>
  </si>
  <si>
    <t>30/16-F12</t>
  </si>
  <si>
    <t>30/16-F13</t>
  </si>
  <si>
    <t>30/16-F13Z</t>
  </si>
  <si>
    <t>30/16-F14</t>
  </si>
  <si>
    <t>30/16-F9</t>
  </si>
  <si>
    <t>30/16-F9Z</t>
  </si>
  <si>
    <t>30/16-T5</t>
  </si>
  <si>
    <t>30/17b- 9</t>
  </si>
  <si>
    <t>30/24- 24</t>
  </si>
  <si>
    <t>30/24- 25</t>
  </si>
  <si>
    <t>30/24- 26</t>
  </si>
  <si>
    <t>30/24- 27</t>
  </si>
  <si>
    <t>31/26- 3</t>
  </si>
  <si>
    <t>38/24- 1</t>
  </si>
  <si>
    <t>42/29- 3</t>
  </si>
  <si>
    <t>42/29- 4</t>
  </si>
  <si>
    <t>42/30- 3</t>
  </si>
  <si>
    <t>42/30- 3Z</t>
  </si>
  <si>
    <t>43/08a-A3</t>
  </si>
  <si>
    <t>43/13a-C3</t>
  </si>
  <si>
    <t>43/15a-B2</t>
  </si>
  <si>
    <t>44/23- 3</t>
  </si>
  <si>
    <t>47/03-C1</t>
  </si>
  <si>
    <t>47/03-C2</t>
  </si>
  <si>
    <t>47/03-C3</t>
  </si>
  <si>
    <t>47/09b- 5A</t>
  </si>
  <si>
    <t>48/06- 27</t>
  </si>
  <si>
    <t>48/06- 28</t>
  </si>
  <si>
    <t>48/13a- 4</t>
  </si>
  <si>
    <t>48/14- 1</t>
  </si>
  <si>
    <t>48/15a- 1</t>
  </si>
  <si>
    <t>49/11a- 2</t>
  </si>
  <si>
    <t>49/16- 10</t>
  </si>
  <si>
    <t>49/16- 8</t>
  </si>
  <si>
    <t>49/16- 8Z</t>
  </si>
  <si>
    <t>49/16- 9</t>
  </si>
  <si>
    <t>49/16- 9A</t>
  </si>
  <si>
    <t>49/16-E5</t>
  </si>
  <si>
    <t>49/21- 5</t>
  </si>
  <si>
    <t>49/21- 6</t>
  </si>
  <si>
    <t>49/22-J2</t>
  </si>
  <si>
    <t>49/22-J3</t>
  </si>
  <si>
    <t>49/22-J3Z</t>
  </si>
  <si>
    <t>49/25a- 5</t>
  </si>
  <si>
    <t>49/27-H1</t>
  </si>
  <si>
    <t>49/27-H2</t>
  </si>
  <si>
    <t>49/27-H3</t>
  </si>
  <si>
    <t>49/27-J1</t>
  </si>
  <si>
    <t>49/27-J2</t>
  </si>
  <si>
    <t>49/27-J3</t>
  </si>
  <si>
    <t>49/27-J4</t>
  </si>
  <si>
    <t>49/28- 8</t>
  </si>
  <si>
    <t>50/21- 1</t>
  </si>
  <si>
    <t>53/02- 4</t>
  </si>
  <si>
    <t>53/04a- 5</t>
  </si>
  <si>
    <t>73/02- 1</t>
  </si>
  <si>
    <t>73/05- 1</t>
  </si>
  <si>
    <t>73/06- 1</t>
  </si>
  <si>
    <t>73/13- 1</t>
  </si>
  <si>
    <t>86/17- 1</t>
  </si>
  <si>
    <t>9/03- 2</t>
  </si>
  <si>
    <t>9/03- 2A</t>
  </si>
  <si>
    <t>9/08a- 8</t>
  </si>
  <si>
    <t>9/09b- 3</t>
  </si>
  <si>
    <t>9/09b- 4</t>
  </si>
  <si>
    <t>9/09b- 4Z</t>
  </si>
  <si>
    <t>9/12a- 5</t>
  </si>
  <si>
    <t>9/13-A38</t>
  </si>
  <si>
    <t>9/19- 7</t>
  </si>
  <si>
    <t>9/19- 7Z</t>
  </si>
  <si>
    <t>9/24b- 1</t>
  </si>
  <si>
    <t>9/24b- 1A</t>
  </si>
  <si>
    <t>98/11- 1</t>
  </si>
  <si>
    <t>98/18- 1</t>
  </si>
  <si>
    <t>98/23- 1</t>
  </si>
  <si>
    <t>99/16- 1</t>
  </si>
  <si>
    <t>10/01- 5</t>
  </si>
  <si>
    <t>10/01- 5Z</t>
  </si>
  <si>
    <t>10/01-A25</t>
  </si>
  <si>
    <t>107/16- 1</t>
  </si>
  <si>
    <t>11/30a-A21</t>
  </si>
  <si>
    <t>11/30a-A22</t>
  </si>
  <si>
    <t>11/30a-A23</t>
  </si>
  <si>
    <t>110/08a-C1</t>
  </si>
  <si>
    <t>110/08a-C2</t>
  </si>
  <si>
    <t>12/28- 2</t>
  </si>
  <si>
    <t>12/28- 3</t>
  </si>
  <si>
    <t>13/19- 3</t>
  </si>
  <si>
    <t>13/27- 2</t>
  </si>
  <si>
    <t>13/28- 4</t>
  </si>
  <si>
    <t>13/30- 2</t>
  </si>
  <si>
    <t>14/08- 1</t>
  </si>
  <si>
    <t>14/18- 5</t>
  </si>
  <si>
    <t>14/19- 18</t>
  </si>
  <si>
    <t>14/19a- 19</t>
  </si>
  <si>
    <t>14/19-C48</t>
  </si>
  <si>
    <t>14/19-C49</t>
  </si>
  <si>
    <t>14/19-C50</t>
  </si>
  <si>
    <t>15/17- 10</t>
  </si>
  <si>
    <t>15/17- 11</t>
  </si>
  <si>
    <t>15/17- 12</t>
  </si>
  <si>
    <t>15/17-P47</t>
  </si>
  <si>
    <t>15/17-P48</t>
  </si>
  <si>
    <t>15/17-P49</t>
  </si>
  <si>
    <t>15/19- 4</t>
  </si>
  <si>
    <t>15/21a- 10</t>
  </si>
  <si>
    <t>15/21a- 11</t>
  </si>
  <si>
    <t>15/21a- 12</t>
  </si>
  <si>
    <t>15/21a- 12A</t>
  </si>
  <si>
    <t>15/21a- 13</t>
  </si>
  <si>
    <t>15/21a- 14</t>
  </si>
  <si>
    <t>15/21a- 9</t>
  </si>
  <si>
    <t>15/23a- 9</t>
  </si>
  <si>
    <t>15/24a- 2</t>
  </si>
  <si>
    <t>15/25b- 1</t>
  </si>
  <si>
    <t>15/25b- 1A</t>
  </si>
  <si>
    <t>15/26a- 3</t>
  </si>
  <si>
    <t>16/01- 1</t>
  </si>
  <si>
    <t>16/03a- 4</t>
  </si>
  <si>
    <t>16/03b- 5</t>
  </si>
  <si>
    <t>16/07a- 27</t>
  </si>
  <si>
    <t>16/07a-A10</t>
  </si>
  <si>
    <t>16/07a-A11</t>
  </si>
  <si>
    <t>16/07a-A6</t>
  </si>
  <si>
    <t>16/07a-A7</t>
  </si>
  <si>
    <t>16/07a-A8</t>
  </si>
  <si>
    <t>16/07a-A9</t>
  </si>
  <si>
    <t>16/07b- 24</t>
  </si>
  <si>
    <t>16/07b- 25</t>
  </si>
  <si>
    <t>16/07b- 26</t>
  </si>
  <si>
    <t>16/07b- 28</t>
  </si>
  <si>
    <t>16/07b- 28A</t>
  </si>
  <si>
    <t>16/07b- 28B</t>
  </si>
  <si>
    <t>16/07b- 28Z</t>
  </si>
  <si>
    <t>16/08a- 4</t>
  </si>
  <si>
    <t>16/08b- 5</t>
  </si>
  <si>
    <t>16/08b- 6</t>
  </si>
  <si>
    <t>16/12a- 5</t>
  </si>
  <si>
    <t>16/17- 14</t>
  </si>
  <si>
    <t>16/17- 15</t>
  </si>
  <si>
    <t>16/21a- 10</t>
  </si>
  <si>
    <t>16/21a- 10Z</t>
  </si>
  <si>
    <t>16/21a- 11</t>
  </si>
  <si>
    <t>16/21a- 13</t>
  </si>
  <si>
    <t>16/21a-B1</t>
  </si>
  <si>
    <t>16/21a-B2</t>
  </si>
  <si>
    <t>16/21a-B3</t>
  </si>
  <si>
    <t>16/21b- 12</t>
  </si>
  <si>
    <t>16/22- 4</t>
  </si>
  <si>
    <t>16/26- 5</t>
  </si>
  <si>
    <t>2/05-H35</t>
  </si>
  <si>
    <t>2/05-H36</t>
  </si>
  <si>
    <t>2/05-H36Z</t>
  </si>
  <si>
    <t>2/05-H37</t>
  </si>
  <si>
    <t>2/05-H38</t>
  </si>
  <si>
    <t>2/05-H39</t>
  </si>
  <si>
    <t>2/05-H39Z</t>
  </si>
  <si>
    <t>2/05-H40</t>
  </si>
  <si>
    <t>2/10a- 7</t>
  </si>
  <si>
    <t>2/10a- 7Z</t>
  </si>
  <si>
    <t>2/10a- 8</t>
  </si>
  <si>
    <t>2/10b- 9</t>
  </si>
  <si>
    <t>20/02- 5</t>
  </si>
  <si>
    <t>20/02- 6</t>
  </si>
  <si>
    <t>20/02- 7</t>
  </si>
  <si>
    <t>20/02- 7Z</t>
  </si>
  <si>
    <t>20/03- 4</t>
  </si>
  <si>
    <t>20/03- 5</t>
  </si>
  <si>
    <t>20/04a- 2</t>
  </si>
  <si>
    <t>20/07- 2</t>
  </si>
  <si>
    <t>20/08- 2</t>
  </si>
  <si>
    <t>20/10a- 3</t>
  </si>
  <si>
    <t>202/19- 1</t>
  </si>
  <si>
    <t>205/10- 2</t>
  </si>
  <si>
    <t>205/10- 2A</t>
  </si>
  <si>
    <t>205/10- 2B</t>
  </si>
  <si>
    <t>206/03- 1</t>
  </si>
  <si>
    <t>21/01a- 13</t>
  </si>
  <si>
    <t>21/02- 7</t>
  </si>
  <si>
    <t>21/04- 2</t>
  </si>
  <si>
    <t>21/08- 1</t>
  </si>
  <si>
    <t>21/10-B21</t>
  </si>
  <si>
    <t>21/10-D24</t>
  </si>
  <si>
    <t>21/10-D25</t>
  </si>
  <si>
    <t>21/15b- 4</t>
  </si>
  <si>
    <t>21/15b- 4A</t>
  </si>
  <si>
    <t>21/18- 5</t>
  </si>
  <si>
    <t>21/20b- 3</t>
  </si>
  <si>
    <t>21/24- 2</t>
  </si>
  <si>
    <t>21/25- 6</t>
  </si>
  <si>
    <t>21/29a- 5</t>
  </si>
  <si>
    <t>21/29a- 6</t>
  </si>
  <si>
    <t>21/29b- 4</t>
  </si>
  <si>
    <t>21/29b- 7</t>
  </si>
  <si>
    <t>21/30- 10</t>
  </si>
  <si>
    <t>21/30- 11</t>
  </si>
  <si>
    <t>21/30- 12</t>
  </si>
  <si>
    <t>21/30- 8</t>
  </si>
  <si>
    <t>21/30- 9</t>
  </si>
  <si>
    <t>21/30- 9A</t>
  </si>
  <si>
    <t>210/15a- 3</t>
  </si>
  <si>
    <t>211/11a- 3</t>
  </si>
  <si>
    <t>211/12a-M1</t>
  </si>
  <si>
    <t>211/12a-M2</t>
  </si>
  <si>
    <t>211/12a-M2Z</t>
  </si>
  <si>
    <t>211/12a-M3</t>
  </si>
  <si>
    <t>211/12a-M4</t>
  </si>
  <si>
    <t>211/12a-M5</t>
  </si>
  <si>
    <t>211/13a- 8</t>
  </si>
  <si>
    <t>211/13a- 8Z</t>
  </si>
  <si>
    <t>211/18-A47</t>
  </si>
  <si>
    <t>211/19a-M24Z</t>
  </si>
  <si>
    <t>211/19a-M26</t>
  </si>
  <si>
    <t>211/19a-M26Z</t>
  </si>
  <si>
    <t>211/21- 10</t>
  </si>
  <si>
    <t>211/21- 10Z</t>
  </si>
  <si>
    <t>211/21- 11</t>
  </si>
  <si>
    <t>211/21- 12</t>
  </si>
  <si>
    <t>211/21- 13</t>
  </si>
  <si>
    <t>211/21-N10</t>
  </si>
  <si>
    <t>211/21-N11</t>
  </si>
  <si>
    <t>211/21-N12</t>
  </si>
  <si>
    <t>211/21-N12Z</t>
  </si>
  <si>
    <t>211/21-N13</t>
  </si>
  <si>
    <t>211/21-N14</t>
  </si>
  <si>
    <t>211/21-N14Z</t>
  </si>
  <si>
    <t>211/21-N15</t>
  </si>
  <si>
    <t>211/23-A28Z</t>
  </si>
  <si>
    <t>211/23-A29</t>
  </si>
  <si>
    <t>211/23-A30</t>
  </si>
  <si>
    <t>211/23-A31</t>
  </si>
  <si>
    <t>211/23-A32</t>
  </si>
  <si>
    <t>211/23-A33</t>
  </si>
  <si>
    <t>211/26-A13</t>
  </si>
  <si>
    <t>211/26-U4</t>
  </si>
  <si>
    <t>211/27-A12</t>
  </si>
  <si>
    <t>211/27-A13</t>
  </si>
  <si>
    <t>211/27-A14</t>
  </si>
  <si>
    <t>211/27-A15</t>
  </si>
  <si>
    <t>211/27-A16</t>
  </si>
  <si>
    <t>211/27-A17</t>
  </si>
  <si>
    <t>211/27-A18</t>
  </si>
  <si>
    <t>211/27-A19</t>
  </si>
  <si>
    <t>211/27-A20</t>
  </si>
  <si>
    <t>211/27-A21</t>
  </si>
  <si>
    <t>211/29-A26</t>
  </si>
  <si>
    <t>211/29-C23</t>
  </si>
  <si>
    <t>211/29-C24</t>
  </si>
  <si>
    <t>211/29-C25</t>
  </si>
  <si>
    <t>211/29-C26</t>
  </si>
  <si>
    <t>211/29-C27</t>
  </si>
  <si>
    <t>211/29-C28</t>
  </si>
  <si>
    <t>211/29-D25Z</t>
  </si>
  <si>
    <t>211/29-D26</t>
  </si>
  <si>
    <t>211/29-D27</t>
  </si>
  <si>
    <t>211/29-D28</t>
  </si>
  <si>
    <t>211/29-D29</t>
  </si>
  <si>
    <t>214/28- 1</t>
  </si>
  <si>
    <t>214/30- 1</t>
  </si>
  <si>
    <t>219/20- 1</t>
  </si>
  <si>
    <t>219/28- 1</t>
  </si>
  <si>
    <t>219/28- 2</t>
  </si>
  <si>
    <t>219/28- 2Z</t>
  </si>
  <si>
    <t>22/02- 3</t>
  </si>
  <si>
    <t>22/05b- 7</t>
  </si>
  <si>
    <t>22/05b- 8</t>
  </si>
  <si>
    <t>22/05b- 9</t>
  </si>
  <si>
    <t>22/06a-E1</t>
  </si>
  <si>
    <t>22/06a-E2</t>
  </si>
  <si>
    <t>22/06a-E3</t>
  </si>
  <si>
    <t>22/06a-E4</t>
  </si>
  <si>
    <t>22/08a- 3</t>
  </si>
  <si>
    <t>22/10a- 4</t>
  </si>
  <si>
    <t>22/11- 3Z</t>
  </si>
  <si>
    <t>22/16a- 2</t>
  </si>
  <si>
    <t>22/17-T3</t>
  </si>
  <si>
    <t>22/18- 4</t>
  </si>
  <si>
    <t>22/19- 1</t>
  </si>
  <si>
    <t>22/20- 1</t>
  </si>
  <si>
    <t>22/24a- 3</t>
  </si>
  <si>
    <t>22/24a- 3Z</t>
  </si>
  <si>
    <t>22/27a- 1</t>
  </si>
  <si>
    <t>22/30a- 1</t>
  </si>
  <si>
    <t>220/26- 1</t>
  </si>
  <si>
    <t>23/16b- 1</t>
  </si>
  <si>
    <t>23/21- 3</t>
  </si>
  <si>
    <t>23/21- 3A</t>
  </si>
  <si>
    <t>23/26b- 4</t>
  </si>
  <si>
    <t>26/14- 1</t>
  </si>
  <si>
    <t>28/04b- 1</t>
  </si>
  <si>
    <t>28/04b- 1A</t>
  </si>
  <si>
    <t>29/02a- 2</t>
  </si>
  <si>
    <t>29/05a- 3</t>
  </si>
  <si>
    <t>29/08a- 3</t>
  </si>
  <si>
    <t>29/10- 3</t>
  </si>
  <si>
    <t>29/10- 3Z</t>
  </si>
  <si>
    <t>29/14b- 3</t>
  </si>
  <si>
    <t>3/02- 6</t>
  </si>
  <si>
    <t>3/02- 7</t>
  </si>
  <si>
    <t>3/03- 10</t>
  </si>
  <si>
    <t>3/03-N17Z</t>
  </si>
  <si>
    <t>3/09a- 8</t>
  </si>
  <si>
    <t>3/09b- 7</t>
  </si>
  <si>
    <t>3/11b- 5</t>
  </si>
  <si>
    <t>3/14a- 10</t>
  </si>
  <si>
    <t>3/25a- 4</t>
  </si>
  <si>
    <t>30/06- 3Z</t>
  </si>
  <si>
    <t>30/07a- 3</t>
  </si>
  <si>
    <t>30/07a- 4</t>
  </si>
  <si>
    <t>30/07a- 4A</t>
  </si>
  <si>
    <t>30/07a- 5</t>
  </si>
  <si>
    <t>30/16-A12</t>
  </si>
  <si>
    <t>30/16-F15</t>
  </si>
  <si>
    <t>30/16-F16</t>
  </si>
  <si>
    <t>30/16-F17</t>
  </si>
  <si>
    <t>30/16-F18</t>
  </si>
  <si>
    <t>30/24- 28</t>
  </si>
  <si>
    <t>30/24- 29</t>
  </si>
  <si>
    <t>30/24- 30</t>
  </si>
  <si>
    <t>30/24- 30A</t>
  </si>
  <si>
    <t>30/24- 30Y</t>
  </si>
  <si>
    <t>31/21- 1</t>
  </si>
  <si>
    <t>31/26- 4</t>
  </si>
  <si>
    <t>31/27- 1</t>
  </si>
  <si>
    <t>42/15b- 1</t>
  </si>
  <si>
    <t>43/12- 1</t>
  </si>
  <si>
    <t>43/13a-C4</t>
  </si>
  <si>
    <t>43/13a-C5</t>
  </si>
  <si>
    <t>43/13a-C6</t>
  </si>
  <si>
    <t>43/13a-C7</t>
  </si>
  <si>
    <t>43/13a-C8</t>
  </si>
  <si>
    <t>43/25- 1</t>
  </si>
  <si>
    <t>43/26- 1</t>
  </si>
  <si>
    <t>44/21- 2</t>
  </si>
  <si>
    <t>44/22- 1</t>
  </si>
  <si>
    <t>44/23- 4</t>
  </si>
  <si>
    <t>44/28- 1</t>
  </si>
  <si>
    <t>44/29- 1</t>
  </si>
  <si>
    <t>44/29- 1A</t>
  </si>
  <si>
    <t>47/05a- 2</t>
  </si>
  <si>
    <t>47/09b- 6</t>
  </si>
  <si>
    <t>47/10- 1</t>
  </si>
  <si>
    <t>47/14a- 6</t>
  </si>
  <si>
    <t>47/14a- 7</t>
  </si>
  <si>
    <t>47/14a-J1</t>
  </si>
  <si>
    <t>47/15a- 3</t>
  </si>
  <si>
    <t>48/02- 1</t>
  </si>
  <si>
    <t>48/03- 2</t>
  </si>
  <si>
    <t>48/03- 3</t>
  </si>
  <si>
    <t>48/09- 1</t>
  </si>
  <si>
    <t>48/11b- 4</t>
  </si>
  <si>
    <t>48/13a- 5</t>
  </si>
  <si>
    <t>48/13a- 6</t>
  </si>
  <si>
    <t>48/13a- 7</t>
  </si>
  <si>
    <t>48/13a- 7A</t>
  </si>
  <si>
    <t>48/15a- 2</t>
  </si>
  <si>
    <t>48/15a- 3</t>
  </si>
  <si>
    <t>48/15a- 3Y</t>
  </si>
  <si>
    <t>48/15a- 3Z</t>
  </si>
  <si>
    <t>48/18b- 3</t>
  </si>
  <si>
    <t>48/19a- 4</t>
  </si>
  <si>
    <t>48/19c- 5</t>
  </si>
  <si>
    <t>48/20a- 2</t>
  </si>
  <si>
    <t>48/20a- 3</t>
  </si>
  <si>
    <t>48/20a- 3A</t>
  </si>
  <si>
    <t>48/23- 2</t>
  </si>
  <si>
    <t>48/25b- 2</t>
  </si>
  <si>
    <t>48/25b- 3</t>
  </si>
  <si>
    <t>49/04- 1</t>
  </si>
  <si>
    <t>49/05- 2</t>
  </si>
  <si>
    <t>49/11a- 3</t>
  </si>
  <si>
    <t>49/17-C4</t>
  </si>
  <si>
    <t>49/20b- 3</t>
  </si>
  <si>
    <t>49/22-J4</t>
  </si>
  <si>
    <t>49/22-J5</t>
  </si>
  <si>
    <t>49/24-L4</t>
  </si>
  <si>
    <t>49/24-L5</t>
  </si>
  <si>
    <t>49/27-G1</t>
  </si>
  <si>
    <t>49/27-G2</t>
  </si>
  <si>
    <t>49/27-G3</t>
  </si>
  <si>
    <t>49/27-G4</t>
  </si>
  <si>
    <t>49/27-G5</t>
  </si>
  <si>
    <t>49/27-G5Z</t>
  </si>
  <si>
    <t>49/27-G6</t>
  </si>
  <si>
    <t>49/27-G7</t>
  </si>
  <si>
    <t>49/27-G7Z</t>
  </si>
  <si>
    <t>49/27-G8</t>
  </si>
  <si>
    <t>49/27-J5</t>
  </si>
  <si>
    <t>49/28- 10</t>
  </si>
  <si>
    <t>49/28- 11</t>
  </si>
  <si>
    <t>49/28- 12</t>
  </si>
  <si>
    <t>49/28- 9</t>
  </si>
  <si>
    <t>49/28- 9Z</t>
  </si>
  <si>
    <t>50/16- 1</t>
  </si>
  <si>
    <t>53/04a- 6</t>
  </si>
  <si>
    <t>8/15- 1</t>
  </si>
  <si>
    <t>8/30- 1</t>
  </si>
  <si>
    <t>9/08a- 10</t>
  </si>
  <si>
    <t>9/08a- 9</t>
  </si>
  <si>
    <t>9/09a- 6</t>
  </si>
  <si>
    <t>9/09a- 8</t>
  </si>
  <si>
    <t>9/09b- 5</t>
  </si>
  <si>
    <t>9/09b- 7</t>
  </si>
  <si>
    <t>9/10c- 2</t>
  </si>
  <si>
    <t>9/13a- 23</t>
  </si>
  <si>
    <t>9/13-A39</t>
  </si>
  <si>
    <t>9/14b- 2</t>
  </si>
  <si>
    <t>9/14b- 2B</t>
  </si>
  <si>
    <t>9/18a- 6</t>
  </si>
  <si>
    <t>9/28a- 7</t>
  </si>
  <si>
    <t>98/11- 2</t>
  </si>
  <si>
    <t>99/12- 1</t>
  </si>
  <si>
    <t>99/18- 1</t>
  </si>
  <si>
    <t>99/18- 1A</t>
  </si>
  <si>
    <t>99/18- 1B</t>
  </si>
  <si>
    <t>10/01-A26</t>
  </si>
  <si>
    <t>11/25- 2</t>
  </si>
  <si>
    <t>11/30a-A24</t>
  </si>
  <si>
    <t>11/30a-A25</t>
  </si>
  <si>
    <t>11/30a-C2</t>
  </si>
  <si>
    <t>110/03a-D1</t>
  </si>
  <si>
    <t>110/03a-D2</t>
  </si>
  <si>
    <t>110/03a-D3</t>
  </si>
  <si>
    <t>110/03a-D3Z</t>
  </si>
  <si>
    <t>110/03a-D4</t>
  </si>
  <si>
    <t>110/03a-D5</t>
  </si>
  <si>
    <t>110/08a-C3</t>
  </si>
  <si>
    <t>110/08a-C4</t>
  </si>
  <si>
    <t>110/08a-C5</t>
  </si>
  <si>
    <t>110/08a-C6</t>
  </si>
  <si>
    <t>113/27- 1</t>
  </si>
  <si>
    <t>12/23- 3</t>
  </si>
  <si>
    <t>12/23- 3A</t>
  </si>
  <si>
    <t>12/29- 2</t>
  </si>
  <si>
    <t>14/06- 1</t>
  </si>
  <si>
    <t>14/18a- 6</t>
  </si>
  <si>
    <t>14/19a- 20</t>
  </si>
  <si>
    <t>14/19a- 21</t>
  </si>
  <si>
    <t>14/19a-D1</t>
  </si>
  <si>
    <t>14/19b-D2</t>
  </si>
  <si>
    <t>14/19-C51</t>
  </si>
  <si>
    <t>14/19-C52</t>
  </si>
  <si>
    <t>14/19-C53</t>
  </si>
  <si>
    <t>14/20b- 16</t>
  </si>
  <si>
    <t>15/03- 1</t>
  </si>
  <si>
    <t>15/16a-T10Y</t>
  </si>
  <si>
    <t>15/16a-T10Z</t>
  </si>
  <si>
    <t>15/17- 13</t>
  </si>
  <si>
    <t>15/17- 14</t>
  </si>
  <si>
    <t>15/17-P49Z</t>
  </si>
  <si>
    <t>15/17-P50</t>
  </si>
  <si>
    <t>15/17-P51</t>
  </si>
  <si>
    <t>15/17-P52</t>
  </si>
  <si>
    <t>15/18b- 3</t>
  </si>
  <si>
    <t>15/18b- 4</t>
  </si>
  <si>
    <t>15/18b- 4A</t>
  </si>
  <si>
    <t>15/18b- 5</t>
  </si>
  <si>
    <t>15/22- 5</t>
  </si>
  <si>
    <t>15/26a- 4</t>
  </si>
  <si>
    <t>15/28b- 4</t>
  </si>
  <si>
    <t>16/02b- 1</t>
  </si>
  <si>
    <t>16/03a- 6</t>
  </si>
  <si>
    <t>16/03b- 7</t>
  </si>
  <si>
    <t>16/03b- 8</t>
  </si>
  <si>
    <t>16/03b- 8Z</t>
  </si>
  <si>
    <t>16/03b- 9</t>
  </si>
  <si>
    <t>16/06a- 2</t>
  </si>
  <si>
    <t>16/07a-A12</t>
  </si>
  <si>
    <t>16/07a-A13</t>
  </si>
  <si>
    <t>16/07a-A14</t>
  </si>
  <si>
    <t>16/07a-A15</t>
  </si>
  <si>
    <t>16/07a-A16</t>
  </si>
  <si>
    <t>16/07a-A17</t>
  </si>
  <si>
    <t>16/07a-A18</t>
  </si>
  <si>
    <t>16/07a-A19</t>
  </si>
  <si>
    <t>16/07a-C2</t>
  </si>
  <si>
    <t>16/08a- 8</t>
  </si>
  <si>
    <t>16/08b- 7</t>
  </si>
  <si>
    <t>16/12a- 7</t>
  </si>
  <si>
    <t>16/12a- 8</t>
  </si>
  <si>
    <t>16/12a- 9</t>
  </si>
  <si>
    <t>16/12b- 10</t>
  </si>
  <si>
    <t>16/12b- 6</t>
  </si>
  <si>
    <t>16/13a- 3</t>
  </si>
  <si>
    <t>16/16b- 2</t>
  </si>
  <si>
    <t>16/21a- 15</t>
  </si>
  <si>
    <t>16/21a- 16</t>
  </si>
  <si>
    <t>16/21a- 17</t>
  </si>
  <si>
    <t>16/21a-B4</t>
  </si>
  <si>
    <t>16/21a-B5</t>
  </si>
  <si>
    <t>16/21a-B6</t>
  </si>
  <si>
    <t>16/21a-B7</t>
  </si>
  <si>
    <t>16/21a-B8</t>
  </si>
  <si>
    <t>16/21a-B9</t>
  </si>
  <si>
    <t>16/21b- 14</t>
  </si>
  <si>
    <t>16/23- 4</t>
  </si>
  <si>
    <t>16/26- 6</t>
  </si>
  <si>
    <t>2/05-H41</t>
  </si>
  <si>
    <t>2/05-H42</t>
  </si>
  <si>
    <t>2/05-H43</t>
  </si>
  <si>
    <t>2/05-H44</t>
  </si>
  <si>
    <t>2/05-H45</t>
  </si>
  <si>
    <t>2/20- 1</t>
  </si>
  <si>
    <t>20/08- 3</t>
  </si>
  <si>
    <t>20/12- 2</t>
  </si>
  <si>
    <t>20/15- 1</t>
  </si>
  <si>
    <t>205/10- 3</t>
  </si>
  <si>
    <t>206/01- 1</t>
  </si>
  <si>
    <t>206/01- 1A</t>
  </si>
  <si>
    <t>206/08- 7</t>
  </si>
  <si>
    <t>206/08- 7Z</t>
  </si>
  <si>
    <t>208/17- 1</t>
  </si>
  <si>
    <t>208/21- 1</t>
  </si>
  <si>
    <t>209/04- 1</t>
  </si>
  <si>
    <t>209/04- 1A</t>
  </si>
  <si>
    <t>209/12- 1</t>
  </si>
  <si>
    <t>21/03a- 4</t>
  </si>
  <si>
    <t>21/04- 3</t>
  </si>
  <si>
    <t>21/10- 7</t>
  </si>
  <si>
    <t>21/10-A22</t>
  </si>
  <si>
    <t>21/10-C23</t>
  </si>
  <si>
    <t>21/10-D26</t>
  </si>
  <si>
    <t>21/15b- 5</t>
  </si>
  <si>
    <t>21/17- 2</t>
  </si>
  <si>
    <t>21/18- 6</t>
  </si>
  <si>
    <t>21/24- 3</t>
  </si>
  <si>
    <t>21/29a- 8</t>
  </si>
  <si>
    <t>210/15b- 4</t>
  </si>
  <si>
    <t>211/12a- 11Z</t>
  </si>
  <si>
    <t>211/12a-M10</t>
  </si>
  <si>
    <t>211/12a-M11</t>
  </si>
  <si>
    <t>211/12a-M6</t>
  </si>
  <si>
    <t>211/12a-M7</t>
  </si>
  <si>
    <t>211/12a-M7Z</t>
  </si>
  <si>
    <t>211/12a-M8</t>
  </si>
  <si>
    <t>211/12a-M8A</t>
  </si>
  <si>
    <t>211/12a-M9</t>
  </si>
  <si>
    <t>211/14- 1</t>
  </si>
  <si>
    <t>211/18-A48</t>
  </si>
  <si>
    <t>211/18-A48Z</t>
  </si>
  <si>
    <t>211/19a-M24Y</t>
  </si>
  <si>
    <t>211/21- 10Y</t>
  </si>
  <si>
    <t>211/21- 14</t>
  </si>
  <si>
    <t>211/21- 14Z</t>
  </si>
  <si>
    <t>211/21a-N19</t>
  </si>
  <si>
    <t>211/21-N16</t>
  </si>
  <si>
    <t>211/21-N16Z</t>
  </si>
  <si>
    <t>211/21-N17</t>
  </si>
  <si>
    <t>211/21-N18</t>
  </si>
  <si>
    <t>211/23a- 8Z</t>
  </si>
  <si>
    <t>211/23a- 9</t>
  </si>
  <si>
    <t>211/23-A34</t>
  </si>
  <si>
    <t>211/23-A35</t>
  </si>
  <si>
    <t>211/26- 8</t>
  </si>
  <si>
    <t>211/26-A14</t>
  </si>
  <si>
    <t>211/26-A15</t>
  </si>
  <si>
    <t>211/26-A15Z</t>
  </si>
  <si>
    <t>211/26-U5</t>
  </si>
  <si>
    <t>211/27-A20Z</t>
  </si>
  <si>
    <t>211/27-A22</t>
  </si>
  <si>
    <t>211/27-A23</t>
  </si>
  <si>
    <t>211/27-A24</t>
  </si>
  <si>
    <t>211/27-A25</t>
  </si>
  <si>
    <t>211/27-A26</t>
  </si>
  <si>
    <t>211/27-A27</t>
  </si>
  <si>
    <t>211/27-A28</t>
  </si>
  <si>
    <t>211/27-A29</t>
  </si>
  <si>
    <t>211/27a-A27Z</t>
  </si>
  <si>
    <t>211/28a-H11</t>
  </si>
  <si>
    <t>211/28a-H12</t>
  </si>
  <si>
    <t>211/28a-H13</t>
  </si>
  <si>
    <t>211/28a-H14</t>
  </si>
  <si>
    <t>211/28a-H16</t>
  </si>
  <si>
    <t>211/28a-H17</t>
  </si>
  <si>
    <t>211/28a-H18</t>
  </si>
  <si>
    <t>211/28-H15</t>
  </si>
  <si>
    <t>211/29-A27</t>
  </si>
  <si>
    <t>211/29-B33</t>
  </si>
  <si>
    <t>211/29-D30</t>
  </si>
  <si>
    <t>214/27- 1</t>
  </si>
  <si>
    <t>214/29- 1</t>
  </si>
  <si>
    <t>219/27- 1</t>
  </si>
  <si>
    <t>22/02- 4</t>
  </si>
  <si>
    <t>22/02- 4Z</t>
  </si>
  <si>
    <t>22/04- 1</t>
  </si>
  <si>
    <t>22/06a-E10</t>
  </si>
  <si>
    <t>22/06a-E11</t>
  </si>
  <si>
    <t>22/06a-E12</t>
  </si>
  <si>
    <t>22/06a-E13</t>
  </si>
  <si>
    <t>22/06a-E14</t>
  </si>
  <si>
    <t>22/06a-E3Z</t>
  </si>
  <si>
    <t>22/06a-E5</t>
  </si>
  <si>
    <t>22/06a-E6</t>
  </si>
  <si>
    <t>22/06a-E7</t>
  </si>
  <si>
    <t>22/06a-E8</t>
  </si>
  <si>
    <t>22/06a-E9</t>
  </si>
  <si>
    <t>22/09- 2</t>
  </si>
  <si>
    <t>22/09- 3</t>
  </si>
  <si>
    <t>22/14a- 2</t>
  </si>
  <si>
    <t>22/19- 2</t>
  </si>
  <si>
    <t>22/24a- 6</t>
  </si>
  <si>
    <t>22/24b- 4</t>
  </si>
  <si>
    <t>22/24b- 5</t>
  </si>
  <si>
    <t>22/24b- 5A</t>
  </si>
  <si>
    <t>22/27a- 2</t>
  </si>
  <si>
    <t>220/26- 2</t>
  </si>
  <si>
    <t>26/07- 1</t>
  </si>
  <si>
    <t>26/12- 1</t>
  </si>
  <si>
    <t>28/05a- 3</t>
  </si>
  <si>
    <t>29/05a- 5</t>
  </si>
  <si>
    <t>29/05b- 4</t>
  </si>
  <si>
    <t>29/05b- 4Z</t>
  </si>
  <si>
    <t>29/09b- 2</t>
  </si>
  <si>
    <t>29/14a- 4</t>
  </si>
  <si>
    <t>3/03-C42</t>
  </si>
  <si>
    <t>3/03-C43</t>
  </si>
  <si>
    <t>3/03-N18</t>
  </si>
  <si>
    <t>3/04a- 10</t>
  </si>
  <si>
    <t>3/04a- 11</t>
  </si>
  <si>
    <t>3/04a- 9</t>
  </si>
  <si>
    <t>3/08b- 10</t>
  </si>
  <si>
    <t>3/08-S43</t>
  </si>
  <si>
    <t>3/08-S44</t>
  </si>
  <si>
    <t>3/09b- 7Z</t>
  </si>
  <si>
    <t>3/11a- 6</t>
  </si>
  <si>
    <t>3/13a- 1</t>
  </si>
  <si>
    <t>3/13a- 1Z</t>
  </si>
  <si>
    <t>3/14a- 11</t>
  </si>
  <si>
    <t>3/14a- 12</t>
  </si>
  <si>
    <t>30/01c- 3</t>
  </si>
  <si>
    <t>30/07a- 6</t>
  </si>
  <si>
    <t>30/07a- 7</t>
  </si>
  <si>
    <t>30/12b- 4</t>
  </si>
  <si>
    <t>30/16-A13</t>
  </si>
  <si>
    <t>30/16-A14</t>
  </si>
  <si>
    <t>30/18- 3</t>
  </si>
  <si>
    <t>30/23a- 3</t>
  </si>
  <si>
    <t>30/24- 20Z</t>
  </si>
  <si>
    <t>30/24- 31</t>
  </si>
  <si>
    <t>30/24- 32</t>
  </si>
  <si>
    <t>30/24- 33</t>
  </si>
  <si>
    <t>30/24- 34</t>
  </si>
  <si>
    <t>30/24- 35</t>
  </si>
  <si>
    <t>30/25b- 3</t>
  </si>
  <si>
    <t>31/26- 5</t>
  </si>
  <si>
    <t>37/12- 1</t>
  </si>
  <si>
    <t>4/26- 1</t>
  </si>
  <si>
    <t>4/26- 1A</t>
  </si>
  <si>
    <t>42/30- 4</t>
  </si>
  <si>
    <t>42/30- 4A</t>
  </si>
  <si>
    <t>42/30- 5</t>
  </si>
  <si>
    <t>43/08a- 4</t>
  </si>
  <si>
    <t>43/08a- 5</t>
  </si>
  <si>
    <t>43/15a-B3</t>
  </si>
  <si>
    <t>43/15a-B4</t>
  </si>
  <si>
    <t>43/26- 2</t>
  </si>
  <si>
    <t>43/26- 3</t>
  </si>
  <si>
    <t>43/26- 4</t>
  </si>
  <si>
    <t>44/22- 2</t>
  </si>
  <si>
    <t>44/22- 3</t>
  </si>
  <si>
    <t>44/23- 5</t>
  </si>
  <si>
    <t>44/28- 2</t>
  </si>
  <si>
    <t>44/29- 2</t>
  </si>
  <si>
    <t>47/03c- 3</t>
  </si>
  <si>
    <t>47/03-C4</t>
  </si>
  <si>
    <t>47/03-C5</t>
  </si>
  <si>
    <t>47/03-C6</t>
  </si>
  <si>
    <t>47/03-C7</t>
  </si>
  <si>
    <t>47/03-C8</t>
  </si>
  <si>
    <t>47/05a- 3</t>
  </si>
  <si>
    <t>47/05a- 3A</t>
  </si>
  <si>
    <t>47/05a- 4</t>
  </si>
  <si>
    <t>47/08a- 3</t>
  </si>
  <si>
    <t>47/09a- 7</t>
  </si>
  <si>
    <t>47/13a- 3</t>
  </si>
  <si>
    <t>47/14a- 8</t>
  </si>
  <si>
    <t>47/14a- 9</t>
  </si>
  <si>
    <t>47/15a- 3Z</t>
  </si>
  <si>
    <t>47/15a- 4</t>
  </si>
  <si>
    <t>47/15a-L1</t>
  </si>
  <si>
    <t>48/07b- 5</t>
  </si>
  <si>
    <t>48/11b- 5</t>
  </si>
  <si>
    <t>48/11b- 6</t>
  </si>
  <si>
    <t>48/12b- 3</t>
  </si>
  <si>
    <t>48/13b- 8</t>
  </si>
  <si>
    <t>48/14- 2</t>
  </si>
  <si>
    <t>48/14- 3</t>
  </si>
  <si>
    <t>48/15a- 4</t>
  </si>
  <si>
    <t>48/15a- 5</t>
  </si>
  <si>
    <t>48/16- 1</t>
  </si>
  <si>
    <t>48/18a- 4</t>
  </si>
  <si>
    <t>48/19a- 6</t>
  </si>
  <si>
    <t>48/19b- 7</t>
  </si>
  <si>
    <t>48/20a- 4</t>
  </si>
  <si>
    <t>48/21a- 3</t>
  </si>
  <si>
    <t>49/05- 3</t>
  </si>
  <si>
    <t>49/19-M1</t>
  </si>
  <si>
    <t>49/19-M2</t>
  </si>
  <si>
    <t>49/25a-P1</t>
  </si>
  <si>
    <t>49/25a-P2</t>
  </si>
  <si>
    <t>49/25a-P3</t>
  </si>
  <si>
    <t>49/25a-P4</t>
  </si>
  <si>
    <t>49/25a-P5</t>
  </si>
  <si>
    <t>49/25a-R1</t>
  </si>
  <si>
    <t>49/25a-R2</t>
  </si>
  <si>
    <t>49/25a-R3</t>
  </si>
  <si>
    <t>49/25a-R4</t>
  </si>
  <si>
    <t>49/25a-R5</t>
  </si>
  <si>
    <t>49/27- 5</t>
  </si>
  <si>
    <t>49/27-G10</t>
  </si>
  <si>
    <t>49/27-G11</t>
  </si>
  <si>
    <t>49/27-G9</t>
  </si>
  <si>
    <t>49/28- 13</t>
  </si>
  <si>
    <t>49/28-A2</t>
  </si>
  <si>
    <t>49/28-A3</t>
  </si>
  <si>
    <t>49/28-A4</t>
  </si>
  <si>
    <t>49/28-A5</t>
  </si>
  <si>
    <t>49/29a- 3</t>
  </si>
  <si>
    <t>53/04a- 7</t>
  </si>
  <si>
    <t>9/02- 1</t>
  </si>
  <si>
    <t>9/08a- 11</t>
  </si>
  <si>
    <t>9/08b- 12</t>
  </si>
  <si>
    <t>9/09a- 11</t>
  </si>
  <si>
    <t>9/09a- 13</t>
  </si>
  <si>
    <t>9/09b- 10</t>
  </si>
  <si>
    <t>9/09b- 12</t>
  </si>
  <si>
    <t>9/09b- 9</t>
  </si>
  <si>
    <t>9/12b- 6</t>
  </si>
  <si>
    <t>9/13a- 24</t>
  </si>
  <si>
    <t>9/13-A40</t>
  </si>
  <si>
    <t>9/13-A41</t>
  </si>
  <si>
    <t>9/13a-B7</t>
  </si>
  <si>
    <t>9/13a-B8</t>
  </si>
  <si>
    <t>9/13b- 25A</t>
  </si>
  <si>
    <t>9/13b- 25Z</t>
  </si>
  <si>
    <t>9/13b- 26</t>
  </si>
  <si>
    <t>9/23b- 4</t>
  </si>
  <si>
    <t>9/23b- 5</t>
  </si>
  <si>
    <t>9/28a- 8</t>
  </si>
  <si>
    <t>110/03a-A1</t>
  </si>
  <si>
    <t>110/03a-A2</t>
  </si>
  <si>
    <t>110/03a-A3</t>
  </si>
  <si>
    <t>110/03a-A4</t>
  </si>
  <si>
    <t>12/21- 4</t>
  </si>
  <si>
    <t>12/22- 3</t>
  </si>
  <si>
    <t>12/24- 3</t>
  </si>
  <si>
    <t>13/30- 3</t>
  </si>
  <si>
    <t>14/02- 1</t>
  </si>
  <si>
    <t>14/19a- 20Z</t>
  </si>
  <si>
    <t>14/19a-D3</t>
  </si>
  <si>
    <t>14/19a-D3Z</t>
  </si>
  <si>
    <t>14/19a-E1</t>
  </si>
  <si>
    <t>14/19-C44Z</t>
  </si>
  <si>
    <t>14/19-C54</t>
  </si>
  <si>
    <t>14/19-C55</t>
  </si>
  <si>
    <t>14/19-C56</t>
  </si>
  <si>
    <t>14/20b- 17</t>
  </si>
  <si>
    <t>15/16a-T11</t>
  </si>
  <si>
    <t>15/17- 15</t>
  </si>
  <si>
    <t>15/17-P52Z</t>
  </si>
  <si>
    <t>15/17-P53</t>
  </si>
  <si>
    <t>15/18a- 6</t>
  </si>
  <si>
    <t>15/19- 5</t>
  </si>
  <si>
    <t>15/20a- 3</t>
  </si>
  <si>
    <t>16/03b- 10</t>
  </si>
  <si>
    <t>16/07a-A20</t>
  </si>
  <si>
    <t>16/07a-A21</t>
  </si>
  <si>
    <t>16/07a-A22</t>
  </si>
  <si>
    <t>16/07a-A23</t>
  </si>
  <si>
    <t>16/07a-A24</t>
  </si>
  <si>
    <t>16/12a- 11</t>
  </si>
  <si>
    <t>16/12b- 12</t>
  </si>
  <si>
    <t>16/13a- 4</t>
  </si>
  <si>
    <t>16/21a- 17Z</t>
  </si>
  <si>
    <t>16/21a-B10</t>
  </si>
  <si>
    <t>16/26- 7</t>
  </si>
  <si>
    <t>16/26- 7Y</t>
  </si>
  <si>
    <t>16/26- 7Z</t>
  </si>
  <si>
    <t>16/27b- 5</t>
  </si>
  <si>
    <t>16/28- 10</t>
  </si>
  <si>
    <t>16/28- 8</t>
  </si>
  <si>
    <t>16/28- 9</t>
  </si>
  <si>
    <t>2/04- 2</t>
  </si>
  <si>
    <t>2/05-H46</t>
  </si>
  <si>
    <t>2/05-H47</t>
  </si>
  <si>
    <t>20/05b- 3</t>
  </si>
  <si>
    <t>20/06- 2</t>
  </si>
  <si>
    <t>20/12- 3</t>
  </si>
  <si>
    <t>204/19- 1</t>
  </si>
  <si>
    <t>204/29- 1</t>
  </si>
  <si>
    <t>205/16- 1</t>
  </si>
  <si>
    <t>206/01- 2</t>
  </si>
  <si>
    <t>208/22- 1</t>
  </si>
  <si>
    <t>208/24- 1</t>
  </si>
  <si>
    <t>208/24- 1A</t>
  </si>
  <si>
    <t>21/11- 3</t>
  </si>
  <si>
    <t>21/14b- 3</t>
  </si>
  <si>
    <t>21/15a- 6</t>
  </si>
  <si>
    <t>21/17- 3</t>
  </si>
  <si>
    <t>21/17- 4</t>
  </si>
  <si>
    <t>21/17- 4Z</t>
  </si>
  <si>
    <t>21/18- 7</t>
  </si>
  <si>
    <t>21/23b- 3</t>
  </si>
  <si>
    <t>21/28a- 2</t>
  </si>
  <si>
    <t>211/11b- 4</t>
  </si>
  <si>
    <t>211/12a-M12</t>
  </si>
  <si>
    <t>211/13a- 9</t>
  </si>
  <si>
    <t>211/14- 1Z</t>
  </si>
  <si>
    <t>211/14- 2</t>
  </si>
  <si>
    <t>211/14- 2Z</t>
  </si>
  <si>
    <t>211/17a- 3</t>
  </si>
  <si>
    <t>211/18-A49</t>
  </si>
  <si>
    <t>211/18-A50</t>
  </si>
  <si>
    <t>211/19a- 8</t>
  </si>
  <si>
    <t>211/19-M27</t>
  </si>
  <si>
    <t>211/21a-N19Y</t>
  </si>
  <si>
    <t>211/21a-N19Z</t>
  </si>
  <si>
    <t>211/21a-N20</t>
  </si>
  <si>
    <t>211/21a-N21</t>
  </si>
  <si>
    <t>211/21a-N22</t>
  </si>
  <si>
    <t>211/21a-N23</t>
  </si>
  <si>
    <t>211/21-N24</t>
  </si>
  <si>
    <t>211/21-N25</t>
  </si>
  <si>
    <t>211/21-N26</t>
  </si>
  <si>
    <t>211/23-A36</t>
  </si>
  <si>
    <t>211/23-A37</t>
  </si>
  <si>
    <t>211/23-A38</t>
  </si>
  <si>
    <t>211/26a- 9</t>
  </si>
  <si>
    <t>211/26-A16</t>
  </si>
  <si>
    <t>211/27-A30</t>
  </si>
  <si>
    <t>211/28a-H18Y</t>
  </si>
  <si>
    <t>211/28a-H18Z</t>
  </si>
  <si>
    <t>211/28a-H19</t>
  </si>
  <si>
    <t>211/28a-H20</t>
  </si>
  <si>
    <t>211/28a-H20Z</t>
  </si>
  <si>
    <t>211/28a-H21</t>
  </si>
  <si>
    <t>211/28a-H22</t>
  </si>
  <si>
    <t>211/28a-H23</t>
  </si>
  <si>
    <t>211/29-A26Z</t>
  </si>
  <si>
    <t>211/29-A28</t>
  </si>
  <si>
    <t>211/29-B34</t>
  </si>
  <si>
    <t>211/29-C29</t>
  </si>
  <si>
    <t>211/29-C30</t>
  </si>
  <si>
    <t>211/29-D31</t>
  </si>
  <si>
    <t>214/27- 2</t>
  </si>
  <si>
    <t>22/02- 5</t>
  </si>
  <si>
    <t>22/04- 2</t>
  </si>
  <si>
    <t>22/04- 3</t>
  </si>
  <si>
    <t>22/09- 4</t>
  </si>
  <si>
    <t>22/10a- 5</t>
  </si>
  <si>
    <t>22/11- 4</t>
  </si>
  <si>
    <t>22/17-A24</t>
  </si>
  <si>
    <t>22/24b- 7</t>
  </si>
  <si>
    <t>22/24b- 8</t>
  </si>
  <si>
    <t>22/25a- 1</t>
  </si>
  <si>
    <t>23/26a- 5</t>
  </si>
  <si>
    <t>29/01b- 2</t>
  </si>
  <si>
    <t>29/02a- 3</t>
  </si>
  <si>
    <t>29/04a- 2</t>
  </si>
  <si>
    <t>29/09b- 3</t>
  </si>
  <si>
    <t>29/19a- 3</t>
  </si>
  <si>
    <t>3/02- 8</t>
  </si>
  <si>
    <t>3/03-C44</t>
  </si>
  <si>
    <t>3/03-N19</t>
  </si>
  <si>
    <t>3/04a- 12</t>
  </si>
  <si>
    <t>3/06a- 1</t>
  </si>
  <si>
    <t>3/07b- 6</t>
  </si>
  <si>
    <t>3/08b- 11</t>
  </si>
  <si>
    <t>3/08c- 12</t>
  </si>
  <si>
    <t>3/08-S43Z</t>
  </si>
  <si>
    <t>3/09a-N1</t>
  </si>
  <si>
    <t>3/09a-N4</t>
  </si>
  <si>
    <t>3/09a-N6</t>
  </si>
  <si>
    <t>3/22a- 2</t>
  </si>
  <si>
    <t>3/24b- 2</t>
  </si>
  <si>
    <t>3/27- 2</t>
  </si>
  <si>
    <t>3/30- 3</t>
  </si>
  <si>
    <t>30/01c- 4</t>
  </si>
  <si>
    <t>30/01c- 5</t>
  </si>
  <si>
    <t>30/01c- 5A</t>
  </si>
  <si>
    <t>30/24- 36</t>
  </si>
  <si>
    <t>30/24- 37</t>
  </si>
  <si>
    <t>42/29- 5</t>
  </si>
  <si>
    <t>42/30- 6</t>
  </si>
  <si>
    <t>42/30- 7</t>
  </si>
  <si>
    <t>43/18- 1</t>
  </si>
  <si>
    <t>43/26- 5</t>
  </si>
  <si>
    <t>43/26- 6</t>
  </si>
  <si>
    <t>43/26- 7</t>
  </si>
  <si>
    <t>44/21- 3</t>
  </si>
  <si>
    <t>44/23- 6</t>
  </si>
  <si>
    <t>44/23- 7</t>
  </si>
  <si>
    <t>44/26- 2</t>
  </si>
  <si>
    <t>44/27- 1</t>
  </si>
  <si>
    <t>47/03d-B1</t>
  </si>
  <si>
    <t>47/03d-B2</t>
  </si>
  <si>
    <t>47/03d-B3</t>
  </si>
  <si>
    <t>47/03d-B4</t>
  </si>
  <si>
    <t>47/10- 2</t>
  </si>
  <si>
    <t>48/10b- 2</t>
  </si>
  <si>
    <t>48/11a-B1</t>
  </si>
  <si>
    <t>48/11b- 8</t>
  </si>
  <si>
    <t>48/14- 4</t>
  </si>
  <si>
    <t>48/17a-L2</t>
  </si>
  <si>
    <t>48/17b- 3</t>
  </si>
  <si>
    <t>48/18c- 5</t>
  </si>
  <si>
    <t>48/20a- 5</t>
  </si>
  <si>
    <t>48/29-C4</t>
  </si>
  <si>
    <t>48/30- 10</t>
  </si>
  <si>
    <t>49/01- 2</t>
  </si>
  <si>
    <t>49/01- 2Z</t>
  </si>
  <si>
    <t>49/04- 2</t>
  </si>
  <si>
    <t>49/04- 2A</t>
  </si>
  <si>
    <t>49/11a- 4</t>
  </si>
  <si>
    <t>49/11a- 4Z</t>
  </si>
  <si>
    <t>49/12a- 7</t>
  </si>
  <si>
    <t>49/17-G5</t>
  </si>
  <si>
    <t>49/19- 4</t>
  </si>
  <si>
    <t>49/19-M3</t>
  </si>
  <si>
    <t>49/19-M4</t>
  </si>
  <si>
    <t>49/21-R1</t>
  </si>
  <si>
    <t>49/21-R2</t>
  </si>
  <si>
    <t>49/21-R3</t>
  </si>
  <si>
    <t>49/21-R4</t>
  </si>
  <si>
    <t>49/21-R5</t>
  </si>
  <si>
    <t>49/21-R6</t>
  </si>
  <si>
    <t>49/25a- 6</t>
  </si>
  <si>
    <t>49/26-F1</t>
  </si>
  <si>
    <t>49/26-F2</t>
  </si>
  <si>
    <t>49/26-F3</t>
  </si>
  <si>
    <t>49/26-F4</t>
  </si>
  <si>
    <t>49/26-F5</t>
  </si>
  <si>
    <t>49/26-F6</t>
  </si>
  <si>
    <t>49/26-F7</t>
  </si>
  <si>
    <t>49/26-F8</t>
  </si>
  <si>
    <t>49/26-G1</t>
  </si>
  <si>
    <t>49/26-G2</t>
  </si>
  <si>
    <t>49/26-G3</t>
  </si>
  <si>
    <t>49/26-G4</t>
  </si>
  <si>
    <t>49/26-G5</t>
  </si>
  <si>
    <t>49/26-G6</t>
  </si>
  <si>
    <t>49/26-G7</t>
  </si>
  <si>
    <t>49/28-A6</t>
  </si>
  <si>
    <t>49/29b- 4</t>
  </si>
  <si>
    <t>52/05-A11</t>
  </si>
  <si>
    <t>53/04a- 8</t>
  </si>
  <si>
    <t>73/04- 1</t>
  </si>
  <si>
    <t>73/14- 1</t>
  </si>
  <si>
    <t>9/03- 3</t>
  </si>
  <si>
    <t>9/03- 4</t>
  </si>
  <si>
    <t>9/09a- 13Z</t>
  </si>
  <si>
    <t>9/09a- 14</t>
  </si>
  <si>
    <t>9/12b- 7</t>
  </si>
  <si>
    <t>9/13a- 27</t>
  </si>
  <si>
    <t>9/13a- 29</t>
  </si>
  <si>
    <t>9/13a- 30</t>
  </si>
  <si>
    <t>9/13-A41Z</t>
  </si>
  <si>
    <t>9/13a-B10</t>
  </si>
  <si>
    <t>9/13a-B11</t>
  </si>
  <si>
    <t>9/13a-B9</t>
  </si>
  <si>
    <t>9/13b- 28</t>
  </si>
  <si>
    <t>9/13b- 28A</t>
  </si>
  <si>
    <t>9/17b- 4</t>
  </si>
  <si>
    <t>9/24b- 2</t>
  </si>
  <si>
    <t>93/02- 2</t>
  </si>
  <si>
    <t>98/11- 3</t>
  </si>
  <si>
    <t>110/03a-A5</t>
  </si>
  <si>
    <t>110/03a-A6</t>
  </si>
  <si>
    <t>110/03a-A7</t>
  </si>
  <si>
    <t>110/03a-A8</t>
  </si>
  <si>
    <t>110/06b- 1</t>
  </si>
  <si>
    <t>110/11- 1</t>
  </si>
  <si>
    <t>12/21- 5</t>
  </si>
  <si>
    <t>14/14a- 2</t>
  </si>
  <si>
    <t>14/19a- 22</t>
  </si>
  <si>
    <t>14/19a- 22A</t>
  </si>
  <si>
    <t>14/19a-E2</t>
  </si>
  <si>
    <t>14/19a-E3</t>
  </si>
  <si>
    <t>14/19a-E4</t>
  </si>
  <si>
    <t>14/19a-E5</t>
  </si>
  <si>
    <t>14/19a-E5Z</t>
  </si>
  <si>
    <t>14/19b-D4</t>
  </si>
  <si>
    <t>14/19-C57</t>
  </si>
  <si>
    <t>14/19-C58</t>
  </si>
  <si>
    <t>14/19-C59</t>
  </si>
  <si>
    <t>14/20b- 18</t>
  </si>
  <si>
    <t>14/20b- 19</t>
  </si>
  <si>
    <t>14/20b- 20</t>
  </si>
  <si>
    <t>14/20b-H1</t>
  </si>
  <si>
    <t>15/12b- 2</t>
  </si>
  <si>
    <t>15/13a- 4</t>
  </si>
  <si>
    <t>15/13a- 4Z</t>
  </si>
  <si>
    <t>15/13b- 5</t>
  </si>
  <si>
    <t>15/16b- 17</t>
  </si>
  <si>
    <t>15/17- 16</t>
  </si>
  <si>
    <t>15/17-P54</t>
  </si>
  <si>
    <t>15/17-P55</t>
  </si>
  <si>
    <t>15/20a- 4</t>
  </si>
  <si>
    <t>15/21a- 15</t>
  </si>
  <si>
    <t>15/21a- 16</t>
  </si>
  <si>
    <t>15/21a- 17</t>
  </si>
  <si>
    <t>15/21a- 18</t>
  </si>
  <si>
    <t>15/21a- 19</t>
  </si>
  <si>
    <t>15/21a- 20</t>
  </si>
  <si>
    <t>15/21b- 21</t>
  </si>
  <si>
    <t>15/30- 5</t>
  </si>
  <si>
    <t>16/07a- 30</t>
  </si>
  <si>
    <t>16/07a- 30Z</t>
  </si>
  <si>
    <t>16/07a-A25</t>
  </si>
  <si>
    <t>16/07a-A25Z</t>
  </si>
  <si>
    <t>16/07a-A26</t>
  </si>
  <si>
    <t>16/08a- 9</t>
  </si>
  <si>
    <t>16/12a- 13</t>
  </si>
  <si>
    <t>16/26- 10</t>
  </si>
  <si>
    <t>16/26- 10Y</t>
  </si>
  <si>
    <t>16/26- 10Z</t>
  </si>
  <si>
    <t>16/26- 11</t>
  </si>
  <si>
    <t>16/26- 8</t>
  </si>
  <si>
    <t>16/26- 8Z</t>
  </si>
  <si>
    <t>16/26- 9</t>
  </si>
  <si>
    <t>2/03- 1</t>
  </si>
  <si>
    <t>2/05- 17</t>
  </si>
  <si>
    <t>2/05-H48</t>
  </si>
  <si>
    <t>202/03a- 3</t>
  </si>
  <si>
    <t>202/09- 1</t>
  </si>
  <si>
    <t>204/23- 1</t>
  </si>
  <si>
    <t>21/01a- 14</t>
  </si>
  <si>
    <t>21/08- 2</t>
  </si>
  <si>
    <t>21/09- 2</t>
  </si>
  <si>
    <t>21/28a- 3</t>
  </si>
  <si>
    <t>21/28a- 4</t>
  </si>
  <si>
    <t>21/28a- 5</t>
  </si>
  <si>
    <t>210/24a- 3</t>
  </si>
  <si>
    <t>210/24a- 4</t>
  </si>
  <si>
    <t>210/24a- 4A</t>
  </si>
  <si>
    <t>210/24a- 5</t>
  </si>
  <si>
    <t>210/25c- 6</t>
  </si>
  <si>
    <t>210/25c- 6A</t>
  </si>
  <si>
    <t>211/01a- 1</t>
  </si>
  <si>
    <t>211/07a- 4</t>
  </si>
  <si>
    <t>211/08a- 2</t>
  </si>
  <si>
    <t>211/12a-M13</t>
  </si>
  <si>
    <t>211/13a- 10</t>
  </si>
  <si>
    <t>211/13a- 9Z</t>
  </si>
  <si>
    <t>211/19-M28</t>
  </si>
  <si>
    <t>211/19-M29</t>
  </si>
  <si>
    <t>211/19-M30</t>
  </si>
  <si>
    <t>211/21-N27</t>
  </si>
  <si>
    <t>211/21-N27Z</t>
  </si>
  <si>
    <t>211/23-A20Z</t>
  </si>
  <si>
    <t>211/23-A22Z</t>
  </si>
  <si>
    <t>211/23-A36Z</t>
  </si>
  <si>
    <t>211/23-A39</t>
  </si>
  <si>
    <t>211/23-A40</t>
  </si>
  <si>
    <t>211/23-A41</t>
  </si>
  <si>
    <t>211/23-A42</t>
  </si>
  <si>
    <t>211/26- 10</t>
  </si>
  <si>
    <t>211/26a- 11</t>
  </si>
  <si>
    <t>211/27-A28Z</t>
  </si>
  <si>
    <t>211/27-A31</t>
  </si>
  <si>
    <t>211/27-A32</t>
  </si>
  <si>
    <t>211/28-H24</t>
  </si>
  <si>
    <t>211/28-H25</t>
  </si>
  <si>
    <t>211/28-H26</t>
  </si>
  <si>
    <t>211/28-H26Z</t>
  </si>
  <si>
    <t>211/29-A29</t>
  </si>
  <si>
    <t>211/29-A30</t>
  </si>
  <si>
    <t>211/29-B35</t>
  </si>
  <si>
    <t>211/29-B36</t>
  </si>
  <si>
    <t>211/29-B37</t>
  </si>
  <si>
    <t>211/29-C31</t>
  </si>
  <si>
    <t>211/29-C32</t>
  </si>
  <si>
    <t>211/29-C33</t>
  </si>
  <si>
    <t>211/29-D2Y</t>
  </si>
  <si>
    <t>211/29-D2Z</t>
  </si>
  <si>
    <t>211/29-D32</t>
  </si>
  <si>
    <t>211/29-D33</t>
  </si>
  <si>
    <t>22/02- 6</t>
  </si>
  <si>
    <t>22/11- 5</t>
  </si>
  <si>
    <t>22/11- 6</t>
  </si>
  <si>
    <t>22/12a- 1</t>
  </si>
  <si>
    <t>22/15- 2</t>
  </si>
  <si>
    <t>22/17-A12Z</t>
  </si>
  <si>
    <t>22/17-A25</t>
  </si>
  <si>
    <t>22/21- 5</t>
  </si>
  <si>
    <t>22/21- 5Z</t>
  </si>
  <si>
    <t>22/23a- 2</t>
  </si>
  <si>
    <t>22/24b- 9</t>
  </si>
  <si>
    <t>23/21-T2</t>
  </si>
  <si>
    <t>23/26a- 10</t>
  </si>
  <si>
    <t>23/26a- 6</t>
  </si>
  <si>
    <t>23/26a- 6Y</t>
  </si>
  <si>
    <t>23/26a- 6Z</t>
  </si>
  <si>
    <t>23/26a- 7</t>
  </si>
  <si>
    <t>23/26a- 9</t>
  </si>
  <si>
    <t>23/26b- 8</t>
  </si>
  <si>
    <t>29/06a- 3</t>
  </si>
  <si>
    <t>29/06b- 2</t>
  </si>
  <si>
    <t>29/07- 3</t>
  </si>
  <si>
    <t>29/08a- 4</t>
  </si>
  <si>
    <t>29/09a- 5</t>
  </si>
  <si>
    <t>29/09c- 4</t>
  </si>
  <si>
    <t>29/13b- 1</t>
  </si>
  <si>
    <t>29/27- 1</t>
  </si>
  <si>
    <t>3/03-C45</t>
  </si>
  <si>
    <t>3/03-N20</t>
  </si>
  <si>
    <t>3/03-N20Z</t>
  </si>
  <si>
    <t>3/03-N21</t>
  </si>
  <si>
    <t>3/04a- 13</t>
  </si>
  <si>
    <t>3/04a- 13Z</t>
  </si>
  <si>
    <t>3/04a- 14</t>
  </si>
  <si>
    <t>3/08b- 13</t>
  </si>
  <si>
    <t>3/09a-N10</t>
  </si>
  <si>
    <t>3/09a-N11</t>
  </si>
  <si>
    <t>3/09a-N12</t>
  </si>
  <si>
    <t>3/09a-N13</t>
  </si>
  <si>
    <t>3/09a-N2</t>
  </si>
  <si>
    <t>3/09a-N3</t>
  </si>
  <si>
    <t>3/09a-N5</t>
  </si>
  <si>
    <t>3/09a-N7</t>
  </si>
  <si>
    <t>3/09a-N8</t>
  </si>
  <si>
    <t>3/09a-N9</t>
  </si>
  <si>
    <t>3/14a- 13</t>
  </si>
  <si>
    <t>3/30a- 4</t>
  </si>
  <si>
    <t>3/30a- 5</t>
  </si>
  <si>
    <t>30/01c- 6</t>
  </si>
  <si>
    <t>30/16-F19</t>
  </si>
  <si>
    <t>30/16-F20</t>
  </si>
  <si>
    <t>30/16-F21</t>
  </si>
  <si>
    <t>30/16-F22</t>
  </si>
  <si>
    <t>30/16-F23</t>
  </si>
  <si>
    <t>30/17b-A1</t>
  </si>
  <si>
    <t>30/17b-A2</t>
  </si>
  <si>
    <t>30/17b-A3</t>
  </si>
  <si>
    <t>30/17b-A4</t>
  </si>
  <si>
    <t>30/17b-A5</t>
  </si>
  <si>
    <t>30/17b-A6</t>
  </si>
  <si>
    <t>30/17b-A8</t>
  </si>
  <si>
    <t>30/18- 4</t>
  </si>
  <si>
    <t>30/19a- 4</t>
  </si>
  <si>
    <t>30/24- 38</t>
  </si>
  <si>
    <t>42/22- 1</t>
  </si>
  <si>
    <t>42/29-C1</t>
  </si>
  <si>
    <t>42/29-C2</t>
  </si>
  <si>
    <t>42/29-C2Z</t>
  </si>
  <si>
    <t>42/29-C3</t>
  </si>
  <si>
    <t>42/29-C4</t>
  </si>
  <si>
    <t>44/22- 4</t>
  </si>
  <si>
    <t>44/22- 5</t>
  </si>
  <si>
    <t>44/24- 2</t>
  </si>
  <si>
    <t>44/26- 3</t>
  </si>
  <si>
    <t>44/28- 3</t>
  </si>
  <si>
    <t>44/29- 3</t>
  </si>
  <si>
    <t>47/03b- 4</t>
  </si>
  <si>
    <t>47/03d-B10</t>
  </si>
  <si>
    <t>47/03d-B11</t>
  </si>
  <si>
    <t>47/03d-B5</t>
  </si>
  <si>
    <t>47/03d-B6</t>
  </si>
  <si>
    <t>47/03d-B7</t>
  </si>
  <si>
    <t>47/03d-B8</t>
  </si>
  <si>
    <t>47/03d-B9</t>
  </si>
  <si>
    <t>47/03d-B9Z</t>
  </si>
  <si>
    <t>47/10- 3</t>
  </si>
  <si>
    <t>48/06- 29</t>
  </si>
  <si>
    <t>48/06- 30</t>
  </si>
  <si>
    <t>48/10b- 3</t>
  </si>
  <si>
    <t>48/11a- 11</t>
  </si>
  <si>
    <t>48/11a- 9</t>
  </si>
  <si>
    <t>48/11b- 10</t>
  </si>
  <si>
    <t>48/12b- 4</t>
  </si>
  <si>
    <t>48/18b- 6</t>
  </si>
  <si>
    <t>48/19b- 8</t>
  </si>
  <si>
    <t>48/19b- 9</t>
  </si>
  <si>
    <t>48/23- 3</t>
  </si>
  <si>
    <t>48/25a- 4</t>
  </si>
  <si>
    <t>48/29- 7</t>
  </si>
  <si>
    <t>48/30- 11</t>
  </si>
  <si>
    <t>48/30- 11Z</t>
  </si>
  <si>
    <t>48/30- 12</t>
  </si>
  <si>
    <t>49/01- 3</t>
  </si>
  <si>
    <t>49/11a- 6</t>
  </si>
  <si>
    <t>49/11a- 7</t>
  </si>
  <si>
    <t>49/11a-A1</t>
  </si>
  <si>
    <t>49/11a-A2</t>
  </si>
  <si>
    <t>49/11a-A3</t>
  </si>
  <si>
    <t>49/11a-A4</t>
  </si>
  <si>
    <t>49/11a-A5</t>
  </si>
  <si>
    <t>49/13- 5</t>
  </si>
  <si>
    <t>49/13- 5Y</t>
  </si>
  <si>
    <t>49/13- 5Z</t>
  </si>
  <si>
    <t>49/16-P1</t>
  </si>
  <si>
    <t>49/16-P2</t>
  </si>
  <si>
    <t>49/16-Q2</t>
  </si>
  <si>
    <t>49/16-Q2Z</t>
  </si>
  <si>
    <t>49/16-Q3</t>
  </si>
  <si>
    <t>49/16-Q4</t>
  </si>
  <si>
    <t>49/16-S1</t>
  </si>
  <si>
    <t>49/16-S2</t>
  </si>
  <si>
    <t>49/16-S3</t>
  </si>
  <si>
    <t>49/16-S4</t>
  </si>
  <si>
    <t>49/21-R7</t>
  </si>
  <si>
    <t>49/21-R8</t>
  </si>
  <si>
    <t>49/21-T1</t>
  </si>
  <si>
    <t>49/21-T2</t>
  </si>
  <si>
    <t>49/21-T3</t>
  </si>
  <si>
    <t>49/21-T4</t>
  </si>
  <si>
    <t>49/24-N1</t>
  </si>
  <si>
    <t>49/24-N2</t>
  </si>
  <si>
    <t>49/25b- 7</t>
  </si>
  <si>
    <t>49/26-E7</t>
  </si>
  <si>
    <t>49/26-E8</t>
  </si>
  <si>
    <t>49/28- 12Y</t>
  </si>
  <si>
    <t>49/28- 12Z</t>
  </si>
  <si>
    <t>49/28- 14</t>
  </si>
  <si>
    <t>49/29b- 5</t>
  </si>
  <si>
    <t>49/29b- 6</t>
  </si>
  <si>
    <t>49/30b- 4</t>
  </si>
  <si>
    <t>53/01a- 5</t>
  </si>
  <si>
    <t>53/01a- 6</t>
  </si>
  <si>
    <t>53/01a- 7</t>
  </si>
  <si>
    <t>53/01a- 8</t>
  </si>
  <si>
    <t>53/02- 5</t>
  </si>
  <si>
    <t>53/02- 6</t>
  </si>
  <si>
    <t>9/08a- 14</t>
  </si>
  <si>
    <t>9/08b- 13</t>
  </si>
  <si>
    <t>9/10b- 3</t>
  </si>
  <si>
    <t>9/12a- 8</t>
  </si>
  <si>
    <t>9/13a- 32</t>
  </si>
  <si>
    <t>9/13a- 34</t>
  </si>
  <si>
    <t>9/13a- 35</t>
  </si>
  <si>
    <t>9/13a- 36</t>
  </si>
  <si>
    <t>9/13a- 37</t>
  </si>
  <si>
    <t>9/13a- 37Z</t>
  </si>
  <si>
    <t>9/13-A42</t>
  </si>
  <si>
    <t>9/13-A43</t>
  </si>
  <si>
    <t>9/13a-B12</t>
  </si>
  <si>
    <t>9/13a-B12Z</t>
  </si>
  <si>
    <t>9/13a-B13</t>
  </si>
  <si>
    <t>9/13a-B14</t>
  </si>
  <si>
    <t>9/13a-B15</t>
  </si>
  <si>
    <t>9/13b- 31</t>
  </si>
  <si>
    <t>9/13b- 31Z</t>
  </si>
  <si>
    <t>9/13b- 38</t>
  </si>
  <si>
    <t>9/13c- 33</t>
  </si>
  <si>
    <t>9/15a- 1</t>
  </si>
  <si>
    <t>9/16- 2</t>
  </si>
  <si>
    <t>9/18b- 7</t>
  </si>
  <si>
    <t>9/18b- 8</t>
  </si>
  <si>
    <t>9/18b- 9</t>
  </si>
  <si>
    <t>9/21- 1</t>
  </si>
  <si>
    <t>9/22- 1</t>
  </si>
  <si>
    <t>9/23a- 6</t>
  </si>
  <si>
    <t>9/23b- 7</t>
  </si>
  <si>
    <t>9/28a- 9</t>
  </si>
  <si>
    <t>98/07- 2</t>
  </si>
  <si>
    <t>98/11- 4</t>
  </si>
  <si>
    <t>98/11- 4Z</t>
  </si>
  <si>
    <t>11/30a-A26</t>
  </si>
  <si>
    <t>11/30a-A26Z</t>
  </si>
  <si>
    <t>11/30a-A27</t>
  </si>
  <si>
    <t>110/03b- 4</t>
  </si>
  <si>
    <t>110/07b- 6</t>
  </si>
  <si>
    <t>110/12a- 1</t>
  </si>
  <si>
    <t>113/27- 2</t>
  </si>
  <si>
    <t>113/27- 3</t>
  </si>
  <si>
    <t>12/16- 1</t>
  </si>
  <si>
    <t>14/19a-D5</t>
  </si>
  <si>
    <t>14/19a-D6</t>
  </si>
  <si>
    <t>14/19a-E6</t>
  </si>
  <si>
    <t>14/19-C60</t>
  </si>
  <si>
    <t>14/20b- 19Z</t>
  </si>
  <si>
    <t>14/20b- 21</t>
  </si>
  <si>
    <t>14/20b- 22</t>
  </si>
  <si>
    <t>14/20b-H2</t>
  </si>
  <si>
    <t>15/14b- 1</t>
  </si>
  <si>
    <t>15/16b- 18</t>
  </si>
  <si>
    <t>15/17- 17</t>
  </si>
  <si>
    <t>15/17- 18</t>
  </si>
  <si>
    <t>15/17- 19</t>
  </si>
  <si>
    <t>15/17- 20</t>
  </si>
  <si>
    <t>15/17- 20Z</t>
  </si>
  <si>
    <t>15/17-P56</t>
  </si>
  <si>
    <t>15/21a- 22</t>
  </si>
  <si>
    <t>15/21a- 23</t>
  </si>
  <si>
    <t>15/21a- 25</t>
  </si>
  <si>
    <t>15/21a- 26</t>
  </si>
  <si>
    <t>15/21a- 30</t>
  </si>
  <si>
    <t>15/21a- 31</t>
  </si>
  <si>
    <t>15/21a- 33</t>
  </si>
  <si>
    <t>15/21a- 34</t>
  </si>
  <si>
    <t>15/21a- 35</t>
  </si>
  <si>
    <t>15/21a- 36</t>
  </si>
  <si>
    <t>15/21a- 38</t>
  </si>
  <si>
    <t>15/21a- 38Z</t>
  </si>
  <si>
    <t>15/21a- 39</t>
  </si>
  <si>
    <t>15/21b- 37</t>
  </si>
  <si>
    <t>15/22- 6</t>
  </si>
  <si>
    <t>15/22- 6Z</t>
  </si>
  <si>
    <t>15/22- 7</t>
  </si>
  <si>
    <t>15/22- 8</t>
  </si>
  <si>
    <t>15/25a- 2</t>
  </si>
  <si>
    <t>15/26b- 5</t>
  </si>
  <si>
    <t>15/29a- 3</t>
  </si>
  <si>
    <t>16/07a-A27</t>
  </si>
  <si>
    <t>16/07a-A28</t>
  </si>
  <si>
    <t>16/07a-A29</t>
  </si>
  <si>
    <t>16/07a-A30</t>
  </si>
  <si>
    <t>16/07a-B1</t>
  </si>
  <si>
    <t>16/07a-B10</t>
  </si>
  <si>
    <t>16/07a-B11</t>
  </si>
  <si>
    <t>16/07a-B12</t>
  </si>
  <si>
    <t>16/07a-B2</t>
  </si>
  <si>
    <t>16/07a-B3</t>
  </si>
  <si>
    <t>16/07a-B4</t>
  </si>
  <si>
    <t>16/07a-B5</t>
  </si>
  <si>
    <t>16/07a-B6</t>
  </si>
  <si>
    <t>16/07a-B7</t>
  </si>
  <si>
    <t>16/07a-B8</t>
  </si>
  <si>
    <t>16/07a-B9</t>
  </si>
  <si>
    <t>16/08a- 10</t>
  </si>
  <si>
    <t>16/08a- 11</t>
  </si>
  <si>
    <t>16/08a- 9Z</t>
  </si>
  <si>
    <t>16/11a- 2</t>
  </si>
  <si>
    <t>16/11a- 3</t>
  </si>
  <si>
    <t>16/11a- 4</t>
  </si>
  <si>
    <t>16/16a- 3</t>
  </si>
  <si>
    <t>16/17- 16</t>
  </si>
  <si>
    <t>16/18- 2</t>
  </si>
  <si>
    <t>16/26- 12</t>
  </si>
  <si>
    <t>16/26- 12Z</t>
  </si>
  <si>
    <t>16/26- 13</t>
  </si>
  <si>
    <t>16/28- 11</t>
  </si>
  <si>
    <t>16/28- 12</t>
  </si>
  <si>
    <t>16/29a- 8</t>
  </si>
  <si>
    <t>16/29a- 9</t>
  </si>
  <si>
    <t>16/29c- 7</t>
  </si>
  <si>
    <t>164/25- 1</t>
  </si>
  <si>
    <t>164/25- 1Z</t>
  </si>
  <si>
    <t>19/04- 1</t>
  </si>
  <si>
    <t>2/05-H49</t>
  </si>
  <si>
    <t>2/05-H50</t>
  </si>
  <si>
    <t>2/05-H51</t>
  </si>
  <si>
    <t>2/05-H52</t>
  </si>
  <si>
    <t>20/05c- 4</t>
  </si>
  <si>
    <t>21/05b- 1</t>
  </si>
  <si>
    <t>21/09- 3</t>
  </si>
  <si>
    <t>21/25- 7</t>
  </si>
  <si>
    <t>21/30- 13</t>
  </si>
  <si>
    <t>21/30- 13Z</t>
  </si>
  <si>
    <t>210/20- 2</t>
  </si>
  <si>
    <t>210/24a- 6</t>
  </si>
  <si>
    <t>210/24b- 7</t>
  </si>
  <si>
    <t>210/25c- 7</t>
  </si>
  <si>
    <t>211/16a-A1</t>
  </si>
  <si>
    <t>211/16a-A2</t>
  </si>
  <si>
    <t>211/16a-A3</t>
  </si>
  <si>
    <t>211/18-A51</t>
  </si>
  <si>
    <t>211/18-A52</t>
  </si>
  <si>
    <t>211/18-A53</t>
  </si>
  <si>
    <t>211/19-M31</t>
  </si>
  <si>
    <t>211/21-N28</t>
  </si>
  <si>
    <t>211/21-N28Z</t>
  </si>
  <si>
    <t>211/21-N29</t>
  </si>
  <si>
    <t>211/21-N29Z</t>
  </si>
  <si>
    <t>211/21-N30</t>
  </si>
  <si>
    <t>211/23-A43</t>
  </si>
  <si>
    <t>211/23-A44</t>
  </si>
  <si>
    <t>211/26-A17</t>
  </si>
  <si>
    <t>211/26-A18</t>
  </si>
  <si>
    <t>211/27-A33</t>
  </si>
  <si>
    <t>211/27-A34</t>
  </si>
  <si>
    <t>211/27-A35</t>
  </si>
  <si>
    <t>211/27-A35Z</t>
  </si>
  <si>
    <t>211/27-A36</t>
  </si>
  <si>
    <t>211/27-A37</t>
  </si>
  <si>
    <t>211/27-A38</t>
  </si>
  <si>
    <t>211/27-A39</t>
  </si>
  <si>
    <t>211/28a-H28</t>
  </si>
  <si>
    <t>211/28a-H29</t>
  </si>
  <si>
    <t>211/28-H27</t>
  </si>
  <si>
    <t>211/29-A31</t>
  </si>
  <si>
    <t>211/29-A32</t>
  </si>
  <si>
    <t>211/29-B38</t>
  </si>
  <si>
    <t>211/29-B39</t>
  </si>
  <si>
    <t>211/29-C34</t>
  </si>
  <si>
    <t>211/29-C35</t>
  </si>
  <si>
    <t>211/29-C36</t>
  </si>
  <si>
    <t>211/29-D34</t>
  </si>
  <si>
    <t>211/29-D35</t>
  </si>
  <si>
    <t>22/01a- 4</t>
  </si>
  <si>
    <t>22/02a- 7</t>
  </si>
  <si>
    <t>22/02a- 7Y</t>
  </si>
  <si>
    <t>22/02a- 7Z</t>
  </si>
  <si>
    <t>22/02a- 8</t>
  </si>
  <si>
    <t>22/02a- 8Z</t>
  </si>
  <si>
    <t>22/03a- 2</t>
  </si>
  <si>
    <t>22/05a- 10</t>
  </si>
  <si>
    <t>22/05a- 11</t>
  </si>
  <si>
    <t>22/05b- 12</t>
  </si>
  <si>
    <t>22/06a- 10</t>
  </si>
  <si>
    <t>22/06a- 11</t>
  </si>
  <si>
    <t>22/06a- 9</t>
  </si>
  <si>
    <t>22/10b- 6</t>
  </si>
  <si>
    <t>22/11- 6Z</t>
  </si>
  <si>
    <t>22/11- 7</t>
  </si>
  <si>
    <t>22/11- 8</t>
  </si>
  <si>
    <t>22/11- 8Y</t>
  </si>
  <si>
    <t>22/11- 8Z</t>
  </si>
  <si>
    <t>22/11- 9</t>
  </si>
  <si>
    <t>22/12a- 2</t>
  </si>
  <si>
    <t>22/13a- 1</t>
  </si>
  <si>
    <t>22/14b- 3</t>
  </si>
  <si>
    <t>22/17-A26</t>
  </si>
  <si>
    <t>22/17-T10</t>
  </si>
  <si>
    <t>22/17-T4</t>
  </si>
  <si>
    <t>22/17-T5</t>
  </si>
  <si>
    <t>22/17-T6</t>
  </si>
  <si>
    <t>22/17-T7</t>
  </si>
  <si>
    <t>22/17-T8</t>
  </si>
  <si>
    <t>22/17-T9</t>
  </si>
  <si>
    <t>22/25b- 2</t>
  </si>
  <si>
    <t>22/28a- 1</t>
  </si>
  <si>
    <t>22/28b- 2</t>
  </si>
  <si>
    <t>22/30a- 2</t>
  </si>
  <si>
    <t>22/30b- 3</t>
  </si>
  <si>
    <t>23/11- 2</t>
  </si>
  <si>
    <t>23/16a- 2</t>
  </si>
  <si>
    <t>23/26a- 10Z</t>
  </si>
  <si>
    <t>23/26a- 11</t>
  </si>
  <si>
    <t>23/27- 7</t>
  </si>
  <si>
    <t>29/02a- 4</t>
  </si>
  <si>
    <t>29/05b- 6</t>
  </si>
  <si>
    <t>3/02-A1</t>
  </si>
  <si>
    <t>3/03- 11</t>
  </si>
  <si>
    <t>3/03-C46</t>
  </si>
  <si>
    <t>3/03-C47</t>
  </si>
  <si>
    <t>3/03-C48</t>
  </si>
  <si>
    <t>3/03-N22</t>
  </si>
  <si>
    <t>3/03-N23</t>
  </si>
  <si>
    <t>3/03-N24</t>
  </si>
  <si>
    <t>3/04a- 15</t>
  </si>
  <si>
    <t>3/04a- 16</t>
  </si>
  <si>
    <t>3/09a- 9</t>
  </si>
  <si>
    <t>3/09a-N13Z</t>
  </si>
  <si>
    <t>3/09a-N14</t>
  </si>
  <si>
    <t>3/09a-N15</t>
  </si>
  <si>
    <t>3/09a-N16</t>
  </si>
  <si>
    <t>3/09a-N17</t>
  </si>
  <si>
    <t>3/09a-N18</t>
  </si>
  <si>
    <t>3/09a-N19</t>
  </si>
  <si>
    <t>3/09a-N20</t>
  </si>
  <si>
    <t>3/09a-N21</t>
  </si>
  <si>
    <t>3/09a-N22</t>
  </si>
  <si>
    <t>3/09a-N23</t>
  </si>
  <si>
    <t>3/09a-N24</t>
  </si>
  <si>
    <t>3/09a-N25</t>
  </si>
  <si>
    <t>3/14a- 14</t>
  </si>
  <si>
    <t>3/15- 5</t>
  </si>
  <si>
    <t>3/19b- 2</t>
  </si>
  <si>
    <t>3/20a- 1</t>
  </si>
  <si>
    <t>3/23b- 3</t>
  </si>
  <si>
    <t>30/01a- 7</t>
  </si>
  <si>
    <t>30/07a- 8</t>
  </si>
  <si>
    <t>30/16-F24</t>
  </si>
  <si>
    <t>30/16-F25</t>
  </si>
  <si>
    <t>30/16-F25Z</t>
  </si>
  <si>
    <t>30/16-F26</t>
  </si>
  <si>
    <t>30/17b-A10</t>
  </si>
  <si>
    <t>30/17b-A11</t>
  </si>
  <si>
    <t>30/17b-A12</t>
  </si>
  <si>
    <t>30/17b-A13</t>
  </si>
  <si>
    <t>30/17b-A14</t>
  </si>
  <si>
    <t>30/17b-A7</t>
  </si>
  <si>
    <t>30/17b-A9</t>
  </si>
  <si>
    <t>30/25a- 4</t>
  </si>
  <si>
    <t>42/29-C5</t>
  </si>
  <si>
    <t>42/30- 8</t>
  </si>
  <si>
    <t>42/30-A1</t>
  </si>
  <si>
    <t>42/30-A2</t>
  </si>
  <si>
    <t>42/30-A3</t>
  </si>
  <si>
    <t>42/30-A4</t>
  </si>
  <si>
    <t>42/30-B1</t>
  </si>
  <si>
    <t>42/30-B2</t>
  </si>
  <si>
    <t>42/30-B3</t>
  </si>
  <si>
    <t>42/30-B4</t>
  </si>
  <si>
    <t>42/30-B5</t>
  </si>
  <si>
    <t>42/30-C1</t>
  </si>
  <si>
    <t>42/30-C2</t>
  </si>
  <si>
    <t>43/02- 1</t>
  </si>
  <si>
    <t>43/12- 2</t>
  </si>
  <si>
    <t>43/17- 2</t>
  </si>
  <si>
    <t>43/19- 1</t>
  </si>
  <si>
    <t>43/20b- 2</t>
  </si>
  <si>
    <t>44/12- 1</t>
  </si>
  <si>
    <t>44/19- 3</t>
  </si>
  <si>
    <t>44/21- 4</t>
  </si>
  <si>
    <t>44/22- 6</t>
  </si>
  <si>
    <t>44/22- 6Z</t>
  </si>
  <si>
    <t>44/22- 7</t>
  </si>
  <si>
    <t>44/23- 8</t>
  </si>
  <si>
    <t>44/26- 4</t>
  </si>
  <si>
    <t>44/27- 2</t>
  </si>
  <si>
    <t>44/28- 4</t>
  </si>
  <si>
    <t>47/03b- 5</t>
  </si>
  <si>
    <t>47/03b- 6</t>
  </si>
  <si>
    <t>47/03b- 6A</t>
  </si>
  <si>
    <t>47/03-C10</t>
  </si>
  <si>
    <t>47/03-C11</t>
  </si>
  <si>
    <t>47/03-C9</t>
  </si>
  <si>
    <t>47/03d-B12</t>
  </si>
  <si>
    <t>47/04a- 2</t>
  </si>
  <si>
    <t>48/02- 2</t>
  </si>
  <si>
    <t>48/03- 4</t>
  </si>
  <si>
    <t>48/06- 31</t>
  </si>
  <si>
    <t>48/07a- 6</t>
  </si>
  <si>
    <t>48/10b- 4</t>
  </si>
  <si>
    <t>48/10b- 5</t>
  </si>
  <si>
    <t>48/10b- 6</t>
  </si>
  <si>
    <t>48/12b- 5</t>
  </si>
  <si>
    <t>48/12b- 6</t>
  </si>
  <si>
    <t>48/15a- 6</t>
  </si>
  <si>
    <t>48/17a- 4</t>
  </si>
  <si>
    <t>48/17a- 6</t>
  </si>
  <si>
    <t>48/17a- 6Z</t>
  </si>
  <si>
    <t>48/17b- 5</t>
  </si>
  <si>
    <t>48/17b- 7</t>
  </si>
  <si>
    <t>48/17b- 7Z</t>
  </si>
  <si>
    <t>48/17b-G1</t>
  </si>
  <si>
    <t>48/18b- 6Z</t>
  </si>
  <si>
    <t>48/18c- 7</t>
  </si>
  <si>
    <t>48/18c- 8</t>
  </si>
  <si>
    <t>48/19a-W1</t>
  </si>
  <si>
    <t>48/19a-W2</t>
  </si>
  <si>
    <t>48/19b- 11</t>
  </si>
  <si>
    <t>48/19b-A2</t>
  </si>
  <si>
    <t>48/25b-U1</t>
  </si>
  <si>
    <t>48/25b-U2</t>
  </si>
  <si>
    <t>48/25b-U3</t>
  </si>
  <si>
    <t>48/25b-U4</t>
  </si>
  <si>
    <t>48/25b-U5</t>
  </si>
  <si>
    <t>49/02- 3</t>
  </si>
  <si>
    <t>49/05- 4</t>
  </si>
  <si>
    <t>49/05- 5</t>
  </si>
  <si>
    <t>49/05- 5Z</t>
  </si>
  <si>
    <t>49/11a-A6</t>
  </si>
  <si>
    <t>49/11a-A7</t>
  </si>
  <si>
    <t>49/12a- 8</t>
  </si>
  <si>
    <t>49/16-P3</t>
  </si>
  <si>
    <t>49/16-P4</t>
  </si>
  <si>
    <t>49/16-Q5</t>
  </si>
  <si>
    <t>49/16-S5</t>
  </si>
  <si>
    <t>49/16-S6</t>
  </si>
  <si>
    <t>49/18-A13</t>
  </si>
  <si>
    <t>49/18-A13Z</t>
  </si>
  <si>
    <t>49/21-R10</t>
  </si>
  <si>
    <t>49/21-R9</t>
  </si>
  <si>
    <t>49/21-T5</t>
  </si>
  <si>
    <t>49/22- 5</t>
  </si>
  <si>
    <t>49/23-C11</t>
  </si>
  <si>
    <t>49/23-D1</t>
  </si>
  <si>
    <t>49/23-D1Y</t>
  </si>
  <si>
    <t>49/23-D1Z</t>
  </si>
  <si>
    <t>49/23-D2</t>
  </si>
  <si>
    <t>49/24-K5</t>
  </si>
  <si>
    <t>49/24-N3</t>
  </si>
  <si>
    <t>49/25a- 8</t>
  </si>
  <si>
    <t>49/26-A25</t>
  </si>
  <si>
    <t>49/26-E9</t>
  </si>
  <si>
    <t>49/26-F10</t>
  </si>
  <si>
    <t>49/26-F11</t>
  </si>
  <si>
    <t>49/26-F9</t>
  </si>
  <si>
    <t>49/26-G10</t>
  </si>
  <si>
    <t>49/26-G8</t>
  </si>
  <si>
    <t>49/26-G9</t>
  </si>
  <si>
    <t>49/28- 15</t>
  </si>
  <si>
    <t>49/29a- 7</t>
  </si>
  <si>
    <t>52/05-A12</t>
  </si>
  <si>
    <t>53/01a- 10</t>
  </si>
  <si>
    <t>53/01a- 9</t>
  </si>
  <si>
    <t>53/02- 7</t>
  </si>
  <si>
    <t>9/05a- 1</t>
  </si>
  <si>
    <t>9/05b- 2</t>
  </si>
  <si>
    <t>9/12a- 9</t>
  </si>
  <si>
    <t>9/13a- 39</t>
  </si>
  <si>
    <t>9/13a- 41</t>
  </si>
  <si>
    <t>9/13a- 42</t>
  </si>
  <si>
    <t>9/13-A44</t>
  </si>
  <si>
    <t>9/13-A45</t>
  </si>
  <si>
    <t>9/13a-B16</t>
  </si>
  <si>
    <t>9/13a-B17</t>
  </si>
  <si>
    <t>9/13a-B18</t>
  </si>
  <si>
    <t>9/13a-B19</t>
  </si>
  <si>
    <t>9/13a-B20</t>
  </si>
  <si>
    <t>9/13b- 38Z</t>
  </si>
  <si>
    <t>9/13b- 43</t>
  </si>
  <si>
    <t>9/13b- 43Z</t>
  </si>
  <si>
    <t>9/13c- 40</t>
  </si>
  <si>
    <t>9/13c- 40Z</t>
  </si>
  <si>
    <t>9/14a- 3</t>
  </si>
  <si>
    <t>9/18a- 15</t>
  </si>
  <si>
    <t>9/18b- 10</t>
  </si>
  <si>
    <t>9/18b- 11</t>
  </si>
  <si>
    <t>9/18b- 11Z</t>
  </si>
  <si>
    <t>9/18b- 12</t>
  </si>
  <si>
    <t>9/18b- 13</t>
  </si>
  <si>
    <t>9/18b- 13Y</t>
  </si>
  <si>
    <t>9/18b- 13Z</t>
  </si>
  <si>
    <t>9/18b- 14</t>
  </si>
  <si>
    <t>9/23b- 10</t>
  </si>
  <si>
    <t>9/23b- 11</t>
  </si>
  <si>
    <t>9/23b- 8</t>
  </si>
  <si>
    <t>9/23b- 9</t>
  </si>
  <si>
    <t>9/24b- 3</t>
  </si>
  <si>
    <t>9/28a- 10</t>
  </si>
  <si>
    <t>9/28a- 10A</t>
  </si>
  <si>
    <t>9/28a- 11</t>
  </si>
  <si>
    <t>9/28a- 12</t>
  </si>
  <si>
    <t>9/28a- 13</t>
  </si>
  <si>
    <t>98/06- 7</t>
  </si>
  <si>
    <t>98/06- 8</t>
  </si>
  <si>
    <t>98/16- 1</t>
  </si>
  <si>
    <t>11/30a-A28</t>
  </si>
  <si>
    <t>11/30a-A29</t>
  </si>
  <si>
    <t>110/02a-F1</t>
  </si>
  <si>
    <t>110/02a-F2</t>
  </si>
  <si>
    <t>110/02a-F3</t>
  </si>
  <si>
    <t>110/02a-F4</t>
  </si>
  <si>
    <t>110/02a-H1</t>
  </si>
  <si>
    <t>110/02a-H2</t>
  </si>
  <si>
    <t>110/02a-H3</t>
  </si>
  <si>
    <t>110/02b- 9</t>
  </si>
  <si>
    <t>110/11- 2</t>
  </si>
  <si>
    <t>12/14- 1</t>
  </si>
  <si>
    <t>13/22a- 2</t>
  </si>
  <si>
    <t>13/22a- 3</t>
  </si>
  <si>
    <t>13/29- 3</t>
  </si>
  <si>
    <t>14/19a-E7</t>
  </si>
  <si>
    <t>14/19b- 23</t>
  </si>
  <si>
    <t>14/19b- 24</t>
  </si>
  <si>
    <t>14/20b- 23</t>
  </si>
  <si>
    <t>14/20b-H3</t>
  </si>
  <si>
    <t>14/25b- 2</t>
  </si>
  <si>
    <t>14/25b- 2A</t>
  </si>
  <si>
    <t>14/28a- 1</t>
  </si>
  <si>
    <t>15/16b- 19</t>
  </si>
  <si>
    <t>15/16-T12</t>
  </si>
  <si>
    <t>15/16-T13</t>
  </si>
  <si>
    <t>15/17- 21</t>
  </si>
  <si>
    <t>15/17- 22</t>
  </si>
  <si>
    <t>15/17- 23</t>
  </si>
  <si>
    <t>15/17- 24</t>
  </si>
  <si>
    <t>15/17- 24Z</t>
  </si>
  <si>
    <t>15/18a- 7</t>
  </si>
  <si>
    <t>15/21a- 24</t>
  </si>
  <si>
    <t>15/21a- 27</t>
  </si>
  <si>
    <t>15/21a- 29</t>
  </si>
  <si>
    <t>15/21a- 32</t>
  </si>
  <si>
    <t>15/21a- 39Z</t>
  </si>
  <si>
    <t>15/21a- 40</t>
  </si>
  <si>
    <t>15/21a- 40Z</t>
  </si>
  <si>
    <t>15/21b- 41</t>
  </si>
  <si>
    <t>15/29b- 4</t>
  </si>
  <si>
    <t>15/29b- 4Z</t>
  </si>
  <si>
    <t>15/30- 6</t>
  </si>
  <si>
    <t>16/03a- 11</t>
  </si>
  <si>
    <t>16/06a- 3</t>
  </si>
  <si>
    <t>16/06a- 3Z</t>
  </si>
  <si>
    <t>16/07a-A31</t>
  </si>
  <si>
    <t>16/07a-A32</t>
  </si>
  <si>
    <t>16/07a-B13</t>
  </si>
  <si>
    <t>16/07a-B14</t>
  </si>
  <si>
    <t>16/07a-B15</t>
  </si>
  <si>
    <t>16/07a-C3</t>
  </si>
  <si>
    <t>16/08b-A1</t>
  </si>
  <si>
    <t>16/08b-A2</t>
  </si>
  <si>
    <t>16/08b-A3</t>
  </si>
  <si>
    <t>16/08b-A5</t>
  </si>
  <si>
    <t>16/08b-A6</t>
  </si>
  <si>
    <t>16/13a- 5</t>
  </si>
  <si>
    <t>16/17- 17</t>
  </si>
  <si>
    <t>16/17- 18</t>
  </si>
  <si>
    <t>16/21a- 18</t>
  </si>
  <si>
    <t>16/21a- 19</t>
  </si>
  <si>
    <t>16/22- 5</t>
  </si>
  <si>
    <t>16/26- 14</t>
  </si>
  <si>
    <t>16/26- 15</t>
  </si>
  <si>
    <t>16/26- 16</t>
  </si>
  <si>
    <t>16/26- 17</t>
  </si>
  <si>
    <t>16/26- 18</t>
  </si>
  <si>
    <t>16/26- 19</t>
  </si>
  <si>
    <t>16/28- 13</t>
  </si>
  <si>
    <t>16/28- 13Z</t>
  </si>
  <si>
    <t>16/29c- 10</t>
  </si>
  <si>
    <t>19/05- 1</t>
  </si>
  <si>
    <t>19/05- 1Z</t>
  </si>
  <si>
    <t>2/05-H53</t>
  </si>
  <si>
    <t>2/05-H54</t>
  </si>
  <si>
    <t>2/05-H55</t>
  </si>
  <si>
    <t>2/10a- 10</t>
  </si>
  <si>
    <t>2/10a- 11</t>
  </si>
  <si>
    <t>2/15a- 3</t>
  </si>
  <si>
    <t>2/15a- 4</t>
  </si>
  <si>
    <t>2/15a- 5</t>
  </si>
  <si>
    <t>2/15a- 6</t>
  </si>
  <si>
    <t>2/15a- 6Z</t>
  </si>
  <si>
    <t>2/15a- 7</t>
  </si>
  <si>
    <t>2/15a- 8</t>
  </si>
  <si>
    <t>2/15a- 9</t>
  </si>
  <si>
    <t>20/04b- 3</t>
  </si>
  <si>
    <t>204/22- 1</t>
  </si>
  <si>
    <t>205/09- 1</t>
  </si>
  <si>
    <t>21/02- 8</t>
  </si>
  <si>
    <t>21/05a- 2</t>
  </si>
  <si>
    <t>21/05b- 3</t>
  </si>
  <si>
    <t>21/06a- 3</t>
  </si>
  <si>
    <t>21/10- 8</t>
  </si>
  <si>
    <t>21/18- 8</t>
  </si>
  <si>
    <t>21/25- 8</t>
  </si>
  <si>
    <t>21/27- 1</t>
  </si>
  <si>
    <t>21/27- 1A</t>
  </si>
  <si>
    <t>21/27- 2</t>
  </si>
  <si>
    <t>21/30- 14</t>
  </si>
  <si>
    <t>21/30- 15</t>
  </si>
  <si>
    <t>210/14- 1</t>
  </si>
  <si>
    <t>210/25a-A1</t>
  </si>
  <si>
    <t>210/25a-A3</t>
  </si>
  <si>
    <t>210/25a-A3J</t>
  </si>
  <si>
    <t>211/08b- 3</t>
  </si>
  <si>
    <t>211/11a- 5</t>
  </si>
  <si>
    <t>211/12a-M14</t>
  </si>
  <si>
    <t>211/12a-M15</t>
  </si>
  <si>
    <t>211/14- 3</t>
  </si>
  <si>
    <t>211/14- 3Z</t>
  </si>
  <si>
    <t>211/16a-A4</t>
  </si>
  <si>
    <t>211/16a-A5</t>
  </si>
  <si>
    <t>211/16a-A5J</t>
  </si>
  <si>
    <t>211/16a-A5K</t>
  </si>
  <si>
    <t>211/16a-A5L</t>
  </si>
  <si>
    <t>211/16a-A5Z</t>
  </si>
  <si>
    <t>211/16a-A6</t>
  </si>
  <si>
    <t>211/16a-A6J</t>
  </si>
  <si>
    <t>211/16a-A6K</t>
  </si>
  <si>
    <t>211/18-A54</t>
  </si>
  <si>
    <t>211/21-N31</t>
  </si>
  <si>
    <t>211/21-N32</t>
  </si>
  <si>
    <t>211/21-N33</t>
  </si>
  <si>
    <t>211/23-A45</t>
  </si>
  <si>
    <t>211/23-A45Z</t>
  </si>
  <si>
    <t>211/23-A46</t>
  </si>
  <si>
    <t>211/23-P1</t>
  </si>
  <si>
    <t>211/26-A19</t>
  </si>
  <si>
    <t>211/27-A40</t>
  </si>
  <si>
    <t>211/27-A41</t>
  </si>
  <si>
    <t>211/27-A42</t>
  </si>
  <si>
    <t>211/27-A42Z</t>
  </si>
  <si>
    <t>211/27-A43</t>
  </si>
  <si>
    <t>211/27c- 12</t>
  </si>
  <si>
    <t>211/28a- 7</t>
  </si>
  <si>
    <t>211/28a-H30</t>
  </si>
  <si>
    <t>211/28a-H31</t>
  </si>
  <si>
    <t>211/28a-H31Z</t>
  </si>
  <si>
    <t>211/29-A33</t>
  </si>
  <si>
    <t>211/29-A34</t>
  </si>
  <si>
    <t>211/29-B40</t>
  </si>
  <si>
    <t>211/29-B41</t>
  </si>
  <si>
    <t>211/29-B42</t>
  </si>
  <si>
    <t>211/29-C37</t>
  </si>
  <si>
    <t>22/06a- 12</t>
  </si>
  <si>
    <t>22/06a- 12A</t>
  </si>
  <si>
    <t>22/06b- 13</t>
  </si>
  <si>
    <t>22/07- 2</t>
  </si>
  <si>
    <t>22/12a- 3</t>
  </si>
  <si>
    <t>22/12b- 4</t>
  </si>
  <si>
    <t>22/13a- 2</t>
  </si>
  <si>
    <t>22/13a- 4</t>
  </si>
  <si>
    <t>22/13b- 3</t>
  </si>
  <si>
    <t>22/29- 1</t>
  </si>
  <si>
    <t>22/30a- 5</t>
  </si>
  <si>
    <t>22/30a- 6</t>
  </si>
  <si>
    <t>22/30b- 4</t>
  </si>
  <si>
    <t>23/06- 1</t>
  </si>
  <si>
    <t>23/16a- 3</t>
  </si>
  <si>
    <t>23/22a- 2</t>
  </si>
  <si>
    <t>23/26a- 12</t>
  </si>
  <si>
    <t>23/26a- 12Z</t>
  </si>
  <si>
    <t>23/26a- 13</t>
  </si>
  <si>
    <t>29/01b- 3</t>
  </si>
  <si>
    <t>29/05b- 6Z</t>
  </si>
  <si>
    <t>29/06a- 4</t>
  </si>
  <si>
    <t>29/07- 4</t>
  </si>
  <si>
    <t>29/09b- 6</t>
  </si>
  <si>
    <t>29/11a- 1</t>
  </si>
  <si>
    <t>3/03-C49</t>
  </si>
  <si>
    <t>3/03-C50</t>
  </si>
  <si>
    <t>3/03-N25</t>
  </si>
  <si>
    <t>3/03-N26</t>
  </si>
  <si>
    <t>3/08b- 14</t>
  </si>
  <si>
    <t>3/08b- 14Z</t>
  </si>
  <si>
    <t>3/09a-N26</t>
  </si>
  <si>
    <t>3/09a-N27</t>
  </si>
  <si>
    <t>3/09a-N28</t>
  </si>
  <si>
    <t>3/09a-N29</t>
  </si>
  <si>
    <t>3/11b- 7</t>
  </si>
  <si>
    <t>3/11b- 7Z</t>
  </si>
  <si>
    <t>3/12a- 3</t>
  </si>
  <si>
    <t>3/14a-D1</t>
  </si>
  <si>
    <t>3/14a-D2</t>
  </si>
  <si>
    <t>3/18c- 1</t>
  </si>
  <si>
    <t>3/22a- 3</t>
  </si>
  <si>
    <t>30/03a- 1</t>
  </si>
  <si>
    <t>30/07a- 9</t>
  </si>
  <si>
    <t>30/13- 3</t>
  </si>
  <si>
    <t>30/14- 1</t>
  </si>
  <si>
    <t>30/16a-A15</t>
  </si>
  <si>
    <t>30/16a-A16</t>
  </si>
  <si>
    <t>30/16-F27</t>
  </si>
  <si>
    <t>30/17b-A15</t>
  </si>
  <si>
    <t>30/17b-A16</t>
  </si>
  <si>
    <t>30/17b-A17</t>
  </si>
  <si>
    <t>30/17b-A17Z</t>
  </si>
  <si>
    <t>30/17b-A18</t>
  </si>
  <si>
    <t>30/17b-A19</t>
  </si>
  <si>
    <t>30/21- 1</t>
  </si>
  <si>
    <t>30/24- 39</t>
  </si>
  <si>
    <t>31/26- 6</t>
  </si>
  <si>
    <t>4/26- 2</t>
  </si>
  <si>
    <t>42/28a- 3</t>
  </si>
  <si>
    <t>42/28a- 4</t>
  </si>
  <si>
    <t>42/29- 6</t>
  </si>
  <si>
    <t>42/30-A5</t>
  </si>
  <si>
    <t>42/30-A6</t>
  </si>
  <si>
    <t>42/30-A7</t>
  </si>
  <si>
    <t>42/30-B6</t>
  </si>
  <si>
    <t>42/30-B7</t>
  </si>
  <si>
    <t>42/30-B8</t>
  </si>
  <si>
    <t>42/30-B9</t>
  </si>
  <si>
    <t>42/30-C3</t>
  </si>
  <si>
    <t>42/30-C4</t>
  </si>
  <si>
    <t>42/30-C5</t>
  </si>
  <si>
    <t>43/08a- 6</t>
  </si>
  <si>
    <t>43/19- 2</t>
  </si>
  <si>
    <t>43/19- 2A</t>
  </si>
  <si>
    <t>43/26a-E11</t>
  </si>
  <si>
    <t>43/26a-F1</t>
  </si>
  <si>
    <t>43/26a-F2</t>
  </si>
  <si>
    <t>43/26a-F3</t>
  </si>
  <si>
    <t>43/26a-F4</t>
  </si>
  <si>
    <t>43/26a-F5</t>
  </si>
  <si>
    <t>43/26a-F6</t>
  </si>
  <si>
    <t>44/11- 2</t>
  </si>
  <si>
    <t>44/21- 5</t>
  </si>
  <si>
    <t>44/23- 9</t>
  </si>
  <si>
    <t>44/24- 3</t>
  </si>
  <si>
    <t>47/04a- 3</t>
  </si>
  <si>
    <t>47/04b- 4</t>
  </si>
  <si>
    <t>47/10- 4</t>
  </si>
  <si>
    <t>47/14a-J2</t>
  </si>
  <si>
    <t>47/14a-J3</t>
  </si>
  <si>
    <t>47/14a-K1</t>
  </si>
  <si>
    <t>47/14a-K2</t>
  </si>
  <si>
    <t>47/14a-K3</t>
  </si>
  <si>
    <t>48/05- 1</t>
  </si>
  <si>
    <t>48/07a- 9</t>
  </si>
  <si>
    <t>48/07b- 7</t>
  </si>
  <si>
    <t>48/07b- 8</t>
  </si>
  <si>
    <t>48/08a- 1</t>
  </si>
  <si>
    <t>48/08b- 2</t>
  </si>
  <si>
    <t>48/09- 2</t>
  </si>
  <si>
    <t>48/09- 3</t>
  </si>
  <si>
    <t>48/10a- 7</t>
  </si>
  <si>
    <t>48/10b- 8</t>
  </si>
  <si>
    <t>48/15a-B1</t>
  </si>
  <si>
    <t>48/15a-B2</t>
  </si>
  <si>
    <t>48/15a-B3</t>
  </si>
  <si>
    <t>48/15a-B4</t>
  </si>
  <si>
    <t>48/17a- 8</t>
  </si>
  <si>
    <t>48/17a- 9</t>
  </si>
  <si>
    <t>48/19a-W3</t>
  </si>
  <si>
    <t>48/19a-W4</t>
  </si>
  <si>
    <t>48/19a-W5</t>
  </si>
  <si>
    <t>48/19a-W6</t>
  </si>
  <si>
    <t>48/19a-W7</t>
  </si>
  <si>
    <t>48/19a-W8</t>
  </si>
  <si>
    <t>48/19a-W9</t>
  </si>
  <si>
    <t>48/19b-A3</t>
  </si>
  <si>
    <t>48/24a- 1</t>
  </si>
  <si>
    <t>48/25b- 5</t>
  </si>
  <si>
    <t>48/25b- 5Z</t>
  </si>
  <si>
    <t>48/25b-U6</t>
  </si>
  <si>
    <t>48/25b-U7</t>
  </si>
  <si>
    <t>48/27a- 1</t>
  </si>
  <si>
    <t>48/29- 8</t>
  </si>
  <si>
    <t>48/30- 13</t>
  </si>
  <si>
    <t>49/03- 1</t>
  </si>
  <si>
    <t>49/04- 3</t>
  </si>
  <si>
    <t>49/06a- 4</t>
  </si>
  <si>
    <t>49/07a- 1</t>
  </si>
  <si>
    <t>49/08- 2</t>
  </si>
  <si>
    <t>49/08- 2A</t>
  </si>
  <si>
    <t>49/09b- 2</t>
  </si>
  <si>
    <t>49/10a- 2</t>
  </si>
  <si>
    <t>49/11a-A8</t>
  </si>
  <si>
    <t>49/14a- 2</t>
  </si>
  <si>
    <t>49/16-P5</t>
  </si>
  <si>
    <t>49/16-S7</t>
  </si>
  <si>
    <t>49/17- 10</t>
  </si>
  <si>
    <t>49/18-B11</t>
  </si>
  <si>
    <t>49/19- 5</t>
  </si>
  <si>
    <t>49/20b- 4</t>
  </si>
  <si>
    <t>49/21-T6</t>
  </si>
  <si>
    <t>49/22- 6</t>
  </si>
  <si>
    <t>49/23- 5</t>
  </si>
  <si>
    <t>49/23- 6</t>
  </si>
  <si>
    <t>49/23-D3</t>
  </si>
  <si>
    <t>49/23-D4</t>
  </si>
  <si>
    <t>49/23-D4Z</t>
  </si>
  <si>
    <t>49/26-F12</t>
  </si>
  <si>
    <t>49/26-F13</t>
  </si>
  <si>
    <t>49/26-G11</t>
  </si>
  <si>
    <t>49/28- 16</t>
  </si>
  <si>
    <t>50/26a- 2</t>
  </si>
  <si>
    <t>52/05-A13</t>
  </si>
  <si>
    <t>52/05-A14</t>
  </si>
  <si>
    <t>53/01a-A2</t>
  </si>
  <si>
    <t>53/01a-A3</t>
  </si>
  <si>
    <t>53/01a-A4</t>
  </si>
  <si>
    <t>53/01a-A5</t>
  </si>
  <si>
    <t>53/02- 8</t>
  </si>
  <si>
    <t>53/02- 8Z</t>
  </si>
  <si>
    <t>53/03b- 2</t>
  </si>
  <si>
    <t>53/05a- 2</t>
  </si>
  <si>
    <t>53/05a- 3</t>
  </si>
  <si>
    <t>53/09a- 1</t>
  </si>
  <si>
    <t>54/01b- 2</t>
  </si>
  <si>
    <t>9/08a- 15</t>
  </si>
  <si>
    <t>9/13a- 47</t>
  </si>
  <si>
    <t>9/13a-B21</t>
  </si>
  <si>
    <t>9/13a-B22</t>
  </si>
  <si>
    <t>9/13a-B23</t>
  </si>
  <si>
    <t>9/13a-B24</t>
  </si>
  <si>
    <t>9/13a-B25</t>
  </si>
  <si>
    <t>9/13b- 43Y</t>
  </si>
  <si>
    <t>9/13b- 45</t>
  </si>
  <si>
    <t>9/13b- 45Z</t>
  </si>
  <si>
    <t>9/13b- 46</t>
  </si>
  <si>
    <t>9/13c- 44</t>
  </si>
  <si>
    <t>9/13c- 44Z</t>
  </si>
  <si>
    <t>9/14a- 3Z</t>
  </si>
  <si>
    <t>9/14b- 4</t>
  </si>
  <si>
    <t>9/14b- 4A</t>
  </si>
  <si>
    <t>9/14b- 5</t>
  </si>
  <si>
    <t>9/15a- 2</t>
  </si>
  <si>
    <t>9/17a- 5</t>
  </si>
  <si>
    <t>9/18a- 18</t>
  </si>
  <si>
    <t>9/18a- 21</t>
  </si>
  <si>
    <t>9/18b- 16</t>
  </si>
  <si>
    <t>9/18b- 17</t>
  </si>
  <si>
    <t>9/18b- 17X</t>
  </si>
  <si>
    <t>9/18b- 17Y</t>
  </si>
  <si>
    <t>9/18b- 17Z</t>
  </si>
  <si>
    <t>9/18b- 19</t>
  </si>
  <si>
    <t>9/18b- 19Y</t>
  </si>
  <si>
    <t>9/18b- 19Z</t>
  </si>
  <si>
    <t>9/18b- 20</t>
  </si>
  <si>
    <t>9/22- 2</t>
  </si>
  <si>
    <t>9/23b- 12</t>
  </si>
  <si>
    <t>9/23b- 13</t>
  </si>
  <si>
    <t>9/23b- 13Z</t>
  </si>
  <si>
    <t>9/23b- 14</t>
  </si>
  <si>
    <t>9/23b- 15</t>
  </si>
  <si>
    <t>9/23b- 15Z</t>
  </si>
  <si>
    <t>9/27a- 2</t>
  </si>
  <si>
    <t>9/28a- 14</t>
  </si>
  <si>
    <t>93/02- 3</t>
  </si>
  <si>
    <t>98/06- 9</t>
  </si>
  <si>
    <t>106/20- 1</t>
  </si>
  <si>
    <t>11/30a- 10</t>
  </si>
  <si>
    <t>11/30a-A30</t>
  </si>
  <si>
    <t>110/02a-F5</t>
  </si>
  <si>
    <t>110/02a-F6</t>
  </si>
  <si>
    <t>110/02a-F7</t>
  </si>
  <si>
    <t>110/02a-H4</t>
  </si>
  <si>
    <t>110/09a- 2</t>
  </si>
  <si>
    <t>110/13- 1</t>
  </si>
  <si>
    <t>110/13- 2</t>
  </si>
  <si>
    <t>110/13- 3</t>
  </si>
  <si>
    <t>110/14- 1</t>
  </si>
  <si>
    <t>113/28- 1</t>
  </si>
  <si>
    <t>12/13- 1</t>
  </si>
  <si>
    <t>12/18- 1</t>
  </si>
  <si>
    <t>12/27a- 3</t>
  </si>
  <si>
    <t>13/21a- 1</t>
  </si>
  <si>
    <t>13/21a- 1A</t>
  </si>
  <si>
    <t>13/21b- 2</t>
  </si>
  <si>
    <t>13/22a- 5</t>
  </si>
  <si>
    <t>13/22a- 6</t>
  </si>
  <si>
    <t>13/22a- 7</t>
  </si>
  <si>
    <t>13/22a- 8</t>
  </si>
  <si>
    <t>13/22b- 4</t>
  </si>
  <si>
    <t>13/26- 1</t>
  </si>
  <si>
    <t>13/28a- 5</t>
  </si>
  <si>
    <t>14/15a- 4</t>
  </si>
  <si>
    <t>14/15b- 3</t>
  </si>
  <si>
    <t>14/18a- 8</t>
  </si>
  <si>
    <t>14/18b- 7</t>
  </si>
  <si>
    <t>14/19a-E8</t>
  </si>
  <si>
    <t>14/19a-E8Z</t>
  </si>
  <si>
    <t>14/19b- 25</t>
  </si>
  <si>
    <t>14/19b- 26</t>
  </si>
  <si>
    <t>14/20b- 24</t>
  </si>
  <si>
    <t>14/20b- 25</t>
  </si>
  <si>
    <t>14/20b- 25A</t>
  </si>
  <si>
    <t>14/20b-H3Z</t>
  </si>
  <si>
    <t>14/24a- 3</t>
  </si>
  <si>
    <t>14/27a- 1</t>
  </si>
  <si>
    <t>15/11a- 4</t>
  </si>
  <si>
    <t>15/12a- 3</t>
  </si>
  <si>
    <t>15/13b- 6</t>
  </si>
  <si>
    <t>15/14b- 2</t>
  </si>
  <si>
    <t>15/16-T14</t>
  </si>
  <si>
    <t>15/17- 22Z</t>
  </si>
  <si>
    <t>15/17- 25</t>
  </si>
  <si>
    <t>15/17-B1</t>
  </si>
  <si>
    <t>15/17-B2</t>
  </si>
  <si>
    <t>15/17-B3</t>
  </si>
  <si>
    <t>15/17-B3Z</t>
  </si>
  <si>
    <t>15/17-B4</t>
  </si>
  <si>
    <t>15/17-B5</t>
  </si>
  <si>
    <t>15/17-B6</t>
  </si>
  <si>
    <t>15/20a- 10</t>
  </si>
  <si>
    <t>15/20a- 5</t>
  </si>
  <si>
    <t>15/20a- 6</t>
  </si>
  <si>
    <t>15/20a- 7</t>
  </si>
  <si>
    <t>15/20a- 8</t>
  </si>
  <si>
    <t>15/20a- 9</t>
  </si>
  <si>
    <t>15/21a- 42</t>
  </si>
  <si>
    <t>15/22- 9</t>
  </si>
  <si>
    <t>15/22- 9Z</t>
  </si>
  <si>
    <t>15/22-C1</t>
  </si>
  <si>
    <t>15/23b- 10</t>
  </si>
  <si>
    <t>15/24a- 4</t>
  </si>
  <si>
    <t>15/24b- 3</t>
  </si>
  <si>
    <t>15/25b- 3</t>
  </si>
  <si>
    <t>15/27- 4</t>
  </si>
  <si>
    <t>15/29a- 5</t>
  </si>
  <si>
    <t>15/30- 7</t>
  </si>
  <si>
    <t>16/02a- 2</t>
  </si>
  <si>
    <t>16/03c- 12</t>
  </si>
  <si>
    <t>16/07a- 31</t>
  </si>
  <si>
    <t>16/07a-A32Z</t>
  </si>
  <si>
    <t>16/07a-A33</t>
  </si>
  <si>
    <t>16/07a-B16</t>
  </si>
  <si>
    <t>16/07a-B16Z</t>
  </si>
  <si>
    <t>16/07a-B17</t>
  </si>
  <si>
    <t>16/07a-C4</t>
  </si>
  <si>
    <t>16/07a-C5</t>
  </si>
  <si>
    <t>16/08a- 12</t>
  </si>
  <si>
    <t>16/08a- 12Z</t>
  </si>
  <si>
    <t>16/08b-A4</t>
  </si>
  <si>
    <t>16/11a- 5</t>
  </si>
  <si>
    <t>16/18- 3</t>
  </si>
  <si>
    <t>16/21a- 20</t>
  </si>
  <si>
    <t>16/21b- 21</t>
  </si>
  <si>
    <t>16/23- 5</t>
  </si>
  <si>
    <t>16/24a- 1</t>
  </si>
  <si>
    <t>16/26- 20</t>
  </si>
  <si>
    <t>16/26- 21</t>
  </si>
  <si>
    <t>16/26- 21Z</t>
  </si>
  <si>
    <t>16/28- 14</t>
  </si>
  <si>
    <t>16/28- 15</t>
  </si>
  <si>
    <t>16/28- 15Z</t>
  </si>
  <si>
    <t>16/29a- 8Z</t>
  </si>
  <si>
    <t>164/25- 2</t>
  </si>
  <si>
    <t>19/02- 1</t>
  </si>
  <si>
    <t>2/05-H56</t>
  </si>
  <si>
    <t>2/05-H57</t>
  </si>
  <si>
    <t>2/10a- 12</t>
  </si>
  <si>
    <t>20/04b- 4</t>
  </si>
  <si>
    <t>20/05a- 5</t>
  </si>
  <si>
    <t>20/07a- 3</t>
  </si>
  <si>
    <t>204/24- 1</t>
  </si>
  <si>
    <t>204/24- 1A</t>
  </si>
  <si>
    <t>204/27a- 1</t>
  </si>
  <si>
    <t>205/14- 1</t>
  </si>
  <si>
    <t>205/21- 2</t>
  </si>
  <si>
    <t>205/26a- 3</t>
  </si>
  <si>
    <t>207/01a- 4</t>
  </si>
  <si>
    <t>207/01a- 4Z</t>
  </si>
  <si>
    <t>21/01a- 15</t>
  </si>
  <si>
    <t>21/01a- 16</t>
  </si>
  <si>
    <t>21/05b- 4</t>
  </si>
  <si>
    <t>21/07a- 3</t>
  </si>
  <si>
    <t>21/09- 4</t>
  </si>
  <si>
    <t>21/09- 5</t>
  </si>
  <si>
    <t>21/09- 5A</t>
  </si>
  <si>
    <t>21/13a- 3</t>
  </si>
  <si>
    <t>21/18a-K1</t>
  </si>
  <si>
    <t>21/18a-K2</t>
  </si>
  <si>
    <t>21/18a-K3</t>
  </si>
  <si>
    <t>21/19- 3</t>
  </si>
  <si>
    <t>21/20b- 4</t>
  </si>
  <si>
    <t>21/20b- 4Y</t>
  </si>
  <si>
    <t>21/20b- 4Z</t>
  </si>
  <si>
    <t>21/21- 1</t>
  </si>
  <si>
    <t>21/23a- 4</t>
  </si>
  <si>
    <t>21/27- 3</t>
  </si>
  <si>
    <t>21/27- 4</t>
  </si>
  <si>
    <t>21/28a- 6</t>
  </si>
  <si>
    <t>21/30- 16</t>
  </si>
  <si>
    <t>21/30- 17</t>
  </si>
  <si>
    <t>210/10- 1</t>
  </si>
  <si>
    <t>210/14- 2</t>
  </si>
  <si>
    <t>210/19- 4</t>
  </si>
  <si>
    <t>210/19- 4A</t>
  </si>
  <si>
    <t>210/19- 4B</t>
  </si>
  <si>
    <t>210/25a-A2</t>
  </si>
  <si>
    <t>210/25a-A4</t>
  </si>
  <si>
    <t>210/25a-A5</t>
  </si>
  <si>
    <t>210/25a-A5J</t>
  </si>
  <si>
    <t>210/25a-A6</t>
  </si>
  <si>
    <t>210/25b- 8</t>
  </si>
  <si>
    <t>210/29a- 3</t>
  </si>
  <si>
    <t>211/07a- 5</t>
  </si>
  <si>
    <t>211/07a- 5Z</t>
  </si>
  <si>
    <t>211/11a- 6</t>
  </si>
  <si>
    <t>211/12a-M16</t>
  </si>
  <si>
    <t>211/12a-M17</t>
  </si>
  <si>
    <t>211/13b- 11</t>
  </si>
  <si>
    <t>211/14- 4</t>
  </si>
  <si>
    <t>211/16a-A10</t>
  </si>
  <si>
    <t>211/16a-A11</t>
  </si>
  <si>
    <t>211/16a-A12</t>
  </si>
  <si>
    <t>211/16a-A7</t>
  </si>
  <si>
    <t>211/16a-A7J</t>
  </si>
  <si>
    <t>211/16a-A7K</t>
  </si>
  <si>
    <t>211/16a-A7L</t>
  </si>
  <si>
    <t>211/16a-A8</t>
  </si>
  <si>
    <t>211/16a-A9</t>
  </si>
  <si>
    <t>211/19-M32</t>
  </si>
  <si>
    <t>211/19-M33</t>
  </si>
  <si>
    <t>211/19-M34</t>
  </si>
  <si>
    <t>211/21-N34</t>
  </si>
  <si>
    <t>211/21-N34Z</t>
  </si>
  <si>
    <t>211/21-N35</t>
  </si>
  <si>
    <t>211/23-A47</t>
  </si>
  <si>
    <t>211/23-A47Z</t>
  </si>
  <si>
    <t>211/23-P1Z</t>
  </si>
  <si>
    <t>211/23-P2</t>
  </si>
  <si>
    <t>211/23-W1</t>
  </si>
  <si>
    <t>211/23-W2</t>
  </si>
  <si>
    <t>211/26-U6</t>
  </si>
  <si>
    <t>211/27-A41Z</t>
  </si>
  <si>
    <t>211/27-A44</t>
  </si>
  <si>
    <t>211/27-A45</t>
  </si>
  <si>
    <t>211/27-A46</t>
  </si>
  <si>
    <t>211/27-A47</t>
  </si>
  <si>
    <t>211/28a-H32</t>
  </si>
  <si>
    <t>211/29-A35</t>
  </si>
  <si>
    <t>211/30- 1</t>
  </si>
  <si>
    <t>22/01a- 5</t>
  </si>
  <si>
    <t>22/01b- 6</t>
  </si>
  <si>
    <t>22/01c- 7</t>
  </si>
  <si>
    <t>22/04b- 4</t>
  </si>
  <si>
    <t>22/05a- 13</t>
  </si>
  <si>
    <t>22/07- 3</t>
  </si>
  <si>
    <t>22/08a- 4</t>
  </si>
  <si>
    <t>22/11- 10</t>
  </si>
  <si>
    <t>22/11- 11</t>
  </si>
  <si>
    <t>22/12a- 5</t>
  </si>
  <si>
    <t>22/12a- 6</t>
  </si>
  <si>
    <t>22/16b- 3</t>
  </si>
  <si>
    <t>22/17-T11</t>
  </si>
  <si>
    <t>22/17-T11Z</t>
  </si>
  <si>
    <t>22/17-T12</t>
  </si>
  <si>
    <t>22/17-T13</t>
  </si>
  <si>
    <t>22/20- 2</t>
  </si>
  <si>
    <t>22/20- 2Z</t>
  </si>
  <si>
    <t>22/20- 3</t>
  </si>
  <si>
    <t>22/21- 6</t>
  </si>
  <si>
    <t>22/22a- 1</t>
  </si>
  <si>
    <t>22/23a- 3</t>
  </si>
  <si>
    <t>22/30a- 7</t>
  </si>
  <si>
    <t>22/30c- 8</t>
  </si>
  <si>
    <t>23/16a- 4</t>
  </si>
  <si>
    <t>23/22a- 2Z</t>
  </si>
  <si>
    <t>23/26a- 13Y</t>
  </si>
  <si>
    <t>23/26a- 13Z</t>
  </si>
  <si>
    <t>23/26b- 14</t>
  </si>
  <si>
    <t>28/05a- 4</t>
  </si>
  <si>
    <t>29/01c- 4</t>
  </si>
  <si>
    <t>29/02b- 5</t>
  </si>
  <si>
    <t>29/03a- 3</t>
  </si>
  <si>
    <t>29/05a- 7</t>
  </si>
  <si>
    <t>29/06b- 5</t>
  </si>
  <si>
    <t>29/13b- 2</t>
  </si>
  <si>
    <t>3/04b- 17</t>
  </si>
  <si>
    <t>3/08-S45</t>
  </si>
  <si>
    <t>3/08-S46</t>
  </si>
  <si>
    <t>3/09a-N30</t>
  </si>
  <si>
    <t>3/11b- 8</t>
  </si>
  <si>
    <t>3/11b- 8Z</t>
  </si>
  <si>
    <t>3/17- 1</t>
  </si>
  <si>
    <t>3/23a- 4</t>
  </si>
  <si>
    <t>3/23a- 4A</t>
  </si>
  <si>
    <t>3/23a- 4B</t>
  </si>
  <si>
    <t>3/24a- 3</t>
  </si>
  <si>
    <t>3/28b- 3</t>
  </si>
  <si>
    <t>30/16-F28</t>
  </si>
  <si>
    <t>30/16-F29</t>
  </si>
  <si>
    <t>30/16-F30</t>
  </si>
  <si>
    <t>30/17a- 10</t>
  </si>
  <si>
    <t>30/17b-A16Z</t>
  </si>
  <si>
    <t>30/17b-A20</t>
  </si>
  <si>
    <t>31/26- 7</t>
  </si>
  <si>
    <t>31/26a- 8</t>
  </si>
  <si>
    <t>41/14- 1</t>
  </si>
  <si>
    <t>42/15a- 2</t>
  </si>
  <si>
    <t>42/24- 1</t>
  </si>
  <si>
    <t>42/25- 1</t>
  </si>
  <si>
    <t>42/27a- 1</t>
  </si>
  <si>
    <t>42/28b- 5</t>
  </si>
  <si>
    <t>42/29- 7</t>
  </si>
  <si>
    <t>42/29- 8</t>
  </si>
  <si>
    <t>42/29- 9</t>
  </si>
  <si>
    <t>42/30-B10</t>
  </si>
  <si>
    <t>42/30-B11</t>
  </si>
  <si>
    <t>43/24- 1</t>
  </si>
  <si>
    <t>43/24-P4</t>
  </si>
  <si>
    <t>43/26a-E1</t>
  </si>
  <si>
    <t>43/26a-E2</t>
  </si>
  <si>
    <t>43/26a-E3</t>
  </si>
  <si>
    <t>43/26a-E4</t>
  </si>
  <si>
    <t>43/26a-E5</t>
  </si>
  <si>
    <t>43/26a-F6Z</t>
  </si>
  <si>
    <t>43/26a-F7</t>
  </si>
  <si>
    <t>43/26a-F8</t>
  </si>
  <si>
    <t>43/26a-F9</t>
  </si>
  <si>
    <t>43/27- 1</t>
  </si>
  <si>
    <t>43/27- 2</t>
  </si>
  <si>
    <t>44/11- 3</t>
  </si>
  <si>
    <t>44/17- 1</t>
  </si>
  <si>
    <t>44/21a- 6</t>
  </si>
  <si>
    <t>44/21a- 7</t>
  </si>
  <si>
    <t>44/22b- 8</t>
  </si>
  <si>
    <t>47/04b- 5</t>
  </si>
  <si>
    <t>47/10- 5</t>
  </si>
  <si>
    <t>47/14a-J4</t>
  </si>
  <si>
    <t>47/14a-J5</t>
  </si>
  <si>
    <t>47/14a-J5Z</t>
  </si>
  <si>
    <t>47/14a-K4</t>
  </si>
  <si>
    <t>47/14a-K5</t>
  </si>
  <si>
    <t>47/20- 2</t>
  </si>
  <si>
    <t>48/01- 1</t>
  </si>
  <si>
    <t>48/06- 32</t>
  </si>
  <si>
    <t>48/07b- 10</t>
  </si>
  <si>
    <t>48/10b- 10</t>
  </si>
  <si>
    <t>48/10b- 9</t>
  </si>
  <si>
    <t>48/13a-B1</t>
  </si>
  <si>
    <t>48/13a-B2</t>
  </si>
  <si>
    <t>48/13a-B3</t>
  </si>
  <si>
    <t>48/15a-B1Z</t>
  </si>
  <si>
    <t>48/15b- 8</t>
  </si>
  <si>
    <t>48/17a- 10</t>
  </si>
  <si>
    <t>48/18a- 10</t>
  </si>
  <si>
    <t>48/18b- 9</t>
  </si>
  <si>
    <t>48/19a-W10</t>
  </si>
  <si>
    <t>48/19a-W11</t>
  </si>
  <si>
    <t>48/19a-W12</t>
  </si>
  <si>
    <t>48/19a-W13</t>
  </si>
  <si>
    <t>48/20b- 6</t>
  </si>
  <si>
    <t>48/22- 4</t>
  </si>
  <si>
    <t>48/23a- 4</t>
  </si>
  <si>
    <t>48/24b- 2</t>
  </si>
  <si>
    <t>48/29-B9</t>
  </si>
  <si>
    <t>49/01- 4</t>
  </si>
  <si>
    <t>49/02- 4</t>
  </si>
  <si>
    <t>49/02- 4Z</t>
  </si>
  <si>
    <t>49/04a- 4</t>
  </si>
  <si>
    <t>49/06a- 4Z</t>
  </si>
  <si>
    <t>49/07b- 2</t>
  </si>
  <si>
    <t>49/10b- 3</t>
  </si>
  <si>
    <t>49/11a-A9</t>
  </si>
  <si>
    <t>49/16-P6</t>
  </si>
  <si>
    <t>49/16-P6Z</t>
  </si>
  <si>
    <t>49/16-Q6</t>
  </si>
  <si>
    <t>49/16-S8</t>
  </si>
  <si>
    <t>49/21-R11</t>
  </si>
  <si>
    <t>49/22- 7</t>
  </si>
  <si>
    <t>49/22- 7Z</t>
  </si>
  <si>
    <t>49/22- 8</t>
  </si>
  <si>
    <t>49/24- 17</t>
  </si>
  <si>
    <t>49/24-N4</t>
  </si>
  <si>
    <t>49/26-A26</t>
  </si>
  <si>
    <t>49/26-F14</t>
  </si>
  <si>
    <t>49/26-G12</t>
  </si>
  <si>
    <t>49/29c- 8</t>
  </si>
  <si>
    <t>49/30a- 5</t>
  </si>
  <si>
    <t>49/30b- 6</t>
  </si>
  <si>
    <t>50/26a- 3</t>
  </si>
  <si>
    <t>50/26a- 4</t>
  </si>
  <si>
    <t>50/26b- 5</t>
  </si>
  <si>
    <t>53/01a- 11</t>
  </si>
  <si>
    <t>53/04a- 9</t>
  </si>
  <si>
    <t>53/10- 2</t>
  </si>
  <si>
    <t>53/18- 1</t>
  </si>
  <si>
    <t>54/01a- 3</t>
  </si>
  <si>
    <t>9/05a- 3</t>
  </si>
  <si>
    <t>9/08a- 15Z</t>
  </si>
  <si>
    <t>9/08a- 16</t>
  </si>
  <si>
    <t>9/08a- 17</t>
  </si>
  <si>
    <t>9/09a-A1</t>
  </si>
  <si>
    <t>9/09a-A10</t>
  </si>
  <si>
    <t>9/09a-A2</t>
  </si>
  <si>
    <t>9/09a-A3</t>
  </si>
  <si>
    <t>9/09a-A4</t>
  </si>
  <si>
    <t>9/09a-A5</t>
  </si>
  <si>
    <t>9/09a-A6</t>
  </si>
  <si>
    <t>9/09a-A7</t>
  </si>
  <si>
    <t>9/09a-A9</t>
  </si>
  <si>
    <t>9/12a- 10</t>
  </si>
  <si>
    <t>9/13a- 47Z</t>
  </si>
  <si>
    <t>9/13a- 48</t>
  </si>
  <si>
    <t>9/13a- 50</t>
  </si>
  <si>
    <t>9/13-A46</t>
  </si>
  <si>
    <t>9/13-A47</t>
  </si>
  <si>
    <t>9/13-A48</t>
  </si>
  <si>
    <t>9/13a-B26</t>
  </si>
  <si>
    <t>9/13a-B26Z</t>
  </si>
  <si>
    <t>9/13a-B27</t>
  </si>
  <si>
    <t>9/13b- 49</t>
  </si>
  <si>
    <t>9/13b- 51</t>
  </si>
  <si>
    <t>9/15b- 3</t>
  </si>
  <si>
    <t>9/15b- 3Z</t>
  </si>
  <si>
    <t>9/18b- 22</t>
  </si>
  <si>
    <t>9/18b- 23</t>
  </si>
  <si>
    <t>9/19- 8</t>
  </si>
  <si>
    <t>9/21- 2</t>
  </si>
  <si>
    <t>9/23a- 23</t>
  </si>
  <si>
    <t>9/23b- 16</t>
  </si>
  <si>
    <t>9/23b- 17</t>
  </si>
  <si>
    <t>9/23b- 18</t>
  </si>
  <si>
    <t>9/23b- 19</t>
  </si>
  <si>
    <t>9/23b- 20</t>
  </si>
  <si>
    <t>9/23b- 20Z</t>
  </si>
  <si>
    <t>9/23b- 21</t>
  </si>
  <si>
    <t>9/23b- 21Y</t>
  </si>
  <si>
    <t>9/23b- 21Z</t>
  </si>
  <si>
    <t>9/23b- 22</t>
  </si>
  <si>
    <t>9/23b- 24</t>
  </si>
  <si>
    <t>9/23b- 24Y</t>
  </si>
  <si>
    <t>9/23b- 24Z</t>
  </si>
  <si>
    <t>9/28a- 15</t>
  </si>
  <si>
    <t>9/28a- 16</t>
  </si>
  <si>
    <t>9/29a- 1</t>
  </si>
  <si>
    <t>102/28- 2</t>
  </si>
  <si>
    <t>110/02a-H5</t>
  </si>
  <si>
    <t>110/02a-H6</t>
  </si>
  <si>
    <t>110/02a-H7</t>
  </si>
  <si>
    <t>110/02b- 10</t>
  </si>
  <si>
    <t>110/08a- 4</t>
  </si>
  <si>
    <t>110/12b- 2</t>
  </si>
  <si>
    <t>110/13- 10</t>
  </si>
  <si>
    <t>110/13- 4</t>
  </si>
  <si>
    <t>110/13- 5</t>
  </si>
  <si>
    <t>110/13- 6</t>
  </si>
  <si>
    <t>110/13- 7</t>
  </si>
  <si>
    <t>110/13- 8</t>
  </si>
  <si>
    <t>110/13- 9</t>
  </si>
  <si>
    <t>12/25- 1</t>
  </si>
  <si>
    <t>13/16a- 1</t>
  </si>
  <si>
    <t>13/23- 1</t>
  </si>
  <si>
    <t>13/27a- 3</t>
  </si>
  <si>
    <t>13/28a- 6</t>
  </si>
  <si>
    <t>13/28a- 6A</t>
  </si>
  <si>
    <t>13/29a- 4</t>
  </si>
  <si>
    <t>13/29a- 4Z</t>
  </si>
  <si>
    <t>132/15- 1</t>
  </si>
  <si>
    <t>14/14a- 3</t>
  </si>
  <si>
    <t>14/18a- 8Z</t>
  </si>
  <si>
    <t>14/18a- 9</t>
  </si>
  <si>
    <t>14/19a- 27</t>
  </si>
  <si>
    <t>14/19a-D7</t>
  </si>
  <si>
    <t>14/19a-E5Y</t>
  </si>
  <si>
    <t>14/19a-E8Y</t>
  </si>
  <si>
    <t>14/19-C61</t>
  </si>
  <si>
    <t>14/20b- 26</t>
  </si>
  <si>
    <t>14/20b- 26A</t>
  </si>
  <si>
    <t>14/20b- 27</t>
  </si>
  <si>
    <t>14/25a- 3</t>
  </si>
  <si>
    <t>14/30b- 3</t>
  </si>
  <si>
    <t>15/14a- 3</t>
  </si>
  <si>
    <t>15/16b- 20</t>
  </si>
  <si>
    <t>15/17- 26</t>
  </si>
  <si>
    <t>15/17-B1Z</t>
  </si>
  <si>
    <t>15/17-B7</t>
  </si>
  <si>
    <t>15/17-B8</t>
  </si>
  <si>
    <t>15/21a- 43</t>
  </si>
  <si>
    <t>15/21a- 44</t>
  </si>
  <si>
    <t>15/21a- 46</t>
  </si>
  <si>
    <t>15/21a-A1</t>
  </si>
  <si>
    <t>15/21a-A1Z</t>
  </si>
  <si>
    <t>15/21a-A2</t>
  </si>
  <si>
    <t>15/21a-A4</t>
  </si>
  <si>
    <t>15/21a-A5</t>
  </si>
  <si>
    <t>15/21b- 45</t>
  </si>
  <si>
    <t>15/22- 10</t>
  </si>
  <si>
    <t>15/22-C2</t>
  </si>
  <si>
    <t>15/22-C2Z</t>
  </si>
  <si>
    <t>15/22-C4</t>
  </si>
  <si>
    <t>15/22-C5</t>
  </si>
  <si>
    <t>15/22-C6</t>
  </si>
  <si>
    <t>15/22-D1</t>
  </si>
  <si>
    <t>15/22-D1A</t>
  </si>
  <si>
    <t>15/23a- 11</t>
  </si>
  <si>
    <t>15/23a- 11A</t>
  </si>
  <si>
    <t>15/23a- 12</t>
  </si>
  <si>
    <t>15/24b- 5</t>
  </si>
  <si>
    <t>15/25a- 4</t>
  </si>
  <si>
    <t>15/26a- 6</t>
  </si>
  <si>
    <t>15/26a- 6A</t>
  </si>
  <si>
    <t>15/26a- 6Z</t>
  </si>
  <si>
    <t>15/30- 8</t>
  </si>
  <si>
    <t>15/30- 9</t>
  </si>
  <si>
    <t>154/03- 1</t>
  </si>
  <si>
    <t>16/03a-E1</t>
  </si>
  <si>
    <t>16/03a-E2</t>
  </si>
  <si>
    <t>16/03d- 13</t>
  </si>
  <si>
    <t>16/07a- 32</t>
  </si>
  <si>
    <t>16/07a-A30Z</t>
  </si>
  <si>
    <t>16/07a-A34</t>
  </si>
  <si>
    <t>16/07a-A35</t>
  </si>
  <si>
    <t>16/07a-B18</t>
  </si>
  <si>
    <t>16/07a-B19</t>
  </si>
  <si>
    <t>16/07a-C6</t>
  </si>
  <si>
    <t>16/07a-C6Z</t>
  </si>
  <si>
    <t>16/07a-C7</t>
  </si>
  <si>
    <t>16/08b-A7</t>
  </si>
  <si>
    <t>16/12a- 14</t>
  </si>
  <si>
    <t>16/12a- 15</t>
  </si>
  <si>
    <t>16/12a- 16</t>
  </si>
  <si>
    <t>16/12a- 16Z</t>
  </si>
  <si>
    <t>16/16b- 4</t>
  </si>
  <si>
    <t>16/17- 19</t>
  </si>
  <si>
    <t>16/17- 20</t>
  </si>
  <si>
    <t>16/17-A1</t>
  </si>
  <si>
    <t>16/17-A2</t>
  </si>
  <si>
    <t>16/17-A3</t>
  </si>
  <si>
    <t>16/21a- 18Z</t>
  </si>
  <si>
    <t>16/21a- 23</t>
  </si>
  <si>
    <t>16/21a-B11</t>
  </si>
  <si>
    <t>16/21c- 22</t>
  </si>
  <si>
    <t>16/26- 22</t>
  </si>
  <si>
    <t>16/27a- 6</t>
  </si>
  <si>
    <t>16/27a- 7</t>
  </si>
  <si>
    <t>16/29a-A21</t>
  </si>
  <si>
    <t>2/05-H57Z</t>
  </si>
  <si>
    <t>2/05-H58</t>
  </si>
  <si>
    <t>2/05-H58Z</t>
  </si>
  <si>
    <t>202/18- 1</t>
  </si>
  <si>
    <t>204/19- 2</t>
  </si>
  <si>
    <t>204/25- 1</t>
  </si>
  <si>
    <t>204/30a- 2</t>
  </si>
  <si>
    <t>205/26a- 4</t>
  </si>
  <si>
    <t>206/07a- 2</t>
  </si>
  <si>
    <t>206/08- 8</t>
  </si>
  <si>
    <t>21/04a- 4</t>
  </si>
  <si>
    <t>21/04b- 5</t>
  </si>
  <si>
    <t>21/06b- 4</t>
  </si>
  <si>
    <t>21/14a- 4</t>
  </si>
  <si>
    <t>21/18a-K4</t>
  </si>
  <si>
    <t>21/18a-K5</t>
  </si>
  <si>
    <t>21/19- 4</t>
  </si>
  <si>
    <t>21/23c- 5</t>
  </si>
  <si>
    <t>21/24- 4</t>
  </si>
  <si>
    <t>21/25- 9</t>
  </si>
  <si>
    <t>21/25-B1</t>
  </si>
  <si>
    <t>21/25-B2</t>
  </si>
  <si>
    <t>21/25-B2Z</t>
  </si>
  <si>
    <t>21/28b- 7</t>
  </si>
  <si>
    <t>21/29b- 9</t>
  </si>
  <si>
    <t>210/20- 3</t>
  </si>
  <si>
    <t>210/25a-A7</t>
  </si>
  <si>
    <t>210/25a-A8</t>
  </si>
  <si>
    <t>210/25a-A9</t>
  </si>
  <si>
    <t>210/25b- 8Z</t>
  </si>
  <si>
    <t>211/12a- 14</t>
  </si>
  <si>
    <t>211/12a-M18</t>
  </si>
  <si>
    <t>211/16a-A13</t>
  </si>
  <si>
    <t>211/16b- 7</t>
  </si>
  <si>
    <t>211/17b- 4</t>
  </si>
  <si>
    <t>211/17b- 4A</t>
  </si>
  <si>
    <t>211/19-M35</t>
  </si>
  <si>
    <t>211/19-M35Z</t>
  </si>
  <si>
    <t>211/21-N36</t>
  </si>
  <si>
    <t>211/21-N36Y</t>
  </si>
  <si>
    <t>211/21-N36Z</t>
  </si>
  <si>
    <t>211/21-N37</t>
  </si>
  <si>
    <t>211/23-A48</t>
  </si>
  <si>
    <t>211/23-P3</t>
  </si>
  <si>
    <t>211/23-W1Z</t>
  </si>
  <si>
    <t>211/23-W2Z</t>
  </si>
  <si>
    <t>211/24a- 6</t>
  </si>
  <si>
    <t>211/26-U7</t>
  </si>
  <si>
    <t>211/26-U7Y</t>
  </si>
  <si>
    <t>211/26-U7Z</t>
  </si>
  <si>
    <t>211/27-A48</t>
  </si>
  <si>
    <t>211/27-A49</t>
  </si>
  <si>
    <t>211/27-A50</t>
  </si>
  <si>
    <t>211/27-A51</t>
  </si>
  <si>
    <t>211/29- 9</t>
  </si>
  <si>
    <t>211/29-A36</t>
  </si>
  <si>
    <t>211/29-A37</t>
  </si>
  <si>
    <t>211/29-D36</t>
  </si>
  <si>
    <t>22/02b- 9</t>
  </si>
  <si>
    <t>22/03a- 3</t>
  </si>
  <si>
    <t>22/04b- 4A</t>
  </si>
  <si>
    <t>22/10a-T1</t>
  </si>
  <si>
    <t>22/10a-T2</t>
  </si>
  <si>
    <t>22/10a-T3</t>
  </si>
  <si>
    <t>22/10a-T4</t>
  </si>
  <si>
    <t>22/10a-T4Z</t>
  </si>
  <si>
    <t>22/10a-T5</t>
  </si>
  <si>
    <t>22/10a-T6</t>
  </si>
  <si>
    <t>22/10a-T7</t>
  </si>
  <si>
    <t>22/10a-T8</t>
  </si>
  <si>
    <t>22/10a-T9</t>
  </si>
  <si>
    <t>22/11-N1</t>
  </si>
  <si>
    <t>22/11-N2</t>
  </si>
  <si>
    <t>22/17-T14</t>
  </si>
  <si>
    <t>22/17-T15</t>
  </si>
  <si>
    <t>22/17-T16</t>
  </si>
  <si>
    <t>22/17-T17</t>
  </si>
  <si>
    <t>22/17-T18</t>
  </si>
  <si>
    <t>22/18- 5</t>
  </si>
  <si>
    <t>22/19a- 3</t>
  </si>
  <si>
    <t>22/20- 3Z</t>
  </si>
  <si>
    <t>22/21-D1</t>
  </si>
  <si>
    <t>22/21-D2</t>
  </si>
  <si>
    <t>22/22b- 2</t>
  </si>
  <si>
    <t>22/22b- 2Z</t>
  </si>
  <si>
    <t>22/23b- 4</t>
  </si>
  <si>
    <t>22/24d- 10</t>
  </si>
  <si>
    <t>22/25a- 3</t>
  </si>
  <si>
    <t>22/29- 2</t>
  </si>
  <si>
    <t>22/30a- 9</t>
  </si>
  <si>
    <t>22/30b- 4Z</t>
  </si>
  <si>
    <t>23/16a- 5</t>
  </si>
  <si>
    <t>23/16a- 5Y</t>
  </si>
  <si>
    <t>23/16a- 5Z</t>
  </si>
  <si>
    <t>23/21-T3</t>
  </si>
  <si>
    <t>23/21-T4</t>
  </si>
  <si>
    <t>23/21-T5</t>
  </si>
  <si>
    <t>23/21-T6</t>
  </si>
  <si>
    <t>23/21-T7</t>
  </si>
  <si>
    <t>23/21-T8</t>
  </si>
  <si>
    <t>23/22a- 3</t>
  </si>
  <si>
    <t>23/22a- 3Z</t>
  </si>
  <si>
    <t>23/26a- 16</t>
  </si>
  <si>
    <t>23/26b- 15</t>
  </si>
  <si>
    <t>23/27- 8</t>
  </si>
  <si>
    <t>23/27- 8Z</t>
  </si>
  <si>
    <t>23/27- 9</t>
  </si>
  <si>
    <t>29/02a- 6</t>
  </si>
  <si>
    <t>29/02a- 6Z</t>
  </si>
  <si>
    <t>29/02a- 7</t>
  </si>
  <si>
    <t>29/03b- 4</t>
  </si>
  <si>
    <t>29/05b- 8</t>
  </si>
  <si>
    <t>29/06a- 6</t>
  </si>
  <si>
    <t>29/09c- 7</t>
  </si>
  <si>
    <t>29/15- 2</t>
  </si>
  <si>
    <t>3/01a- 3</t>
  </si>
  <si>
    <t>3/02-A13</t>
  </si>
  <si>
    <t>3/03-C51</t>
  </si>
  <si>
    <t>3/04a-M1</t>
  </si>
  <si>
    <t>3/07a- 7</t>
  </si>
  <si>
    <t>3/09a-E1</t>
  </si>
  <si>
    <t>3/09a-E2</t>
  </si>
  <si>
    <t>3/09a-E3</t>
  </si>
  <si>
    <t>3/09b- 10</t>
  </si>
  <si>
    <t>3/09b- 10Z</t>
  </si>
  <si>
    <t>3/10b- 2</t>
  </si>
  <si>
    <t>3/15- 6</t>
  </si>
  <si>
    <t>3/18a- 2</t>
  </si>
  <si>
    <t>3/18a- 2A</t>
  </si>
  <si>
    <t>3/19a- 4</t>
  </si>
  <si>
    <t>3/19b- 3</t>
  </si>
  <si>
    <t>3/19b- 3A</t>
  </si>
  <si>
    <t>3/19b- 3Z</t>
  </si>
  <si>
    <t>3/24c- 4</t>
  </si>
  <si>
    <t>3/29b- 3</t>
  </si>
  <si>
    <t>30/01f- 8</t>
  </si>
  <si>
    <t>30/02a- 2</t>
  </si>
  <si>
    <t>30/07a- 10</t>
  </si>
  <si>
    <t>30/07a- 11</t>
  </si>
  <si>
    <t>30/07a- 11Z</t>
  </si>
  <si>
    <t>30/11a- 2</t>
  </si>
  <si>
    <t>30/13- 4</t>
  </si>
  <si>
    <t>30/16-F31</t>
  </si>
  <si>
    <t>30/17b-A16Y</t>
  </si>
  <si>
    <t>30/17b-A21</t>
  </si>
  <si>
    <t>30/17b-A22</t>
  </si>
  <si>
    <t>30/18- 5</t>
  </si>
  <si>
    <t>30/22b- 1</t>
  </si>
  <si>
    <t>31/26a- 6Z</t>
  </si>
  <si>
    <t>31/26a- 9</t>
  </si>
  <si>
    <t>31/26a- 9A</t>
  </si>
  <si>
    <t>41/15- 1</t>
  </si>
  <si>
    <t>42/18- 1</t>
  </si>
  <si>
    <t>43/13b- 4</t>
  </si>
  <si>
    <t>43/15b- 3</t>
  </si>
  <si>
    <t>43/15b- 3A</t>
  </si>
  <si>
    <t>43/21- 2</t>
  </si>
  <si>
    <t>43/23- 1</t>
  </si>
  <si>
    <t>43/26a- 8</t>
  </si>
  <si>
    <t>43/26a-E10</t>
  </si>
  <si>
    <t>43/26a-E6</t>
  </si>
  <si>
    <t>43/26a-E7</t>
  </si>
  <si>
    <t>43/26a-E8</t>
  </si>
  <si>
    <t>43/26a-E9</t>
  </si>
  <si>
    <t>43/26a-F10</t>
  </si>
  <si>
    <t>43/26a-F11</t>
  </si>
  <si>
    <t>43/26a-F12</t>
  </si>
  <si>
    <t>43/26a-F13</t>
  </si>
  <si>
    <t>43/26a-F14</t>
  </si>
  <si>
    <t>43/26a-F15</t>
  </si>
  <si>
    <t>43/26b- 9</t>
  </si>
  <si>
    <t>43/27- 3</t>
  </si>
  <si>
    <t>43/28- 1</t>
  </si>
  <si>
    <t>44/16- 1</t>
  </si>
  <si>
    <t>44/16- 1Z</t>
  </si>
  <si>
    <t>44/17- 2</t>
  </si>
  <si>
    <t>44/18- 1</t>
  </si>
  <si>
    <t>44/19- 4</t>
  </si>
  <si>
    <t>44/22a-D1</t>
  </si>
  <si>
    <t>47/03a- 7</t>
  </si>
  <si>
    <t>47/14a-M1</t>
  </si>
  <si>
    <t>47/14a-M1Z</t>
  </si>
  <si>
    <t>47/14a-M2</t>
  </si>
  <si>
    <t>47/15a-L2</t>
  </si>
  <si>
    <t>48/06- 33</t>
  </si>
  <si>
    <t>48/06- 34</t>
  </si>
  <si>
    <t>48/07c- 11</t>
  </si>
  <si>
    <t>48/11b-A1</t>
  </si>
  <si>
    <t>48/11b-A2</t>
  </si>
  <si>
    <t>48/11b-A3</t>
  </si>
  <si>
    <t>48/11b-A4</t>
  </si>
  <si>
    <t>48/11b-A5</t>
  </si>
  <si>
    <t>48/11b-A6</t>
  </si>
  <si>
    <t>48/12a- 7</t>
  </si>
  <si>
    <t>48/13a-B4</t>
  </si>
  <si>
    <t>48/13a-B5</t>
  </si>
  <si>
    <t>48/13a-B6</t>
  </si>
  <si>
    <t>48/13a-B7</t>
  </si>
  <si>
    <t>48/17a-E1</t>
  </si>
  <si>
    <t>48/17a-E1Z</t>
  </si>
  <si>
    <t>48/18a- 11</t>
  </si>
  <si>
    <t>48/19a-W14</t>
  </si>
  <si>
    <t>48/19a-W15</t>
  </si>
  <si>
    <t>48/19a-W16</t>
  </si>
  <si>
    <t>48/19a-W17</t>
  </si>
  <si>
    <t>48/19b-A1Z</t>
  </si>
  <si>
    <t>48/19b-A3Z</t>
  </si>
  <si>
    <t>48/19b-A4</t>
  </si>
  <si>
    <t>48/19b-A5</t>
  </si>
  <si>
    <t>48/24a- 3</t>
  </si>
  <si>
    <t>48/25b-U8</t>
  </si>
  <si>
    <t>48/25b-U8Z</t>
  </si>
  <si>
    <t>49/03- 2</t>
  </si>
  <si>
    <t>49/05a- 6</t>
  </si>
  <si>
    <t>49/05a- 6Z</t>
  </si>
  <si>
    <t>49/11b- 8</t>
  </si>
  <si>
    <t>49/15a- 1</t>
  </si>
  <si>
    <t>49/16-P7</t>
  </si>
  <si>
    <t>49/16-P7Z</t>
  </si>
  <si>
    <t>49/16-S8Z</t>
  </si>
  <si>
    <t>49/16-S9</t>
  </si>
  <si>
    <t>49/22- 10</t>
  </si>
  <si>
    <t>49/22- 9</t>
  </si>
  <si>
    <t>49/22- 9Z</t>
  </si>
  <si>
    <t>49/23- 7</t>
  </si>
  <si>
    <t>49/24- 18</t>
  </si>
  <si>
    <t>49/26-F15</t>
  </si>
  <si>
    <t>52/05-A15</t>
  </si>
  <si>
    <t>52/05-A16</t>
  </si>
  <si>
    <t>53/01b- 12</t>
  </si>
  <si>
    <t>53/02- 9</t>
  </si>
  <si>
    <t>54/01b- 4</t>
  </si>
  <si>
    <t>54/01b- 4Z</t>
  </si>
  <si>
    <t>9/04a- 2</t>
  </si>
  <si>
    <t>9/04a- 2A</t>
  </si>
  <si>
    <t>9/09a-A8</t>
  </si>
  <si>
    <t>9/13-A49</t>
  </si>
  <si>
    <t>9/13-A49Z</t>
  </si>
  <si>
    <t>9/13-A50</t>
  </si>
  <si>
    <t>9/13-A51</t>
  </si>
  <si>
    <t>9/13a-B28</t>
  </si>
  <si>
    <t>9/13b- 53</t>
  </si>
  <si>
    <t>9/13b- 53Z</t>
  </si>
  <si>
    <t>9/13c- 52</t>
  </si>
  <si>
    <t>9/13c- 52A</t>
  </si>
  <si>
    <t>9/13d- 54</t>
  </si>
  <si>
    <t>9/16- 3</t>
  </si>
  <si>
    <t>9/17b- 6</t>
  </si>
  <si>
    <t>9/19- 8Z</t>
  </si>
  <si>
    <t>9/23a- 27</t>
  </si>
  <si>
    <t>9/23a- 27Z</t>
  </si>
  <si>
    <t>9/23b- 25</t>
  </si>
  <si>
    <t>9/23b- 26</t>
  </si>
  <si>
    <t>9/23b- 26X</t>
  </si>
  <si>
    <t>9/23b- 26Y</t>
  </si>
  <si>
    <t>9/23b- 26Z</t>
  </si>
  <si>
    <t>9/27b- 3</t>
  </si>
  <si>
    <t>98/13- 1</t>
  </si>
  <si>
    <t>98/16- 2</t>
  </si>
  <si>
    <t>107/01- 1</t>
  </si>
  <si>
    <t>110/02a-N1</t>
  </si>
  <si>
    <t>110/02a-N3</t>
  </si>
  <si>
    <t>110/02a-N4</t>
  </si>
  <si>
    <t>110/07a- 7</t>
  </si>
  <si>
    <t>110/08a- 5</t>
  </si>
  <si>
    <t>110/10- 1</t>
  </si>
  <si>
    <t>110/13- 11</t>
  </si>
  <si>
    <t>110/13- 12</t>
  </si>
  <si>
    <t>110/15- 6</t>
  </si>
  <si>
    <t>110/15- 6Z</t>
  </si>
  <si>
    <t>113/29- 2</t>
  </si>
  <si>
    <t>12/26- 2</t>
  </si>
  <si>
    <t>12/26- 3</t>
  </si>
  <si>
    <t>13/28a- 7</t>
  </si>
  <si>
    <t>14/17a- 2</t>
  </si>
  <si>
    <t>14/18a- 10</t>
  </si>
  <si>
    <t>14/18b- 11</t>
  </si>
  <si>
    <t>14/19a- 28</t>
  </si>
  <si>
    <t>14/19a-E10</t>
  </si>
  <si>
    <t>14/19a-E9</t>
  </si>
  <si>
    <t>14/19-B4</t>
  </si>
  <si>
    <t>14/19-C62</t>
  </si>
  <si>
    <t>14/19-C63</t>
  </si>
  <si>
    <t>14/26b- 4</t>
  </si>
  <si>
    <t>15/10- 1</t>
  </si>
  <si>
    <t>15/16-T15</t>
  </si>
  <si>
    <t>15/17- 16Z</t>
  </si>
  <si>
    <t>15/18a- 8</t>
  </si>
  <si>
    <t>15/20b- 11</t>
  </si>
  <si>
    <t>15/20b- 11Y</t>
  </si>
  <si>
    <t>15/20b- 11Z</t>
  </si>
  <si>
    <t>15/21a- 28</t>
  </si>
  <si>
    <t>15/21a-A3</t>
  </si>
  <si>
    <t>15/21b- 47</t>
  </si>
  <si>
    <t>15/21b- 47Y</t>
  </si>
  <si>
    <t>15/21b- 47Z</t>
  </si>
  <si>
    <t>15/21b- 48</t>
  </si>
  <si>
    <t>15/22- 11</t>
  </si>
  <si>
    <t>15/22-B1</t>
  </si>
  <si>
    <t>15/22-B2</t>
  </si>
  <si>
    <t>15/22-C3</t>
  </si>
  <si>
    <t>15/22-D1Z</t>
  </si>
  <si>
    <t>15/22-D2</t>
  </si>
  <si>
    <t>15/22-D3</t>
  </si>
  <si>
    <t>15/22-D4</t>
  </si>
  <si>
    <t>15/24b- 6</t>
  </si>
  <si>
    <t>15/26a- 7</t>
  </si>
  <si>
    <t>15/27- 5</t>
  </si>
  <si>
    <t>15/27- 5Z</t>
  </si>
  <si>
    <t>15/28a- 5</t>
  </si>
  <si>
    <t>15/28c- 6</t>
  </si>
  <si>
    <t>15/29a- 6</t>
  </si>
  <si>
    <t>15/30- 10</t>
  </si>
  <si>
    <t>16/03a-E3</t>
  </si>
  <si>
    <t>16/03a-E4</t>
  </si>
  <si>
    <t>16/03a-E5</t>
  </si>
  <si>
    <t>16/03a-E6</t>
  </si>
  <si>
    <t>16/07a- 33</t>
  </si>
  <si>
    <t>16/07a-B20</t>
  </si>
  <si>
    <t>16/07a-C8</t>
  </si>
  <si>
    <t>16/07a-C9</t>
  </si>
  <si>
    <t>16/08b-A8</t>
  </si>
  <si>
    <t>16/08b-A9</t>
  </si>
  <si>
    <t>16/12a- 17</t>
  </si>
  <si>
    <t>16/12a- 18</t>
  </si>
  <si>
    <t>16/12a- 18Z</t>
  </si>
  <si>
    <t>16/17-A4</t>
  </si>
  <si>
    <t>16/17-B1</t>
  </si>
  <si>
    <t>16/17-B2</t>
  </si>
  <si>
    <t>16/17-B3</t>
  </si>
  <si>
    <t>16/18- 4</t>
  </si>
  <si>
    <t>16/21a- 20Z</t>
  </si>
  <si>
    <t>16/21a- 24</t>
  </si>
  <si>
    <t>16/26- 23</t>
  </si>
  <si>
    <t>16/26- 24</t>
  </si>
  <si>
    <t>16/26-A1</t>
  </si>
  <si>
    <t>16/26-A2</t>
  </si>
  <si>
    <t>16/26-A2Z</t>
  </si>
  <si>
    <t>16/26-A3</t>
  </si>
  <si>
    <t>16/26-A3Z</t>
  </si>
  <si>
    <t>16/26-A4</t>
  </si>
  <si>
    <t>16/26-A4Z</t>
  </si>
  <si>
    <t>16/28- 16</t>
  </si>
  <si>
    <t>16/28- 16Z</t>
  </si>
  <si>
    <t>16/29a-A22</t>
  </si>
  <si>
    <t>16/29a-A22Z</t>
  </si>
  <si>
    <t>16/29a-A23</t>
  </si>
  <si>
    <t>18/03- 1</t>
  </si>
  <si>
    <t>19/01- 1</t>
  </si>
  <si>
    <t>204/24- 2</t>
  </si>
  <si>
    <t>204/24- 2Y</t>
  </si>
  <si>
    <t>204/24- 2Z</t>
  </si>
  <si>
    <t>205/26a- 5</t>
  </si>
  <si>
    <t>205/26a- 5Z</t>
  </si>
  <si>
    <t>206/08- 9</t>
  </si>
  <si>
    <t>206/08- 9Z</t>
  </si>
  <si>
    <t>206/13a- 2</t>
  </si>
  <si>
    <t>206/13a- 2A</t>
  </si>
  <si>
    <t>21/09- 6</t>
  </si>
  <si>
    <t>21/10-A23</t>
  </si>
  <si>
    <t>21/10-A24</t>
  </si>
  <si>
    <t>21/10-A25</t>
  </si>
  <si>
    <t>21/10-A26</t>
  </si>
  <si>
    <t>21/10-B22</t>
  </si>
  <si>
    <t>21/10-B22Z</t>
  </si>
  <si>
    <t>21/10-D27</t>
  </si>
  <si>
    <t>21/10-D28</t>
  </si>
  <si>
    <t>21/10-D29</t>
  </si>
  <si>
    <t>21/13b- 4</t>
  </si>
  <si>
    <t>21/18a-K6</t>
  </si>
  <si>
    <t>21/18a-K6Z</t>
  </si>
  <si>
    <t>21/18a-K7</t>
  </si>
  <si>
    <t>21/18a-K8</t>
  </si>
  <si>
    <t>21/18a-K8Z</t>
  </si>
  <si>
    <t>21/23b- 6</t>
  </si>
  <si>
    <t>21/25- 10</t>
  </si>
  <si>
    <t>21/25- 11</t>
  </si>
  <si>
    <t>21/25- 12</t>
  </si>
  <si>
    <t>21/25-B1Z</t>
  </si>
  <si>
    <t>21/30- 18</t>
  </si>
  <si>
    <t>21/30- 19</t>
  </si>
  <si>
    <t>21/30-C1</t>
  </si>
  <si>
    <t>21/30-C2</t>
  </si>
  <si>
    <t>21/30-C2Z</t>
  </si>
  <si>
    <t>21/30-C3</t>
  </si>
  <si>
    <t>21/30-C4</t>
  </si>
  <si>
    <t>21/30-C5</t>
  </si>
  <si>
    <t>210/25a-A10</t>
  </si>
  <si>
    <t>210/25a-A10J</t>
  </si>
  <si>
    <t>210/25a-A10Z</t>
  </si>
  <si>
    <t>210/25a-A11</t>
  </si>
  <si>
    <t>210/25a-A11Y</t>
  </si>
  <si>
    <t>210/25a-A11Z</t>
  </si>
  <si>
    <t>210/30b- 3</t>
  </si>
  <si>
    <t>211/12a-M19</t>
  </si>
  <si>
    <t>211/12a-M19Z</t>
  </si>
  <si>
    <t>211/12b- 15</t>
  </si>
  <si>
    <t>211/18b- 25</t>
  </si>
  <si>
    <t>211/23b- 11</t>
  </si>
  <si>
    <t>211/23-P4</t>
  </si>
  <si>
    <t>211/23-P4Z</t>
  </si>
  <si>
    <t>211/23-P5</t>
  </si>
  <si>
    <t>211/23-P5Z</t>
  </si>
  <si>
    <t>211/23-W2Y</t>
  </si>
  <si>
    <t>211/23-W3</t>
  </si>
  <si>
    <t>211/26-A20</t>
  </si>
  <si>
    <t>211/26-A20Z</t>
  </si>
  <si>
    <t>211/27-A52</t>
  </si>
  <si>
    <t>211/28a-H33</t>
  </si>
  <si>
    <t>211/28a-H33Z</t>
  </si>
  <si>
    <t>211/29- 10</t>
  </si>
  <si>
    <t>211/29- 10Z</t>
  </si>
  <si>
    <t>211/29-A38</t>
  </si>
  <si>
    <t>211/29-A38Z</t>
  </si>
  <si>
    <t>211/29-A39</t>
  </si>
  <si>
    <t>211/29-C38</t>
  </si>
  <si>
    <t>211/29-C39</t>
  </si>
  <si>
    <t>211/29-D36Z</t>
  </si>
  <si>
    <t>211/29-D37</t>
  </si>
  <si>
    <t>22/01b- 8</t>
  </si>
  <si>
    <t>22/01c- 9</t>
  </si>
  <si>
    <t>22/10a-T10</t>
  </si>
  <si>
    <t>22/11- 12</t>
  </si>
  <si>
    <t>22/11-A1</t>
  </si>
  <si>
    <t>22/11-A2</t>
  </si>
  <si>
    <t>22/11-N3</t>
  </si>
  <si>
    <t>22/11-N3Y</t>
  </si>
  <si>
    <t>22/11-N3Z</t>
  </si>
  <si>
    <t>22/11-N4</t>
  </si>
  <si>
    <t>22/11-N5</t>
  </si>
  <si>
    <t>22/11-N6</t>
  </si>
  <si>
    <t>22/11-N7</t>
  </si>
  <si>
    <t>22/11-N8</t>
  </si>
  <si>
    <t>22/12b- 7</t>
  </si>
  <si>
    <t>22/12b- 7A</t>
  </si>
  <si>
    <t>22/14b- 4</t>
  </si>
  <si>
    <t>22/17-T19</t>
  </si>
  <si>
    <t>22/17-T20</t>
  </si>
  <si>
    <t>22/20- 4</t>
  </si>
  <si>
    <t>22/20- 4Z</t>
  </si>
  <si>
    <t>22/20- 5</t>
  </si>
  <si>
    <t>22/21-D3</t>
  </si>
  <si>
    <t>22/22b- 2Y</t>
  </si>
  <si>
    <t>22/25b- 4</t>
  </si>
  <si>
    <t>22/25b- 4Z</t>
  </si>
  <si>
    <t>22/25b- 5</t>
  </si>
  <si>
    <t>22/27a- 3</t>
  </si>
  <si>
    <t>22/27a- 3Y</t>
  </si>
  <si>
    <t>22/27a- 3Z</t>
  </si>
  <si>
    <t>22/29- 2Z</t>
  </si>
  <si>
    <t>22/29- 3</t>
  </si>
  <si>
    <t>22/29- 4</t>
  </si>
  <si>
    <t>22/30c- 10</t>
  </si>
  <si>
    <t>23/11- 3</t>
  </si>
  <si>
    <t>23/11- 3Z</t>
  </si>
  <si>
    <t>23/22b- 4</t>
  </si>
  <si>
    <t>23/26a- 17</t>
  </si>
  <si>
    <t>23/26a- 18</t>
  </si>
  <si>
    <t>26/08- 1</t>
  </si>
  <si>
    <t>28/04a- 2</t>
  </si>
  <si>
    <t>29/03a- 5</t>
  </si>
  <si>
    <t>29/04b- 3</t>
  </si>
  <si>
    <t>29/04b- 3Z</t>
  </si>
  <si>
    <t>29/09c- 8</t>
  </si>
  <si>
    <t>29/12- 2</t>
  </si>
  <si>
    <t>3/03-C52</t>
  </si>
  <si>
    <t>3/04a- 18</t>
  </si>
  <si>
    <t>3/04a-M2</t>
  </si>
  <si>
    <t>3/04a-M3</t>
  </si>
  <si>
    <t>3/09a-N31</t>
  </si>
  <si>
    <t>3/09a-N32</t>
  </si>
  <si>
    <t>3/12b- 4</t>
  </si>
  <si>
    <t>3/12b- 4Z</t>
  </si>
  <si>
    <t>3/13b- 2</t>
  </si>
  <si>
    <t>3/24c- 4Z</t>
  </si>
  <si>
    <t>3/24c- 5</t>
  </si>
  <si>
    <t>3/29b- 3Z</t>
  </si>
  <si>
    <t>30/11b- 3</t>
  </si>
  <si>
    <t>30/16- 13</t>
  </si>
  <si>
    <t>30/17b-A23</t>
  </si>
  <si>
    <t>30/17b-A24</t>
  </si>
  <si>
    <t>30/17b-A25</t>
  </si>
  <si>
    <t>30/19a- 5</t>
  </si>
  <si>
    <t>30/19a- 5X</t>
  </si>
  <si>
    <t>30/19a- 5Y</t>
  </si>
  <si>
    <t>30/19a- 5Z</t>
  </si>
  <si>
    <t>31/26a- 10</t>
  </si>
  <si>
    <t>41/01- 1</t>
  </si>
  <si>
    <t>41/24- 3</t>
  </si>
  <si>
    <t>42/28a- 6</t>
  </si>
  <si>
    <t>42/30-D1</t>
  </si>
  <si>
    <t>42/30-D10</t>
  </si>
  <si>
    <t>42/30-D11</t>
  </si>
  <si>
    <t>42/30-D2</t>
  </si>
  <si>
    <t>42/30-D3</t>
  </si>
  <si>
    <t>42/30-D4</t>
  </si>
  <si>
    <t>42/30-D5</t>
  </si>
  <si>
    <t>42/30-D6</t>
  </si>
  <si>
    <t>42/30-D7</t>
  </si>
  <si>
    <t>42/30-D8</t>
  </si>
  <si>
    <t>42/30-D9</t>
  </si>
  <si>
    <t>43/22- 1</t>
  </si>
  <si>
    <t>43/23- 2</t>
  </si>
  <si>
    <t>43/24- 2</t>
  </si>
  <si>
    <t>44/06- 1</t>
  </si>
  <si>
    <t>44/16- 2</t>
  </si>
  <si>
    <t>44/18- 2</t>
  </si>
  <si>
    <t>44/21b- 8</t>
  </si>
  <si>
    <t>44/22a-D2</t>
  </si>
  <si>
    <t>44/22a-D2Z</t>
  </si>
  <si>
    <t>44/22a-D3</t>
  </si>
  <si>
    <t>44/22a-D4</t>
  </si>
  <si>
    <t>44/22a-D5</t>
  </si>
  <si>
    <t>44/23a- 10</t>
  </si>
  <si>
    <t>44/23a-A1</t>
  </si>
  <si>
    <t>44/23a-A2</t>
  </si>
  <si>
    <t>44/23a-A3</t>
  </si>
  <si>
    <t>44/23a-A4</t>
  </si>
  <si>
    <t>44/23a-A5</t>
  </si>
  <si>
    <t>44/23a-A6</t>
  </si>
  <si>
    <t>44/24- 4</t>
  </si>
  <si>
    <t>47/03-C12</t>
  </si>
  <si>
    <t>47/03-C12Z</t>
  </si>
  <si>
    <t>47/05b- 5</t>
  </si>
  <si>
    <t>47/14a-M3</t>
  </si>
  <si>
    <t>47/14a-M4</t>
  </si>
  <si>
    <t>48/04- 1</t>
  </si>
  <si>
    <t>48/06- 34Z</t>
  </si>
  <si>
    <t>48/06- 35</t>
  </si>
  <si>
    <t>48/06- 35Z</t>
  </si>
  <si>
    <t>48/06- 36</t>
  </si>
  <si>
    <t>48/11a-B2</t>
  </si>
  <si>
    <t>48/11a-B3</t>
  </si>
  <si>
    <t>48/11b-A6Z</t>
  </si>
  <si>
    <t>48/11b-A7</t>
  </si>
  <si>
    <t>48/13a-B8</t>
  </si>
  <si>
    <t>48/13a-B8Z</t>
  </si>
  <si>
    <t>48/13a-B9</t>
  </si>
  <si>
    <t>48/17a-E2</t>
  </si>
  <si>
    <t>48/17a-L1</t>
  </si>
  <si>
    <t>48/17a-L1Z</t>
  </si>
  <si>
    <t>48/17a-L3</t>
  </si>
  <si>
    <t>48/17a-L4</t>
  </si>
  <si>
    <t>48/17b-G2</t>
  </si>
  <si>
    <t>48/18c- 12</t>
  </si>
  <si>
    <t>48/19a-W18</t>
  </si>
  <si>
    <t>48/19a-W19</t>
  </si>
  <si>
    <t>48/19c- 13</t>
  </si>
  <si>
    <t>48/19c- 13Z</t>
  </si>
  <si>
    <t>48/20a-P1</t>
  </si>
  <si>
    <t>48/20a-P2</t>
  </si>
  <si>
    <t>48/25b-U9</t>
  </si>
  <si>
    <t>48/29-B10</t>
  </si>
  <si>
    <t>49/15a- 2</t>
  </si>
  <si>
    <t>49/16-Q7</t>
  </si>
  <si>
    <t>49/22- 11</t>
  </si>
  <si>
    <t>49/24- 19</t>
  </si>
  <si>
    <t>53/03c- 3</t>
  </si>
  <si>
    <t>53/04a- 10</t>
  </si>
  <si>
    <t>9/09a-A10Z</t>
  </si>
  <si>
    <t>9/09a-A11</t>
  </si>
  <si>
    <t>9/10c- 4</t>
  </si>
  <si>
    <t>9/13a- 55</t>
  </si>
  <si>
    <t>9/13-A52</t>
  </si>
  <si>
    <t>9/13-A53</t>
  </si>
  <si>
    <t>9/13a-B29</t>
  </si>
  <si>
    <t>9/13a-B30</t>
  </si>
  <si>
    <t>9/18b- 24</t>
  </si>
  <si>
    <t>9/18b- 24Y</t>
  </si>
  <si>
    <t>9/18b- 24Z</t>
  </si>
  <si>
    <t>9/19- 9</t>
  </si>
  <si>
    <t>9/23a- 28</t>
  </si>
  <si>
    <t>9/28b- 17</t>
  </si>
  <si>
    <t>110/02a-N10</t>
  </si>
  <si>
    <t>110/02a-N2</t>
  </si>
  <si>
    <t>110/02a-N5</t>
  </si>
  <si>
    <t>110/02a-N6</t>
  </si>
  <si>
    <t>110/02a-N7</t>
  </si>
  <si>
    <t>110/02a-N8</t>
  </si>
  <si>
    <t>110/02a-N9</t>
  </si>
  <si>
    <t>110/02b- 11</t>
  </si>
  <si>
    <t>110/04- 1</t>
  </si>
  <si>
    <t>110/13- 13</t>
  </si>
  <si>
    <t>110/13- 14</t>
  </si>
  <si>
    <t>110/13- 15</t>
  </si>
  <si>
    <t>110/14- 2</t>
  </si>
  <si>
    <t>110/14- 3</t>
  </si>
  <si>
    <t>110/15- 7</t>
  </si>
  <si>
    <t>113/26a- 2</t>
  </si>
  <si>
    <t>12/16- 2</t>
  </si>
  <si>
    <t>13/22a- 10</t>
  </si>
  <si>
    <t>13/22a- 11</t>
  </si>
  <si>
    <t>13/22a- 12</t>
  </si>
  <si>
    <t>13/22a- 13</t>
  </si>
  <si>
    <t>13/22a- 14</t>
  </si>
  <si>
    <t>13/22a- 15</t>
  </si>
  <si>
    <t>13/22a- 16</t>
  </si>
  <si>
    <t>13/22a- 17</t>
  </si>
  <si>
    <t>13/22a- 18</t>
  </si>
  <si>
    <t>13/22a- 9</t>
  </si>
  <si>
    <t>13/22a- 9A</t>
  </si>
  <si>
    <t>13/22b- 19</t>
  </si>
  <si>
    <t>13/22b- 20</t>
  </si>
  <si>
    <t>13/23- 2</t>
  </si>
  <si>
    <t>13/28b- 8</t>
  </si>
  <si>
    <t>14/19- 29</t>
  </si>
  <si>
    <t>14/19a-D8</t>
  </si>
  <si>
    <t>14/19-C64</t>
  </si>
  <si>
    <t>14/19-E11</t>
  </si>
  <si>
    <t>14/20b- 28</t>
  </si>
  <si>
    <t>15/16-T16</t>
  </si>
  <si>
    <t>15/17-A1</t>
  </si>
  <si>
    <t>15/17-A2</t>
  </si>
  <si>
    <t>15/17-A3</t>
  </si>
  <si>
    <t>15/17-A4</t>
  </si>
  <si>
    <t>15/17-A5</t>
  </si>
  <si>
    <t>15/17-B10</t>
  </si>
  <si>
    <t>15/17-B9</t>
  </si>
  <si>
    <t>15/19- 6</t>
  </si>
  <si>
    <t>15/21a- 51</t>
  </si>
  <si>
    <t>15/21a- 52</t>
  </si>
  <si>
    <t>15/21a-A6</t>
  </si>
  <si>
    <t>15/21a-A7</t>
  </si>
  <si>
    <t>15/21b- 49</t>
  </si>
  <si>
    <t>15/21b- 50</t>
  </si>
  <si>
    <t>15/22- 12</t>
  </si>
  <si>
    <t>15/22- 12Z</t>
  </si>
  <si>
    <t>15/22-J1</t>
  </si>
  <si>
    <t>15/29a- 7</t>
  </si>
  <si>
    <t>16/01- 2</t>
  </si>
  <si>
    <t>16/01- 3</t>
  </si>
  <si>
    <t>16/06a- 4</t>
  </si>
  <si>
    <t>16/06a- 4Z</t>
  </si>
  <si>
    <t>16/07a-A36</t>
  </si>
  <si>
    <t>16/07a-B21</t>
  </si>
  <si>
    <t>16/07a-B22</t>
  </si>
  <si>
    <t>16/08b-A10</t>
  </si>
  <si>
    <t>16/08b-A11</t>
  </si>
  <si>
    <t>16/08b-A12</t>
  </si>
  <si>
    <t>16/08b-A13</t>
  </si>
  <si>
    <t>16/08c- 13</t>
  </si>
  <si>
    <t>16/12a- 19</t>
  </si>
  <si>
    <t>16/17-B4</t>
  </si>
  <si>
    <t>16/17-B5</t>
  </si>
  <si>
    <t>16/17-B6</t>
  </si>
  <si>
    <t>16/21a- 26</t>
  </si>
  <si>
    <t>16/21a- 26Z</t>
  </si>
  <si>
    <t>16/21a- 27</t>
  </si>
  <si>
    <t>16/21b- 25</t>
  </si>
  <si>
    <t>16/21b- 25Z</t>
  </si>
  <si>
    <t>16/21b- 29</t>
  </si>
  <si>
    <t>16/21d- 28</t>
  </si>
  <si>
    <t>16/26- 25</t>
  </si>
  <si>
    <t>16/26-A5</t>
  </si>
  <si>
    <t>16/26-A5Z</t>
  </si>
  <si>
    <t>16/29a- 11</t>
  </si>
  <si>
    <t>16/29a- 11Y</t>
  </si>
  <si>
    <t>16/29a- 11Z</t>
  </si>
  <si>
    <t>16/29a-A23X</t>
  </si>
  <si>
    <t>16/29a-A23Y</t>
  </si>
  <si>
    <t>16/29a-A23Z</t>
  </si>
  <si>
    <t>2/10a- 13</t>
  </si>
  <si>
    <t>2/10a- 13Z</t>
  </si>
  <si>
    <t>2/10a- 14</t>
  </si>
  <si>
    <t>2/10a- 14Z</t>
  </si>
  <si>
    <t>2/10a- 15</t>
  </si>
  <si>
    <t>204/20- 1</t>
  </si>
  <si>
    <t>204/20- 1Z</t>
  </si>
  <si>
    <t>204/29- 2</t>
  </si>
  <si>
    <t>21/10- 9</t>
  </si>
  <si>
    <t>21/10-A27</t>
  </si>
  <si>
    <t>21/10-B23</t>
  </si>
  <si>
    <t>21/10-B24</t>
  </si>
  <si>
    <t>21/10-D30</t>
  </si>
  <si>
    <t>21/10-D31</t>
  </si>
  <si>
    <t>21/10-D32</t>
  </si>
  <si>
    <t>21/16- 1</t>
  </si>
  <si>
    <t>21/19- 5</t>
  </si>
  <si>
    <t>21/19- 5Z</t>
  </si>
  <si>
    <t>21/25-A1</t>
  </si>
  <si>
    <t>21/25-A1Z</t>
  </si>
  <si>
    <t>21/25-A2</t>
  </si>
  <si>
    <t>210/24a-A1</t>
  </si>
  <si>
    <t>210/24a-A2</t>
  </si>
  <si>
    <t>210/24a-B1</t>
  </si>
  <si>
    <t>210/24a-B2</t>
  </si>
  <si>
    <t>210/24a-B3</t>
  </si>
  <si>
    <t>210/24a-B4</t>
  </si>
  <si>
    <t>210/24a-B5</t>
  </si>
  <si>
    <t>210/25a-A12</t>
  </si>
  <si>
    <t>210/25a-A12J</t>
  </si>
  <si>
    <t>210/25a-A12Z</t>
  </si>
  <si>
    <t>210/25a-A13</t>
  </si>
  <si>
    <t>210/25a-A14</t>
  </si>
  <si>
    <t>210/25a-A14Z</t>
  </si>
  <si>
    <t>210/25a-A15</t>
  </si>
  <si>
    <t>211/12a- 16</t>
  </si>
  <si>
    <t>211/12a-M20</t>
  </si>
  <si>
    <t>211/16a-A14</t>
  </si>
  <si>
    <t>211/18-N5</t>
  </si>
  <si>
    <t>211/18-N5Z</t>
  </si>
  <si>
    <t>211/21a- 15</t>
  </si>
  <si>
    <t>211/21-N38</t>
  </si>
  <si>
    <t>211/21-N38J</t>
  </si>
  <si>
    <t>211/21-N39</t>
  </si>
  <si>
    <t>211/21-N40</t>
  </si>
  <si>
    <t>211/24c- 7</t>
  </si>
  <si>
    <t>211/26-A21</t>
  </si>
  <si>
    <t>211/26-A21Z</t>
  </si>
  <si>
    <t>211/28a-H32Y</t>
  </si>
  <si>
    <t>211/28a-H32Z</t>
  </si>
  <si>
    <t>211/28a-H34</t>
  </si>
  <si>
    <t>211/29-A40</t>
  </si>
  <si>
    <t>211/29-B43</t>
  </si>
  <si>
    <t>211/29-B44</t>
  </si>
  <si>
    <t>211/29-B45</t>
  </si>
  <si>
    <t>211/29-B46</t>
  </si>
  <si>
    <t>211/29-C40</t>
  </si>
  <si>
    <t>211/29-D38</t>
  </si>
  <si>
    <t>211/29-D39</t>
  </si>
  <si>
    <t>22/04b- 5</t>
  </si>
  <si>
    <t>22/10a-T11</t>
  </si>
  <si>
    <t>22/10a-T12</t>
  </si>
  <si>
    <t>22/10a-T12Z</t>
  </si>
  <si>
    <t>22/19b- 4</t>
  </si>
  <si>
    <t>22/20- 6</t>
  </si>
  <si>
    <t>22/20a- 7</t>
  </si>
  <si>
    <t>22/20a- 8</t>
  </si>
  <si>
    <t>22/20a- 8A</t>
  </si>
  <si>
    <t>22/20a- 8Z</t>
  </si>
  <si>
    <t>22/21- 7</t>
  </si>
  <si>
    <t>22/21- 8</t>
  </si>
  <si>
    <t>22/21-D4</t>
  </si>
  <si>
    <t>22/21-D4Z</t>
  </si>
  <si>
    <t>22/25b- 5Z</t>
  </si>
  <si>
    <t>22/30a- 12</t>
  </si>
  <si>
    <t>22/30b- 11</t>
  </si>
  <si>
    <t>22/30c- 13</t>
  </si>
  <si>
    <t>23/26a- 18Z</t>
  </si>
  <si>
    <t>23/26a- 19</t>
  </si>
  <si>
    <t>23/26a- 19Y</t>
  </si>
  <si>
    <t>23/26a- 19Z</t>
  </si>
  <si>
    <t>28/02- 1</t>
  </si>
  <si>
    <t>29/02a- 10</t>
  </si>
  <si>
    <t>29/02c- 8</t>
  </si>
  <si>
    <t>29/02c- 8Z</t>
  </si>
  <si>
    <t>29/02c- 9</t>
  </si>
  <si>
    <t>29/07- 5</t>
  </si>
  <si>
    <t>29/07- 6</t>
  </si>
  <si>
    <t>3/02-A2</t>
  </si>
  <si>
    <t>3/02-A3</t>
  </si>
  <si>
    <t>3/02-A4</t>
  </si>
  <si>
    <t>3/02-A5</t>
  </si>
  <si>
    <t>3/02-A6</t>
  </si>
  <si>
    <t>3/03-C53</t>
  </si>
  <si>
    <t>3/03-C54</t>
  </si>
  <si>
    <t>3/03-N27</t>
  </si>
  <si>
    <t>3/04a- 18A</t>
  </si>
  <si>
    <t>3/04a- 18B</t>
  </si>
  <si>
    <t>3/04a-E1</t>
  </si>
  <si>
    <t>3/04a-E1Z</t>
  </si>
  <si>
    <t>3/04a-M2Z</t>
  </si>
  <si>
    <t>3/04a-M4</t>
  </si>
  <si>
    <t>3/04a-M5</t>
  </si>
  <si>
    <t>3/08-S47</t>
  </si>
  <si>
    <t>3/08-S47Z</t>
  </si>
  <si>
    <t>3/08-S48</t>
  </si>
  <si>
    <t>3/14a-D3</t>
  </si>
  <si>
    <t>3/14a-D4</t>
  </si>
  <si>
    <t>3/14a-D5</t>
  </si>
  <si>
    <t>3/14a-D6</t>
  </si>
  <si>
    <t>3/15-A1</t>
  </si>
  <si>
    <t>30/07a-P1</t>
  </si>
  <si>
    <t>30/07a-P2</t>
  </si>
  <si>
    <t>30/07a-P2Z</t>
  </si>
  <si>
    <t>30/07a-P3</t>
  </si>
  <si>
    <t>30/07a-P4</t>
  </si>
  <si>
    <t>30/07a-P5</t>
  </si>
  <si>
    <t>30/12a- 5</t>
  </si>
  <si>
    <t>30/12b- 6</t>
  </si>
  <si>
    <t>30/16- 13Z</t>
  </si>
  <si>
    <t>30/16-A17</t>
  </si>
  <si>
    <t>30/16-A17Z</t>
  </si>
  <si>
    <t>30/16-A18</t>
  </si>
  <si>
    <t>30/16-F32</t>
  </si>
  <si>
    <t>30/17b-A21Z</t>
  </si>
  <si>
    <t>30/17b-A8Z</t>
  </si>
  <si>
    <t>39/01- 2</t>
  </si>
  <si>
    <t>41/10- 1</t>
  </si>
  <si>
    <t>42/16- 1</t>
  </si>
  <si>
    <t>42/18- 2</t>
  </si>
  <si>
    <t>42/30-D12</t>
  </si>
  <si>
    <t>42/30-D13</t>
  </si>
  <si>
    <t>42/30-D14</t>
  </si>
  <si>
    <t>43/16- 2</t>
  </si>
  <si>
    <t>43/24- 3</t>
  </si>
  <si>
    <t>43/24- 4</t>
  </si>
  <si>
    <t>43/28- 2</t>
  </si>
  <si>
    <t>44/08- 1</t>
  </si>
  <si>
    <t>44/14- 2</t>
  </si>
  <si>
    <t>44/18- 2Z</t>
  </si>
  <si>
    <t>44/21a- 10</t>
  </si>
  <si>
    <t>44/21a- 9</t>
  </si>
  <si>
    <t>44/29b- 4</t>
  </si>
  <si>
    <t>47/02- 1</t>
  </si>
  <si>
    <t>47/03e- 8</t>
  </si>
  <si>
    <t>48/01- 2</t>
  </si>
  <si>
    <t>48/01- 2A</t>
  </si>
  <si>
    <t>48/06- 36Z</t>
  </si>
  <si>
    <t>48/11a-B3Z</t>
  </si>
  <si>
    <t>48/11a-B4</t>
  </si>
  <si>
    <t>48/11a-B5</t>
  </si>
  <si>
    <t>48/11a-B6</t>
  </si>
  <si>
    <t>48/15a- 9</t>
  </si>
  <si>
    <t>48/17a-E3</t>
  </si>
  <si>
    <t>48/17a-E4</t>
  </si>
  <si>
    <t>48/17a-E5</t>
  </si>
  <si>
    <t>48/19a-W20</t>
  </si>
  <si>
    <t>48/20a-P3</t>
  </si>
  <si>
    <t>48/20a-P4</t>
  </si>
  <si>
    <t>48/20a-P5</t>
  </si>
  <si>
    <t>48/20a-P5Z</t>
  </si>
  <si>
    <t>48/20a-P6</t>
  </si>
  <si>
    <t>48/20a-P7</t>
  </si>
  <si>
    <t>48/29-A9</t>
  </si>
  <si>
    <t>49/06a-A1</t>
  </si>
  <si>
    <t>49/06a-A2</t>
  </si>
  <si>
    <t>49/09a- 3</t>
  </si>
  <si>
    <t>49/11a-A10</t>
  </si>
  <si>
    <t>49/16- 11</t>
  </si>
  <si>
    <t>49/16-S10</t>
  </si>
  <si>
    <t>49/17- 11</t>
  </si>
  <si>
    <t>49/22- 12</t>
  </si>
  <si>
    <t>49/22- 13</t>
  </si>
  <si>
    <t>49/23- 8</t>
  </si>
  <si>
    <t>49/23-D5</t>
  </si>
  <si>
    <t>50/26a-D1</t>
  </si>
  <si>
    <t>50/26a-D2</t>
  </si>
  <si>
    <t>50/26a-D3</t>
  </si>
  <si>
    <t>53/01a-A6</t>
  </si>
  <si>
    <t>9/09a-A12</t>
  </si>
  <si>
    <t>9/09a-A12Z</t>
  </si>
  <si>
    <t>9/13-A54</t>
  </si>
  <si>
    <t>9/13-A55</t>
  </si>
  <si>
    <t>9/13-A56</t>
  </si>
  <si>
    <t>9/13-A57</t>
  </si>
  <si>
    <t>9/13-A58</t>
  </si>
  <si>
    <t>9/13a-B30Z</t>
  </si>
  <si>
    <t>9/13a-B31</t>
  </si>
  <si>
    <t>9/13a-B31Z</t>
  </si>
  <si>
    <t>9/18b- 25</t>
  </si>
  <si>
    <t>9/18b- 25Y</t>
  </si>
  <si>
    <t>9/18b- 25Z</t>
  </si>
  <si>
    <t>9/18b-A1</t>
  </si>
  <si>
    <t>9/18b-A1Z</t>
  </si>
  <si>
    <t>9/18b-A2</t>
  </si>
  <si>
    <t>9/18b-A2Z</t>
  </si>
  <si>
    <t>9/18b-A3</t>
  </si>
  <si>
    <t>9/18b-A3X</t>
  </si>
  <si>
    <t>9/18b-A3Y</t>
  </si>
  <si>
    <t>9/18b-A3Z</t>
  </si>
  <si>
    <t>9/18b-A4</t>
  </si>
  <si>
    <t>9/19- 10</t>
  </si>
  <si>
    <t>9/19- 10Z</t>
  </si>
  <si>
    <t>9/19- 11</t>
  </si>
  <si>
    <t>98/12- 1</t>
  </si>
  <si>
    <t>103/01- 1</t>
  </si>
  <si>
    <t>110/07a- 8</t>
  </si>
  <si>
    <t>110/12b- 3</t>
  </si>
  <si>
    <t>110/13- 16</t>
  </si>
  <si>
    <t>110/13- 17</t>
  </si>
  <si>
    <t>110/13-D1</t>
  </si>
  <si>
    <t>110/13-D2</t>
  </si>
  <si>
    <t>110/13-D3</t>
  </si>
  <si>
    <t>110/13-D4</t>
  </si>
  <si>
    <t>110/13-D5</t>
  </si>
  <si>
    <t>110/13-D5Z</t>
  </si>
  <si>
    <t>110/13-D6</t>
  </si>
  <si>
    <t>110/14- 4</t>
  </si>
  <si>
    <t>110/17- 1</t>
  </si>
  <si>
    <t>111/29- 1</t>
  </si>
  <si>
    <t>113/28- 2</t>
  </si>
  <si>
    <t>13/23- 3</t>
  </si>
  <si>
    <t>14/19- 30</t>
  </si>
  <si>
    <t>14/19-C65</t>
  </si>
  <si>
    <t>14/19-C66</t>
  </si>
  <si>
    <t>14/19-C67</t>
  </si>
  <si>
    <t>14/19-C68</t>
  </si>
  <si>
    <t>14/25a- 4</t>
  </si>
  <si>
    <t>15/17-A6</t>
  </si>
  <si>
    <t>15/17-A7</t>
  </si>
  <si>
    <t>15/17-B11</t>
  </si>
  <si>
    <t>15/17-B12</t>
  </si>
  <si>
    <t>15/17-B13</t>
  </si>
  <si>
    <t>15/17-B14</t>
  </si>
  <si>
    <t>15/21a- 52Z</t>
  </si>
  <si>
    <t>15/21a- 54</t>
  </si>
  <si>
    <t>15/21b- 53</t>
  </si>
  <si>
    <t>15/22- 13</t>
  </si>
  <si>
    <t>15/22-B3</t>
  </si>
  <si>
    <t>15/22-J2</t>
  </si>
  <si>
    <t>15/22-J3</t>
  </si>
  <si>
    <t>15/22-J3Z</t>
  </si>
  <si>
    <t>15/22-J4</t>
  </si>
  <si>
    <t>15/29a- 10</t>
  </si>
  <si>
    <t>15/29a- 8</t>
  </si>
  <si>
    <t>15/29a- 9</t>
  </si>
  <si>
    <t>16/03a-E10</t>
  </si>
  <si>
    <t>16/03a-E10Z</t>
  </si>
  <si>
    <t>16/03a-E11</t>
  </si>
  <si>
    <t>16/03a-E7</t>
  </si>
  <si>
    <t>16/03a-E8</t>
  </si>
  <si>
    <t>16/03a-E9</t>
  </si>
  <si>
    <t>16/07a-A37</t>
  </si>
  <si>
    <t>16/07a-B23</t>
  </si>
  <si>
    <t>16/08b-A14</t>
  </si>
  <si>
    <t>16/08b-A15</t>
  </si>
  <si>
    <t>16/08b-A16</t>
  </si>
  <si>
    <t>16/08b-A17</t>
  </si>
  <si>
    <t>16/12a- 20</t>
  </si>
  <si>
    <t>16/16b- 5</t>
  </si>
  <si>
    <t>16/17-A5</t>
  </si>
  <si>
    <t>16/17-A6</t>
  </si>
  <si>
    <t>16/17-A6Z</t>
  </si>
  <si>
    <t>16/21b-P3</t>
  </si>
  <si>
    <t>16/26-A10</t>
  </si>
  <si>
    <t>16/26-A11</t>
  </si>
  <si>
    <t>16/26-A11Y</t>
  </si>
  <si>
    <t>16/26-A11Z</t>
  </si>
  <si>
    <t>16/26-A6</t>
  </si>
  <si>
    <t>16/26-A6Z</t>
  </si>
  <si>
    <t>16/26-A7</t>
  </si>
  <si>
    <t>16/26-A7Z</t>
  </si>
  <si>
    <t>16/26-A8</t>
  </si>
  <si>
    <t>16/26-A8Z</t>
  </si>
  <si>
    <t>16/26-A9</t>
  </si>
  <si>
    <t>16/26-A9X</t>
  </si>
  <si>
    <t>16/26-A9Y</t>
  </si>
  <si>
    <t>16/26-A9Z</t>
  </si>
  <si>
    <t>202/12- 1</t>
  </si>
  <si>
    <t>204/19- 3</t>
  </si>
  <si>
    <t>204/19- 3A</t>
  </si>
  <si>
    <t>204/19- 4</t>
  </si>
  <si>
    <t>204/19- 4A</t>
  </si>
  <si>
    <t>204/20- 2</t>
  </si>
  <si>
    <t>204/20- 3</t>
  </si>
  <si>
    <t>204/20- 3Z</t>
  </si>
  <si>
    <t>204/22- 2</t>
  </si>
  <si>
    <t>204/22- 2Z</t>
  </si>
  <si>
    <t>204/24- 3</t>
  </si>
  <si>
    <t>204/24- 4</t>
  </si>
  <si>
    <t>204/24- 5</t>
  </si>
  <si>
    <t>204/24- 6</t>
  </si>
  <si>
    <t>204/24- 7</t>
  </si>
  <si>
    <t>204/24a-A2</t>
  </si>
  <si>
    <t>204/24a-A3</t>
  </si>
  <si>
    <t>204/24a-A4</t>
  </si>
  <si>
    <t>204/25a- 2</t>
  </si>
  <si>
    <t>205/16- 2</t>
  </si>
  <si>
    <t>205/20- 2</t>
  </si>
  <si>
    <t>21/01b- 17</t>
  </si>
  <si>
    <t>21/10-A28</t>
  </si>
  <si>
    <t>21/10-A29</t>
  </si>
  <si>
    <t>21/10-A30</t>
  </si>
  <si>
    <t>21/10-B25</t>
  </si>
  <si>
    <t>21/10-B26</t>
  </si>
  <si>
    <t>21/10-C24</t>
  </si>
  <si>
    <t>21/10-C25</t>
  </si>
  <si>
    <t>21/10-C26</t>
  </si>
  <si>
    <t>21/10-D33</t>
  </si>
  <si>
    <t>21/10-D33Z</t>
  </si>
  <si>
    <t>21/10-D34</t>
  </si>
  <si>
    <t>21/10-D35</t>
  </si>
  <si>
    <t>21/11- 4</t>
  </si>
  <si>
    <t>21/16- 2</t>
  </si>
  <si>
    <t>21/16- 3</t>
  </si>
  <si>
    <t>21/17b- 5</t>
  </si>
  <si>
    <t>21/24- 5</t>
  </si>
  <si>
    <t>21/25-A2Z</t>
  </si>
  <si>
    <t>21/25-A3</t>
  </si>
  <si>
    <t>21/25-A4</t>
  </si>
  <si>
    <t>21/25-A5</t>
  </si>
  <si>
    <t>21/25-A6</t>
  </si>
  <si>
    <t>21/25-A7</t>
  </si>
  <si>
    <t>21/30-C6</t>
  </si>
  <si>
    <t>21/30-C6Y</t>
  </si>
  <si>
    <t>21/30-C6Z</t>
  </si>
  <si>
    <t>21/30-C7</t>
  </si>
  <si>
    <t>211/12a- 17</t>
  </si>
  <si>
    <t>211/12a- 18</t>
  </si>
  <si>
    <t>211/12a- 19</t>
  </si>
  <si>
    <t>211/12a-M21</t>
  </si>
  <si>
    <t>211/12a-M22</t>
  </si>
  <si>
    <t>211/12a-M23</t>
  </si>
  <si>
    <t>211/18a-N6</t>
  </si>
  <si>
    <t>211/21-N41</t>
  </si>
  <si>
    <t>211/21-N41J</t>
  </si>
  <si>
    <t>211/21-N42</t>
  </si>
  <si>
    <t>211/21-N43</t>
  </si>
  <si>
    <t>211/23-A49</t>
  </si>
  <si>
    <t>211/23-A49Z</t>
  </si>
  <si>
    <t>211/23-A50</t>
  </si>
  <si>
    <t>211/23b- 12</t>
  </si>
  <si>
    <t>211/23b- 12Z</t>
  </si>
  <si>
    <t>211/23-P6</t>
  </si>
  <si>
    <t>211/23-W4</t>
  </si>
  <si>
    <t>211/23-W4Z</t>
  </si>
  <si>
    <t>211/26-A22</t>
  </si>
  <si>
    <t>211/26a-P3J</t>
  </si>
  <si>
    <t>211/28a-H35</t>
  </si>
  <si>
    <t>211/29-A40Z</t>
  </si>
  <si>
    <t>211/29-A41</t>
  </si>
  <si>
    <t>211/29-A42</t>
  </si>
  <si>
    <t>211/29-C41</t>
  </si>
  <si>
    <t>211/29-C42</t>
  </si>
  <si>
    <t>211/29-D39Y</t>
  </si>
  <si>
    <t>211/29-D39Z</t>
  </si>
  <si>
    <t>211/29-D40</t>
  </si>
  <si>
    <t>211/29-D41</t>
  </si>
  <si>
    <t>22/02c- 10</t>
  </si>
  <si>
    <t>22/02c- 10Z</t>
  </si>
  <si>
    <t>22/10a-T13</t>
  </si>
  <si>
    <t>22/11-N10</t>
  </si>
  <si>
    <t>22/11-N11</t>
  </si>
  <si>
    <t>22/11-N11Z</t>
  </si>
  <si>
    <t>22/11-N9</t>
  </si>
  <si>
    <t>22/13b- 5</t>
  </si>
  <si>
    <t>22/29- 5</t>
  </si>
  <si>
    <t>22/29- 5Y</t>
  </si>
  <si>
    <t>22/29- 5Z</t>
  </si>
  <si>
    <t>23/16d- 6</t>
  </si>
  <si>
    <t>29/02c- 11</t>
  </si>
  <si>
    <t>29/02c- 11Z</t>
  </si>
  <si>
    <t>29/07- 7</t>
  </si>
  <si>
    <t>29/20b- 2</t>
  </si>
  <si>
    <t>3/02-A7</t>
  </si>
  <si>
    <t>3/02-A8</t>
  </si>
  <si>
    <t>3/02-A8Z</t>
  </si>
  <si>
    <t>3/02-A9</t>
  </si>
  <si>
    <t>3/03-C54Z</t>
  </si>
  <si>
    <t>3/03-C55</t>
  </si>
  <si>
    <t>3/03-C55Z</t>
  </si>
  <si>
    <t>3/03-N28</t>
  </si>
  <si>
    <t>3/04a-E2</t>
  </si>
  <si>
    <t>3/04a-E3</t>
  </si>
  <si>
    <t>3/04a-M6</t>
  </si>
  <si>
    <t>3/04a-M7</t>
  </si>
  <si>
    <t>3/08-S49</t>
  </si>
  <si>
    <t>3/08-S50</t>
  </si>
  <si>
    <t>3/15-A2</t>
  </si>
  <si>
    <t>30/07a-M1</t>
  </si>
  <si>
    <t>30/07a-M1Z</t>
  </si>
  <si>
    <t>30/07a-M2</t>
  </si>
  <si>
    <t>30/07a-M2Z</t>
  </si>
  <si>
    <t>30/07a-M3</t>
  </si>
  <si>
    <t>30/07a-P10</t>
  </si>
  <si>
    <t>30/07a-P11</t>
  </si>
  <si>
    <t>30/07a-P12</t>
  </si>
  <si>
    <t>30/07a-P5Z</t>
  </si>
  <si>
    <t>30/07a-P6</t>
  </si>
  <si>
    <t>30/07a-P6Z</t>
  </si>
  <si>
    <t>30/07a-P7</t>
  </si>
  <si>
    <t>30/07a-P8</t>
  </si>
  <si>
    <t>30/07a-P9</t>
  </si>
  <si>
    <t>30/12b- 7</t>
  </si>
  <si>
    <t>30/16-A19</t>
  </si>
  <si>
    <t>30/16-F33</t>
  </si>
  <si>
    <t>30/16-F33Z</t>
  </si>
  <si>
    <t>30/17b-A26</t>
  </si>
  <si>
    <t>31/26a- 11</t>
  </si>
  <si>
    <t>31/26a- 11Z</t>
  </si>
  <si>
    <t>39/02- 2</t>
  </si>
  <si>
    <t>41/08- 2</t>
  </si>
  <si>
    <t>42/27b- 2</t>
  </si>
  <si>
    <t>42/29-C6</t>
  </si>
  <si>
    <t>42/29-C7</t>
  </si>
  <si>
    <t>43/05- 1</t>
  </si>
  <si>
    <t>43/19b- 3</t>
  </si>
  <si>
    <t>43/21- 3</t>
  </si>
  <si>
    <t>43/22- 2</t>
  </si>
  <si>
    <t>43/23- 3</t>
  </si>
  <si>
    <t>43/26a-F16</t>
  </si>
  <si>
    <t>43/27-J1</t>
  </si>
  <si>
    <t>43/27-J2</t>
  </si>
  <si>
    <t>44/08- 1Z</t>
  </si>
  <si>
    <t>44/13- 1</t>
  </si>
  <si>
    <t>44/17- 3</t>
  </si>
  <si>
    <t>44/18- 3</t>
  </si>
  <si>
    <t>44/18- 4</t>
  </si>
  <si>
    <t>44/18- 4A</t>
  </si>
  <si>
    <t>44/18-T4</t>
  </si>
  <si>
    <t>44/26c- 5</t>
  </si>
  <si>
    <t>44/26c- 6</t>
  </si>
  <si>
    <t>47/03e- 9</t>
  </si>
  <si>
    <t>47/04b- 6</t>
  </si>
  <si>
    <t>47/14a-K6</t>
  </si>
  <si>
    <t>47/14a-M5</t>
  </si>
  <si>
    <t>47/14a-M5Z</t>
  </si>
  <si>
    <t>47/15a-L3</t>
  </si>
  <si>
    <t>48/06- 37</t>
  </si>
  <si>
    <t>48/06- 38</t>
  </si>
  <si>
    <t>48/11a- 12</t>
  </si>
  <si>
    <t>48/11a-B7</t>
  </si>
  <si>
    <t>48/11a-B8</t>
  </si>
  <si>
    <t>48/11b-A1Z</t>
  </si>
  <si>
    <t>48/11b-A8</t>
  </si>
  <si>
    <t>48/11b-A8Y</t>
  </si>
  <si>
    <t>48/11b-A8Z</t>
  </si>
  <si>
    <t>48/12a- 7Y</t>
  </si>
  <si>
    <t>48/12a- 7Z</t>
  </si>
  <si>
    <t>48/12a- 8</t>
  </si>
  <si>
    <t>48/13a-B10</t>
  </si>
  <si>
    <t>48/13a-B11</t>
  </si>
  <si>
    <t>48/13a-B8Y</t>
  </si>
  <si>
    <t>48/14-L1</t>
  </si>
  <si>
    <t>48/14-L2</t>
  </si>
  <si>
    <t>48/18b-B2</t>
  </si>
  <si>
    <t>48/19a-W21</t>
  </si>
  <si>
    <t>48/20a-P2Z</t>
  </si>
  <si>
    <t>48/29- 9</t>
  </si>
  <si>
    <t>48/29-C5</t>
  </si>
  <si>
    <t>48/29-C5Z</t>
  </si>
  <si>
    <t>49/05a-B2</t>
  </si>
  <si>
    <t>49/09a- 3Z</t>
  </si>
  <si>
    <t>49/09b- 4</t>
  </si>
  <si>
    <t>49/09b- 4Z</t>
  </si>
  <si>
    <t>49/12a- 9</t>
  </si>
  <si>
    <t>49/17- 12</t>
  </si>
  <si>
    <t>49/22- 14</t>
  </si>
  <si>
    <t>49/22- 14Y</t>
  </si>
  <si>
    <t>49/22- 14Z</t>
  </si>
  <si>
    <t>49/22- 15</t>
  </si>
  <si>
    <t>49/22-J6</t>
  </si>
  <si>
    <t>49/22-Z2</t>
  </si>
  <si>
    <t>49/22-Z2Z</t>
  </si>
  <si>
    <t>49/22-Z3</t>
  </si>
  <si>
    <t>49/22-Z4</t>
  </si>
  <si>
    <t>49/22-Z5</t>
  </si>
  <si>
    <t>49/22-Z5Z</t>
  </si>
  <si>
    <t>49/25a-P6</t>
  </si>
  <si>
    <t>49/25a-P6Z</t>
  </si>
  <si>
    <t>49/25a-R6</t>
  </si>
  <si>
    <t>49/26-E10</t>
  </si>
  <si>
    <t>49/26-E10Y</t>
  </si>
  <si>
    <t>49/26-E10Z</t>
  </si>
  <si>
    <t>49/26-F7Z</t>
  </si>
  <si>
    <t>49/29c- 9</t>
  </si>
  <si>
    <t>53/03c- 4</t>
  </si>
  <si>
    <t>53/05b- 4</t>
  </si>
  <si>
    <t>8/04- 1</t>
  </si>
  <si>
    <t>9/09a-A10Y</t>
  </si>
  <si>
    <t>9/09a-A13</t>
  </si>
  <si>
    <t>9/09a-A14</t>
  </si>
  <si>
    <t>9/09a-A15</t>
  </si>
  <si>
    <t>9/09a-A16</t>
  </si>
  <si>
    <t>9/09c- 15</t>
  </si>
  <si>
    <t>9/13-A59</t>
  </si>
  <si>
    <t>9/13-A60</t>
  </si>
  <si>
    <t>9/13a-A61</t>
  </si>
  <si>
    <t>9/13a-B32</t>
  </si>
  <si>
    <t>9/13a-B33</t>
  </si>
  <si>
    <t>9/13a-B34</t>
  </si>
  <si>
    <t>9/18b- 26</t>
  </si>
  <si>
    <t>9/18b- 26Y</t>
  </si>
  <si>
    <t>9/18b- 26Z</t>
  </si>
  <si>
    <t>9/18b-A10</t>
  </si>
  <si>
    <t>9/18b-A10Y</t>
  </si>
  <si>
    <t>9/18b-A10Z</t>
  </si>
  <si>
    <t>9/18b-A11</t>
  </si>
  <si>
    <t>9/18b-A11Z</t>
  </si>
  <si>
    <t>9/18b-A12</t>
  </si>
  <si>
    <t>9/18b-A12Z</t>
  </si>
  <si>
    <t>9/18b-A13</t>
  </si>
  <si>
    <t>9/18b-A13Z</t>
  </si>
  <si>
    <t>9/18b-A5</t>
  </si>
  <si>
    <t>9/18b-A6</t>
  </si>
  <si>
    <t>9/18b-A7</t>
  </si>
  <si>
    <t>9/18b-A7Y</t>
  </si>
  <si>
    <t>9/18b-A7Z</t>
  </si>
  <si>
    <t>9/18b-A8</t>
  </si>
  <si>
    <t>9/18b-A8Z</t>
  </si>
  <si>
    <t>9/18b-A9</t>
  </si>
  <si>
    <t>9/26- 1</t>
  </si>
  <si>
    <t>106/18- 1</t>
  </si>
  <si>
    <t>110/06- 2</t>
  </si>
  <si>
    <t>110/13- 18</t>
  </si>
  <si>
    <t>110/13-D10</t>
  </si>
  <si>
    <t>110/13-D11</t>
  </si>
  <si>
    <t>110/13-D11Z</t>
  </si>
  <si>
    <t>110/13-D7</t>
  </si>
  <si>
    <t>110/13-D8</t>
  </si>
  <si>
    <t>110/13-D9</t>
  </si>
  <si>
    <t>110/13-D9Y</t>
  </si>
  <si>
    <t>110/13-D9Z</t>
  </si>
  <si>
    <t>110/13-N1</t>
  </si>
  <si>
    <t>110/13-N2</t>
  </si>
  <si>
    <t>110/14- 5</t>
  </si>
  <si>
    <t>110/15a-L13</t>
  </si>
  <si>
    <t>110/15a-L13Z</t>
  </si>
  <si>
    <t>110/15-L1</t>
  </si>
  <si>
    <t>110/15-L2</t>
  </si>
  <si>
    <t>110/15-L3</t>
  </si>
  <si>
    <t>110/15-L4</t>
  </si>
  <si>
    <t>111/15- 1</t>
  </si>
  <si>
    <t>13/22a- 21</t>
  </si>
  <si>
    <t>13/22a-C1</t>
  </si>
  <si>
    <t>13/22a-C1Z</t>
  </si>
  <si>
    <t>13/22a-C2</t>
  </si>
  <si>
    <t>13/22a-C2Y</t>
  </si>
  <si>
    <t>13/22a-C2Z</t>
  </si>
  <si>
    <t>13/22a-C3</t>
  </si>
  <si>
    <t>13/22a-C3Y</t>
  </si>
  <si>
    <t>13/22a-C3Z</t>
  </si>
  <si>
    <t>13/22a-C4</t>
  </si>
  <si>
    <t>13/22a-C5</t>
  </si>
  <si>
    <t>13/22a-C5Z</t>
  </si>
  <si>
    <t>13/22a-C6</t>
  </si>
  <si>
    <t>13/22a-C6Y</t>
  </si>
  <si>
    <t>13/22a-C6Z</t>
  </si>
  <si>
    <t>13/22a-C7</t>
  </si>
  <si>
    <t>13/22a-C7Y</t>
  </si>
  <si>
    <t>13/22a-C7Z</t>
  </si>
  <si>
    <t>13/29b- 5</t>
  </si>
  <si>
    <t>14/19-C69</t>
  </si>
  <si>
    <t>14/19-D9</t>
  </si>
  <si>
    <t>14/25a- 5</t>
  </si>
  <si>
    <t>15/16b- 21</t>
  </si>
  <si>
    <t>15/16b- 22</t>
  </si>
  <si>
    <t>15/16b- 22Z</t>
  </si>
  <si>
    <t>15/17-A8</t>
  </si>
  <si>
    <t>15/17-A9</t>
  </si>
  <si>
    <t>15/17-B15</t>
  </si>
  <si>
    <t>15/17-B16</t>
  </si>
  <si>
    <t>15/17-B17</t>
  </si>
  <si>
    <t>15/19- 7</t>
  </si>
  <si>
    <t>15/20b- 12</t>
  </si>
  <si>
    <t>15/20b- 12W</t>
  </si>
  <si>
    <t>15/20b- 12X</t>
  </si>
  <si>
    <t>15/20b- 12Y</t>
  </si>
  <si>
    <t>15/20b- 12Z</t>
  </si>
  <si>
    <t>15/21a- 52Y</t>
  </si>
  <si>
    <t>15/21a- 55</t>
  </si>
  <si>
    <t>15/21a-A8</t>
  </si>
  <si>
    <t>15/21a-A9</t>
  </si>
  <si>
    <t>15/21a-E1</t>
  </si>
  <si>
    <t>15/21a-E1Y</t>
  </si>
  <si>
    <t>15/21a-E1Z</t>
  </si>
  <si>
    <t>15/21a-E2</t>
  </si>
  <si>
    <t>15/22-B4</t>
  </si>
  <si>
    <t>15/22-F1</t>
  </si>
  <si>
    <t>15/22-F2</t>
  </si>
  <si>
    <t>15/22-J5</t>
  </si>
  <si>
    <t>15/22-J5Z</t>
  </si>
  <si>
    <t>15/22-J6</t>
  </si>
  <si>
    <t>15/22-J7</t>
  </si>
  <si>
    <t>15/22-J8</t>
  </si>
  <si>
    <t>15/22-J9</t>
  </si>
  <si>
    <t>15/29a- 11</t>
  </si>
  <si>
    <t>15/30- 11</t>
  </si>
  <si>
    <t>15/30- 11Z</t>
  </si>
  <si>
    <t>15/30-M1</t>
  </si>
  <si>
    <t>15/30-M2</t>
  </si>
  <si>
    <t>15/30-M3</t>
  </si>
  <si>
    <t>15/30-M4</t>
  </si>
  <si>
    <t>15/30-M5</t>
  </si>
  <si>
    <t>16/03a-E12</t>
  </si>
  <si>
    <t>16/03a-E13</t>
  </si>
  <si>
    <t>16/03a-E14</t>
  </si>
  <si>
    <t>16/03a-E15</t>
  </si>
  <si>
    <t>16/03a-E16</t>
  </si>
  <si>
    <t>16/03a-E17</t>
  </si>
  <si>
    <t>16/03b- 8Y</t>
  </si>
  <si>
    <t>16/07a-A38</t>
  </si>
  <si>
    <t>16/07a-B23Z</t>
  </si>
  <si>
    <t>16/07a-B24</t>
  </si>
  <si>
    <t>16/08b-A18</t>
  </si>
  <si>
    <t>16/08b-A19</t>
  </si>
  <si>
    <t>16/08b-A20</t>
  </si>
  <si>
    <t>16/17-A5Z</t>
  </si>
  <si>
    <t>16/17-A7</t>
  </si>
  <si>
    <t>16/17-A8</t>
  </si>
  <si>
    <t>16/17-C1</t>
  </si>
  <si>
    <t>16/17-C1Z</t>
  </si>
  <si>
    <t>16/17-C2</t>
  </si>
  <si>
    <t>16/26- 26</t>
  </si>
  <si>
    <t>16/26-A12</t>
  </si>
  <si>
    <t>16/26-A12Z</t>
  </si>
  <si>
    <t>16/26-A13</t>
  </si>
  <si>
    <t>16/26-A13Y</t>
  </si>
  <si>
    <t>16/26-A13Z</t>
  </si>
  <si>
    <t>16/26-A14</t>
  </si>
  <si>
    <t>16/26-A15</t>
  </si>
  <si>
    <t>16/26-A15Z</t>
  </si>
  <si>
    <t>16/26-A16</t>
  </si>
  <si>
    <t>16/26-A16Z</t>
  </si>
  <si>
    <t>16/26-B1</t>
  </si>
  <si>
    <t>16/26-B2</t>
  </si>
  <si>
    <t>16/26-B3</t>
  </si>
  <si>
    <t>16/26-B4</t>
  </si>
  <si>
    <t>16/26-B5</t>
  </si>
  <si>
    <t>16/26-B6</t>
  </si>
  <si>
    <t>16/28-A2</t>
  </si>
  <si>
    <t>16/28-A3</t>
  </si>
  <si>
    <t>16/29a- 12</t>
  </si>
  <si>
    <t>202/04- 1</t>
  </si>
  <si>
    <t>204/19- 5</t>
  </si>
  <si>
    <t>204/19- 6</t>
  </si>
  <si>
    <t>204/19- 7</t>
  </si>
  <si>
    <t>204/19- 8</t>
  </si>
  <si>
    <t>204/19-B1</t>
  </si>
  <si>
    <t>204/19-B1Z</t>
  </si>
  <si>
    <t>204/19-B2</t>
  </si>
  <si>
    <t>204/20- 4</t>
  </si>
  <si>
    <t>204/20- 5</t>
  </si>
  <si>
    <t>204/20- 6</t>
  </si>
  <si>
    <t>204/20- 6A</t>
  </si>
  <si>
    <t>204/20a- 7</t>
  </si>
  <si>
    <t>204/20a-D2</t>
  </si>
  <si>
    <t>204/20a-F2</t>
  </si>
  <si>
    <t>204/20a-F2Y</t>
  </si>
  <si>
    <t>204/20a-F2Z</t>
  </si>
  <si>
    <t>204/20a-F3</t>
  </si>
  <si>
    <t>204/20a-F3Z</t>
  </si>
  <si>
    <t>204/20-C1</t>
  </si>
  <si>
    <t>204/24a-A7</t>
  </si>
  <si>
    <t>204/25a- 3</t>
  </si>
  <si>
    <t>204/25b- 4</t>
  </si>
  <si>
    <t>204/25b- 5</t>
  </si>
  <si>
    <t>204/26- 1</t>
  </si>
  <si>
    <t>204/26- 1A</t>
  </si>
  <si>
    <t>204/30a- 3</t>
  </si>
  <si>
    <t>205/12- 1</t>
  </si>
  <si>
    <t>205/17a- 1</t>
  </si>
  <si>
    <t>205/17b- 2</t>
  </si>
  <si>
    <t>205/21b- 3</t>
  </si>
  <si>
    <t>205/26a- 6</t>
  </si>
  <si>
    <t>206/05- 2</t>
  </si>
  <si>
    <t>206/08- 10</t>
  </si>
  <si>
    <t>206/08- 9Y</t>
  </si>
  <si>
    <t>206/16- 1</t>
  </si>
  <si>
    <t>208/15- 2</t>
  </si>
  <si>
    <t>208/17- 2</t>
  </si>
  <si>
    <t>21/10-A31</t>
  </si>
  <si>
    <t>21/10-A32</t>
  </si>
  <si>
    <t>21/10-B27</t>
  </si>
  <si>
    <t>21/10-B28</t>
  </si>
  <si>
    <t>21/10-C27</t>
  </si>
  <si>
    <t>21/10-D36</t>
  </si>
  <si>
    <t>21/10-D37</t>
  </si>
  <si>
    <t>21/10-D38</t>
  </si>
  <si>
    <t>21/11- 5</t>
  </si>
  <si>
    <t>21/11- 6</t>
  </si>
  <si>
    <t>21/11- 6Z</t>
  </si>
  <si>
    <t>21/11- 7</t>
  </si>
  <si>
    <t>21/16- 4</t>
  </si>
  <si>
    <t>21/20a- 5</t>
  </si>
  <si>
    <t>21/25-A10</t>
  </si>
  <si>
    <t>21/25-A11</t>
  </si>
  <si>
    <t>21/25-A12</t>
  </si>
  <si>
    <t>21/25-A13</t>
  </si>
  <si>
    <t>21/25-A8</t>
  </si>
  <si>
    <t>21/25-A9</t>
  </si>
  <si>
    <t>21/25-G1</t>
  </si>
  <si>
    <t>21/25-T1</t>
  </si>
  <si>
    <t>210/24a-B5Z</t>
  </si>
  <si>
    <t>210/25a-A16</t>
  </si>
  <si>
    <t>210/25a-A16Z</t>
  </si>
  <si>
    <t>210/25a-A17</t>
  </si>
  <si>
    <t>210/25a-A27</t>
  </si>
  <si>
    <t>211/12a- 20</t>
  </si>
  <si>
    <t>211/12a- 20Y</t>
  </si>
  <si>
    <t>211/12a- 20Z</t>
  </si>
  <si>
    <t>211/12a- 21</t>
  </si>
  <si>
    <t>211/12a-F2</t>
  </si>
  <si>
    <t>211/12a-M24</t>
  </si>
  <si>
    <t>211/12a-M25</t>
  </si>
  <si>
    <t>211/12a-M26</t>
  </si>
  <si>
    <t>211/12a-M27</t>
  </si>
  <si>
    <t>211/16a-A15</t>
  </si>
  <si>
    <t>211/16a-A15Z</t>
  </si>
  <si>
    <t>211/16a-A16</t>
  </si>
  <si>
    <t>211/16a-A17J</t>
  </si>
  <si>
    <t>211/18a-N6X</t>
  </si>
  <si>
    <t>211/18a-N6Y</t>
  </si>
  <si>
    <t>211/18a-N6Z</t>
  </si>
  <si>
    <t>211/19-M36</t>
  </si>
  <si>
    <t>211/21-N44</t>
  </si>
  <si>
    <t>211/21-N45</t>
  </si>
  <si>
    <t>211/21-N46</t>
  </si>
  <si>
    <t>211/21-N46Z</t>
  </si>
  <si>
    <t>211/23-A51</t>
  </si>
  <si>
    <t>211/23-A52</t>
  </si>
  <si>
    <t>211/23-P7</t>
  </si>
  <si>
    <t>211/26- 10Z</t>
  </si>
  <si>
    <t>211/26a-P1</t>
  </si>
  <si>
    <t>211/26a-P2</t>
  </si>
  <si>
    <t>211/26a-P5</t>
  </si>
  <si>
    <t>211/28-H36</t>
  </si>
  <si>
    <t>211/29-A43</t>
  </si>
  <si>
    <t>211/29-A44</t>
  </si>
  <si>
    <t>211/29-A45</t>
  </si>
  <si>
    <t>211/29-A46</t>
  </si>
  <si>
    <t>211/29-B47</t>
  </si>
  <si>
    <t>211/29-B48</t>
  </si>
  <si>
    <t>211/29-C43</t>
  </si>
  <si>
    <t>211/29-C44</t>
  </si>
  <si>
    <t>211/29-C44Z</t>
  </si>
  <si>
    <t>211/29-C45</t>
  </si>
  <si>
    <t>211/29-D42</t>
  </si>
  <si>
    <t>211/29-D43</t>
  </si>
  <si>
    <t>211/29-D43Z</t>
  </si>
  <si>
    <t>211/29-D44</t>
  </si>
  <si>
    <t>211/29-D45</t>
  </si>
  <si>
    <t>211/29-D45Z</t>
  </si>
  <si>
    <t>22/01b- 10</t>
  </si>
  <si>
    <t>22/05b-A1</t>
  </si>
  <si>
    <t>22/05b-A2</t>
  </si>
  <si>
    <t>22/05b-A3</t>
  </si>
  <si>
    <t>22/05b-A3Z</t>
  </si>
  <si>
    <t>22/05b-A4</t>
  </si>
  <si>
    <t>22/05b-A5</t>
  </si>
  <si>
    <t>22/05b-A6</t>
  </si>
  <si>
    <t>22/05b-A7</t>
  </si>
  <si>
    <t>22/05b-A8</t>
  </si>
  <si>
    <t>22/11-A3</t>
  </si>
  <si>
    <t>22/11-A3Z</t>
  </si>
  <si>
    <t>22/11-A4</t>
  </si>
  <si>
    <t>22/11-N11Y</t>
  </si>
  <si>
    <t>22/11-N12</t>
  </si>
  <si>
    <t>22/11-N13</t>
  </si>
  <si>
    <t>22/11-N14</t>
  </si>
  <si>
    <t>22/11-N15</t>
  </si>
  <si>
    <t>22/11-N16</t>
  </si>
  <si>
    <t>22/11-N17</t>
  </si>
  <si>
    <t>22/11-N17Z</t>
  </si>
  <si>
    <t>22/19b- 5</t>
  </si>
  <si>
    <t>22/19b- 5Z</t>
  </si>
  <si>
    <t>22/21-D5</t>
  </si>
  <si>
    <t>22/29- 6</t>
  </si>
  <si>
    <t>22/29- 6Z</t>
  </si>
  <si>
    <t>22/30a- 14</t>
  </si>
  <si>
    <t>22/30a- 14Y</t>
  </si>
  <si>
    <t>22/30a- 14Z</t>
  </si>
  <si>
    <t>22/30b- 15</t>
  </si>
  <si>
    <t>22/30b- 15Z</t>
  </si>
  <si>
    <t>23/26a- 20</t>
  </si>
  <si>
    <t>23/26a- 20Y</t>
  </si>
  <si>
    <t>23/26a- 20Z</t>
  </si>
  <si>
    <t>23/27- 10</t>
  </si>
  <si>
    <t>28/10- 1</t>
  </si>
  <si>
    <t>29/02c- 11Y</t>
  </si>
  <si>
    <t>29/10- 4</t>
  </si>
  <si>
    <t>29/10- 4Y</t>
  </si>
  <si>
    <t>29/10- 4Z</t>
  </si>
  <si>
    <t>3/03-C56</t>
  </si>
  <si>
    <t>3/03-C57</t>
  </si>
  <si>
    <t>3/03-N29</t>
  </si>
  <si>
    <t>3/03-N29Y</t>
  </si>
  <si>
    <t>3/03-N29Z</t>
  </si>
  <si>
    <t>3/04a-M8</t>
  </si>
  <si>
    <t>3/04a-M9</t>
  </si>
  <si>
    <t>3/08-S51</t>
  </si>
  <si>
    <t>3/08-S52</t>
  </si>
  <si>
    <t>3/08-S53</t>
  </si>
  <si>
    <t>3/09a-N33</t>
  </si>
  <si>
    <t>3/14a-D7</t>
  </si>
  <si>
    <t>3/14a-D8</t>
  </si>
  <si>
    <t>3/14a-D8Z</t>
  </si>
  <si>
    <t>3/14a-D9</t>
  </si>
  <si>
    <t>3/25b- 5</t>
  </si>
  <si>
    <t>30/02c- 3</t>
  </si>
  <si>
    <t>30/07a-M3Y</t>
  </si>
  <si>
    <t>30/07a-M3Z</t>
  </si>
  <si>
    <t>30/07a-M4</t>
  </si>
  <si>
    <t>30/07a-M5</t>
  </si>
  <si>
    <t>30/08- 2</t>
  </si>
  <si>
    <t>30/16-A20</t>
  </si>
  <si>
    <t>30/16-A21</t>
  </si>
  <si>
    <t>30/17a- 11</t>
  </si>
  <si>
    <t>30/17a- 12</t>
  </si>
  <si>
    <t>30/17b-A27</t>
  </si>
  <si>
    <t>30/17b-A27Z</t>
  </si>
  <si>
    <t>31/26a- 9Z</t>
  </si>
  <si>
    <t>31/26a-A3</t>
  </si>
  <si>
    <t>31/26a-A4</t>
  </si>
  <si>
    <t>31/26a-A6</t>
  </si>
  <si>
    <t>39/02- 3</t>
  </si>
  <si>
    <t>42/10b- 2</t>
  </si>
  <si>
    <t>42/10b- 2Z</t>
  </si>
  <si>
    <t>42/25- 2</t>
  </si>
  <si>
    <t>43/24-P1</t>
  </si>
  <si>
    <t>43/24-P2</t>
  </si>
  <si>
    <t>43/24-P3</t>
  </si>
  <si>
    <t>44/18-T1</t>
  </si>
  <si>
    <t>44/22a-D6</t>
  </si>
  <si>
    <t>44/26a-A1</t>
  </si>
  <si>
    <t>44/26a-A2</t>
  </si>
  <si>
    <t>44/26a-A3</t>
  </si>
  <si>
    <t>47/09a- 8</t>
  </si>
  <si>
    <t>47/09a- 8Z</t>
  </si>
  <si>
    <t>47/15a-L4</t>
  </si>
  <si>
    <t>48/06- 39</t>
  </si>
  <si>
    <t>48/06- 40</t>
  </si>
  <si>
    <t>48/07a- 9Z</t>
  </si>
  <si>
    <t>48/12a-G2</t>
  </si>
  <si>
    <t>48/12a-G3</t>
  </si>
  <si>
    <t>48/14-L2Z</t>
  </si>
  <si>
    <t>48/14-L3</t>
  </si>
  <si>
    <t>48/14-L4</t>
  </si>
  <si>
    <t>48/14-L4Z</t>
  </si>
  <si>
    <t>48/20a- 7</t>
  </si>
  <si>
    <t>48/20a- 7Z</t>
  </si>
  <si>
    <t>48/23b- 5</t>
  </si>
  <si>
    <t>48/30- 14</t>
  </si>
  <si>
    <t>49/05a-B3</t>
  </si>
  <si>
    <t>49/05a-B4</t>
  </si>
  <si>
    <t>49/06a-A3</t>
  </si>
  <si>
    <t>49/06a-A3Z</t>
  </si>
  <si>
    <t>49/11a-B1</t>
  </si>
  <si>
    <t>49/11a-B1X</t>
  </si>
  <si>
    <t>49/11a-B1Y</t>
  </si>
  <si>
    <t>49/11a-B1Z</t>
  </si>
  <si>
    <t>49/11a-B2</t>
  </si>
  <si>
    <t>49/11a-B2Z</t>
  </si>
  <si>
    <t>49/18- 5</t>
  </si>
  <si>
    <t>49/18- 5Z</t>
  </si>
  <si>
    <t>49/21- 7</t>
  </si>
  <si>
    <t>49/22- 16</t>
  </si>
  <si>
    <t>49/22- 17</t>
  </si>
  <si>
    <t>49/22- 17Z</t>
  </si>
  <si>
    <t>49/22- 18</t>
  </si>
  <si>
    <t>49/22- 19</t>
  </si>
  <si>
    <t>49/22- 6Z</t>
  </si>
  <si>
    <t>49/22-Z1Z</t>
  </si>
  <si>
    <t>49/22-Z6</t>
  </si>
  <si>
    <t>49/23-E1</t>
  </si>
  <si>
    <t>49/23-E1Z</t>
  </si>
  <si>
    <t>49/23-E2</t>
  </si>
  <si>
    <t>49/23-E2Z</t>
  </si>
  <si>
    <t>49/23-E3</t>
  </si>
  <si>
    <t>49/24- 20</t>
  </si>
  <si>
    <t>49/25a- 9</t>
  </si>
  <si>
    <t>49/26- 27</t>
  </si>
  <si>
    <t>49/26- 27Y</t>
  </si>
  <si>
    <t>49/26- 27Z</t>
  </si>
  <si>
    <t>49/29a-G1</t>
  </si>
  <si>
    <t>49/29a-G2</t>
  </si>
  <si>
    <t>49/29a-G3</t>
  </si>
  <si>
    <t>49/30a-A1</t>
  </si>
  <si>
    <t>49/30a-A2</t>
  </si>
  <si>
    <t>49/30a-A3</t>
  </si>
  <si>
    <t>49/30a-A4</t>
  </si>
  <si>
    <t>50/26a- 7</t>
  </si>
  <si>
    <t>50/26b- 6</t>
  </si>
  <si>
    <t>9/08a- 18</t>
  </si>
  <si>
    <t>9/09a-A16Z</t>
  </si>
  <si>
    <t>9/09a-A17</t>
  </si>
  <si>
    <t>9/09a-A18</t>
  </si>
  <si>
    <t>9/13a- 56</t>
  </si>
  <si>
    <t>9/13a- 57</t>
  </si>
  <si>
    <t>9/13a-A62</t>
  </si>
  <si>
    <t>9/13a-A63</t>
  </si>
  <si>
    <t>9/13a-B35</t>
  </si>
  <si>
    <t>9/13a-B35Z</t>
  </si>
  <si>
    <t>9/13a-B36</t>
  </si>
  <si>
    <t>9/13a-B37</t>
  </si>
  <si>
    <t>9/18b-A14</t>
  </si>
  <si>
    <t>9/18b-A14Y</t>
  </si>
  <si>
    <t>9/18b-A14Z</t>
  </si>
  <si>
    <t>9/18b-A15</t>
  </si>
  <si>
    <t>9/18b-A16</t>
  </si>
  <si>
    <t>9/19- 12</t>
  </si>
  <si>
    <t>97/12- 1</t>
  </si>
  <si>
    <t>109/05- 1</t>
  </si>
  <si>
    <t>109/15- 1</t>
  </si>
  <si>
    <t>11/24- 1</t>
  </si>
  <si>
    <t>110/13b-D15</t>
  </si>
  <si>
    <t>110/13b-D15Z</t>
  </si>
  <si>
    <t>110/13-D12</t>
  </si>
  <si>
    <t>110/13-D13</t>
  </si>
  <si>
    <t>110/13-D13Z</t>
  </si>
  <si>
    <t>110/13-D14</t>
  </si>
  <si>
    <t>110/13-H1</t>
  </si>
  <si>
    <t>110/13-H2</t>
  </si>
  <si>
    <t>110/13-H3</t>
  </si>
  <si>
    <t>110/13-N3</t>
  </si>
  <si>
    <t>110/15-L5</t>
  </si>
  <si>
    <t>110/15-L6</t>
  </si>
  <si>
    <t>110/15-L6Z</t>
  </si>
  <si>
    <t>110/15-L7</t>
  </si>
  <si>
    <t>110/15-L7Z</t>
  </si>
  <si>
    <t>110/18- 1</t>
  </si>
  <si>
    <t>110/18- 2</t>
  </si>
  <si>
    <t>110/18- 2Z</t>
  </si>
  <si>
    <t>111/25- 1</t>
  </si>
  <si>
    <t>111/25- 1A</t>
  </si>
  <si>
    <t>112/15- 1</t>
  </si>
  <si>
    <t>113/27a- 4</t>
  </si>
  <si>
    <t>113/27a- 4Z</t>
  </si>
  <si>
    <t>113/28a- 3</t>
  </si>
  <si>
    <t>113/29a- 3</t>
  </si>
  <si>
    <t>13/21a- 3</t>
  </si>
  <si>
    <t>13/21a- 4</t>
  </si>
  <si>
    <t>13/22a- 22</t>
  </si>
  <si>
    <t>13/22a- 23</t>
  </si>
  <si>
    <t>14/18b- 12</t>
  </si>
  <si>
    <t>14/19-C70</t>
  </si>
  <si>
    <t>14/19-C71</t>
  </si>
  <si>
    <t>14/19-C71Z</t>
  </si>
  <si>
    <t>14/19-E12</t>
  </si>
  <si>
    <t>14/20b- 29</t>
  </si>
  <si>
    <t>14/20b- 30</t>
  </si>
  <si>
    <t>14/24a- 4</t>
  </si>
  <si>
    <t>14/29a- 3</t>
  </si>
  <si>
    <t>15/11b- 5</t>
  </si>
  <si>
    <t>15/16-T17</t>
  </si>
  <si>
    <t>15/17-A10</t>
  </si>
  <si>
    <t>15/17-A11</t>
  </si>
  <si>
    <t>15/21a-E2Z</t>
  </si>
  <si>
    <t>15/21a-E3</t>
  </si>
  <si>
    <t>15/22-B5</t>
  </si>
  <si>
    <t>15/22-C7</t>
  </si>
  <si>
    <t>15/22-F3</t>
  </si>
  <si>
    <t>15/22-G1</t>
  </si>
  <si>
    <t>15/22-G1Z</t>
  </si>
  <si>
    <t>15/22-G2</t>
  </si>
  <si>
    <t>15/22-H1</t>
  </si>
  <si>
    <t>15/22-H2</t>
  </si>
  <si>
    <t>15/22-J10</t>
  </si>
  <si>
    <t>15/22-J11</t>
  </si>
  <si>
    <t>15/22-J12</t>
  </si>
  <si>
    <t>15/22-J12Z</t>
  </si>
  <si>
    <t>15/22-J13</t>
  </si>
  <si>
    <t>15/22-J14</t>
  </si>
  <si>
    <t>15/23d- 13</t>
  </si>
  <si>
    <t>15/24a- 7</t>
  </si>
  <si>
    <t>15/24b-E1</t>
  </si>
  <si>
    <t>15/24b-W1</t>
  </si>
  <si>
    <t>15/24b-W13</t>
  </si>
  <si>
    <t>15/24b-W1Y</t>
  </si>
  <si>
    <t>15/24b-W1Z</t>
  </si>
  <si>
    <t>15/24b-W2</t>
  </si>
  <si>
    <t>15/24b-W3</t>
  </si>
  <si>
    <t>15/26d- 8</t>
  </si>
  <si>
    <t>15/30-M5Z</t>
  </si>
  <si>
    <t>15/30-M6</t>
  </si>
  <si>
    <t>15/30-M7</t>
  </si>
  <si>
    <t>16/03a-E16Z</t>
  </si>
  <si>
    <t>16/03a-E17Y</t>
  </si>
  <si>
    <t>16/03a-E17Z</t>
  </si>
  <si>
    <t>16/03a-E18</t>
  </si>
  <si>
    <t>16/03a-E19</t>
  </si>
  <si>
    <t>16/03a-E20</t>
  </si>
  <si>
    <t>16/03d- 14</t>
  </si>
  <si>
    <t>16/06b- 5</t>
  </si>
  <si>
    <t>16/07a-A39</t>
  </si>
  <si>
    <t>16/07a-B25</t>
  </si>
  <si>
    <t>16/08b-A21</t>
  </si>
  <si>
    <t>16/08b-A22</t>
  </si>
  <si>
    <t>16/12a- 21</t>
  </si>
  <si>
    <t>16/12a- 22</t>
  </si>
  <si>
    <t>16/17-A10</t>
  </si>
  <si>
    <t>16/17-A9</t>
  </si>
  <si>
    <t>16/17-C3</t>
  </si>
  <si>
    <t>16/17-C3Z</t>
  </si>
  <si>
    <t>16/21d- 30</t>
  </si>
  <si>
    <t>16/21d- 31</t>
  </si>
  <si>
    <t>16/21d- 31Z</t>
  </si>
  <si>
    <t>16/22- 6</t>
  </si>
  <si>
    <t>16/26- 27</t>
  </si>
  <si>
    <t>16/26-A16T</t>
  </si>
  <si>
    <t>16/26-A16U</t>
  </si>
  <si>
    <t>16/26-A16V</t>
  </si>
  <si>
    <t>16/26-A16W</t>
  </si>
  <si>
    <t>16/26-A16X</t>
  </si>
  <si>
    <t>16/26-A16Y</t>
  </si>
  <si>
    <t>16/26-A17</t>
  </si>
  <si>
    <t>16/26-A18</t>
  </si>
  <si>
    <t>16/26-A18Y</t>
  </si>
  <si>
    <t>16/26-A18Z</t>
  </si>
  <si>
    <t>16/26-A19</t>
  </si>
  <si>
    <t>16/26-B10</t>
  </si>
  <si>
    <t>16/26-B7</t>
  </si>
  <si>
    <t>16/26-B8</t>
  </si>
  <si>
    <t>16/26-B9</t>
  </si>
  <si>
    <t>16/26-B9Z</t>
  </si>
  <si>
    <t>16/28-A4</t>
  </si>
  <si>
    <t>16/28-A5</t>
  </si>
  <si>
    <t>16/28-A6</t>
  </si>
  <si>
    <t>16/28-C1</t>
  </si>
  <si>
    <t>16/28-C1Z</t>
  </si>
  <si>
    <t>16/28-C2</t>
  </si>
  <si>
    <t>16/28-C2Z</t>
  </si>
  <si>
    <t>16/29a-A24</t>
  </si>
  <si>
    <t>16/29a-A24Y</t>
  </si>
  <si>
    <t>16/29a-A24Z</t>
  </si>
  <si>
    <t>20/03a- 6</t>
  </si>
  <si>
    <t>20/05c- 6</t>
  </si>
  <si>
    <t>20/20- 1</t>
  </si>
  <si>
    <t>204/19- 8Z</t>
  </si>
  <si>
    <t>204/19- 9</t>
  </si>
  <si>
    <t>204/19a- 10</t>
  </si>
  <si>
    <t>204/19-B2Z</t>
  </si>
  <si>
    <t>204/19-B3</t>
  </si>
  <si>
    <t>204/19-B4</t>
  </si>
  <si>
    <t>204/19-B5</t>
  </si>
  <si>
    <t>204/19-B6</t>
  </si>
  <si>
    <t>204/20-C2</t>
  </si>
  <si>
    <t>204/20-C3</t>
  </si>
  <si>
    <t>204/20-C4</t>
  </si>
  <si>
    <t>204/20-C5</t>
  </si>
  <si>
    <t>204/24a- 8</t>
  </si>
  <si>
    <t>204/24a-A10</t>
  </si>
  <si>
    <t>204/24a-A5</t>
  </si>
  <si>
    <t>204/24a-A6</t>
  </si>
  <si>
    <t>204/24a-A6Z</t>
  </si>
  <si>
    <t>204/25b- 6</t>
  </si>
  <si>
    <t>205/08- 1</t>
  </si>
  <si>
    <t>205/14- 2</t>
  </si>
  <si>
    <t>206/01- 3</t>
  </si>
  <si>
    <t>206/04- 1</t>
  </si>
  <si>
    <t>206/08- 10Z</t>
  </si>
  <si>
    <t>207/01a- 5</t>
  </si>
  <si>
    <t>21/03b- 5</t>
  </si>
  <si>
    <t>21/10-A33</t>
  </si>
  <si>
    <t>21/10-A34</t>
  </si>
  <si>
    <t>21/10-A34Z</t>
  </si>
  <si>
    <t>21/10-B29</t>
  </si>
  <si>
    <t>21/10-C28</t>
  </si>
  <si>
    <t>21/10-D39</t>
  </si>
  <si>
    <t>21/10-D40</t>
  </si>
  <si>
    <t>21/11- 8</t>
  </si>
  <si>
    <t>21/11-C1</t>
  </si>
  <si>
    <t>21/11-C2</t>
  </si>
  <si>
    <t>21/16-A1</t>
  </si>
  <si>
    <t>21/16-A1Z</t>
  </si>
  <si>
    <t>21/16-A2</t>
  </si>
  <si>
    <t>21/16-A2Y</t>
  </si>
  <si>
    <t>21/16-A2Z</t>
  </si>
  <si>
    <t>21/16-A3</t>
  </si>
  <si>
    <t>21/18a-K1Z</t>
  </si>
  <si>
    <t>21/19- 6</t>
  </si>
  <si>
    <t>21/20b- 6</t>
  </si>
  <si>
    <t>21/20b- 6Z</t>
  </si>
  <si>
    <t>21/22- 2</t>
  </si>
  <si>
    <t>21/25-G2</t>
  </si>
  <si>
    <t>21/25-G3</t>
  </si>
  <si>
    <t>21/25-S2</t>
  </si>
  <si>
    <t>21/25-S2Z</t>
  </si>
  <si>
    <t>21/30- 20</t>
  </si>
  <si>
    <t>21/30- 21</t>
  </si>
  <si>
    <t>21/30-C8</t>
  </si>
  <si>
    <t>21/30-C9</t>
  </si>
  <si>
    <t>210/24a- 8</t>
  </si>
  <si>
    <t>210/24a-B6</t>
  </si>
  <si>
    <t>210/24a-B6Z</t>
  </si>
  <si>
    <t>210/25a-A18</t>
  </si>
  <si>
    <t>210/25a-A18Y</t>
  </si>
  <si>
    <t>210/25a-A18Z</t>
  </si>
  <si>
    <t>210/25a-A19</t>
  </si>
  <si>
    <t>210/25a-A19Z</t>
  </si>
  <si>
    <t>210/25a-A20</t>
  </si>
  <si>
    <t>211/07a- 6</t>
  </si>
  <si>
    <t>211/12a- 19Z</t>
  </si>
  <si>
    <t>211/12a- 22</t>
  </si>
  <si>
    <t>211/12a-F3</t>
  </si>
  <si>
    <t>211/12a-M28</t>
  </si>
  <si>
    <t>211/12a-M29</t>
  </si>
  <si>
    <t>211/12a-M30</t>
  </si>
  <si>
    <t>211/12a-M30Z</t>
  </si>
  <si>
    <t>211/12a-M31</t>
  </si>
  <si>
    <t>211/12a-M31Z</t>
  </si>
  <si>
    <t>211/12a-M32</t>
  </si>
  <si>
    <t>211/16a-A17</t>
  </si>
  <si>
    <t>211/16a-A18</t>
  </si>
  <si>
    <t>211/18a-N7</t>
  </si>
  <si>
    <t>211/19-M37</t>
  </si>
  <si>
    <t>211/19-M38</t>
  </si>
  <si>
    <t>211/21-N47</t>
  </si>
  <si>
    <t>211/21-N47Z</t>
  </si>
  <si>
    <t>211/21-N48</t>
  </si>
  <si>
    <t>211/21-N48Z</t>
  </si>
  <si>
    <t>211/21-N49</t>
  </si>
  <si>
    <t>211/21-N50</t>
  </si>
  <si>
    <t>211/23a- 13</t>
  </si>
  <si>
    <t>211/23a- 13Z</t>
  </si>
  <si>
    <t>211/23-A52Y</t>
  </si>
  <si>
    <t>211/23-A52Z</t>
  </si>
  <si>
    <t>211/23-A53</t>
  </si>
  <si>
    <t>211/23-P8</t>
  </si>
  <si>
    <t>211/23-P8Y</t>
  </si>
  <si>
    <t>211/23-P8Z</t>
  </si>
  <si>
    <t>211/26-A24</t>
  </si>
  <si>
    <t>211/26a-P3</t>
  </si>
  <si>
    <t>211/26a-P4</t>
  </si>
  <si>
    <t>211/26a-P4Y</t>
  </si>
  <si>
    <t>211/26a-P4Z</t>
  </si>
  <si>
    <t>211/26a-P6</t>
  </si>
  <si>
    <t>211/26-U9</t>
  </si>
  <si>
    <t>211/28-H37</t>
  </si>
  <si>
    <t>211/28-H38</t>
  </si>
  <si>
    <t>211/29-A47</t>
  </si>
  <si>
    <t>211/29-A48</t>
  </si>
  <si>
    <t>211/29-A49</t>
  </si>
  <si>
    <t>211/29-B49</t>
  </si>
  <si>
    <t>211/29-B50</t>
  </si>
  <si>
    <t>211/29-B51</t>
  </si>
  <si>
    <t>211/29-B52</t>
  </si>
  <si>
    <t>211/29-B52Y</t>
  </si>
  <si>
    <t>211/29-B52Z</t>
  </si>
  <si>
    <t>211/29-D46</t>
  </si>
  <si>
    <t>211/29-D47</t>
  </si>
  <si>
    <t>211/29-D47X</t>
  </si>
  <si>
    <t>211/29-D47Y</t>
  </si>
  <si>
    <t>211/29-D47Z</t>
  </si>
  <si>
    <t>211/29-D48</t>
  </si>
  <si>
    <t>214/19- 1</t>
  </si>
  <si>
    <t>214/26- 1</t>
  </si>
  <si>
    <t>22/06a-E15</t>
  </si>
  <si>
    <t>22/06a-E16</t>
  </si>
  <si>
    <t>22/06a-E17</t>
  </si>
  <si>
    <t>22/11-N16Y</t>
  </si>
  <si>
    <t>22/11-N16Z</t>
  </si>
  <si>
    <t>22/11-N18</t>
  </si>
  <si>
    <t>22/11-N19</t>
  </si>
  <si>
    <t>22/11-N19Z</t>
  </si>
  <si>
    <t>22/11-N20</t>
  </si>
  <si>
    <t>22/11-N20Z</t>
  </si>
  <si>
    <t>22/11-N21</t>
  </si>
  <si>
    <t>22/11-N22</t>
  </si>
  <si>
    <t>22/11-N23</t>
  </si>
  <si>
    <t>22/18- 6</t>
  </si>
  <si>
    <t>22/20-A1</t>
  </si>
  <si>
    <t>22/20-A2</t>
  </si>
  <si>
    <t>22/20-A3</t>
  </si>
  <si>
    <t>22/21-D5Z</t>
  </si>
  <si>
    <t>22/21-D6</t>
  </si>
  <si>
    <t>22/22c- 3</t>
  </si>
  <si>
    <t>22/22c- 3Z</t>
  </si>
  <si>
    <t>22/23a-C1</t>
  </si>
  <si>
    <t>22/23a-C2</t>
  </si>
  <si>
    <t>22/23a-C3</t>
  </si>
  <si>
    <t>22/24a-A1</t>
  </si>
  <si>
    <t>22/24a-A1Z</t>
  </si>
  <si>
    <t>22/29- 6Y</t>
  </si>
  <si>
    <t>22/30a- 16</t>
  </si>
  <si>
    <t>23/26b-W1</t>
  </si>
  <si>
    <t>23/26b-W2</t>
  </si>
  <si>
    <t>23/26b-W3</t>
  </si>
  <si>
    <t>23/27- 10Z</t>
  </si>
  <si>
    <t>29/01a- 7</t>
  </si>
  <si>
    <t>29/01b- 5</t>
  </si>
  <si>
    <t>29/01b- 6</t>
  </si>
  <si>
    <t>29/02a-B1</t>
  </si>
  <si>
    <t>29/02a-B2</t>
  </si>
  <si>
    <t>29/07- 8</t>
  </si>
  <si>
    <t>29/07- 9</t>
  </si>
  <si>
    <t>29/08b- 5</t>
  </si>
  <si>
    <t>29/10- 5</t>
  </si>
  <si>
    <t>29/10- 5A</t>
  </si>
  <si>
    <t>29/14c- 5</t>
  </si>
  <si>
    <t>3/02-A10</t>
  </si>
  <si>
    <t>3/03-C58</t>
  </si>
  <si>
    <t>3/03-C59</t>
  </si>
  <si>
    <t>3/03-C60</t>
  </si>
  <si>
    <t>3/03-N30</t>
  </si>
  <si>
    <t>3/03-N30Z</t>
  </si>
  <si>
    <t>3/04a-M10</t>
  </si>
  <si>
    <t>3/08-S54</t>
  </si>
  <si>
    <t>3/08-S55</t>
  </si>
  <si>
    <t>3/09a- 11</t>
  </si>
  <si>
    <t>3/09a-N34</t>
  </si>
  <si>
    <t>3/14a- 17</t>
  </si>
  <si>
    <t>3/14a- 17Z</t>
  </si>
  <si>
    <t>3/14a-D10</t>
  </si>
  <si>
    <t>3/14a-D10Y</t>
  </si>
  <si>
    <t>3/14a-D10Z</t>
  </si>
  <si>
    <t>3/14a-D11</t>
  </si>
  <si>
    <t>3/14a-D12</t>
  </si>
  <si>
    <t>3/14a-D13</t>
  </si>
  <si>
    <t>3/14a-D14</t>
  </si>
  <si>
    <t>3/14e- 16</t>
  </si>
  <si>
    <t>3/14e- 16A</t>
  </si>
  <si>
    <t>3/28a- 4</t>
  </si>
  <si>
    <t>30/02c- 4</t>
  </si>
  <si>
    <t>30/07a-P13</t>
  </si>
  <si>
    <t>30/07a-P13Z</t>
  </si>
  <si>
    <t>30/07a-P4Z</t>
  </si>
  <si>
    <t>30/12b- 8</t>
  </si>
  <si>
    <t>30/13- 5</t>
  </si>
  <si>
    <t>30/13- 6</t>
  </si>
  <si>
    <t>30/16-A22</t>
  </si>
  <si>
    <t>30/16-A22Z</t>
  </si>
  <si>
    <t>30/17a- 13</t>
  </si>
  <si>
    <t>30/17b-A18Y</t>
  </si>
  <si>
    <t>30/17b-A18Z</t>
  </si>
  <si>
    <t>30/17b-A28</t>
  </si>
  <si>
    <t>30/17b-A28Z</t>
  </si>
  <si>
    <t>30/19a- 6</t>
  </si>
  <si>
    <t>30/25b- 5</t>
  </si>
  <si>
    <t>30/29a- 3</t>
  </si>
  <si>
    <t>31/26a-A7</t>
  </si>
  <si>
    <t>31/26a-A8</t>
  </si>
  <si>
    <t>39/02- 4</t>
  </si>
  <si>
    <t>43/19a- 4</t>
  </si>
  <si>
    <t>43/19a- 4Z</t>
  </si>
  <si>
    <t>43/24-P4Z</t>
  </si>
  <si>
    <t>43/27-J3</t>
  </si>
  <si>
    <t>43/27-J3Y</t>
  </si>
  <si>
    <t>43/27-J3Z</t>
  </si>
  <si>
    <t>43/28a- 3</t>
  </si>
  <si>
    <t>44/18-T2</t>
  </si>
  <si>
    <t>44/18-T2Y</t>
  </si>
  <si>
    <t>44/18-T2Z</t>
  </si>
  <si>
    <t>44/18-T3</t>
  </si>
  <si>
    <t>44/18-T3A</t>
  </si>
  <si>
    <t>44/22c- 9</t>
  </si>
  <si>
    <t>44/26a-A4</t>
  </si>
  <si>
    <t>44/28d- 5</t>
  </si>
  <si>
    <t>47/03e- 10</t>
  </si>
  <si>
    <t>48/07b- 12</t>
  </si>
  <si>
    <t>48/10c- 11</t>
  </si>
  <si>
    <t>48/11b-A3Y</t>
  </si>
  <si>
    <t>48/11b-A3Z</t>
  </si>
  <si>
    <t>48/12d- 9</t>
  </si>
  <si>
    <t>48/17c- 12</t>
  </si>
  <si>
    <t>48/18b- 13</t>
  </si>
  <si>
    <t>48/29-B11</t>
  </si>
  <si>
    <t>48/30- 15</t>
  </si>
  <si>
    <t>48/30- 15Z</t>
  </si>
  <si>
    <t>49/26-E11</t>
  </si>
  <si>
    <t>49/26-E11Z</t>
  </si>
  <si>
    <t>49/26-E12</t>
  </si>
  <si>
    <t>49/28- 17</t>
  </si>
  <si>
    <t>50/26b- 8</t>
  </si>
  <si>
    <t>52/05b- 12</t>
  </si>
  <si>
    <t>53/01a- 13</t>
  </si>
  <si>
    <t>53/02- 10</t>
  </si>
  <si>
    <t>53/05b- 5</t>
  </si>
  <si>
    <t>9/09a-A17Z</t>
  </si>
  <si>
    <t>9/09a-A19</t>
  </si>
  <si>
    <t>9/09a-A19Z</t>
  </si>
  <si>
    <t>9/09a-A20</t>
  </si>
  <si>
    <t>9/09a-A21</t>
  </si>
  <si>
    <t>9/09c- 16</t>
  </si>
  <si>
    <t>9/11a- 5</t>
  </si>
  <si>
    <t>9/11a- 6</t>
  </si>
  <si>
    <t>9/11a- 7</t>
  </si>
  <si>
    <t>9/11a- 8</t>
  </si>
  <si>
    <t>9/11a- 8Z</t>
  </si>
  <si>
    <t>9/13a- 59</t>
  </si>
  <si>
    <t>9/13a- 59Z</t>
  </si>
  <si>
    <t>9/13a-A64</t>
  </si>
  <si>
    <t>9/13a-A65</t>
  </si>
  <si>
    <t>9/13a-A66</t>
  </si>
  <si>
    <t>9/13a-A67</t>
  </si>
  <si>
    <t>9/13a-B38</t>
  </si>
  <si>
    <t>9/13a-B38Z</t>
  </si>
  <si>
    <t>9/13a-B39</t>
  </si>
  <si>
    <t>9/13a-B40</t>
  </si>
  <si>
    <t>9/13a-B40Z</t>
  </si>
  <si>
    <t>9/13a-B41</t>
  </si>
  <si>
    <t>9/13a-N1</t>
  </si>
  <si>
    <t>9/13a-N1Y</t>
  </si>
  <si>
    <t>9/13a-N1Z</t>
  </si>
  <si>
    <t>9/18a- 27</t>
  </si>
  <si>
    <t>9/18b-A17</t>
  </si>
  <si>
    <t>9/18b-A17Y</t>
  </si>
  <si>
    <t>9/18b-A17Z</t>
  </si>
  <si>
    <t>9/23b-A1</t>
  </si>
  <si>
    <t>9/23b-A2</t>
  </si>
  <si>
    <t>9/23b-A3</t>
  </si>
  <si>
    <t>9/23b-A4</t>
  </si>
  <si>
    <t>9/23b-A5</t>
  </si>
  <si>
    <t>9/23b-A6</t>
  </si>
  <si>
    <t>9/23b-A6Z</t>
  </si>
  <si>
    <t>9/23b-A8</t>
  </si>
  <si>
    <t>97/19- 1</t>
  </si>
  <si>
    <t>M112/19- 1</t>
  </si>
  <si>
    <t>M112/29- 1</t>
  </si>
  <si>
    <t>108/30- 1</t>
  </si>
  <si>
    <t>108/30- 1A</t>
  </si>
  <si>
    <t>11/30a-A31</t>
  </si>
  <si>
    <t>110/13b- 19</t>
  </si>
  <si>
    <t>110/15-L8</t>
  </si>
  <si>
    <t>13/22a-C10</t>
  </si>
  <si>
    <t>13/22a-C10Y</t>
  </si>
  <si>
    <t>13/22a-C10Z</t>
  </si>
  <si>
    <t>13/22a-C8</t>
  </si>
  <si>
    <t>13/22a-C9</t>
  </si>
  <si>
    <t>13/24a- 4</t>
  </si>
  <si>
    <t>13/24b- 3</t>
  </si>
  <si>
    <t>13/28a-B1</t>
  </si>
  <si>
    <t>13/28a-B2</t>
  </si>
  <si>
    <t>13/29a-A1</t>
  </si>
  <si>
    <t>13/29a-A2</t>
  </si>
  <si>
    <t>13/29a-A2Z</t>
  </si>
  <si>
    <t>13/29a-A3</t>
  </si>
  <si>
    <t>13/29a-A3Y</t>
  </si>
  <si>
    <t>13/29a-A3Z</t>
  </si>
  <si>
    <t>14/19-C72</t>
  </si>
  <si>
    <t>14/19-C73</t>
  </si>
  <si>
    <t>14/26a- 6</t>
  </si>
  <si>
    <t>14/26b- 5</t>
  </si>
  <si>
    <t>14/28b- 2</t>
  </si>
  <si>
    <t>14/30a- 4</t>
  </si>
  <si>
    <t>15/17-A12</t>
  </si>
  <si>
    <t>15/17-B18</t>
  </si>
  <si>
    <t>15/21b- 56</t>
  </si>
  <si>
    <t>15/22- 14</t>
  </si>
  <si>
    <t>15/22-F3Z</t>
  </si>
  <si>
    <t>15/22-J15</t>
  </si>
  <si>
    <t>15/23a-G1</t>
  </si>
  <si>
    <t>15/23a-G2</t>
  </si>
  <si>
    <t>15/23b- 14</t>
  </si>
  <si>
    <t>15/24b-W1V</t>
  </si>
  <si>
    <t>15/24b-W1W</t>
  </si>
  <si>
    <t>15/24b-W1X</t>
  </si>
  <si>
    <t>15/24b-W5</t>
  </si>
  <si>
    <t>15/25c- 5</t>
  </si>
  <si>
    <t>15/27- 6</t>
  </si>
  <si>
    <t>16/02a- 3</t>
  </si>
  <si>
    <t>16/02b- 4</t>
  </si>
  <si>
    <t>16/03a-E21</t>
  </si>
  <si>
    <t>16/03a-E22</t>
  </si>
  <si>
    <t>16/03a-E22Z</t>
  </si>
  <si>
    <t>16/06a- 8</t>
  </si>
  <si>
    <t>16/06a-V1</t>
  </si>
  <si>
    <t>16/06b- 6</t>
  </si>
  <si>
    <t>16/06b- 7</t>
  </si>
  <si>
    <t>16/07a-A34Z</t>
  </si>
  <si>
    <t>16/07a-B26</t>
  </si>
  <si>
    <t>16/07a-W1</t>
  </si>
  <si>
    <t>16/07a-W1Z</t>
  </si>
  <si>
    <t>16/07a-W2</t>
  </si>
  <si>
    <t>16/07a-W3</t>
  </si>
  <si>
    <t>16/08a-K1</t>
  </si>
  <si>
    <t>16/08a-K2</t>
  </si>
  <si>
    <t>16/08a-K3</t>
  </si>
  <si>
    <t>16/08a-K4</t>
  </si>
  <si>
    <t>16/08a-K5</t>
  </si>
  <si>
    <t>16/08a-K6</t>
  </si>
  <si>
    <t>16/12a- 23</t>
  </si>
  <si>
    <t>16/12a- 24</t>
  </si>
  <si>
    <t>16/17-A11</t>
  </si>
  <si>
    <t>16/17-A11Z</t>
  </si>
  <si>
    <t>16/17a-C5</t>
  </si>
  <si>
    <t>16/17-C4</t>
  </si>
  <si>
    <t>16/17-C5Y</t>
  </si>
  <si>
    <t>16/17-C5Z</t>
  </si>
  <si>
    <t>16/26- 28</t>
  </si>
  <si>
    <t>16/26-A20</t>
  </si>
  <si>
    <t>16/26-A20W</t>
  </si>
  <si>
    <t>16/26-A20X</t>
  </si>
  <si>
    <t>16/26-A20Y</t>
  </si>
  <si>
    <t>16/26-A20Z</t>
  </si>
  <si>
    <t>16/26-A21</t>
  </si>
  <si>
    <t>16/26-A22</t>
  </si>
  <si>
    <t>16/26-A22Z</t>
  </si>
  <si>
    <t>16/26-A23</t>
  </si>
  <si>
    <t>16/26-A23Z</t>
  </si>
  <si>
    <t>16/26-A24</t>
  </si>
  <si>
    <t>16/26-A24V</t>
  </si>
  <si>
    <t>16/26-A24W</t>
  </si>
  <si>
    <t>16/26-A24X</t>
  </si>
  <si>
    <t>16/26-A24Y</t>
  </si>
  <si>
    <t>16/26-A24Z</t>
  </si>
  <si>
    <t>16/28-A10</t>
  </si>
  <si>
    <t>16/28-A7</t>
  </si>
  <si>
    <t>16/28-A8</t>
  </si>
  <si>
    <t>16/28-A9</t>
  </si>
  <si>
    <t>16/29a-A25</t>
  </si>
  <si>
    <t>164/07- 1</t>
  </si>
  <si>
    <t>20/04a- 5</t>
  </si>
  <si>
    <t>20/04b- 6</t>
  </si>
  <si>
    <t>20/10b- 4</t>
  </si>
  <si>
    <t>204/19-B6Y</t>
  </si>
  <si>
    <t>204/19-B6Z</t>
  </si>
  <si>
    <t>204/20-C6</t>
  </si>
  <si>
    <t>204/20-C7</t>
  </si>
  <si>
    <t>204/25b- 7</t>
  </si>
  <si>
    <t>205/10- 4</t>
  </si>
  <si>
    <t>205/10- 5</t>
  </si>
  <si>
    <t>205/10- 5A</t>
  </si>
  <si>
    <t>205/14- 3</t>
  </si>
  <si>
    <t>205/27- 2</t>
  </si>
  <si>
    <t>206/08- 11</t>
  </si>
  <si>
    <t>206/08- 11A</t>
  </si>
  <si>
    <t>206/08- 11Z</t>
  </si>
  <si>
    <t>206/08- 12</t>
  </si>
  <si>
    <t>206/08- 12A</t>
  </si>
  <si>
    <t>21/02- 9</t>
  </si>
  <si>
    <t>21/03b- 6</t>
  </si>
  <si>
    <t>21/10-A35</t>
  </si>
  <si>
    <t>21/10-A36</t>
  </si>
  <si>
    <t>21/10-B30</t>
  </si>
  <si>
    <t>21/10-B31</t>
  </si>
  <si>
    <t>21/10-B31Z</t>
  </si>
  <si>
    <t>21/10-C29</t>
  </si>
  <si>
    <t>21/10-C30</t>
  </si>
  <si>
    <t>21/10-C30Z</t>
  </si>
  <si>
    <t>21/10-D41</t>
  </si>
  <si>
    <t>21/10-D42</t>
  </si>
  <si>
    <t>21/11-C2Z</t>
  </si>
  <si>
    <t>21/16-A5</t>
  </si>
  <si>
    <t>21/19- 7</t>
  </si>
  <si>
    <t>21/19- 8</t>
  </si>
  <si>
    <t>21/25-G4</t>
  </si>
  <si>
    <t>21/25-G4Y</t>
  </si>
  <si>
    <t>21/25-G4Z</t>
  </si>
  <si>
    <t>21/25-G5</t>
  </si>
  <si>
    <t>21/25-G5Y</t>
  </si>
  <si>
    <t>21/25-G5Z</t>
  </si>
  <si>
    <t>21/25-T2</t>
  </si>
  <si>
    <t>21/25-T3</t>
  </si>
  <si>
    <t>21/25-T3Z</t>
  </si>
  <si>
    <t>210/15a- 5</t>
  </si>
  <si>
    <t>210/24a- 9</t>
  </si>
  <si>
    <t>210/25a-A21</t>
  </si>
  <si>
    <t>210/25a-A22</t>
  </si>
  <si>
    <t>210/25a-A22Z</t>
  </si>
  <si>
    <t>210/25a-A23</t>
  </si>
  <si>
    <t>210/25a-A2Z</t>
  </si>
  <si>
    <t>211/12a-F4</t>
  </si>
  <si>
    <t>211/12a-F4Z</t>
  </si>
  <si>
    <t>211/12a-M32Z</t>
  </si>
  <si>
    <t>211/12a-M33</t>
  </si>
  <si>
    <t>211/12a-M34</t>
  </si>
  <si>
    <t>211/12a-M35</t>
  </si>
  <si>
    <t>211/12a-M35Z</t>
  </si>
  <si>
    <t>211/12a-M36</t>
  </si>
  <si>
    <t>211/16a-A19</t>
  </si>
  <si>
    <t>211/16a-A19J</t>
  </si>
  <si>
    <t>211/16a-A19Z</t>
  </si>
  <si>
    <t>211/16a-A20</t>
  </si>
  <si>
    <t>211/16a-A20Z</t>
  </si>
  <si>
    <t>211/19a-M39</t>
  </si>
  <si>
    <t>211/19a-M40</t>
  </si>
  <si>
    <t>211/19a-M42</t>
  </si>
  <si>
    <t>211/19-M41</t>
  </si>
  <si>
    <t>211/19-M41Z</t>
  </si>
  <si>
    <t>211/21a- 16</t>
  </si>
  <si>
    <t>211/21a- 17</t>
  </si>
  <si>
    <t>211/21-N51</t>
  </si>
  <si>
    <t>211/21-N52</t>
  </si>
  <si>
    <t>211/21-N52Y</t>
  </si>
  <si>
    <t>211/21-N52Z</t>
  </si>
  <si>
    <t>211/21-N53</t>
  </si>
  <si>
    <t>211/21-N53Z</t>
  </si>
  <si>
    <t>211/21-N54</t>
  </si>
  <si>
    <t>211/21-N55</t>
  </si>
  <si>
    <t>211/23-A54</t>
  </si>
  <si>
    <t>211/23-A55</t>
  </si>
  <si>
    <t>211/23-A56</t>
  </si>
  <si>
    <t>211/23-A57</t>
  </si>
  <si>
    <t>211/23-P9</t>
  </si>
  <si>
    <t>211/23-P9X</t>
  </si>
  <si>
    <t>211/23-P9Y</t>
  </si>
  <si>
    <t>211/23-P9Z</t>
  </si>
  <si>
    <t>211/26-A25</t>
  </si>
  <si>
    <t>211/26-A26</t>
  </si>
  <si>
    <t>211/26a-P6Z</t>
  </si>
  <si>
    <t>211/26a-P7</t>
  </si>
  <si>
    <t>211/26a-P8</t>
  </si>
  <si>
    <t>211/26-U10</t>
  </si>
  <si>
    <t>211/28a-H39</t>
  </si>
  <si>
    <t>211/28a-H40</t>
  </si>
  <si>
    <t>211/28-H41</t>
  </si>
  <si>
    <t>211/29-A50</t>
  </si>
  <si>
    <t>211/29-A51</t>
  </si>
  <si>
    <t>211/29-A52</t>
  </si>
  <si>
    <t>211/29-A53</t>
  </si>
  <si>
    <t>211/29-B53</t>
  </si>
  <si>
    <t>211/29-B54</t>
  </si>
  <si>
    <t>211/29-C46</t>
  </si>
  <si>
    <t>211/29-C46Y</t>
  </si>
  <si>
    <t>211/29-C46Z</t>
  </si>
  <si>
    <t>211/29-D49</t>
  </si>
  <si>
    <t>211/29-D50</t>
  </si>
  <si>
    <t>211/29-D50Z</t>
  </si>
  <si>
    <t>214/27a- 3</t>
  </si>
  <si>
    <t>22/06a-E18</t>
  </si>
  <si>
    <t>22/09- 5</t>
  </si>
  <si>
    <t>22/11-N24</t>
  </si>
  <si>
    <t>22/13b- 6</t>
  </si>
  <si>
    <t>22/16a- 4</t>
  </si>
  <si>
    <t>22/17-A27</t>
  </si>
  <si>
    <t>22/20-A3Z</t>
  </si>
  <si>
    <t>22/20-B1</t>
  </si>
  <si>
    <t>22/20-B1Z</t>
  </si>
  <si>
    <t>22/20-B2</t>
  </si>
  <si>
    <t>22/22b- 4</t>
  </si>
  <si>
    <t>22/23b- 5</t>
  </si>
  <si>
    <t>22/24a-A3</t>
  </si>
  <si>
    <t>22/24a-A3Z</t>
  </si>
  <si>
    <t>22/24a-A4</t>
  </si>
  <si>
    <t>22/24a-A5</t>
  </si>
  <si>
    <t>22/24d-E1</t>
  </si>
  <si>
    <t>22/28a- 3</t>
  </si>
  <si>
    <t>22/30a-H1</t>
  </si>
  <si>
    <t>22/30a-H2</t>
  </si>
  <si>
    <t>22/30a-H3</t>
  </si>
  <si>
    <t>22/30b-A1</t>
  </si>
  <si>
    <t>22/30c-G4</t>
  </si>
  <si>
    <t>22/30c-G5</t>
  </si>
  <si>
    <t>23/16d- 7</t>
  </si>
  <si>
    <t>23/16d- 7Z</t>
  </si>
  <si>
    <t>23/26a- 21</t>
  </si>
  <si>
    <t>23/26a-A1</t>
  </si>
  <si>
    <t>23/26a-A2</t>
  </si>
  <si>
    <t>23/26a-A3</t>
  </si>
  <si>
    <t>23/26b-W4</t>
  </si>
  <si>
    <t>23/26b-W6</t>
  </si>
  <si>
    <t>29/01a- 8</t>
  </si>
  <si>
    <t>29/02a-B3</t>
  </si>
  <si>
    <t>29/02a-B3Z</t>
  </si>
  <si>
    <t>29/02a-B4</t>
  </si>
  <si>
    <t>29/07- 10</t>
  </si>
  <si>
    <t>29/07- 10Y</t>
  </si>
  <si>
    <t>29/07- 10Z</t>
  </si>
  <si>
    <t>3/03-C61</t>
  </si>
  <si>
    <t>3/03-C61Z</t>
  </si>
  <si>
    <t>3/03-N31</t>
  </si>
  <si>
    <t>3/04a-M11</t>
  </si>
  <si>
    <t>3/08-S56</t>
  </si>
  <si>
    <t>3/08-S57</t>
  </si>
  <si>
    <t>3/09a-N35</t>
  </si>
  <si>
    <t>3/09a-N36</t>
  </si>
  <si>
    <t>3/14a-D15</t>
  </si>
  <si>
    <t>3/14a-D15Z</t>
  </si>
  <si>
    <t>3/14a-D16</t>
  </si>
  <si>
    <t>3/14a-D17</t>
  </si>
  <si>
    <t>3/14a-D17Y</t>
  </si>
  <si>
    <t>3/14a-D17Z</t>
  </si>
  <si>
    <t>3/14a-D18</t>
  </si>
  <si>
    <t>3/14a-D5Z</t>
  </si>
  <si>
    <t>3/28a- 4Z</t>
  </si>
  <si>
    <t>3/30b- 6</t>
  </si>
  <si>
    <t>30/11b- 4</t>
  </si>
  <si>
    <t>30/13- 7</t>
  </si>
  <si>
    <t>30/16-A23</t>
  </si>
  <si>
    <t>30/16-F34</t>
  </si>
  <si>
    <t>30/16-F35</t>
  </si>
  <si>
    <t>30/17b-A11W</t>
  </si>
  <si>
    <t>30/17b-A11X</t>
  </si>
  <si>
    <t>30/17b-A11Y</t>
  </si>
  <si>
    <t>30/17b-A11Z</t>
  </si>
  <si>
    <t>30/17b-A29</t>
  </si>
  <si>
    <t>31/26a- 12</t>
  </si>
  <si>
    <t>31/26a-A9</t>
  </si>
  <si>
    <t>31/26a-A9Z</t>
  </si>
  <si>
    <t>31/26c- 13</t>
  </si>
  <si>
    <t>39/16- 1</t>
  </si>
  <si>
    <t>42/09- 1</t>
  </si>
  <si>
    <t>42/13- 2</t>
  </si>
  <si>
    <t>43/06- 1</t>
  </si>
  <si>
    <t>43/10- 1</t>
  </si>
  <si>
    <t>43/21a- 4</t>
  </si>
  <si>
    <t>43/21a- 4Y</t>
  </si>
  <si>
    <t>43/21a- 4Z</t>
  </si>
  <si>
    <t>43/26a-F17</t>
  </si>
  <si>
    <t>44/17a- 4</t>
  </si>
  <si>
    <t>44/18a- 5</t>
  </si>
  <si>
    <t>44/18-T1Z</t>
  </si>
  <si>
    <t>44/18-T5</t>
  </si>
  <si>
    <t>44/21a-B1</t>
  </si>
  <si>
    <t>44/22a-D7</t>
  </si>
  <si>
    <t>44/23a-A7</t>
  </si>
  <si>
    <t>44/23a-A7Z</t>
  </si>
  <si>
    <t>44/26a-A5</t>
  </si>
  <si>
    <t>47/14a-M6</t>
  </si>
  <si>
    <t>48/02b- 3</t>
  </si>
  <si>
    <t>48/12c- 10</t>
  </si>
  <si>
    <t>48/12c- 10Z</t>
  </si>
  <si>
    <t>48/14-L5</t>
  </si>
  <si>
    <t>48/14-L5Y</t>
  </si>
  <si>
    <t>48/14-L5Z</t>
  </si>
  <si>
    <t>48/17a-E6</t>
  </si>
  <si>
    <t>48/18c- 14</t>
  </si>
  <si>
    <t>48/19b-A6</t>
  </si>
  <si>
    <t>48/19b-A6Z</t>
  </si>
  <si>
    <t>48/20a-P8</t>
  </si>
  <si>
    <t>48/20a-P8Z</t>
  </si>
  <si>
    <t>48/30- 16</t>
  </si>
  <si>
    <t>49/03- 3</t>
  </si>
  <si>
    <t>49/05a-B5</t>
  </si>
  <si>
    <t>49/08b- 3</t>
  </si>
  <si>
    <t>49/09a- 5</t>
  </si>
  <si>
    <t>49/09b-W2</t>
  </si>
  <si>
    <t>49/09b-W2Z</t>
  </si>
  <si>
    <t>49/16- 12</t>
  </si>
  <si>
    <t>49/19- 6</t>
  </si>
  <si>
    <t>49/19- 6Y</t>
  </si>
  <si>
    <t>49/19- 6Z</t>
  </si>
  <si>
    <t>49/24- 21</t>
  </si>
  <si>
    <t>49/24- 21Z</t>
  </si>
  <si>
    <t>49/26-A27</t>
  </si>
  <si>
    <t>49/28- 18</t>
  </si>
  <si>
    <t>50/21- 2</t>
  </si>
  <si>
    <t>53/03c- 5</t>
  </si>
  <si>
    <t>53/03c- 6</t>
  </si>
  <si>
    <t>7/16- 1</t>
  </si>
  <si>
    <t>9/08a-B2</t>
  </si>
  <si>
    <t>9/08a-B3</t>
  </si>
  <si>
    <t>9/09a-A22</t>
  </si>
  <si>
    <t>9/09d- 17</t>
  </si>
  <si>
    <t>9/11a- 10</t>
  </si>
  <si>
    <t>9/11a- 10Z</t>
  </si>
  <si>
    <t>9/11a- 12</t>
  </si>
  <si>
    <t>9/11a- 8Y</t>
  </si>
  <si>
    <t>9/11a- 9</t>
  </si>
  <si>
    <t>9/11b- 11</t>
  </si>
  <si>
    <t>9/11b- 11Z</t>
  </si>
  <si>
    <t>9/13a- 59X</t>
  </si>
  <si>
    <t>9/13a- 59Y</t>
  </si>
  <si>
    <t>9/13a-A68</t>
  </si>
  <si>
    <t>9/13a-A69</t>
  </si>
  <si>
    <t>9/13a-A70</t>
  </si>
  <si>
    <t>9/13a-B42</t>
  </si>
  <si>
    <t>9/13a-B42Z</t>
  </si>
  <si>
    <t>9/13a-B43</t>
  </si>
  <si>
    <t>9/13a-B44</t>
  </si>
  <si>
    <t>9/13a-B45</t>
  </si>
  <si>
    <t>9/13a-B45Z</t>
  </si>
  <si>
    <t>9/13a-B46</t>
  </si>
  <si>
    <t>9/18a- 28</t>
  </si>
  <si>
    <t>9/18a- 29</t>
  </si>
  <si>
    <t>9/18a- 29A</t>
  </si>
  <si>
    <t>9/18b- 31</t>
  </si>
  <si>
    <t>9/18b-A18</t>
  </si>
  <si>
    <t>9/18d- 30</t>
  </si>
  <si>
    <t>9/18d- 30A</t>
  </si>
  <si>
    <t>9/23b-A10</t>
  </si>
  <si>
    <t>9/23b-A11</t>
  </si>
  <si>
    <t>9/23b-A12</t>
  </si>
  <si>
    <t>9/23b-A13</t>
  </si>
  <si>
    <t>9/23b-A13X</t>
  </si>
  <si>
    <t>9/23b-A13Y</t>
  </si>
  <si>
    <t>9/23b-A13Z</t>
  </si>
  <si>
    <t>9/23b-A14</t>
  </si>
  <si>
    <t>9/23b-A7</t>
  </si>
  <si>
    <t>9/23b-A8Z</t>
  </si>
  <si>
    <t>9/23b-A9</t>
  </si>
  <si>
    <t>11/30a-A32</t>
  </si>
  <si>
    <t>110/02a- 12</t>
  </si>
  <si>
    <t>110/03a-D6</t>
  </si>
  <si>
    <t>110/11a- 3</t>
  </si>
  <si>
    <t>110/12b- 4</t>
  </si>
  <si>
    <t>110/13-H4</t>
  </si>
  <si>
    <t>110/15-L1Z</t>
  </si>
  <si>
    <t>110/15-L8Y</t>
  </si>
  <si>
    <t>110/15-L8Z</t>
  </si>
  <si>
    <t>110/15-L9</t>
  </si>
  <si>
    <t>13/22a-C11</t>
  </si>
  <si>
    <t>13/22a-C12</t>
  </si>
  <si>
    <t>13/22a-C13</t>
  </si>
  <si>
    <t>13/22a-C14</t>
  </si>
  <si>
    <t>13/22a-C14W</t>
  </si>
  <si>
    <t>13/22a-C14X</t>
  </si>
  <si>
    <t>13/22a-C14Y</t>
  </si>
  <si>
    <t>13/22a-C14Z</t>
  </si>
  <si>
    <t>13/22a-C15</t>
  </si>
  <si>
    <t>13/22a-C15Z</t>
  </si>
  <si>
    <t>13/22a-C16</t>
  </si>
  <si>
    <t>13/22a-C17</t>
  </si>
  <si>
    <t>13/22a-C17Z</t>
  </si>
  <si>
    <t>13/22a-C18</t>
  </si>
  <si>
    <t>13/22a-C18Z</t>
  </si>
  <si>
    <t>13/22a-C19</t>
  </si>
  <si>
    <t>13/22a-C19Z</t>
  </si>
  <si>
    <t>13/24a- 5</t>
  </si>
  <si>
    <t>13/24a- 6</t>
  </si>
  <si>
    <t>13/26a- 2</t>
  </si>
  <si>
    <t>13/28a-C1</t>
  </si>
  <si>
    <t>13/28a-C1Z</t>
  </si>
  <si>
    <t>13/28a-C2</t>
  </si>
  <si>
    <t>13/30a- 4</t>
  </si>
  <si>
    <t>14/24a- 5</t>
  </si>
  <si>
    <t>14/29a- 4</t>
  </si>
  <si>
    <t>15/16-T18</t>
  </si>
  <si>
    <t>15/16-T18Z</t>
  </si>
  <si>
    <t>15/16-T7Y</t>
  </si>
  <si>
    <t>15/16-T7Z</t>
  </si>
  <si>
    <t>15/19- 8</t>
  </si>
  <si>
    <t>15/19- 9</t>
  </si>
  <si>
    <t>15/22-J16</t>
  </si>
  <si>
    <t>15/22-J18</t>
  </si>
  <si>
    <t>15/22-J18Z</t>
  </si>
  <si>
    <t>15/23a-G3</t>
  </si>
  <si>
    <t>15/23a-G3Z</t>
  </si>
  <si>
    <t>15/23a-G4</t>
  </si>
  <si>
    <t>15/27- 6Y</t>
  </si>
  <si>
    <t>15/27- 6Z</t>
  </si>
  <si>
    <t>15/27- 7</t>
  </si>
  <si>
    <t>16/03a- 2Y</t>
  </si>
  <si>
    <t>16/03a-E23</t>
  </si>
  <si>
    <t>16/03a-E23Z</t>
  </si>
  <si>
    <t>16/03c- 15</t>
  </si>
  <si>
    <t>16/07a- 34</t>
  </si>
  <si>
    <t>16/07a- 34Y</t>
  </si>
  <si>
    <t>16/07a- 34Z</t>
  </si>
  <si>
    <t>16/07a-A40</t>
  </si>
  <si>
    <t>16/07a-B27</t>
  </si>
  <si>
    <t>16/07a-B28</t>
  </si>
  <si>
    <t>16/07a-B28Z</t>
  </si>
  <si>
    <t>16/07a-W2Z</t>
  </si>
  <si>
    <t>16/07a-W4</t>
  </si>
  <si>
    <t>16/07a-W4Z</t>
  </si>
  <si>
    <t>16/07a-W5</t>
  </si>
  <si>
    <t>16/08a-K4Z</t>
  </si>
  <si>
    <t>16/21c- 32</t>
  </si>
  <si>
    <t>16/21c- 32Y</t>
  </si>
  <si>
    <t>16/21c- 32Z</t>
  </si>
  <si>
    <t>16/26- 28Z</t>
  </si>
  <si>
    <t>16/26-A20U</t>
  </si>
  <si>
    <t>16/26-A20V</t>
  </si>
  <si>
    <t>16/26-A25</t>
  </si>
  <si>
    <t>16/26-A26</t>
  </si>
  <si>
    <t>16/26-A27</t>
  </si>
  <si>
    <t>16/26-A28</t>
  </si>
  <si>
    <t>16/26-B11</t>
  </si>
  <si>
    <t>16/26-B11Z</t>
  </si>
  <si>
    <t>16/28-A11</t>
  </si>
  <si>
    <t>16/28-A11Z</t>
  </si>
  <si>
    <t>16/28-A12</t>
  </si>
  <si>
    <t>16/28-A13</t>
  </si>
  <si>
    <t>16/28-A14</t>
  </si>
  <si>
    <t>16/29a-A26</t>
  </si>
  <si>
    <t>16/29a-A26Z</t>
  </si>
  <si>
    <t>20/09- 4</t>
  </si>
  <si>
    <t>20/09- 4A</t>
  </si>
  <si>
    <t>20/15- 2</t>
  </si>
  <si>
    <t>20/25- 1</t>
  </si>
  <si>
    <t>204/14- 1</t>
  </si>
  <si>
    <t>204/14- 2</t>
  </si>
  <si>
    <t>204/19-B7</t>
  </si>
  <si>
    <t>204/20-C11</t>
  </si>
  <si>
    <t>204/20-C12</t>
  </si>
  <si>
    <t>204/20-C8</t>
  </si>
  <si>
    <t>204/20-C9</t>
  </si>
  <si>
    <t>204/20-L1</t>
  </si>
  <si>
    <t>204/20-L2</t>
  </si>
  <si>
    <t>204/20-L2A</t>
  </si>
  <si>
    <t>204/20-L3</t>
  </si>
  <si>
    <t>204/20-L3Z</t>
  </si>
  <si>
    <t>204/20-W1</t>
  </si>
  <si>
    <t>204/20-W2</t>
  </si>
  <si>
    <t>204/20-W3</t>
  </si>
  <si>
    <t>204/20-W4</t>
  </si>
  <si>
    <t>204/20-W5</t>
  </si>
  <si>
    <t>204/20-W6</t>
  </si>
  <si>
    <t>204/20-W7</t>
  </si>
  <si>
    <t>204/24a-A8</t>
  </si>
  <si>
    <t>205/23- 2</t>
  </si>
  <si>
    <t>21/06b- 5</t>
  </si>
  <si>
    <t>21/10-A37</t>
  </si>
  <si>
    <t>21/10-A37Z</t>
  </si>
  <si>
    <t>21/10-B32</t>
  </si>
  <si>
    <t>21/10-B33</t>
  </si>
  <si>
    <t>21/10-B34</t>
  </si>
  <si>
    <t>21/10-C31</t>
  </si>
  <si>
    <t>21/10-C31Z</t>
  </si>
  <si>
    <t>21/10-C32</t>
  </si>
  <si>
    <t>21/10-D43</t>
  </si>
  <si>
    <t>21/10-D43Z</t>
  </si>
  <si>
    <t>21/12- 3</t>
  </si>
  <si>
    <t>21/27a- 5</t>
  </si>
  <si>
    <t>21/27a- 5X</t>
  </si>
  <si>
    <t>21/27a- 5Y</t>
  </si>
  <si>
    <t>21/27a- 5Z</t>
  </si>
  <si>
    <t>21/28a- 8</t>
  </si>
  <si>
    <t>21/28a- 8Z</t>
  </si>
  <si>
    <t>210/25a-A23Z</t>
  </si>
  <si>
    <t>210/25a-A24</t>
  </si>
  <si>
    <t>210/25a-A24Z</t>
  </si>
  <si>
    <t>210/25a-A25</t>
  </si>
  <si>
    <t>211/12a-M36Z</t>
  </si>
  <si>
    <t>211/12a-M37</t>
  </si>
  <si>
    <t>211/12a-M38</t>
  </si>
  <si>
    <t>211/16a-A21</t>
  </si>
  <si>
    <t>211/16a-A21Y</t>
  </si>
  <si>
    <t>211/16a-A21Z</t>
  </si>
  <si>
    <t>211/16a-A22</t>
  </si>
  <si>
    <t>211/16a-A23</t>
  </si>
  <si>
    <t>211/19a- 9</t>
  </si>
  <si>
    <t>211/19-M43</t>
  </si>
  <si>
    <t>211/19-M43Z</t>
  </si>
  <si>
    <t>211/19-M44</t>
  </si>
  <si>
    <t>211/19-M45</t>
  </si>
  <si>
    <t>211/21-N56</t>
  </si>
  <si>
    <t>211/21-N57</t>
  </si>
  <si>
    <t>211/21-N58</t>
  </si>
  <si>
    <t>211/21-N58Z</t>
  </si>
  <si>
    <t>211/23a- 14</t>
  </si>
  <si>
    <t>211/23a- 15</t>
  </si>
  <si>
    <t>211/23-A57W</t>
  </si>
  <si>
    <t>211/23-A57X</t>
  </si>
  <si>
    <t>211/23-A57Y</t>
  </si>
  <si>
    <t>211/23-A57Z</t>
  </si>
  <si>
    <t>211/23-A58</t>
  </si>
  <si>
    <t>211/23-A59</t>
  </si>
  <si>
    <t>211/23-P10</t>
  </si>
  <si>
    <t>211/23-P10Z</t>
  </si>
  <si>
    <t>211/26-A26X</t>
  </si>
  <si>
    <t>211/26-A26Y</t>
  </si>
  <si>
    <t>211/26-A26Z</t>
  </si>
  <si>
    <t>211/26-A27</t>
  </si>
  <si>
    <t>211/26-A27Z</t>
  </si>
  <si>
    <t>211/26a-P8Z</t>
  </si>
  <si>
    <t>211/26a-P9</t>
  </si>
  <si>
    <t>211/26a-P9Z</t>
  </si>
  <si>
    <t>211/28a-H42</t>
  </si>
  <si>
    <t>211/28a-H43</t>
  </si>
  <si>
    <t>211/28a-H43Z</t>
  </si>
  <si>
    <t>211/28-H41Z</t>
  </si>
  <si>
    <t>211/29-A54</t>
  </si>
  <si>
    <t>211/29-A55</t>
  </si>
  <si>
    <t>211/29-B55</t>
  </si>
  <si>
    <t>211/29-B56</t>
  </si>
  <si>
    <t>211/29-B57</t>
  </si>
  <si>
    <t>211/29-B58</t>
  </si>
  <si>
    <t>211/29-C47</t>
  </si>
  <si>
    <t>211/29-C48</t>
  </si>
  <si>
    <t>211/29-C49</t>
  </si>
  <si>
    <t>211/29-D51</t>
  </si>
  <si>
    <t>211/29-D52</t>
  </si>
  <si>
    <t>211/29-D53</t>
  </si>
  <si>
    <t>211/29-D54</t>
  </si>
  <si>
    <t>213/23- 1</t>
  </si>
  <si>
    <t>214/17- 1</t>
  </si>
  <si>
    <t>214/24- 1</t>
  </si>
  <si>
    <t>22/06a-E18X</t>
  </si>
  <si>
    <t>22/06a-E18Y</t>
  </si>
  <si>
    <t>22/06a-E18Z</t>
  </si>
  <si>
    <t>22/11-N25</t>
  </si>
  <si>
    <t>22/11-N25Z</t>
  </si>
  <si>
    <t>22/11-N26</t>
  </si>
  <si>
    <t>22/11-N26Z</t>
  </si>
  <si>
    <t>22/11-N27</t>
  </si>
  <si>
    <t>22/11-N28</t>
  </si>
  <si>
    <t>22/20-A4</t>
  </si>
  <si>
    <t>22/20-A5</t>
  </si>
  <si>
    <t>22/20-A5Z</t>
  </si>
  <si>
    <t>22/20-A6</t>
  </si>
  <si>
    <t>22/21- 10</t>
  </si>
  <si>
    <t>22/21- 9</t>
  </si>
  <si>
    <t>22/21- 9Y</t>
  </si>
  <si>
    <t>22/21- 9Z</t>
  </si>
  <si>
    <t>22/24a-A1Y</t>
  </si>
  <si>
    <t>22/28a- 4</t>
  </si>
  <si>
    <t>22/30a-H4</t>
  </si>
  <si>
    <t>22/30b-A2</t>
  </si>
  <si>
    <t>22/30b-A3</t>
  </si>
  <si>
    <t>22/30b-A4</t>
  </si>
  <si>
    <t>22/30c-G6</t>
  </si>
  <si>
    <t>22/30c-G7</t>
  </si>
  <si>
    <t>22/30c-G8</t>
  </si>
  <si>
    <t>22/30c-G8Y</t>
  </si>
  <si>
    <t>22/30c-G8Z</t>
  </si>
  <si>
    <t>23/22a-A1</t>
  </si>
  <si>
    <t>23/22a-A2</t>
  </si>
  <si>
    <t>23/22a-A2Y</t>
  </si>
  <si>
    <t>23/22a-A2Z</t>
  </si>
  <si>
    <t>23/22a-A3</t>
  </si>
  <si>
    <t>23/22a-A3Z</t>
  </si>
  <si>
    <t>23/22a-A4</t>
  </si>
  <si>
    <t>23/26b-W5</t>
  </si>
  <si>
    <t>23/27-B2</t>
  </si>
  <si>
    <t>29/01a-A1</t>
  </si>
  <si>
    <t>29/01a-A2</t>
  </si>
  <si>
    <t>29/01a-A3</t>
  </si>
  <si>
    <t>29/01b-B1</t>
  </si>
  <si>
    <t>29/01b-B2</t>
  </si>
  <si>
    <t>29/01b-B3</t>
  </si>
  <si>
    <t>29/02c- 12</t>
  </si>
  <si>
    <t>29/02c- 12Z</t>
  </si>
  <si>
    <t>29/04d- 4</t>
  </si>
  <si>
    <t>29/05b-F1</t>
  </si>
  <si>
    <t>29/05b-F2</t>
  </si>
  <si>
    <t>29/05b-F3</t>
  </si>
  <si>
    <t>29/05b-F5</t>
  </si>
  <si>
    <t>29/07- 8Z</t>
  </si>
  <si>
    <t>29/10- 6</t>
  </si>
  <si>
    <t>3/03-C61Y</t>
  </si>
  <si>
    <t>3/03-C62</t>
  </si>
  <si>
    <t>3/03-N32</t>
  </si>
  <si>
    <t>3/03-N33</t>
  </si>
  <si>
    <t>3/04a-M12</t>
  </si>
  <si>
    <t>3/08-S58</t>
  </si>
  <si>
    <t>3/08-S58Z</t>
  </si>
  <si>
    <t>3/08-S59</t>
  </si>
  <si>
    <t>3/08-S60</t>
  </si>
  <si>
    <t>3/08-S60Z</t>
  </si>
  <si>
    <t>3/08-S61</t>
  </si>
  <si>
    <t>3/08-S61Z</t>
  </si>
  <si>
    <t>3/09a-N37</t>
  </si>
  <si>
    <t>3/09a-N37Z</t>
  </si>
  <si>
    <t>3/09a-N38</t>
  </si>
  <si>
    <t>3/14a-D19</t>
  </si>
  <si>
    <t>3/14a-D20</t>
  </si>
  <si>
    <t>3/14a-D20Z</t>
  </si>
  <si>
    <t>3/14a-D21</t>
  </si>
  <si>
    <t>3/14a-D22</t>
  </si>
  <si>
    <t>3/14a-D22Z</t>
  </si>
  <si>
    <t>3/14a-D23</t>
  </si>
  <si>
    <t>3/14a-D23Y</t>
  </si>
  <si>
    <t>3/14a-D23Z</t>
  </si>
  <si>
    <t>3/15- 7</t>
  </si>
  <si>
    <t>3/15- 7Z</t>
  </si>
  <si>
    <t>30/07a- 12</t>
  </si>
  <si>
    <t>30/07a-M6</t>
  </si>
  <si>
    <t>30/07a-M6A</t>
  </si>
  <si>
    <t>30/07a-M6X</t>
  </si>
  <si>
    <t>30/07a-M6Y</t>
  </si>
  <si>
    <t>30/07a-M6Z</t>
  </si>
  <si>
    <t>30/07a-P14</t>
  </si>
  <si>
    <t>30/11b- 5</t>
  </si>
  <si>
    <t>30/16-A24</t>
  </si>
  <si>
    <t>30/16-F36</t>
  </si>
  <si>
    <t>30/17a-J1</t>
  </si>
  <si>
    <t>30/17a-J2</t>
  </si>
  <si>
    <t>30/17a-J2Z</t>
  </si>
  <si>
    <t>30/17a-J5</t>
  </si>
  <si>
    <t>30/17b-A30</t>
  </si>
  <si>
    <t>30/18- 6</t>
  </si>
  <si>
    <t>30/18- 6Z</t>
  </si>
  <si>
    <t>31/26a-A10</t>
  </si>
  <si>
    <t>31/26a-F1</t>
  </si>
  <si>
    <t>31/26b- 14</t>
  </si>
  <si>
    <t>43/26b- 10</t>
  </si>
  <si>
    <t>44/15a- 1</t>
  </si>
  <si>
    <t>44/17a- 5</t>
  </si>
  <si>
    <t>44/21b- 11</t>
  </si>
  <si>
    <t>44/22a-D8</t>
  </si>
  <si>
    <t>44/22a-D9</t>
  </si>
  <si>
    <t>44/24a- 5</t>
  </si>
  <si>
    <t>44/26a-A6</t>
  </si>
  <si>
    <t>44/26a-A6Y</t>
  </si>
  <si>
    <t>44/26a-A6Z</t>
  </si>
  <si>
    <t>44/26a-A7</t>
  </si>
  <si>
    <t>47/10- 6</t>
  </si>
  <si>
    <t>48/01a- 3</t>
  </si>
  <si>
    <t>48/14-G1</t>
  </si>
  <si>
    <t>48/14-G1Y</t>
  </si>
  <si>
    <t>48/14-G1Z</t>
  </si>
  <si>
    <t>48/14-G2</t>
  </si>
  <si>
    <t>48/14-G2Z</t>
  </si>
  <si>
    <t>48/14-L6</t>
  </si>
  <si>
    <t>48/14-L6Y</t>
  </si>
  <si>
    <t>48/14-L6Z</t>
  </si>
  <si>
    <t>48/14-L7</t>
  </si>
  <si>
    <t>48/14-L7Y</t>
  </si>
  <si>
    <t>48/14-L7Z</t>
  </si>
  <si>
    <t>48/17c- 12Z</t>
  </si>
  <si>
    <t>48/17c-W1</t>
  </si>
  <si>
    <t>48/17c-W2</t>
  </si>
  <si>
    <t>48/19a-W22</t>
  </si>
  <si>
    <t>48/19a-W22Z</t>
  </si>
  <si>
    <t>48/19b-A7</t>
  </si>
  <si>
    <t>48/23b- 6</t>
  </si>
  <si>
    <t>49/12a-K2</t>
  </si>
  <si>
    <t>49/12a-K3</t>
  </si>
  <si>
    <t>49/17-L2</t>
  </si>
  <si>
    <t>49/19- 7</t>
  </si>
  <si>
    <t>49/21-R12</t>
  </si>
  <si>
    <t>49/22-Z7</t>
  </si>
  <si>
    <t>49/23- 9</t>
  </si>
  <si>
    <t>49/24-A1</t>
  </si>
  <si>
    <t>49/24-A1Z</t>
  </si>
  <si>
    <t>49/26- 28</t>
  </si>
  <si>
    <t>49/28- 19</t>
  </si>
  <si>
    <t>49/30a-A5</t>
  </si>
  <si>
    <t>49/30a-A5Z</t>
  </si>
  <si>
    <t>53/05b- 6</t>
  </si>
  <si>
    <t>9/08a-B2Z</t>
  </si>
  <si>
    <t>9/08a-B3Z</t>
  </si>
  <si>
    <t>9/08a-B4</t>
  </si>
  <si>
    <t>9/11a- 9X</t>
  </si>
  <si>
    <t>9/11a- 9Y</t>
  </si>
  <si>
    <t>9/11a- 9Z</t>
  </si>
  <si>
    <t>9/13a- 60</t>
  </si>
  <si>
    <t>9/13a- 60Z</t>
  </si>
  <si>
    <t>9/13a-A71</t>
  </si>
  <si>
    <t>9/13a-A72</t>
  </si>
  <si>
    <t>9/13a-A73</t>
  </si>
  <si>
    <t>9/13a-B47</t>
  </si>
  <si>
    <t>9/13a-B47Y</t>
  </si>
  <si>
    <t>9/13a-B47Z</t>
  </si>
  <si>
    <t>9/13a-B48</t>
  </si>
  <si>
    <t>9/13a-B49</t>
  </si>
  <si>
    <t>9/13a-N3</t>
  </si>
  <si>
    <t>9/13a-N3Z</t>
  </si>
  <si>
    <t>9/13a-N5</t>
  </si>
  <si>
    <t>9/13a-N5Y</t>
  </si>
  <si>
    <t>9/13a-N5Z</t>
  </si>
  <si>
    <t>9/13a-N6</t>
  </si>
  <si>
    <t>9/13a-N7</t>
  </si>
  <si>
    <t>9/13b-N4</t>
  </si>
  <si>
    <t>9/13b-N4Y</t>
  </si>
  <si>
    <t>9/13b-N4Z</t>
  </si>
  <si>
    <t>9/14a- 6</t>
  </si>
  <si>
    <t>9/14b- 7</t>
  </si>
  <si>
    <t>9/14b- 7X</t>
  </si>
  <si>
    <t>9/14b- 7Y</t>
  </si>
  <si>
    <t>9/14b- 7Z</t>
  </si>
  <si>
    <t>9/18a-B1</t>
  </si>
  <si>
    <t>9/18a-B2</t>
  </si>
  <si>
    <t>9/18a-B3</t>
  </si>
  <si>
    <t>9/18b-A19</t>
  </si>
  <si>
    <t>9/18b-A19Z</t>
  </si>
  <si>
    <t>9/18b-A20</t>
  </si>
  <si>
    <t>9/18b-A20Z</t>
  </si>
  <si>
    <t>9/23b-A15</t>
  </si>
  <si>
    <t>9/23b-A16</t>
  </si>
  <si>
    <t>9/23b-A16Z</t>
  </si>
  <si>
    <t>9/23b-A17</t>
  </si>
  <si>
    <t>9/23b-A18</t>
  </si>
  <si>
    <t>11/30a-A33</t>
  </si>
  <si>
    <t>11/30a-A33Z</t>
  </si>
  <si>
    <t>110/02b-R1</t>
  </si>
  <si>
    <t>110/13b-D16</t>
  </si>
  <si>
    <t>110/13b-D16Z</t>
  </si>
  <si>
    <t>12/26a- 4</t>
  </si>
  <si>
    <t>13/22a- 24</t>
  </si>
  <si>
    <t>13/22a- 24A</t>
  </si>
  <si>
    <t>13/22a- 24B</t>
  </si>
  <si>
    <t>13/22a- 25</t>
  </si>
  <si>
    <t>13/22a- 26</t>
  </si>
  <si>
    <t>13/22a- 27</t>
  </si>
  <si>
    <t>13/22a-C16Y</t>
  </si>
  <si>
    <t>13/22a-C16Z</t>
  </si>
  <si>
    <t>13/22a-C20</t>
  </si>
  <si>
    <t>13/22a-C20Z</t>
  </si>
  <si>
    <t>13/22a-C21</t>
  </si>
  <si>
    <t>13/22a-C21Y</t>
  </si>
  <si>
    <t>13/22a-C21Z</t>
  </si>
  <si>
    <t>13/22a-C22</t>
  </si>
  <si>
    <t>13/22a-C23</t>
  </si>
  <si>
    <t>13/22a-C24</t>
  </si>
  <si>
    <t>13/23a- 4</t>
  </si>
  <si>
    <t>13/29a-A4</t>
  </si>
  <si>
    <t>13/29a-D1</t>
  </si>
  <si>
    <t>13/29a-D2</t>
  </si>
  <si>
    <t>13/29a-E1</t>
  </si>
  <si>
    <t>13/29b- 6</t>
  </si>
  <si>
    <t>13/30b- 5</t>
  </si>
  <si>
    <t>14/26a- 7</t>
  </si>
  <si>
    <t>14/26a- 7A</t>
  </si>
  <si>
    <t>14/29a- 5</t>
  </si>
  <si>
    <t>15/17-A13</t>
  </si>
  <si>
    <t>15/22-F4</t>
  </si>
  <si>
    <t>15/22-J19</t>
  </si>
  <si>
    <t>15/22-J19Z</t>
  </si>
  <si>
    <t>15/22-J20</t>
  </si>
  <si>
    <t>15/22-J20Y</t>
  </si>
  <si>
    <t>15/22-J20Z</t>
  </si>
  <si>
    <t>15/24b-W6</t>
  </si>
  <si>
    <t>15/27- 8</t>
  </si>
  <si>
    <t>15/28b- 7</t>
  </si>
  <si>
    <t>15/28b- 7Z</t>
  </si>
  <si>
    <t>15/29b- 12</t>
  </si>
  <si>
    <t>16/03a-E24</t>
  </si>
  <si>
    <t>16/03a-E25</t>
  </si>
  <si>
    <t>16/03a-E26</t>
  </si>
  <si>
    <t>16/03a-E27</t>
  </si>
  <si>
    <t>16/06b- 9</t>
  </si>
  <si>
    <t>16/07a-W6</t>
  </si>
  <si>
    <t>16/07a-W6Z</t>
  </si>
  <si>
    <t>16/26-A27X</t>
  </si>
  <si>
    <t>16/26-A27Y</t>
  </si>
  <si>
    <t>16/26-A27Z</t>
  </si>
  <si>
    <t>16/26-A29</t>
  </si>
  <si>
    <t>16/26-A29Y</t>
  </si>
  <si>
    <t>16/26-A29Z</t>
  </si>
  <si>
    <t>16/26-A30</t>
  </si>
  <si>
    <t>16/26-A30Z</t>
  </si>
  <si>
    <t>16/26-A31</t>
  </si>
  <si>
    <t>16/26-A32</t>
  </si>
  <si>
    <t>16/26-A32Y</t>
  </si>
  <si>
    <t>16/26-A32Z</t>
  </si>
  <si>
    <t>16/26-A33</t>
  </si>
  <si>
    <t>16/26-A33Y</t>
  </si>
  <si>
    <t>16/26-A33Z</t>
  </si>
  <si>
    <t>16/26-B12</t>
  </si>
  <si>
    <t>16/26-B13</t>
  </si>
  <si>
    <t>16/26-B13Z</t>
  </si>
  <si>
    <t>16/26-B14</t>
  </si>
  <si>
    <t>16/26-B15</t>
  </si>
  <si>
    <t>16/26-B16</t>
  </si>
  <si>
    <t>16/26-B17</t>
  </si>
  <si>
    <t>16/28-A14Z</t>
  </si>
  <si>
    <t>20/04b- 7</t>
  </si>
  <si>
    <t>204/15- 1</t>
  </si>
  <si>
    <t>204/19-B8</t>
  </si>
  <si>
    <t>204/19-B9</t>
  </si>
  <si>
    <t>204/19-B9Z</t>
  </si>
  <si>
    <t>204/20-C10</t>
  </si>
  <si>
    <t>204/20-L4</t>
  </si>
  <si>
    <t>204/20-L5</t>
  </si>
  <si>
    <t>204/20-N1</t>
  </si>
  <si>
    <t>204/20-N1Z</t>
  </si>
  <si>
    <t>204/20-N2</t>
  </si>
  <si>
    <t>204/20-N2Z</t>
  </si>
  <si>
    <t>204/20-N3</t>
  </si>
  <si>
    <t>204/20-W1Z</t>
  </si>
  <si>
    <t>204/24a-A9</t>
  </si>
  <si>
    <t>21/05b- 5</t>
  </si>
  <si>
    <t>21/10-A38</t>
  </si>
  <si>
    <t>21/10-B30Z</t>
  </si>
  <si>
    <t>21/10-B35</t>
  </si>
  <si>
    <t>21/10-B35Z</t>
  </si>
  <si>
    <t>21/15a- 7</t>
  </si>
  <si>
    <t>21/20a-P1</t>
  </si>
  <si>
    <t>21/24- 6</t>
  </si>
  <si>
    <t>21/24-E1</t>
  </si>
  <si>
    <t>21/24-E2</t>
  </si>
  <si>
    <t>21/24-E2Y</t>
  </si>
  <si>
    <t>21/24-E2Z</t>
  </si>
  <si>
    <t>21/24-W1</t>
  </si>
  <si>
    <t>21/24-W1Z</t>
  </si>
  <si>
    <t>21/24-W2</t>
  </si>
  <si>
    <t>21/24-W2Y</t>
  </si>
  <si>
    <t>21/24-W2Z</t>
  </si>
  <si>
    <t>21/24-W3</t>
  </si>
  <si>
    <t>21/24-W3Y</t>
  </si>
  <si>
    <t>21/24-W3Z</t>
  </si>
  <si>
    <t>210/25a-A26</t>
  </si>
  <si>
    <t>210/25a-A28</t>
  </si>
  <si>
    <t>210/25a-A29</t>
  </si>
  <si>
    <t>210/25a-A30</t>
  </si>
  <si>
    <t>211/12a-M26Z</t>
  </si>
  <si>
    <t>211/12a-M39</t>
  </si>
  <si>
    <t>211/12a-M39Z</t>
  </si>
  <si>
    <t>211/12a-M40</t>
  </si>
  <si>
    <t>211/12a-M41</t>
  </si>
  <si>
    <t>211/12a-M41Y</t>
  </si>
  <si>
    <t>211/12a-M41Z</t>
  </si>
  <si>
    <t>211/19a-M46</t>
  </si>
  <si>
    <t>211/19a-M47</t>
  </si>
  <si>
    <t>211/19a-M48</t>
  </si>
  <si>
    <t>211/19a-M49</t>
  </si>
  <si>
    <t>211/19a-M50</t>
  </si>
  <si>
    <t>211/19a-M51</t>
  </si>
  <si>
    <t>211/21a- 18</t>
  </si>
  <si>
    <t>211/21-N48Y</t>
  </si>
  <si>
    <t>211/21-N56Z</t>
  </si>
  <si>
    <t>211/21-N59</t>
  </si>
  <si>
    <t>211/21-N60</t>
  </si>
  <si>
    <t>211/21-N61</t>
  </si>
  <si>
    <t>211/21-N62</t>
  </si>
  <si>
    <t>211/23a- 15Z</t>
  </si>
  <si>
    <t>211/23-A60</t>
  </si>
  <si>
    <t>211/26-A28</t>
  </si>
  <si>
    <t>211/26-A28Z</t>
  </si>
  <si>
    <t>211/26-A29</t>
  </si>
  <si>
    <t>211/26-A30</t>
  </si>
  <si>
    <t>211/26-A31</t>
  </si>
  <si>
    <t>211/26-A32</t>
  </si>
  <si>
    <t>211/26a-P10</t>
  </si>
  <si>
    <t>211/26-U11</t>
  </si>
  <si>
    <t>211/28a-H44</t>
  </si>
  <si>
    <t>211/29-A56</t>
  </si>
  <si>
    <t>211/29-A56Z</t>
  </si>
  <si>
    <t>211/29-B59</t>
  </si>
  <si>
    <t>211/29-B60</t>
  </si>
  <si>
    <t>211/29-B60Z</t>
  </si>
  <si>
    <t>211/29-B61</t>
  </si>
  <si>
    <t>211/29-B62</t>
  </si>
  <si>
    <t>211/29-C50</t>
  </si>
  <si>
    <t>211/29-C51</t>
  </si>
  <si>
    <t>211/29-C51Z</t>
  </si>
  <si>
    <t>211/29-C52</t>
  </si>
  <si>
    <t>211/29-C53</t>
  </si>
  <si>
    <t>211/29-D55</t>
  </si>
  <si>
    <t>211/29-D56</t>
  </si>
  <si>
    <t>211/29-D56Z</t>
  </si>
  <si>
    <t>214/04- 1</t>
  </si>
  <si>
    <t>22/11-N28Z</t>
  </si>
  <si>
    <t>22/16b- 5</t>
  </si>
  <si>
    <t>22/20-A10</t>
  </si>
  <si>
    <t>22/20-A7</t>
  </si>
  <si>
    <t>22/20-A8</t>
  </si>
  <si>
    <t>22/20-A9</t>
  </si>
  <si>
    <t>22/20-A9Z</t>
  </si>
  <si>
    <t>22/21- 10W</t>
  </si>
  <si>
    <t>22/21- 10X</t>
  </si>
  <si>
    <t>22/21- 10Y</t>
  </si>
  <si>
    <t>22/21- 10Z</t>
  </si>
  <si>
    <t>22/21- 11</t>
  </si>
  <si>
    <t>22/21- 11Y</t>
  </si>
  <si>
    <t>22/21- 11Z</t>
  </si>
  <si>
    <t>22/23b- 6</t>
  </si>
  <si>
    <t>22/24a-A2</t>
  </si>
  <si>
    <t>22/24a-A4Z</t>
  </si>
  <si>
    <t>22/30b-A5</t>
  </si>
  <si>
    <t>22/30b-A6</t>
  </si>
  <si>
    <t>23/22a-A3X</t>
  </si>
  <si>
    <t>23/22a-A3Y</t>
  </si>
  <si>
    <t>23/22a-A5</t>
  </si>
  <si>
    <t>23/22a-A6</t>
  </si>
  <si>
    <t>23/26a-A4</t>
  </si>
  <si>
    <t>23/26a-A4Z</t>
  </si>
  <si>
    <t>28/10a- 2</t>
  </si>
  <si>
    <t>29/03a- 6</t>
  </si>
  <si>
    <t>29/05b-F4</t>
  </si>
  <si>
    <t>29/05b-F6</t>
  </si>
  <si>
    <t>29/07- 11</t>
  </si>
  <si>
    <t>3/03-C63</t>
  </si>
  <si>
    <t>3/03-C64</t>
  </si>
  <si>
    <t>3/03-N34</t>
  </si>
  <si>
    <t>3/08-S62</t>
  </si>
  <si>
    <t>3/09a-N30Y</t>
  </si>
  <si>
    <t>3/09a-N30Z</t>
  </si>
  <si>
    <t>3/09a-N39</t>
  </si>
  <si>
    <t>3/14a-D22Y</t>
  </si>
  <si>
    <t>30/07a-M7</t>
  </si>
  <si>
    <t>30/07a-M7X</t>
  </si>
  <si>
    <t>30/07a-M7Y</t>
  </si>
  <si>
    <t>30/07a-M7Z</t>
  </si>
  <si>
    <t>30/07a-P14Z</t>
  </si>
  <si>
    <t>30/07a-P15</t>
  </si>
  <si>
    <t>30/16-A25</t>
  </si>
  <si>
    <t>30/17a-J2Y</t>
  </si>
  <si>
    <t>30/17a-J6</t>
  </si>
  <si>
    <t>30/17a-J7</t>
  </si>
  <si>
    <t>30/17a-J8</t>
  </si>
  <si>
    <t>30/17b-A31</t>
  </si>
  <si>
    <t>31/26a-F3</t>
  </si>
  <si>
    <t>31/26a-F3Z</t>
  </si>
  <si>
    <t>31/26d- 15</t>
  </si>
  <si>
    <t>31/26d- 15Z</t>
  </si>
  <si>
    <t>44/28b-K1</t>
  </si>
  <si>
    <t>44/28b-K2</t>
  </si>
  <si>
    <t>44/28b-K3</t>
  </si>
  <si>
    <t>44/28b-K3Y</t>
  </si>
  <si>
    <t>44/28b-K3Z</t>
  </si>
  <si>
    <t>44/28b-K4</t>
  </si>
  <si>
    <t>44/28b-K4Z</t>
  </si>
  <si>
    <t>47/04b-N2</t>
  </si>
  <si>
    <t>47/04b-N3</t>
  </si>
  <si>
    <t>47/04b-N3Z</t>
  </si>
  <si>
    <t>47/09b- 10</t>
  </si>
  <si>
    <t>47/09b- 9</t>
  </si>
  <si>
    <t>48/06- 2Z</t>
  </si>
  <si>
    <t>48/06- 41</t>
  </si>
  <si>
    <t>48/11b-A9</t>
  </si>
  <si>
    <t>48/14-G3</t>
  </si>
  <si>
    <t>48/19a-W23</t>
  </si>
  <si>
    <t>48/19a-W23Y</t>
  </si>
  <si>
    <t>48/19a-W23Z</t>
  </si>
  <si>
    <t>48/19a-W24</t>
  </si>
  <si>
    <t>48/19a-W24X</t>
  </si>
  <si>
    <t>48/19a-W24Y</t>
  </si>
  <si>
    <t>48/19a-W24Z</t>
  </si>
  <si>
    <t>48/19b-A8</t>
  </si>
  <si>
    <t>48/19b-A8X</t>
  </si>
  <si>
    <t>48/19b-A8Y</t>
  </si>
  <si>
    <t>48/19b-A8Z</t>
  </si>
  <si>
    <t>49/04a- 5</t>
  </si>
  <si>
    <t>49/14b- 3</t>
  </si>
  <si>
    <t>49/14b- 4</t>
  </si>
  <si>
    <t>49/16-V2</t>
  </si>
  <si>
    <t>49/17- 13</t>
  </si>
  <si>
    <t>49/17-L2Z</t>
  </si>
  <si>
    <t>49/22- 20</t>
  </si>
  <si>
    <t>49/22- 20Y</t>
  </si>
  <si>
    <t>49/22- 20Z</t>
  </si>
  <si>
    <t>49/22-N1</t>
  </si>
  <si>
    <t>49/22-N2</t>
  </si>
  <si>
    <t>49/22-N2Z</t>
  </si>
  <si>
    <t>49/22-N3</t>
  </si>
  <si>
    <t>49/24-A1X</t>
  </si>
  <si>
    <t>49/24-A1Y</t>
  </si>
  <si>
    <t>49/26-D56</t>
  </si>
  <si>
    <t>53/15a- 1</t>
  </si>
  <si>
    <t>9/08a-B4Y</t>
  </si>
  <si>
    <t>9/08a-B4Z</t>
  </si>
  <si>
    <t>9/08a-B5</t>
  </si>
  <si>
    <t>9/08a-B6</t>
  </si>
  <si>
    <t>9/09a-A17Y</t>
  </si>
  <si>
    <t>9/09a-A23</t>
  </si>
  <si>
    <t>9/09a-A24</t>
  </si>
  <si>
    <t>9/13a-B50</t>
  </si>
  <si>
    <t>9/13a-B51</t>
  </si>
  <si>
    <t>9/13a-N6Z</t>
  </si>
  <si>
    <t>9/13a-N7Z</t>
  </si>
  <si>
    <t>9/13a-N8</t>
  </si>
  <si>
    <t>9/13a-N9</t>
  </si>
  <si>
    <t>9/14a- 8</t>
  </si>
  <si>
    <t>9/18a-B4</t>
  </si>
  <si>
    <t>9/23b-A18X</t>
  </si>
  <si>
    <t>9/23b-A18Y</t>
  </si>
  <si>
    <t>9/23b-A18Z</t>
  </si>
  <si>
    <t>9/23b-A19</t>
  </si>
  <si>
    <t>9/23b-A19Z</t>
  </si>
  <si>
    <t>9/23b-A20</t>
  </si>
  <si>
    <t>9/23b-A20Z</t>
  </si>
  <si>
    <t>11/24a- 2</t>
  </si>
  <si>
    <t>11/24a- 2Z</t>
  </si>
  <si>
    <t>110/13b- 20</t>
  </si>
  <si>
    <t>110/13b-D17</t>
  </si>
  <si>
    <t>110/15-L10</t>
  </si>
  <si>
    <t>110/15-L11</t>
  </si>
  <si>
    <t>113/26a-P1</t>
  </si>
  <si>
    <t>113/26a-P2</t>
  </si>
  <si>
    <t>113/26a-P2Y</t>
  </si>
  <si>
    <t>113/26a-P2Z</t>
  </si>
  <si>
    <t>113/26a-P3</t>
  </si>
  <si>
    <t>13/22a- 28</t>
  </si>
  <si>
    <t>13/22a-B1</t>
  </si>
  <si>
    <t>13/22a-C25</t>
  </si>
  <si>
    <t>13/22a-C25Y</t>
  </si>
  <si>
    <t>13/22a-C25Z</t>
  </si>
  <si>
    <t>13/22a-C26</t>
  </si>
  <si>
    <t>13/22a-C27</t>
  </si>
  <si>
    <t>13/22a-C27Y</t>
  </si>
  <si>
    <t>13/22a-C27Z</t>
  </si>
  <si>
    <t>13/22a-C28</t>
  </si>
  <si>
    <t>13/22a-C28Z</t>
  </si>
  <si>
    <t>13/24a- 7</t>
  </si>
  <si>
    <t>13/24a- 7Z</t>
  </si>
  <si>
    <t>13/24a-B1</t>
  </si>
  <si>
    <t>13/24a-B1Z</t>
  </si>
  <si>
    <t>13/24a-B2</t>
  </si>
  <si>
    <t>13/24a-B2Z</t>
  </si>
  <si>
    <t>13/24a-B3</t>
  </si>
  <si>
    <t>13/24a-B4</t>
  </si>
  <si>
    <t>13/24a-B5</t>
  </si>
  <si>
    <t>13/28a-B3</t>
  </si>
  <si>
    <t>14/19-C74</t>
  </si>
  <si>
    <t>14/26a- 8</t>
  </si>
  <si>
    <t>14/28a- 3</t>
  </si>
  <si>
    <t>14/28a- 3A</t>
  </si>
  <si>
    <t>15/17-A14</t>
  </si>
  <si>
    <t>15/18a- 9</t>
  </si>
  <si>
    <t>15/18a- 9Z</t>
  </si>
  <si>
    <t>15/21a- 57</t>
  </si>
  <si>
    <t>15/24b-W7</t>
  </si>
  <si>
    <t>15/27- 9</t>
  </si>
  <si>
    <t>15/28a- 8</t>
  </si>
  <si>
    <t>15/29b- 13</t>
  </si>
  <si>
    <t>15/30-M8</t>
  </si>
  <si>
    <t>15/30-M9</t>
  </si>
  <si>
    <t>153/05- 1</t>
  </si>
  <si>
    <t>154/01- 1</t>
  </si>
  <si>
    <t>16/03a-E28</t>
  </si>
  <si>
    <t>16/03a-E28Z</t>
  </si>
  <si>
    <t>16/07a-A41</t>
  </si>
  <si>
    <t>16/07a-A42</t>
  </si>
  <si>
    <t>16/07a-B29</t>
  </si>
  <si>
    <t>16/07a-B30</t>
  </si>
  <si>
    <t>16/07a-W7</t>
  </si>
  <si>
    <t>16/07a-W7Z</t>
  </si>
  <si>
    <t>16/08b-A23</t>
  </si>
  <si>
    <t>16/12a- 24Z</t>
  </si>
  <si>
    <t>16/23- 6</t>
  </si>
  <si>
    <t>16/26- 29</t>
  </si>
  <si>
    <t>16/26-A34</t>
  </si>
  <si>
    <t>16/26-A34Y</t>
  </si>
  <si>
    <t>16/26-A34Z</t>
  </si>
  <si>
    <t>16/26-A35</t>
  </si>
  <si>
    <t>16/26-A35Y</t>
  </si>
  <si>
    <t>16/26-A35Z</t>
  </si>
  <si>
    <t>16/26-A36</t>
  </si>
  <si>
    <t>16/26-A36Y</t>
  </si>
  <si>
    <t>16/26-A36Z</t>
  </si>
  <si>
    <t>16/26-A37</t>
  </si>
  <si>
    <t>16/26-A37W</t>
  </si>
  <si>
    <t>16/26-A37X</t>
  </si>
  <si>
    <t>16/26-A37Y</t>
  </si>
  <si>
    <t>16/26-A37Z</t>
  </si>
  <si>
    <t>16/26-B18</t>
  </si>
  <si>
    <t>16/26-B19</t>
  </si>
  <si>
    <t>16/26-B20</t>
  </si>
  <si>
    <t>16/26-B21</t>
  </si>
  <si>
    <t>164/28- 1</t>
  </si>
  <si>
    <t>164/28- 1A</t>
  </si>
  <si>
    <t>2/05-H59</t>
  </si>
  <si>
    <t>2/05-H59Z</t>
  </si>
  <si>
    <t>2/05-H60</t>
  </si>
  <si>
    <t>2/05-H61</t>
  </si>
  <si>
    <t>2/05-H61Z</t>
  </si>
  <si>
    <t>2/05-H62</t>
  </si>
  <si>
    <t>2/05-H62Z</t>
  </si>
  <si>
    <t>204/20a-D1</t>
  </si>
  <si>
    <t>204/20a-D1A</t>
  </si>
  <si>
    <t>204/20-C12X</t>
  </si>
  <si>
    <t>204/20-C12Y</t>
  </si>
  <si>
    <t>204/20-C12Z</t>
  </si>
  <si>
    <t>204/20-C13</t>
  </si>
  <si>
    <t>204/20-C14</t>
  </si>
  <si>
    <t>204/20-C14Z</t>
  </si>
  <si>
    <t>204/20-L4Z</t>
  </si>
  <si>
    <t>204/24a-A11</t>
  </si>
  <si>
    <t>204/24a-A11Z</t>
  </si>
  <si>
    <t>204/24a-A4Z</t>
  </si>
  <si>
    <t>204/28- 2</t>
  </si>
  <si>
    <t>21/03a- 7</t>
  </si>
  <si>
    <t>21/10-B36</t>
  </si>
  <si>
    <t>21/10-D44</t>
  </si>
  <si>
    <t>21/18b- 9</t>
  </si>
  <si>
    <t>21/24-T1</t>
  </si>
  <si>
    <t>21/24-T2</t>
  </si>
  <si>
    <t>21/24-T3</t>
  </si>
  <si>
    <t>21/24-W3X</t>
  </si>
  <si>
    <t>21/30- 22</t>
  </si>
  <si>
    <t>21/30- 22Z</t>
  </si>
  <si>
    <t>210/15a- 6</t>
  </si>
  <si>
    <t>210/24a-B7</t>
  </si>
  <si>
    <t>210/24a-B7Z</t>
  </si>
  <si>
    <t>210/25a- 9</t>
  </si>
  <si>
    <t>210/25a-A31</t>
  </si>
  <si>
    <t>210/25a-A32</t>
  </si>
  <si>
    <t>210/25a-A33</t>
  </si>
  <si>
    <t>210/25a-A34</t>
  </si>
  <si>
    <t>210/25a-A34Z</t>
  </si>
  <si>
    <t>210/25a-A35</t>
  </si>
  <si>
    <t>211/12a-M42</t>
  </si>
  <si>
    <t>211/12a-M42Y</t>
  </si>
  <si>
    <t>211/12a-M42Z</t>
  </si>
  <si>
    <t>211/19a-M52</t>
  </si>
  <si>
    <t>211/19a-M53</t>
  </si>
  <si>
    <t>211/19a-M54</t>
  </si>
  <si>
    <t>211/19a-M55</t>
  </si>
  <si>
    <t>211/19a-M55Z</t>
  </si>
  <si>
    <t>211/19a-M56</t>
  </si>
  <si>
    <t>211/21-N63</t>
  </si>
  <si>
    <t>211/21-N64</t>
  </si>
  <si>
    <t>211/21-N65</t>
  </si>
  <si>
    <t>211/21-N66</t>
  </si>
  <si>
    <t>211/21-N67</t>
  </si>
  <si>
    <t>211/21-N68</t>
  </si>
  <si>
    <t>211/21-N69</t>
  </si>
  <si>
    <t>211/23-P11</t>
  </si>
  <si>
    <t>211/26-U12</t>
  </si>
  <si>
    <t>211/26-U13</t>
  </si>
  <si>
    <t>211/26-U13Z</t>
  </si>
  <si>
    <t>211/28a-H45</t>
  </si>
  <si>
    <t>211/29-A56V</t>
  </si>
  <si>
    <t>211/29-A56W</t>
  </si>
  <si>
    <t>211/29-A56X</t>
  </si>
  <si>
    <t>211/29-A56Y</t>
  </si>
  <si>
    <t>211/29-A57</t>
  </si>
  <si>
    <t>211/29-A57Y</t>
  </si>
  <si>
    <t>211/29-A57Z</t>
  </si>
  <si>
    <t>211/29-B63</t>
  </si>
  <si>
    <t>211/29-B63Z</t>
  </si>
  <si>
    <t>211/29-B64</t>
  </si>
  <si>
    <t>211/29-B65</t>
  </si>
  <si>
    <t>211/29-B66</t>
  </si>
  <si>
    <t>211/29-C52Z</t>
  </si>
  <si>
    <t>211/29-C54</t>
  </si>
  <si>
    <t>211/29-C55</t>
  </si>
  <si>
    <t>211/29-C56</t>
  </si>
  <si>
    <t>211/29-C57</t>
  </si>
  <si>
    <t>211/29-C58</t>
  </si>
  <si>
    <t>211/29-D57</t>
  </si>
  <si>
    <t>211/29-D57Z</t>
  </si>
  <si>
    <t>211/29-D58</t>
  </si>
  <si>
    <t>211/29-D58Y</t>
  </si>
  <si>
    <t>211/29-D58Z</t>
  </si>
  <si>
    <t>211/29-D59</t>
  </si>
  <si>
    <t>211/29-D59Z</t>
  </si>
  <si>
    <t>211/29-D60</t>
  </si>
  <si>
    <t>211/29-D61</t>
  </si>
  <si>
    <t>214/09- 1</t>
  </si>
  <si>
    <t>214/27a- 4</t>
  </si>
  <si>
    <t>22/09- 6</t>
  </si>
  <si>
    <t>22/09- 7</t>
  </si>
  <si>
    <t>22/09- 7Z</t>
  </si>
  <si>
    <t>22/09- 8</t>
  </si>
  <si>
    <t>22/20-A11</t>
  </si>
  <si>
    <t>22/20-A12</t>
  </si>
  <si>
    <t>22/20-A13</t>
  </si>
  <si>
    <t>22/20-A6Z</t>
  </si>
  <si>
    <t>22/30c-G9</t>
  </si>
  <si>
    <t>23/21-T10</t>
  </si>
  <si>
    <t>23/21-T9</t>
  </si>
  <si>
    <t>23/26a-A5</t>
  </si>
  <si>
    <t>23/26a-A5Z</t>
  </si>
  <si>
    <t>28/03- 1</t>
  </si>
  <si>
    <t>28/03- 1A</t>
  </si>
  <si>
    <t>28/03- 1B</t>
  </si>
  <si>
    <t>29/02c- 13</t>
  </si>
  <si>
    <t>29/05b-F3Z</t>
  </si>
  <si>
    <t>29/05b-F6Z</t>
  </si>
  <si>
    <t>3/02-A11</t>
  </si>
  <si>
    <t>3/03-C65</t>
  </si>
  <si>
    <t>3/03-C66</t>
  </si>
  <si>
    <t>3/03-C67</t>
  </si>
  <si>
    <t>3/03-C67Z</t>
  </si>
  <si>
    <t>3/03-C68</t>
  </si>
  <si>
    <t>3/03-N35</t>
  </si>
  <si>
    <t>3/08-S63</t>
  </si>
  <si>
    <t>3/08-S64</t>
  </si>
  <si>
    <t>3/08-S64Z</t>
  </si>
  <si>
    <t>3/08-S65</t>
  </si>
  <si>
    <t>3/09a-N40</t>
  </si>
  <si>
    <t>3/09a-N41</t>
  </si>
  <si>
    <t>3/14a-D21Z</t>
  </si>
  <si>
    <t>3/14a-D24</t>
  </si>
  <si>
    <t>3/14a-D24X</t>
  </si>
  <si>
    <t>3/14a-D24Y</t>
  </si>
  <si>
    <t>3/14a-D24Z</t>
  </si>
  <si>
    <t>3/14a-D25</t>
  </si>
  <si>
    <t>3/14a-D26</t>
  </si>
  <si>
    <t>3/14a-D26Z</t>
  </si>
  <si>
    <t>3/29a- 4</t>
  </si>
  <si>
    <t>30/17a- 14</t>
  </si>
  <si>
    <t>30/17a- 14Z</t>
  </si>
  <si>
    <t>30/17b-A32</t>
  </si>
  <si>
    <t>30/17b-A33</t>
  </si>
  <si>
    <t>30/17b-A33Z</t>
  </si>
  <si>
    <t>30/17b-A34</t>
  </si>
  <si>
    <t>30/22b- 2</t>
  </si>
  <si>
    <t>31/26a-A11</t>
  </si>
  <si>
    <t>31/26a-A11Z</t>
  </si>
  <si>
    <t>31/26a-A12</t>
  </si>
  <si>
    <t>31/26a-A12Z</t>
  </si>
  <si>
    <t>44/22a- 10</t>
  </si>
  <si>
    <t>44/23a-A8</t>
  </si>
  <si>
    <t>44/26a-A8</t>
  </si>
  <si>
    <t>44/28b-K3X</t>
  </si>
  <si>
    <t>47/04a- 7</t>
  </si>
  <si>
    <t>47/04b-N3X</t>
  </si>
  <si>
    <t>47/04b-N3Y</t>
  </si>
  <si>
    <t>47/04b-N4</t>
  </si>
  <si>
    <t>47/14a-M7</t>
  </si>
  <si>
    <t>47/14a-M7Y</t>
  </si>
  <si>
    <t>47/14a-M7Z</t>
  </si>
  <si>
    <t>48/14-G4</t>
  </si>
  <si>
    <t>48/14-G5</t>
  </si>
  <si>
    <t>48/14-L4V</t>
  </si>
  <si>
    <t>48/14-L4W</t>
  </si>
  <si>
    <t>48/14-L4X</t>
  </si>
  <si>
    <t>48/14-L4Y</t>
  </si>
  <si>
    <t>48/20a-S1</t>
  </si>
  <si>
    <t>48/20a-S1Z</t>
  </si>
  <si>
    <t>48/20a-S2</t>
  </si>
  <si>
    <t>49/11a-B3</t>
  </si>
  <si>
    <t>49/12a-K4</t>
  </si>
  <si>
    <t>49/12a-K4Z</t>
  </si>
  <si>
    <t>49/12a-K5</t>
  </si>
  <si>
    <t>49/14b- 5</t>
  </si>
  <si>
    <t>49/17- 13Z</t>
  </si>
  <si>
    <t>49/18-B12</t>
  </si>
  <si>
    <t>49/19-G1</t>
  </si>
  <si>
    <t>49/19-G2</t>
  </si>
  <si>
    <t>49/21- 8</t>
  </si>
  <si>
    <t>49/21- 8A</t>
  </si>
  <si>
    <t>49/22-N4</t>
  </si>
  <si>
    <t>49/22-N5</t>
  </si>
  <si>
    <t>49/22-N6</t>
  </si>
  <si>
    <t>49/23-D6</t>
  </si>
  <si>
    <t>49/30a- 7</t>
  </si>
  <si>
    <t>49/30a- 7A</t>
  </si>
  <si>
    <t>49/30a-A6</t>
  </si>
  <si>
    <t>9/12a- 11</t>
  </si>
  <si>
    <t>9/12a- 11A</t>
  </si>
  <si>
    <t>9/13a-A68Y</t>
  </si>
  <si>
    <t>9/13a-A68Z</t>
  </si>
  <si>
    <t>9/13a-A74</t>
  </si>
  <si>
    <t>9/13a-B52</t>
  </si>
  <si>
    <t>9/13a-B52Z</t>
  </si>
  <si>
    <t>9/13a-B53</t>
  </si>
  <si>
    <t>9/13b- 61</t>
  </si>
  <si>
    <t>9/14a- 10</t>
  </si>
  <si>
    <t>9/14a- 10Y</t>
  </si>
  <si>
    <t>9/14a- 10Z</t>
  </si>
  <si>
    <t>9/14a- 11</t>
  </si>
  <si>
    <t>9/14a- 11Z</t>
  </si>
  <si>
    <t>9/14a- 12</t>
  </si>
  <si>
    <t>9/14a- 8W</t>
  </si>
  <si>
    <t>9/14a- 8X</t>
  </si>
  <si>
    <t>9/14a- 8Y</t>
  </si>
  <si>
    <t>9/14a- 8Z</t>
  </si>
  <si>
    <t>9/14a- 9</t>
  </si>
  <si>
    <t>9/18b- 31X</t>
  </si>
  <si>
    <t>9/18b- 31Y</t>
  </si>
  <si>
    <t>9/18b- 31Z</t>
  </si>
  <si>
    <t>9/18b-A21</t>
  </si>
  <si>
    <t>9/18b-A21A</t>
  </si>
  <si>
    <t>9/19-S1</t>
  </si>
  <si>
    <t>9/19-S2</t>
  </si>
  <si>
    <t>9/19-S3</t>
  </si>
  <si>
    <t>9/19-S3Z</t>
  </si>
  <si>
    <t>9/19-S4</t>
  </si>
  <si>
    <t>9/19-S4Z</t>
  </si>
  <si>
    <t>9/23b-A18W</t>
  </si>
  <si>
    <t>9/23b-A20Y</t>
  </si>
  <si>
    <t>9/23b-A21</t>
  </si>
  <si>
    <t>9/23b-A22</t>
  </si>
  <si>
    <t>11/30a-B11</t>
  </si>
  <si>
    <t>11/30a-B11Z</t>
  </si>
  <si>
    <t>11/30a-B12</t>
  </si>
  <si>
    <t>11/30a-B13</t>
  </si>
  <si>
    <t>110/02a-H8</t>
  </si>
  <si>
    <t>110/13a-E1</t>
  </si>
  <si>
    <t>110/13b-D18</t>
  </si>
  <si>
    <t>110/15-L10X</t>
  </si>
  <si>
    <t>110/15-L10Y</t>
  </si>
  <si>
    <t>110/15-L10Z</t>
  </si>
  <si>
    <t>110/15-L11Z</t>
  </si>
  <si>
    <t>113/26a-P3Z</t>
  </si>
  <si>
    <t>113/26a-P4</t>
  </si>
  <si>
    <t>113/26a-P4X</t>
  </si>
  <si>
    <t>113/26a-P4Y</t>
  </si>
  <si>
    <t>113/26a-P4Z</t>
  </si>
  <si>
    <t>113/27a- 5</t>
  </si>
  <si>
    <t>113/27a-Q2</t>
  </si>
  <si>
    <t>113/27a-Q2Y</t>
  </si>
  <si>
    <t>113/27a-Q2Z</t>
  </si>
  <si>
    <t>13/21a- 5</t>
  </si>
  <si>
    <t>13/21a- 6</t>
  </si>
  <si>
    <t>13/22a- 29</t>
  </si>
  <si>
    <t>13/22a-B2</t>
  </si>
  <si>
    <t>13/22a-B2Z</t>
  </si>
  <si>
    <t>13/22a-B3</t>
  </si>
  <si>
    <t>13/22a-B3X</t>
  </si>
  <si>
    <t>13/22a-B3Y</t>
  </si>
  <si>
    <t>13/22a-B3Z</t>
  </si>
  <si>
    <t>13/22a-B4</t>
  </si>
  <si>
    <t>13/22a-B5</t>
  </si>
  <si>
    <t>13/22a-B6</t>
  </si>
  <si>
    <t>13/22a-B7</t>
  </si>
  <si>
    <t>13/22a-B7X</t>
  </si>
  <si>
    <t>13/22a-B7Y</t>
  </si>
  <si>
    <t>13/22a-B7Z</t>
  </si>
  <si>
    <t>13/22a-B8</t>
  </si>
  <si>
    <t>13/22a-B8Z</t>
  </si>
  <si>
    <t>13/22a-B9</t>
  </si>
  <si>
    <t>13/22a-C29</t>
  </si>
  <si>
    <t>13/22a-C29X</t>
  </si>
  <si>
    <t>13/22a-C29Y</t>
  </si>
  <si>
    <t>13/22a-C29Z</t>
  </si>
  <si>
    <t>13/22a-C30</t>
  </si>
  <si>
    <t>13/22a-C30X</t>
  </si>
  <si>
    <t>13/22a-C30Y</t>
  </si>
  <si>
    <t>13/22a-C30Z</t>
  </si>
  <si>
    <t>13/22a-C31</t>
  </si>
  <si>
    <t>13/22a-C31Y</t>
  </si>
  <si>
    <t>13/22a-C31Z</t>
  </si>
  <si>
    <t>13/24a- 8</t>
  </si>
  <si>
    <t>13/24a- 8Y</t>
  </si>
  <si>
    <t>13/24a- 8Z</t>
  </si>
  <si>
    <t>13/24a-B3Z</t>
  </si>
  <si>
    <t>13/24a-B5Z</t>
  </si>
  <si>
    <t>13/24a-B6</t>
  </si>
  <si>
    <t>13/29b- 7</t>
  </si>
  <si>
    <t>13/29b- 8</t>
  </si>
  <si>
    <t>132/06- 1</t>
  </si>
  <si>
    <t>14/18a- 13</t>
  </si>
  <si>
    <t>14/19-C75</t>
  </si>
  <si>
    <t>15/12b- 4</t>
  </si>
  <si>
    <t>15/16-T19</t>
  </si>
  <si>
    <t>15/17-B19</t>
  </si>
  <si>
    <t>15/17-B19Z</t>
  </si>
  <si>
    <t>15/21a- 58</t>
  </si>
  <si>
    <t>15/22- 15</t>
  </si>
  <si>
    <t>15/22-J12Y</t>
  </si>
  <si>
    <t>15/22-J13Z</t>
  </si>
  <si>
    <t>15/22-J17</t>
  </si>
  <si>
    <t>15/22-J21</t>
  </si>
  <si>
    <t>15/22-J21Z</t>
  </si>
  <si>
    <t>15/23a-G5</t>
  </si>
  <si>
    <t>15/23a-G5A</t>
  </si>
  <si>
    <t>15/23a-G5Z</t>
  </si>
  <si>
    <t>15/24b-W8</t>
  </si>
  <si>
    <t>15/24b-W8Z</t>
  </si>
  <si>
    <t>15/24b-W9</t>
  </si>
  <si>
    <t>16/07a-A43</t>
  </si>
  <si>
    <t>16/07a-B31</t>
  </si>
  <si>
    <t>16/08b-A24</t>
  </si>
  <si>
    <t>16/08b-A24Z</t>
  </si>
  <si>
    <t>16/08b-A25</t>
  </si>
  <si>
    <t>16/26-A28Y</t>
  </si>
  <si>
    <t>16/26-A28Z</t>
  </si>
  <si>
    <t>16/26-A38</t>
  </si>
  <si>
    <t>16/26-A38Z</t>
  </si>
  <si>
    <t>16/26-A39</t>
  </si>
  <si>
    <t>16/26-A39Y</t>
  </si>
  <si>
    <t>16/26-A39Z</t>
  </si>
  <si>
    <t>16/26-A40</t>
  </si>
  <si>
    <t>16/26-A40Z</t>
  </si>
  <si>
    <t>16/26-A41</t>
  </si>
  <si>
    <t>16/26-A42</t>
  </si>
  <si>
    <t>16/26-A43</t>
  </si>
  <si>
    <t>16/26-A43Z</t>
  </si>
  <si>
    <t>16/26-A44</t>
  </si>
  <si>
    <t>16/26-A44Y</t>
  </si>
  <si>
    <t>16/26-A44Z</t>
  </si>
  <si>
    <t>16/26-B22</t>
  </si>
  <si>
    <t>16/26-B23</t>
  </si>
  <si>
    <t>16/26-B23Z</t>
  </si>
  <si>
    <t>16/26-B24</t>
  </si>
  <si>
    <t>16/26-B26</t>
  </si>
  <si>
    <t>16/26-D1</t>
  </si>
  <si>
    <t>16/26-D2</t>
  </si>
  <si>
    <t>16/26-D3</t>
  </si>
  <si>
    <t>16/26-D4</t>
  </si>
  <si>
    <t>16/26-D5</t>
  </si>
  <si>
    <t>16/26-D6</t>
  </si>
  <si>
    <t>16/26-E2</t>
  </si>
  <si>
    <t>16/26-E3</t>
  </si>
  <si>
    <t>16/28-A15</t>
  </si>
  <si>
    <t>16/28-A15Y</t>
  </si>
  <si>
    <t>16/28-A15Z</t>
  </si>
  <si>
    <t>19/10- 1</t>
  </si>
  <si>
    <t>19/10- 1Z</t>
  </si>
  <si>
    <t>2/05- 18</t>
  </si>
  <si>
    <t>2/05- 19</t>
  </si>
  <si>
    <t>2/05- 19Y</t>
  </si>
  <si>
    <t>2/05- 19Z</t>
  </si>
  <si>
    <t>2/05-H62Y</t>
  </si>
  <si>
    <t>20/05c- 8</t>
  </si>
  <si>
    <t>20/05c- 8Y</t>
  </si>
  <si>
    <t>20/05c- 8Z</t>
  </si>
  <si>
    <t>20/05d- 7</t>
  </si>
  <si>
    <t>20/06- 3</t>
  </si>
  <si>
    <t>20/06- 3Z</t>
  </si>
  <si>
    <t>20/06- 4</t>
  </si>
  <si>
    <t>204/15- 2</t>
  </si>
  <si>
    <t>204/18- 1</t>
  </si>
  <si>
    <t>204/19-B10</t>
  </si>
  <si>
    <t>204/19-B10A</t>
  </si>
  <si>
    <t>204/19-B10Z</t>
  </si>
  <si>
    <t>204/19-B11</t>
  </si>
  <si>
    <t>204/19-B11Z</t>
  </si>
  <si>
    <t>204/19-B12</t>
  </si>
  <si>
    <t>204/19-B1Y</t>
  </si>
  <si>
    <t>204/20a-D1Z</t>
  </si>
  <si>
    <t>204/20-C15</t>
  </si>
  <si>
    <t>204/20-C16</t>
  </si>
  <si>
    <t>204/24a-A12</t>
  </si>
  <si>
    <t>204/25b-A1</t>
  </si>
  <si>
    <t>204/25b-A2</t>
  </si>
  <si>
    <t>21/01a- 18</t>
  </si>
  <si>
    <t>21/01a- 19</t>
  </si>
  <si>
    <t>21/01a- 9W</t>
  </si>
  <si>
    <t>21/01a- 9X</t>
  </si>
  <si>
    <t>21/01a- 9Y</t>
  </si>
  <si>
    <t>21/01a- 9Z</t>
  </si>
  <si>
    <t>21/10-A39</t>
  </si>
  <si>
    <t>21/10-D45</t>
  </si>
  <si>
    <t>21/12- 4</t>
  </si>
  <si>
    <t>21/24-W4</t>
  </si>
  <si>
    <t>21/24-W4A</t>
  </si>
  <si>
    <t>21/24-W4Z</t>
  </si>
  <si>
    <t>21/25-G6</t>
  </si>
  <si>
    <t>21/29a- 10</t>
  </si>
  <si>
    <t>21/29a- 10Z</t>
  </si>
  <si>
    <t>21/30- 23</t>
  </si>
  <si>
    <t>21/30- 23Y</t>
  </si>
  <si>
    <t>21/30- 23Z</t>
  </si>
  <si>
    <t>210/25a-A36</t>
  </si>
  <si>
    <t>210/25a-A36Z</t>
  </si>
  <si>
    <t>210/25a-A37</t>
  </si>
  <si>
    <t>210/25a-A38</t>
  </si>
  <si>
    <t>210/25a-A39</t>
  </si>
  <si>
    <t>210/25a-A40</t>
  </si>
  <si>
    <t>210/25a-A40Z</t>
  </si>
  <si>
    <t>210/25a-A41</t>
  </si>
  <si>
    <t>211/12a-M43</t>
  </si>
  <si>
    <t>211/12a-M44</t>
  </si>
  <si>
    <t>211/12a-M44Z</t>
  </si>
  <si>
    <t>211/14- 5</t>
  </si>
  <si>
    <t>211/14- 6</t>
  </si>
  <si>
    <t>211/19a-M57</t>
  </si>
  <si>
    <t>211/19a-M58</t>
  </si>
  <si>
    <t>211/19a-M59</t>
  </si>
  <si>
    <t>211/21a- 17Z</t>
  </si>
  <si>
    <t>211/21a- 19</t>
  </si>
  <si>
    <t>211/21-N70</t>
  </si>
  <si>
    <t>211/21-N71</t>
  </si>
  <si>
    <t>211/21-N72</t>
  </si>
  <si>
    <t>211/21-N73</t>
  </si>
  <si>
    <t>211/21-N73Z</t>
  </si>
  <si>
    <t>211/21-N74</t>
  </si>
  <si>
    <t>211/23a- 16</t>
  </si>
  <si>
    <t>211/23-A61</t>
  </si>
  <si>
    <t>211/23-A62</t>
  </si>
  <si>
    <t>211/23-A63</t>
  </si>
  <si>
    <t>211/26-A33</t>
  </si>
  <si>
    <t>211/26-A33Y</t>
  </si>
  <si>
    <t>211/26-A33Z</t>
  </si>
  <si>
    <t>211/26a-P11</t>
  </si>
  <si>
    <t>211/26a-P11A</t>
  </si>
  <si>
    <t>211/26a-P11B</t>
  </si>
  <si>
    <t>211/26a-P11Z</t>
  </si>
  <si>
    <t>211/26a-P12</t>
  </si>
  <si>
    <t>211/26a-P13</t>
  </si>
  <si>
    <t>211/29-A56U</t>
  </si>
  <si>
    <t>211/29-A58</t>
  </si>
  <si>
    <t>211/29-A58Y</t>
  </si>
  <si>
    <t>211/29-A58Z</t>
  </si>
  <si>
    <t>211/29-A59</t>
  </si>
  <si>
    <t>211/29-A59Z</t>
  </si>
  <si>
    <t>211/29-B67</t>
  </si>
  <si>
    <t>211/29-B68</t>
  </si>
  <si>
    <t>211/29-B68Z</t>
  </si>
  <si>
    <t>211/29-C56Z</t>
  </si>
  <si>
    <t>211/29-C59</t>
  </si>
  <si>
    <t>211/29-D61Z</t>
  </si>
  <si>
    <t>211/29-D62</t>
  </si>
  <si>
    <t>211/29-D63</t>
  </si>
  <si>
    <t>211/29-D64</t>
  </si>
  <si>
    <t>211/29-D65</t>
  </si>
  <si>
    <t>211/29-D65Z</t>
  </si>
  <si>
    <t>22/02a- 11</t>
  </si>
  <si>
    <t>22/02a- 11X</t>
  </si>
  <si>
    <t>22/02a- 11Y</t>
  </si>
  <si>
    <t>22/02a- 11Z</t>
  </si>
  <si>
    <t>22/05b-A10</t>
  </si>
  <si>
    <t>22/05b-A9</t>
  </si>
  <si>
    <t>22/11-N29</t>
  </si>
  <si>
    <t>22/11-N29Y</t>
  </si>
  <si>
    <t>22/11-N29Z</t>
  </si>
  <si>
    <t>22/11-N30</t>
  </si>
  <si>
    <t>22/12a- 8</t>
  </si>
  <si>
    <t>22/17-T21</t>
  </si>
  <si>
    <t>22/21-D7</t>
  </si>
  <si>
    <t>22/24a-A6</t>
  </si>
  <si>
    <t>22/24b-S1</t>
  </si>
  <si>
    <t>22/24b-S1Z</t>
  </si>
  <si>
    <t>23/26a-A6</t>
  </si>
  <si>
    <t>23/26a-A7</t>
  </si>
  <si>
    <t>26/04- 1</t>
  </si>
  <si>
    <t>28/04a- 3</t>
  </si>
  <si>
    <t>28/05a- 5</t>
  </si>
  <si>
    <t>29/02c- 14</t>
  </si>
  <si>
    <t>29/02c- 14A</t>
  </si>
  <si>
    <t>29/09b- 9</t>
  </si>
  <si>
    <t>29/09b- 9Z</t>
  </si>
  <si>
    <t>3/03-C67Y</t>
  </si>
  <si>
    <t>3/03-C69</t>
  </si>
  <si>
    <t>3/03-C70</t>
  </si>
  <si>
    <t>3/04a- 19</t>
  </si>
  <si>
    <t>3/08-S66</t>
  </si>
  <si>
    <t>3/08-S67</t>
  </si>
  <si>
    <t>3/09a-N31Z</t>
  </si>
  <si>
    <t>3/09a-N42</t>
  </si>
  <si>
    <t>3/09a-N43</t>
  </si>
  <si>
    <t>3/14a-D26X</t>
  </si>
  <si>
    <t>3/14a-D26Y</t>
  </si>
  <si>
    <t>3/14a-D27</t>
  </si>
  <si>
    <t>3/14a-D28</t>
  </si>
  <si>
    <t>3/14a-D28Y</t>
  </si>
  <si>
    <t>3/14a-D28Z</t>
  </si>
  <si>
    <t>3/14a-D29</t>
  </si>
  <si>
    <t>3/19a- 5</t>
  </si>
  <si>
    <t>3/19a- 7</t>
  </si>
  <si>
    <t>3/19b- 6</t>
  </si>
  <si>
    <t>3/20a- 2</t>
  </si>
  <si>
    <t>30/02c-J3</t>
  </si>
  <si>
    <t>30/02c-J4</t>
  </si>
  <si>
    <t>30/07a-M8</t>
  </si>
  <si>
    <t>30/07a-P16</t>
  </si>
  <si>
    <t>30/07a-P16Z</t>
  </si>
  <si>
    <t>30/12a- 9</t>
  </si>
  <si>
    <t>30/16-A26</t>
  </si>
  <si>
    <t>30/16-F37</t>
  </si>
  <si>
    <t>30/17a- 14X</t>
  </si>
  <si>
    <t>30/17a- 14Y</t>
  </si>
  <si>
    <t>30/17a-J7Z</t>
  </si>
  <si>
    <t>30/17b-A35</t>
  </si>
  <si>
    <t>30/17b-A36</t>
  </si>
  <si>
    <t>30/17b-A36Z</t>
  </si>
  <si>
    <t>31/26a- 16</t>
  </si>
  <si>
    <t>31/26a-A13</t>
  </si>
  <si>
    <t>31/26a-A13Z</t>
  </si>
  <si>
    <t>44/21a-B2</t>
  </si>
  <si>
    <t>44/21a-B2Z</t>
  </si>
  <si>
    <t>44/22a- 10Z</t>
  </si>
  <si>
    <t>44/26a-A8Z</t>
  </si>
  <si>
    <t>44/28b-K5</t>
  </si>
  <si>
    <t>47/03a- 11</t>
  </si>
  <si>
    <t>47/03a- 11Z</t>
  </si>
  <si>
    <t>47/15b- 5</t>
  </si>
  <si>
    <t>48/07b- 12Y</t>
  </si>
  <si>
    <t>48/07b- 12Z</t>
  </si>
  <si>
    <t>48/14-G5Z</t>
  </si>
  <si>
    <t>48/14-L8</t>
  </si>
  <si>
    <t>48/14-L8Y</t>
  </si>
  <si>
    <t>48/14-L8Z</t>
  </si>
  <si>
    <t>48/19b-A9</t>
  </si>
  <si>
    <t>48/30- 17</t>
  </si>
  <si>
    <t>49/09b- 6</t>
  </si>
  <si>
    <t>49/09b- 6Z</t>
  </si>
  <si>
    <t>49/14b- 6</t>
  </si>
  <si>
    <t>49/16- 13</t>
  </si>
  <si>
    <t>49/19-R1</t>
  </si>
  <si>
    <t>49/19-R2</t>
  </si>
  <si>
    <t>49/19-R2Z</t>
  </si>
  <si>
    <t>49/26-D57</t>
  </si>
  <si>
    <t>49/30b- 8</t>
  </si>
  <si>
    <t>8/20- 1</t>
  </si>
  <si>
    <t>9/08a-B7</t>
  </si>
  <si>
    <t>9/09a-A13Z</t>
  </si>
  <si>
    <t>9/09a-A25</t>
  </si>
  <si>
    <t>9/09a-A25Z</t>
  </si>
  <si>
    <t>9/13a- 62</t>
  </si>
  <si>
    <t>9/13a-A73Z</t>
  </si>
  <si>
    <t>9/13a-A75</t>
  </si>
  <si>
    <t>9/13a-B54</t>
  </si>
  <si>
    <t>9/13a-B54Z</t>
  </si>
  <si>
    <t>9/13a-B55</t>
  </si>
  <si>
    <t>9/13a-B55Z</t>
  </si>
  <si>
    <t>9/14a- 13</t>
  </si>
  <si>
    <t>9/14a-N1</t>
  </si>
  <si>
    <t>9/14a-N1Z</t>
  </si>
  <si>
    <t>9/14a-N2</t>
  </si>
  <si>
    <t>9/14a-N3</t>
  </si>
  <si>
    <t>9/14a-N3Y</t>
  </si>
  <si>
    <t>9/14a-N3Z</t>
  </si>
  <si>
    <t>9/14a-N4</t>
  </si>
  <si>
    <t>9/14a-N5</t>
  </si>
  <si>
    <t>9/14a-N6</t>
  </si>
  <si>
    <t>9/14a-N6Y</t>
  </si>
  <si>
    <t>9/14a-N6Z</t>
  </si>
  <si>
    <t>9/14a-N7</t>
  </si>
  <si>
    <t>9/14b-S1</t>
  </si>
  <si>
    <t>9/14b-S1Z</t>
  </si>
  <si>
    <t>9/14b-S2</t>
  </si>
  <si>
    <t>9/14b-S3</t>
  </si>
  <si>
    <t>9/14b-S3A</t>
  </si>
  <si>
    <t>9/14b-S4</t>
  </si>
  <si>
    <t>9/14b-S5</t>
  </si>
  <si>
    <t>9/14b-S6</t>
  </si>
  <si>
    <t>9/18b- 32</t>
  </si>
  <si>
    <t>9/18b- 32Y</t>
  </si>
  <si>
    <t>9/18b- 32Z</t>
  </si>
  <si>
    <t>9/19-S5</t>
  </si>
  <si>
    <t>9/23a- 29</t>
  </si>
  <si>
    <t>9/23a- 29A</t>
  </si>
  <si>
    <t>9/23a- 29U</t>
  </si>
  <si>
    <t>9/23a- 29V</t>
  </si>
  <si>
    <t>9/23a- 29W</t>
  </si>
  <si>
    <t>9/23a- 29X</t>
  </si>
  <si>
    <t>9/23a- 29Y</t>
  </si>
  <si>
    <t>9/23a- 29Z</t>
  </si>
  <si>
    <t>9/23a- 30</t>
  </si>
  <si>
    <t>9/23a- 30Z</t>
  </si>
  <si>
    <t>9/23a- 31</t>
  </si>
  <si>
    <t>9/23b-A22Y</t>
  </si>
  <si>
    <t>9/23b-A22Z</t>
  </si>
  <si>
    <t>9/23b-A23</t>
  </si>
  <si>
    <t>9/23b-A24</t>
  </si>
  <si>
    <t>9/23b-A24Z</t>
  </si>
  <si>
    <t>9/24b- 4</t>
  </si>
  <si>
    <t>97/24- 1</t>
  </si>
  <si>
    <t>97/24- 1A</t>
  </si>
  <si>
    <t>110/02a- 12Z</t>
  </si>
  <si>
    <t>110/03c- 5</t>
  </si>
  <si>
    <t>110/13b-D19</t>
  </si>
  <si>
    <t>110/15a-L12</t>
  </si>
  <si>
    <t>110/15a-L12Y</t>
  </si>
  <si>
    <t>110/15a-L12Z</t>
  </si>
  <si>
    <t>12/22a- 4</t>
  </si>
  <si>
    <t>13/22a-B10</t>
  </si>
  <si>
    <t>13/22a-B10Y</t>
  </si>
  <si>
    <t>13/22a-B10Z</t>
  </si>
  <si>
    <t>13/22a-B11</t>
  </si>
  <si>
    <t>13/22a-B11X</t>
  </si>
  <si>
    <t>13/22a-B11Y</t>
  </si>
  <si>
    <t>13/22a-B11Z</t>
  </si>
  <si>
    <t>13/22a-B12</t>
  </si>
  <si>
    <t>13/22a-B13</t>
  </si>
  <si>
    <t>13/22a-B13Z</t>
  </si>
  <si>
    <t>13/22a-B14</t>
  </si>
  <si>
    <t>13/22a-B15</t>
  </si>
  <si>
    <t>13/22a-B8W</t>
  </si>
  <si>
    <t>13/22a-B8X</t>
  </si>
  <si>
    <t>13/22a-B8Y</t>
  </si>
  <si>
    <t>14/19-C76</t>
  </si>
  <si>
    <t>14/19-C76Y</t>
  </si>
  <si>
    <t>14/19-C76Z</t>
  </si>
  <si>
    <t>14/20b- 31</t>
  </si>
  <si>
    <t>15/12b- 4Y</t>
  </si>
  <si>
    <t>15/12b- 4Z</t>
  </si>
  <si>
    <t>15/13a- 7</t>
  </si>
  <si>
    <t>15/13a- 7A</t>
  </si>
  <si>
    <t>15/13a- 7Z</t>
  </si>
  <si>
    <t>15/17-A15</t>
  </si>
  <si>
    <t>15/17-A15Z</t>
  </si>
  <si>
    <t>15/17-B19X</t>
  </si>
  <si>
    <t>15/17-B19Y</t>
  </si>
  <si>
    <t>15/22- 16</t>
  </si>
  <si>
    <t>15/22-J22</t>
  </si>
  <si>
    <t>15/22-J23</t>
  </si>
  <si>
    <t>15/22-J23Z</t>
  </si>
  <si>
    <t>15/23a-G6</t>
  </si>
  <si>
    <t>15/24b-W10</t>
  </si>
  <si>
    <t>15/30-M10</t>
  </si>
  <si>
    <t>16/07a-B31Z</t>
  </si>
  <si>
    <t>16/08b-A20Y</t>
  </si>
  <si>
    <t>16/08b-A20Z</t>
  </si>
  <si>
    <t>16/12a- 14Z</t>
  </si>
  <si>
    <t>16/12a- 17Z</t>
  </si>
  <si>
    <t>16/17-A12</t>
  </si>
  <si>
    <t>16/17-A12Y</t>
  </si>
  <si>
    <t>16/17-A12Z</t>
  </si>
  <si>
    <t>16/26- 30</t>
  </si>
  <si>
    <t>16/26- 30Y</t>
  </si>
  <si>
    <t>16/26- 30Z</t>
  </si>
  <si>
    <t>16/26-A45</t>
  </si>
  <si>
    <t>16/26-A45Z</t>
  </si>
  <si>
    <t>16/26-A46</t>
  </si>
  <si>
    <t>16/26-A46W</t>
  </si>
  <si>
    <t>16/26-A46X</t>
  </si>
  <si>
    <t>16/26-A46Y</t>
  </si>
  <si>
    <t>16/26-A46Z</t>
  </si>
  <si>
    <t>16/26-B25</t>
  </si>
  <si>
    <t>16/26-B25Z</t>
  </si>
  <si>
    <t>16/26-D1Y</t>
  </si>
  <si>
    <t>16/26-D1Z</t>
  </si>
  <si>
    <t>16/26-D2Z</t>
  </si>
  <si>
    <t>16/26-D3T</t>
  </si>
  <si>
    <t>16/26-D3U</t>
  </si>
  <si>
    <t>16/26-D3V</t>
  </si>
  <si>
    <t>16/26-D3W</t>
  </si>
  <si>
    <t>16/26-D3X</t>
  </si>
  <si>
    <t>16/26-D3Y</t>
  </si>
  <si>
    <t>16/26-D3Z</t>
  </si>
  <si>
    <t>16/26-D4Y</t>
  </si>
  <si>
    <t>16/26-D4Z</t>
  </si>
  <si>
    <t>16/26-D5Z</t>
  </si>
  <si>
    <t>16/26-D6X</t>
  </si>
  <si>
    <t>16/26-D6Y</t>
  </si>
  <si>
    <t>16/26-D6Z</t>
  </si>
  <si>
    <t>16/28-A16</t>
  </si>
  <si>
    <t>164/27- 1</t>
  </si>
  <si>
    <t>2/05- 20</t>
  </si>
  <si>
    <t>20/01- 3</t>
  </si>
  <si>
    <t>20/01- 4</t>
  </si>
  <si>
    <t>20/05c- 8X</t>
  </si>
  <si>
    <t>20/06- 4Z</t>
  </si>
  <si>
    <t>20/06- 5</t>
  </si>
  <si>
    <t>20/06- 6</t>
  </si>
  <si>
    <t>204/10- 1</t>
  </si>
  <si>
    <t>204/16- 1</t>
  </si>
  <si>
    <t>204/19-B12Z</t>
  </si>
  <si>
    <t>204/20-C17</t>
  </si>
  <si>
    <t>204/20-C18</t>
  </si>
  <si>
    <t>204/20-C19</t>
  </si>
  <si>
    <t>204/20-C20</t>
  </si>
  <si>
    <t>204/20-C21</t>
  </si>
  <si>
    <t>204/20-L4Y</t>
  </si>
  <si>
    <t>204/20-L6</t>
  </si>
  <si>
    <t>204/20-W8</t>
  </si>
  <si>
    <t>204/20-W9</t>
  </si>
  <si>
    <t>204/24a-A13</t>
  </si>
  <si>
    <t>204/24a-A13Z</t>
  </si>
  <si>
    <t>21/01a- 19Y</t>
  </si>
  <si>
    <t>21/01a- 19Z</t>
  </si>
  <si>
    <t>21/01a- 9V</t>
  </si>
  <si>
    <t>21/10-C33</t>
  </si>
  <si>
    <t>21/10-C33Z</t>
  </si>
  <si>
    <t>21/18a-K9</t>
  </si>
  <si>
    <t>21/24- 7</t>
  </si>
  <si>
    <t>21/24- 7Z</t>
  </si>
  <si>
    <t>21/24-T1Z</t>
  </si>
  <si>
    <t>21/24-T2Y</t>
  </si>
  <si>
    <t>21/24-T2Z</t>
  </si>
  <si>
    <t>21/30- 22Y</t>
  </si>
  <si>
    <t>210/15a-T1</t>
  </si>
  <si>
    <t>210/15a-T2</t>
  </si>
  <si>
    <t>210/15a-T3</t>
  </si>
  <si>
    <t>210/15a-T4</t>
  </si>
  <si>
    <t>210/25a-A42</t>
  </si>
  <si>
    <t>210/25a-A43</t>
  </si>
  <si>
    <t>210/25a-A44</t>
  </si>
  <si>
    <t>210/25a-A44Y</t>
  </si>
  <si>
    <t>210/25a-A44Z</t>
  </si>
  <si>
    <t>211/12a-M45</t>
  </si>
  <si>
    <t>211/12a-M46</t>
  </si>
  <si>
    <t>211/12a-M47</t>
  </si>
  <si>
    <t>211/12a-M48</t>
  </si>
  <si>
    <t>211/12a-M49</t>
  </si>
  <si>
    <t>211/13a- 12</t>
  </si>
  <si>
    <t>211/13a- 13</t>
  </si>
  <si>
    <t>211/13a- 13Y</t>
  </si>
  <si>
    <t>211/13a- 13Z</t>
  </si>
  <si>
    <t>211/19a-M60</t>
  </si>
  <si>
    <t>211/19a-M61</t>
  </si>
  <si>
    <t>211/19a-M62</t>
  </si>
  <si>
    <t>211/21a- 20</t>
  </si>
  <si>
    <t>211/21-N67Z</t>
  </si>
  <si>
    <t>211/21-N74Z</t>
  </si>
  <si>
    <t>211/21-N75</t>
  </si>
  <si>
    <t>211/21-N76</t>
  </si>
  <si>
    <t>211/21-N77</t>
  </si>
  <si>
    <t>211/23-A64</t>
  </si>
  <si>
    <t>211/23-A64Z</t>
  </si>
  <si>
    <t>211/26-A34</t>
  </si>
  <si>
    <t>211/26-A35</t>
  </si>
  <si>
    <t>211/26-A36</t>
  </si>
  <si>
    <t>211/26a-P14</t>
  </si>
  <si>
    <t>211/29-B69</t>
  </si>
  <si>
    <t>211/29-B69X</t>
  </si>
  <si>
    <t>211/29-B69Y</t>
  </si>
  <si>
    <t>211/29-B69Z</t>
  </si>
  <si>
    <t>211/29-B70</t>
  </si>
  <si>
    <t>211/29-B70X</t>
  </si>
  <si>
    <t>211/29-B70Y</t>
  </si>
  <si>
    <t>211/29-B70Z</t>
  </si>
  <si>
    <t>211/29-C60</t>
  </si>
  <si>
    <t>211/29-C61</t>
  </si>
  <si>
    <t>211/29-C61Z</t>
  </si>
  <si>
    <t>211/29-C62</t>
  </si>
  <si>
    <t>211/29-C63</t>
  </si>
  <si>
    <t>211/29-D66</t>
  </si>
  <si>
    <t>211/29-D66Z</t>
  </si>
  <si>
    <t>211/29-D67</t>
  </si>
  <si>
    <t>211/29-D67Z</t>
  </si>
  <si>
    <t>211/29-D68</t>
  </si>
  <si>
    <t>211/29-D68Y</t>
  </si>
  <si>
    <t>211/29-D68Z</t>
  </si>
  <si>
    <t>22/05b-A11</t>
  </si>
  <si>
    <t>22/05b-A12</t>
  </si>
  <si>
    <t>22/05b-A12Z</t>
  </si>
  <si>
    <t>22/11-N30Y</t>
  </si>
  <si>
    <t>22/11-N30Z</t>
  </si>
  <si>
    <t>22/11-N31</t>
  </si>
  <si>
    <t>22/11-N32</t>
  </si>
  <si>
    <t>22/11-N33</t>
  </si>
  <si>
    <t>22/11-N33Z</t>
  </si>
  <si>
    <t>22/11-N34</t>
  </si>
  <si>
    <t>22/20-A14</t>
  </si>
  <si>
    <t>22/20-A14Z</t>
  </si>
  <si>
    <t>22/20-A15</t>
  </si>
  <si>
    <t>22/20-A16</t>
  </si>
  <si>
    <t>22/20-A17</t>
  </si>
  <si>
    <t>22/23b-A1</t>
  </si>
  <si>
    <t>22/23b-A2</t>
  </si>
  <si>
    <t>22/23b-A3</t>
  </si>
  <si>
    <t>22/23b-A3Z</t>
  </si>
  <si>
    <t>22/25b- 6</t>
  </si>
  <si>
    <t>22/25b- 6Y</t>
  </si>
  <si>
    <t>22/25b- 6Z</t>
  </si>
  <si>
    <t>22/25b- 7</t>
  </si>
  <si>
    <t>22/29- 7</t>
  </si>
  <si>
    <t>22/30b-A7</t>
  </si>
  <si>
    <t>23/16c- 8</t>
  </si>
  <si>
    <t>23/22a-A7</t>
  </si>
  <si>
    <t>29/02a-B5</t>
  </si>
  <si>
    <t>29/02a-B5X</t>
  </si>
  <si>
    <t>29/02a-B5Y</t>
  </si>
  <si>
    <t>29/02a-B5Z</t>
  </si>
  <si>
    <t>29/02c- 15</t>
  </si>
  <si>
    <t>29/05b-F5Z</t>
  </si>
  <si>
    <t>29/05b-F7</t>
  </si>
  <si>
    <t>29/05b-F7Z</t>
  </si>
  <si>
    <t>3/03-C71</t>
  </si>
  <si>
    <t>3/03-C72</t>
  </si>
  <si>
    <t>3/03-C72Z</t>
  </si>
  <si>
    <t>3/03-C73</t>
  </si>
  <si>
    <t>3/03-N36</t>
  </si>
  <si>
    <t>3/08-S68</t>
  </si>
  <si>
    <t>3/08-S68Y</t>
  </si>
  <si>
    <t>3/08-S68Z</t>
  </si>
  <si>
    <t>3/08-S69</t>
  </si>
  <si>
    <t>3/09a-N44</t>
  </si>
  <si>
    <t>3/09a-N45</t>
  </si>
  <si>
    <t>3/09a-N46</t>
  </si>
  <si>
    <t>3/14a-D29Z</t>
  </si>
  <si>
    <t>3/14a-D30</t>
  </si>
  <si>
    <t>3/14a-D31</t>
  </si>
  <si>
    <t>3/15- 8</t>
  </si>
  <si>
    <t>3/15- 9</t>
  </si>
  <si>
    <t>3/15- 9A</t>
  </si>
  <si>
    <t>30/02c-J4Z</t>
  </si>
  <si>
    <t>30/02c-J5</t>
  </si>
  <si>
    <t>30/02c-J6</t>
  </si>
  <si>
    <t>30/02c-J7</t>
  </si>
  <si>
    <t>30/06- 4</t>
  </si>
  <si>
    <t>30/07a-P17</t>
  </si>
  <si>
    <t>30/07a-P18</t>
  </si>
  <si>
    <t>30/16-A26Z</t>
  </si>
  <si>
    <t>30/16-F38</t>
  </si>
  <si>
    <t>30/17b-A34Z</t>
  </si>
  <si>
    <t>31/26a-A13X</t>
  </si>
  <si>
    <t>31/26a-A13Y</t>
  </si>
  <si>
    <t>38/10- 1</t>
  </si>
  <si>
    <t>42/28a- 8</t>
  </si>
  <si>
    <t>42/28b- 7</t>
  </si>
  <si>
    <t>44/17a- 6</t>
  </si>
  <si>
    <t>44/17a- 6Y</t>
  </si>
  <si>
    <t>44/17a- 6Z</t>
  </si>
  <si>
    <t>44/17c-M1</t>
  </si>
  <si>
    <t>44/17c-M1Z</t>
  </si>
  <si>
    <t>44/21a-B2Y</t>
  </si>
  <si>
    <t>44/22a- 10Y</t>
  </si>
  <si>
    <t>44/28b-K6</t>
  </si>
  <si>
    <t>44/28b-K6Z</t>
  </si>
  <si>
    <t>47/03b- 12</t>
  </si>
  <si>
    <t>47/03b-A1</t>
  </si>
  <si>
    <t>47/03c-M1</t>
  </si>
  <si>
    <t>47/03c-M2</t>
  </si>
  <si>
    <t>47/03c-M2Y</t>
  </si>
  <si>
    <t>47/04a- 7Z</t>
  </si>
  <si>
    <t>47/10- 7</t>
  </si>
  <si>
    <t>47/10- 7Z</t>
  </si>
  <si>
    <t>48/14-G6</t>
  </si>
  <si>
    <t>48/14-G6Z</t>
  </si>
  <si>
    <t>48/14-G7</t>
  </si>
  <si>
    <t>48/14-L8X</t>
  </si>
  <si>
    <t>48/16b- 2</t>
  </si>
  <si>
    <t>48/18a- 15</t>
  </si>
  <si>
    <t>48/19a-W11Z</t>
  </si>
  <si>
    <t>48/19b-A10</t>
  </si>
  <si>
    <t>48/19b-A10Z</t>
  </si>
  <si>
    <t>48/20a-S3</t>
  </si>
  <si>
    <t>48/20a-S4</t>
  </si>
  <si>
    <t>48/20a-S4Y</t>
  </si>
  <si>
    <t>48/20a-S4Z</t>
  </si>
  <si>
    <t>49/16- 14</t>
  </si>
  <si>
    <t>49/16-W1Z</t>
  </si>
  <si>
    <t>49/16-W2</t>
  </si>
  <si>
    <t>49/16-W2Z</t>
  </si>
  <si>
    <t>49/16-W3</t>
  </si>
  <si>
    <t>49/19-G3</t>
  </si>
  <si>
    <t>49/20b- 5</t>
  </si>
  <si>
    <t>49/20b- 5Z</t>
  </si>
  <si>
    <t>49/25a- 10</t>
  </si>
  <si>
    <t>49/26-F16</t>
  </si>
  <si>
    <t>49/26-F16Z</t>
  </si>
  <si>
    <t>49/30a-A5Y</t>
  </si>
  <si>
    <t>9/08a- 19</t>
  </si>
  <si>
    <t>9/08a- 19Z</t>
  </si>
  <si>
    <t>9/09a-A22Z</t>
  </si>
  <si>
    <t>9/13a- 62Z</t>
  </si>
  <si>
    <t>9/13a-A68V</t>
  </si>
  <si>
    <t>9/13a-A68W</t>
  </si>
  <si>
    <t>9/13a-A68X</t>
  </si>
  <si>
    <t>9/13a-A73Y</t>
  </si>
  <si>
    <t>9/13a-A75Z</t>
  </si>
  <si>
    <t>9/13a-A76</t>
  </si>
  <si>
    <t>9/13a-A76Z</t>
  </si>
  <si>
    <t>9/13a-B56</t>
  </si>
  <si>
    <t>9/13a-B56Z</t>
  </si>
  <si>
    <t>9/13a-B57</t>
  </si>
  <si>
    <t>9/13a-B58</t>
  </si>
  <si>
    <t>9/13a-N10</t>
  </si>
  <si>
    <t>9/13a-N10Z</t>
  </si>
  <si>
    <t>9/14b-S2X</t>
  </si>
  <si>
    <t>9/14b-S2Y</t>
  </si>
  <si>
    <t>9/14b-S2Z</t>
  </si>
  <si>
    <t>9/14b-S7</t>
  </si>
  <si>
    <t>9/18b-A2X</t>
  </si>
  <si>
    <t>9/18b-A2Y</t>
  </si>
  <si>
    <t>9/19- 13</t>
  </si>
  <si>
    <t>9/19- 14</t>
  </si>
  <si>
    <t>9/19- 14A</t>
  </si>
  <si>
    <t>9/19-S5Z</t>
  </si>
  <si>
    <t>9/23a-T1</t>
  </si>
  <si>
    <t>9/23a-T2</t>
  </si>
  <si>
    <t>9/23a-T2W</t>
  </si>
  <si>
    <t>9/23a-T2X</t>
  </si>
  <si>
    <t>9/23a-T2Y</t>
  </si>
  <si>
    <t>9/23a-T2Z</t>
  </si>
  <si>
    <t>9/23a-T3</t>
  </si>
  <si>
    <t>9/23a-U1</t>
  </si>
  <si>
    <t>9/23b-A25</t>
  </si>
  <si>
    <t>9/23b-A25V</t>
  </si>
  <si>
    <t>9/23b-A25W</t>
  </si>
  <si>
    <t>9/23b-A25X</t>
  </si>
  <si>
    <t>9/23b-A25Y</t>
  </si>
  <si>
    <t>9/23b-A25Z</t>
  </si>
  <si>
    <t>9/23b-A26</t>
  </si>
  <si>
    <t>110/07a-T1</t>
  </si>
  <si>
    <t>110/07a-T1Z</t>
  </si>
  <si>
    <t>110/07a-T2</t>
  </si>
  <si>
    <t>110/07a-T3</t>
  </si>
  <si>
    <t>110/12b- 5</t>
  </si>
  <si>
    <t>110/13b-D20</t>
  </si>
  <si>
    <t>110/13b-D20Y</t>
  </si>
  <si>
    <t>110/13b-D20Z</t>
  </si>
  <si>
    <t>110/13b-D21</t>
  </si>
  <si>
    <t>110/13b-D21Z</t>
  </si>
  <si>
    <t>113/27a-Q3</t>
  </si>
  <si>
    <t>13/22a-B14Z</t>
  </si>
  <si>
    <t>13/24a-F1</t>
  </si>
  <si>
    <t>13/24a-F1T</t>
  </si>
  <si>
    <t>13/24a-F1U</t>
  </si>
  <si>
    <t>13/24a-F1V</t>
  </si>
  <si>
    <t>13/24a-F1W</t>
  </si>
  <si>
    <t>13/24a-F1X</t>
  </si>
  <si>
    <t>13/24a-F1Y</t>
  </si>
  <si>
    <t>13/24a-F1Z</t>
  </si>
  <si>
    <t>13/24a-F2</t>
  </si>
  <si>
    <t>13/24a-F2W</t>
  </si>
  <si>
    <t>13/24a-F2X</t>
  </si>
  <si>
    <t>13/24a-F2Y</t>
  </si>
  <si>
    <t>13/24a-F2Z</t>
  </si>
  <si>
    <t>13/24b- 9</t>
  </si>
  <si>
    <t>13/26b- 3</t>
  </si>
  <si>
    <t>13/28a-C3</t>
  </si>
  <si>
    <t>14/18a- 14</t>
  </si>
  <si>
    <t>14/19-C77</t>
  </si>
  <si>
    <t>14/19-C78</t>
  </si>
  <si>
    <t>14/29a-A1</t>
  </si>
  <si>
    <t>14/29a-A2</t>
  </si>
  <si>
    <t>14/29a-A3</t>
  </si>
  <si>
    <t>14/29a-A4</t>
  </si>
  <si>
    <t>14/29a-A5</t>
  </si>
  <si>
    <t>15/16a- 23</t>
  </si>
  <si>
    <t>15/18b- 10</t>
  </si>
  <si>
    <t>15/20a- 13</t>
  </si>
  <si>
    <t>15/20a- 14</t>
  </si>
  <si>
    <t>15/21a- 59</t>
  </si>
  <si>
    <t>15/22-J24</t>
  </si>
  <si>
    <t>15/22-J25</t>
  </si>
  <si>
    <t>15/22-J26</t>
  </si>
  <si>
    <t>15/22-J27</t>
  </si>
  <si>
    <t>15/22-J28</t>
  </si>
  <si>
    <t>15/22-J28Z</t>
  </si>
  <si>
    <t>15/25b- 6</t>
  </si>
  <si>
    <t>15/30- 12</t>
  </si>
  <si>
    <t>15/30-M10Z</t>
  </si>
  <si>
    <t>16/07a-B32</t>
  </si>
  <si>
    <t>16/08b-A26</t>
  </si>
  <si>
    <t>16/12a- 25</t>
  </si>
  <si>
    <t>16/17-C6</t>
  </si>
  <si>
    <t>16/21a- 33</t>
  </si>
  <si>
    <t>16/26-A41T</t>
  </si>
  <si>
    <t>16/26-A41U</t>
  </si>
  <si>
    <t>16/26-A41V</t>
  </si>
  <si>
    <t>16/26-A41W</t>
  </si>
  <si>
    <t>16/26-A41X</t>
  </si>
  <si>
    <t>16/26-A41Y</t>
  </si>
  <si>
    <t>16/26-A41Z</t>
  </si>
  <si>
    <t>16/26-A47</t>
  </si>
  <si>
    <t>16/26-A47Z</t>
  </si>
  <si>
    <t>16/26-A48</t>
  </si>
  <si>
    <t>16/26-A48W</t>
  </si>
  <si>
    <t>16/26-A48X</t>
  </si>
  <si>
    <t>16/26-A48Y</t>
  </si>
  <si>
    <t>16/26-A48Z</t>
  </si>
  <si>
    <t>16/26-A49</t>
  </si>
  <si>
    <t>16/26-A49Y</t>
  </si>
  <si>
    <t>16/26-A49Z</t>
  </si>
  <si>
    <t>16/26-B27</t>
  </si>
  <si>
    <t>16/26-B28</t>
  </si>
  <si>
    <t>16/26-B29</t>
  </si>
  <si>
    <t>16/26-B30</t>
  </si>
  <si>
    <t>16/28- 17</t>
  </si>
  <si>
    <t>16/28-A17</t>
  </si>
  <si>
    <t>20/01- 5</t>
  </si>
  <si>
    <t>20/01- 5Z</t>
  </si>
  <si>
    <t>20/05c- 9</t>
  </si>
  <si>
    <t>20/07a- 4</t>
  </si>
  <si>
    <t>20/07b- 5</t>
  </si>
  <si>
    <t>204/17- 1</t>
  </si>
  <si>
    <t>204/19-B13</t>
  </si>
  <si>
    <t>204/19-B13Y</t>
  </si>
  <si>
    <t>204/19-B13Z</t>
  </si>
  <si>
    <t>204/20a-F1</t>
  </si>
  <si>
    <t>204/20a-F1Y</t>
  </si>
  <si>
    <t>204/20a-F1Z</t>
  </si>
  <si>
    <t>204/20-C20Z</t>
  </si>
  <si>
    <t>204/20-C21Z</t>
  </si>
  <si>
    <t>204/20-C22</t>
  </si>
  <si>
    <t>204/20-C22Z</t>
  </si>
  <si>
    <t>204/20-L7</t>
  </si>
  <si>
    <t>204/20-L8</t>
  </si>
  <si>
    <t>204/24a-A14</t>
  </si>
  <si>
    <t>204/24a-A15</t>
  </si>
  <si>
    <t>21/01a- 20</t>
  </si>
  <si>
    <t>21/24- 7Y</t>
  </si>
  <si>
    <t>21/24-C1</t>
  </si>
  <si>
    <t>21/24-C1Z</t>
  </si>
  <si>
    <t>21/24-C2</t>
  </si>
  <si>
    <t>21/24-C4</t>
  </si>
  <si>
    <t>21/24-C4Z</t>
  </si>
  <si>
    <t>21/24-W5</t>
  </si>
  <si>
    <t>21/24-W5Z</t>
  </si>
  <si>
    <t>211/12a- 23</t>
  </si>
  <si>
    <t>211/12a-M33Z</t>
  </si>
  <si>
    <t>211/12a-M50</t>
  </si>
  <si>
    <t>211/12a-M51</t>
  </si>
  <si>
    <t>211/14- 7</t>
  </si>
  <si>
    <t>211/19a-M63Z</t>
  </si>
  <si>
    <t>211/19a-M64</t>
  </si>
  <si>
    <t>211/19a-M65</t>
  </si>
  <si>
    <t>211/19a-M66</t>
  </si>
  <si>
    <t>211/19a-M68</t>
  </si>
  <si>
    <t>211/19a-M69</t>
  </si>
  <si>
    <t>211/19a-M70</t>
  </si>
  <si>
    <t>211/19-M63</t>
  </si>
  <si>
    <t>211/19-M67</t>
  </si>
  <si>
    <t>211/21-N78</t>
  </si>
  <si>
    <t>211/21-N79</t>
  </si>
  <si>
    <t>211/21-N79Z</t>
  </si>
  <si>
    <t>211/21-N80</t>
  </si>
  <si>
    <t>211/21-N81</t>
  </si>
  <si>
    <t>211/21-N82</t>
  </si>
  <si>
    <t>211/26-A37</t>
  </si>
  <si>
    <t>211/26-A38</t>
  </si>
  <si>
    <t>211/26-A39</t>
  </si>
  <si>
    <t>211/29-B71</t>
  </si>
  <si>
    <t>211/29-B72</t>
  </si>
  <si>
    <t>211/29-B73</t>
  </si>
  <si>
    <t>211/29-C64</t>
  </si>
  <si>
    <t>211/29-C65</t>
  </si>
  <si>
    <t>211/29-D69</t>
  </si>
  <si>
    <t>211/29-D69Z</t>
  </si>
  <si>
    <t>211/29-D70</t>
  </si>
  <si>
    <t>211/29-D71</t>
  </si>
  <si>
    <t>219/21- 1</t>
  </si>
  <si>
    <t>22/01a- 11</t>
  </si>
  <si>
    <t>22/20-A17Y</t>
  </si>
  <si>
    <t>22/20-A17Z</t>
  </si>
  <si>
    <t>22/30a-S1</t>
  </si>
  <si>
    <t>22/30a-S2</t>
  </si>
  <si>
    <t>22/30b-A8</t>
  </si>
  <si>
    <t>22/30b-A9</t>
  </si>
  <si>
    <t>23/22a-A7Z</t>
  </si>
  <si>
    <t>23/27-B3</t>
  </si>
  <si>
    <t>28/05a- 6</t>
  </si>
  <si>
    <t>29/03a- 7</t>
  </si>
  <si>
    <t>3/03- 12</t>
  </si>
  <si>
    <t>3/03-C74</t>
  </si>
  <si>
    <t>3/03-N37</t>
  </si>
  <si>
    <t>3/03-N38</t>
  </si>
  <si>
    <t>3/03-N39</t>
  </si>
  <si>
    <t>3/03-N40</t>
  </si>
  <si>
    <t>3/03-N41</t>
  </si>
  <si>
    <t>3/03-N42</t>
  </si>
  <si>
    <t>3/03-N42Z</t>
  </si>
  <si>
    <t>3/03-N43</t>
  </si>
  <si>
    <t>3/03-N43Z</t>
  </si>
  <si>
    <t>3/04a-M13</t>
  </si>
  <si>
    <t>3/04a-M13Y</t>
  </si>
  <si>
    <t>3/04a-M13Z</t>
  </si>
  <si>
    <t>3/08-S70</t>
  </si>
  <si>
    <t>3/08-S71</t>
  </si>
  <si>
    <t>3/08-S72</t>
  </si>
  <si>
    <t>3/09a-N47</t>
  </si>
  <si>
    <t>3/25a- 6</t>
  </si>
  <si>
    <t>30/06- 4X</t>
  </si>
  <si>
    <t>30/06- 4Y</t>
  </si>
  <si>
    <t>30/06- 4Z</t>
  </si>
  <si>
    <t>30/16-F38Y</t>
  </si>
  <si>
    <t>30/16-F38Z</t>
  </si>
  <si>
    <t>30/17a- 15</t>
  </si>
  <si>
    <t>30/17a- 15Z</t>
  </si>
  <si>
    <t>30/17a-J9</t>
  </si>
  <si>
    <t>30/17a-J9Y</t>
  </si>
  <si>
    <t>30/17a-J9Z</t>
  </si>
  <si>
    <t>30/17b- 16</t>
  </si>
  <si>
    <t>30/17b-A37</t>
  </si>
  <si>
    <t>30/17b-A37Z</t>
  </si>
  <si>
    <t>30/17b-A38</t>
  </si>
  <si>
    <t>30/19a- 7</t>
  </si>
  <si>
    <t>30/19a- 7Y</t>
  </si>
  <si>
    <t>30/19a- 7Z</t>
  </si>
  <si>
    <t>30/24b-T1</t>
  </si>
  <si>
    <t>30/24b-T2</t>
  </si>
  <si>
    <t>30/24b-T3</t>
  </si>
  <si>
    <t>44/22b- 11</t>
  </si>
  <si>
    <t>44/22b-H1</t>
  </si>
  <si>
    <t>44/22b-H1Y</t>
  </si>
  <si>
    <t>44/22b-H1Z</t>
  </si>
  <si>
    <t>44/26a-A9</t>
  </si>
  <si>
    <t>44/26a-A9Z</t>
  </si>
  <si>
    <t>44/28b-K6Y</t>
  </si>
  <si>
    <t>47/03b-A1Y</t>
  </si>
  <si>
    <t>47/03b-A1Z</t>
  </si>
  <si>
    <t>47/03b-A2</t>
  </si>
  <si>
    <t>47/03b-A2Y</t>
  </si>
  <si>
    <t>47/03b-A2Z</t>
  </si>
  <si>
    <t>47/03c- 13</t>
  </si>
  <si>
    <t>47/03c- 13Y</t>
  </si>
  <si>
    <t>47/03c- 13Z</t>
  </si>
  <si>
    <t>47/03c- 14</t>
  </si>
  <si>
    <t>47/03c-M1X</t>
  </si>
  <si>
    <t>47/03c-M1Y</t>
  </si>
  <si>
    <t>47/03c-M1Z</t>
  </si>
  <si>
    <t>47/03c-M2Z</t>
  </si>
  <si>
    <t>47/10- 7Y</t>
  </si>
  <si>
    <t>47/15b- 6</t>
  </si>
  <si>
    <t>47/15b- 6W</t>
  </si>
  <si>
    <t>47/15b- 6X</t>
  </si>
  <si>
    <t>47/15b- 6Y</t>
  </si>
  <si>
    <t>47/15b- 6Z</t>
  </si>
  <si>
    <t>48/10a- 12</t>
  </si>
  <si>
    <t>48/10b- 13</t>
  </si>
  <si>
    <t>48/14-G7Z</t>
  </si>
  <si>
    <t>48/14-G8</t>
  </si>
  <si>
    <t>48/19a-W11Y</t>
  </si>
  <si>
    <t>49/02a- 5</t>
  </si>
  <si>
    <t>49/07a- 3</t>
  </si>
  <si>
    <t>49/09a- 7</t>
  </si>
  <si>
    <t>49/11a- 9</t>
  </si>
  <si>
    <t>49/14b-A2</t>
  </si>
  <si>
    <t>49/14b-A3</t>
  </si>
  <si>
    <t>49/16- 14Z</t>
  </si>
  <si>
    <t>49/19-R3</t>
  </si>
  <si>
    <t>49/26- 29</t>
  </si>
  <si>
    <t>49/26-E13</t>
  </si>
  <si>
    <t>49/26-F17</t>
  </si>
  <si>
    <t>49/29a- 10</t>
  </si>
  <si>
    <t>53/02- 11</t>
  </si>
  <si>
    <t>9/13a- 63</t>
  </si>
  <si>
    <t>9/13a-A77</t>
  </si>
  <si>
    <t>9/13a-A78</t>
  </si>
  <si>
    <t>9/13a-A78Z</t>
  </si>
  <si>
    <t>9/13a-B59</t>
  </si>
  <si>
    <t>9/13a-B59Y</t>
  </si>
  <si>
    <t>9/13a-B59Z</t>
  </si>
  <si>
    <t>9/13a-B60</t>
  </si>
  <si>
    <t>9/13a-B61</t>
  </si>
  <si>
    <t>9/13a-B62</t>
  </si>
  <si>
    <t>9/13a-B63</t>
  </si>
  <si>
    <t>9/19-S1Z</t>
  </si>
  <si>
    <t>9/23b-A22W</t>
  </si>
  <si>
    <t>9/23b-A22X</t>
  </si>
  <si>
    <t>9/23b-A27</t>
  </si>
  <si>
    <t>9/23b-A27Y</t>
  </si>
  <si>
    <t>9/23b-A27Z</t>
  </si>
  <si>
    <t>110/13b-D22</t>
  </si>
  <si>
    <t>13/22a-C32</t>
  </si>
  <si>
    <t>13/22a-C32Z</t>
  </si>
  <si>
    <t>13/22a-C33</t>
  </si>
  <si>
    <t>13/22a-C33Z</t>
  </si>
  <si>
    <t>13/29b- 9</t>
  </si>
  <si>
    <t>14/19-C78Y</t>
  </si>
  <si>
    <t>14/19-C78Z</t>
  </si>
  <si>
    <t>14/19-C79</t>
  </si>
  <si>
    <t>14/19-C80</t>
  </si>
  <si>
    <t>14/20b- 32</t>
  </si>
  <si>
    <t>14/29a-A4Z</t>
  </si>
  <si>
    <t>15/17-A14Z</t>
  </si>
  <si>
    <t>15/20b- 15</t>
  </si>
  <si>
    <t>15/22-G3</t>
  </si>
  <si>
    <t>15/22-J29</t>
  </si>
  <si>
    <t>15/23a-G7</t>
  </si>
  <si>
    <t>15/23a-G7Z</t>
  </si>
  <si>
    <t>15/25b- 10</t>
  </si>
  <si>
    <t>15/25b- 12</t>
  </si>
  <si>
    <t>15/25b- 12Y</t>
  </si>
  <si>
    <t>15/25b- 12Z</t>
  </si>
  <si>
    <t>15/25b- 7</t>
  </si>
  <si>
    <t>15/25b- 7Z</t>
  </si>
  <si>
    <t>15/25b- 8</t>
  </si>
  <si>
    <t>15/25b- 9</t>
  </si>
  <si>
    <t>15/25b- 9Y</t>
  </si>
  <si>
    <t>15/25b- 9Z</t>
  </si>
  <si>
    <t>15/25e- 11</t>
  </si>
  <si>
    <t>15/25e- 11Y</t>
  </si>
  <si>
    <t>15/25e- 11Z</t>
  </si>
  <si>
    <t>15/27- 10</t>
  </si>
  <si>
    <t>15/29a- 14</t>
  </si>
  <si>
    <t>15/29b-F1</t>
  </si>
  <si>
    <t>15/29b-F2</t>
  </si>
  <si>
    <t>15/29b-F2Z</t>
  </si>
  <si>
    <t>15/29b-F3</t>
  </si>
  <si>
    <t>15/29b-F4</t>
  </si>
  <si>
    <t>15/29b-F4Y</t>
  </si>
  <si>
    <t>15/29b-F4Z</t>
  </si>
  <si>
    <t>16/07a-A44</t>
  </si>
  <si>
    <t>16/07a-A44Z</t>
  </si>
  <si>
    <t>16/07a-A45</t>
  </si>
  <si>
    <t>16/07a-A45Z</t>
  </si>
  <si>
    <t>16/12a- 25Y</t>
  </si>
  <si>
    <t>16/12a- 25Z</t>
  </si>
  <si>
    <t>16/13d- 6</t>
  </si>
  <si>
    <t>16/26-A4X</t>
  </si>
  <si>
    <t>16/26-A4Y</t>
  </si>
  <si>
    <t>16/26-A50</t>
  </si>
  <si>
    <t>16/26-A50Z</t>
  </si>
  <si>
    <t>16/26-A51</t>
  </si>
  <si>
    <t>16/26-A51X</t>
  </si>
  <si>
    <t>16/26-A51Y</t>
  </si>
  <si>
    <t>16/26-A51Z</t>
  </si>
  <si>
    <t>16/26-B31</t>
  </si>
  <si>
    <t>16/26-B32</t>
  </si>
  <si>
    <t>16/26-B33</t>
  </si>
  <si>
    <t>16/26-B34</t>
  </si>
  <si>
    <t>16/26-B35</t>
  </si>
  <si>
    <t>16/26-B38</t>
  </si>
  <si>
    <t>16/26-D7</t>
  </si>
  <si>
    <t>16/26-D7W</t>
  </si>
  <si>
    <t>16/26-D7X</t>
  </si>
  <si>
    <t>16/26-D7Y</t>
  </si>
  <si>
    <t>16/26-D7Z</t>
  </si>
  <si>
    <t>16/26-D8</t>
  </si>
  <si>
    <t>16/26-D8Z</t>
  </si>
  <si>
    <t>16/26-D9</t>
  </si>
  <si>
    <t>16/26-D9X</t>
  </si>
  <si>
    <t>16/26-D9Y</t>
  </si>
  <si>
    <t>16/26-D9Z</t>
  </si>
  <si>
    <t>16/28-C3</t>
  </si>
  <si>
    <t>16/29a- 13</t>
  </si>
  <si>
    <t>16/29a- 13Z</t>
  </si>
  <si>
    <t>19/03- 1</t>
  </si>
  <si>
    <t>19/08- 1</t>
  </si>
  <si>
    <t>19/15- 1</t>
  </si>
  <si>
    <t>2/05- 21</t>
  </si>
  <si>
    <t>2/05- 22</t>
  </si>
  <si>
    <t>2/05- 22Z</t>
  </si>
  <si>
    <t>20/10b- 5</t>
  </si>
  <si>
    <t>20/11- 1</t>
  </si>
  <si>
    <t>204/10- 2</t>
  </si>
  <si>
    <t>204/20-L7Z</t>
  </si>
  <si>
    <t>204/21- 1</t>
  </si>
  <si>
    <t>204/24a-A16</t>
  </si>
  <si>
    <t>204/24a-A16Z</t>
  </si>
  <si>
    <t>204/25b-A3</t>
  </si>
  <si>
    <t>204/25b-A4</t>
  </si>
  <si>
    <t>204/25b-A4Z</t>
  </si>
  <si>
    <t>206/01a- 4</t>
  </si>
  <si>
    <t>206/01a- 4A</t>
  </si>
  <si>
    <t>206/01a- 4Z</t>
  </si>
  <si>
    <t>21/01a- 21</t>
  </si>
  <si>
    <t>21/10- 10</t>
  </si>
  <si>
    <t>21/10- 10Z</t>
  </si>
  <si>
    <t>21/10-A40</t>
  </si>
  <si>
    <t>21/10-B37</t>
  </si>
  <si>
    <t>21/10-D46</t>
  </si>
  <si>
    <t>21/10-D47</t>
  </si>
  <si>
    <t>21/10-D47Y</t>
  </si>
  <si>
    <t>21/10-D47Z</t>
  </si>
  <si>
    <t>21/10-D48</t>
  </si>
  <si>
    <t>21/10-D49</t>
  </si>
  <si>
    <t>21/23b- 7</t>
  </si>
  <si>
    <t>21/23b-G1</t>
  </si>
  <si>
    <t>21/23b-G1Z</t>
  </si>
  <si>
    <t>21/23b-G2</t>
  </si>
  <si>
    <t>21/23b-G2Z</t>
  </si>
  <si>
    <t>21/23b-G3</t>
  </si>
  <si>
    <t>21/23b-G3Z</t>
  </si>
  <si>
    <t>21/25-B3</t>
  </si>
  <si>
    <t>211/12a-M25Z</t>
  </si>
  <si>
    <t>211/12a-M52</t>
  </si>
  <si>
    <t>211/14- 8</t>
  </si>
  <si>
    <t>211/19a-M71</t>
  </si>
  <si>
    <t>211/19a-M72</t>
  </si>
  <si>
    <t>211/19a-M72Z</t>
  </si>
  <si>
    <t>211/21-N83</t>
  </si>
  <si>
    <t>211/29-B74</t>
  </si>
  <si>
    <t>211/29-B75</t>
  </si>
  <si>
    <t>211/29-B76</t>
  </si>
  <si>
    <t>211/29-D72</t>
  </si>
  <si>
    <t>213/27- 1</t>
  </si>
  <si>
    <t>213/27- 1Z</t>
  </si>
  <si>
    <t>22/05b- 14</t>
  </si>
  <si>
    <t>22/06a-E19</t>
  </si>
  <si>
    <t>22/06a-E19U</t>
  </si>
  <si>
    <t>22/06a-E19V</t>
  </si>
  <si>
    <t>22/06a-E19W</t>
  </si>
  <si>
    <t>22/06a-E19X</t>
  </si>
  <si>
    <t>22/06a-E19Y</t>
  </si>
  <si>
    <t>22/06a-E19Z</t>
  </si>
  <si>
    <t>22/06a-E20</t>
  </si>
  <si>
    <t>22/06a-E21</t>
  </si>
  <si>
    <t>22/06a-E21Z</t>
  </si>
  <si>
    <t>22/06a-E22</t>
  </si>
  <si>
    <t>22/06a-E23</t>
  </si>
  <si>
    <t>22/06a-E23Z</t>
  </si>
  <si>
    <t>22/06a-E24</t>
  </si>
  <si>
    <t>22/06a-E24X</t>
  </si>
  <si>
    <t>22/06a-E24Y</t>
  </si>
  <si>
    <t>22/06a-E24Z</t>
  </si>
  <si>
    <t>22/06a-E25</t>
  </si>
  <si>
    <t>22/06a-E26</t>
  </si>
  <si>
    <t>22/06a-E27</t>
  </si>
  <si>
    <t>22/06a-E28</t>
  </si>
  <si>
    <t>22/06a-E29</t>
  </si>
  <si>
    <t>22/06a-E29Z</t>
  </si>
  <si>
    <t>22/12a- 10</t>
  </si>
  <si>
    <t>22/12a- 9</t>
  </si>
  <si>
    <t>22/12a- 9Z</t>
  </si>
  <si>
    <t>22/17- 2</t>
  </si>
  <si>
    <t>22/17-T22</t>
  </si>
  <si>
    <t>22/17-T22Z</t>
  </si>
  <si>
    <t>22/17-T23</t>
  </si>
  <si>
    <t>22/23a- 7</t>
  </si>
  <si>
    <t>23/16b- 9</t>
  </si>
  <si>
    <t>23/26a-A8</t>
  </si>
  <si>
    <t>23/27-B4</t>
  </si>
  <si>
    <t>23/27-B4A</t>
  </si>
  <si>
    <t>3/02-A12</t>
  </si>
  <si>
    <t>3/03-C75</t>
  </si>
  <si>
    <t>3/03-C76</t>
  </si>
  <si>
    <t>3/03-C77</t>
  </si>
  <si>
    <t>3/03-N44</t>
  </si>
  <si>
    <t>3/03-N45</t>
  </si>
  <si>
    <t>3/04a-M14</t>
  </si>
  <si>
    <t>3/04a-M14Z</t>
  </si>
  <si>
    <t>3/08-S73</t>
  </si>
  <si>
    <t>3/08-S74</t>
  </si>
  <si>
    <t>3/08-S75</t>
  </si>
  <si>
    <t>3/08-S76</t>
  </si>
  <si>
    <t>3/08-S77</t>
  </si>
  <si>
    <t>3/08-S78</t>
  </si>
  <si>
    <t>3/08-S78Z</t>
  </si>
  <si>
    <t>3/09a-N48</t>
  </si>
  <si>
    <t>3/09a-N49</t>
  </si>
  <si>
    <t>3/29a- 5</t>
  </si>
  <si>
    <t>3/29a- 6</t>
  </si>
  <si>
    <t>30/02c-J8</t>
  </si>
  <si>
    <t>30/06- 5</t>
  </si>
  <si>
    <t>30/06- 5Z</t>
  </si>
  <si>
    <t>30/07a-P19</t>
  </si>
  <si>
    <t>30/13- 8</t>
  </si>
  <si>
    <t>30/14- 2</t>
  </si>
  <si>
    <t>30/17a-M1</t>
  </si>
  <si>
    <t>30/17b-A39</t>
  </si>
  <si>
    <t>30/17b-A39Z</t>
  </si>
  <si>
    <t>30/17b-A40</t>
  </si>
  <si>
    <t>30/24b-T1Z</t>
  </si>
  <si>
    <t>30/28- 2</t>
  </si>
  <si>
    <t>41/05- 1</t>
  </si>
  <si>
    <t>43/25a- 2</t>
  </si>
  <si>
    <t>44/17b- 7</t>
  </si>
  <si>
    <t>44/22b-H1X</t>
  </si>
  <si>
    <t>47/15a- 7</t>
  </si>
  <si>
    <t>49/02a- 5Z</t>
  </si>
  <si>
    <t>49/04b- 6</t>
  </si>
  <si>
    <t>49/04b- 6Y</t>
  </si>
  <si>
    <t>49/04b- 6Z</t>
  </si>
  <si>
    <t>49/05a-B6</t>
  </si>
  <si>
    <t>49/05a-B6Z</t>
  </si>
  <si>
    <t>49/10a- 4</t>
  </si>
  <si>
    <t>49/14b-A4</t>
  </si>
  <si>
    <t>49/14b-A4Y</t>
  </si>
  <si>
    <t>49/14b-A4Z</t>
  </si>
  <si>
    <t>49/14b-A5</t>
  </si>
  <si>
    <t>49/16-V3</t>
  </si>
  <si>
    <t>49/16-V3Y</t>
  </si>
  <si>
    <t>49/16-V3Z</t>
  </si>
  <si>
    <t>49/20a- 6</t>
  </si>
  <si>
    <t>49/21- 9</t>
  </si>
  <si>
    <t>49/21- 9Z</t>
  </si>
  <si>
    <t>53/03a- 7</t>
  </si>
  <si>
    <t>53/03c- 8</t>
  </si>
  <si>
    <t>53/03c- 9</t>
  </si>
  <si>
    <t>53/03c- 9A</t>
  </si>
  <si>
    <t>9/13a- 64</t>
  </si>
  <si>
    <t>9/13a- 64Y</t>
  </si>
  <si>
    <t>9/13a- 64Z</t>
  </si>
  <si>
    <t>9/13a-A79</t>
  </si>
  <si>
    <t>9/13a-A79Z</t>
  </si>
  <si>
    <t>9/13a-A80</t>
  </si>
  <si>
    <t>9/13a-A80Z</t>
  </si>
  <si>
    <t>9/13a-B64</t>
  </si>
  <si>
    <t>9/13a-B64Y</t>
  </si>
  <si>
    <t>9/13a-B64Z</t>
  </si>
  <si>
    <t>9/13a-N11</t>
  </si>
  <si>
    <t>9/14b- 14</t>
  </si>
  <si>
    <t>9/15b- 4</t>
  </si>
  <si>
    <t>9/15b- 4Z</t>
  </si>
  <si>
    <t>9/18a- 33</t>
  </si>
  <si>
    <t>9/18a- 33W</t>
  </si>
  <si>
    <t>9/18a- 33X</t>
  </si>
  <si>
    <t>9/18a- 33Y</t>
  </si>
  <si>
    <t>9/18a- 33Z</t>
  </si>
  <si>
    <t>9/18b-A22</t>
  </si>
  <si>
    <t>9/18b-A23</t>
  </si>
  <si>
    <t>9/18b-A24</t>
  </si>
  <si>
    <t>9/18b-A24Z</t>
  </si>
  <si>
    <t>9/18b-A2W</t>
  </si>
  <si>
    <t>103/01a- 2</t>
  </si>
  <si>
    <t>110/02a-H9</t>
  </si>
  <si>
    <t>110/02b-R3</t>
  </si>
  <si>
    <t>110/02b-R3Y</t>
  </si>
  <si>
    <t>110/02b-R3Z</t>
  </si>
  <si>
    <t>110/08c- 6</t>
  </si>
  <si>
    <t>110/08c- 6Z</t>
  </si>
  <si>
    <t>110/09a- 3</t>
  </si>
  <si>
    <t>110/14c- 6</t>
  </si>
  <si>
    <t>113/22- 1</t>
  </si>
  <si>
    <t>113/22- 1Z</t>
  </si>
  <si>
    <t>13/22a-B13X</t>
  </si>
  <si>
    <t>13/22a-B13Y</t>
  </si>
  <si>
    <t>13/22a-C34</t>
  </si>
  <si>
    <t>13/22a-C34Y</t>
  </si>
  <si>
    <t>13/22a-C34Z</t>
  </si>
  <si>
    <t>13/22a-C35</t>
  </si>
  <si>
    <t>13/22a-C35Z</t>
  </si>
  <si>
    <t>13/22a-C36</t>
  </si>
  <si>
    <t>13/22a-C36Y</t>
  </si>
  <si>
    <t>13/22a-C36Z</t>
  </si>
  <si>
    <t>13/22a-C37</t>
  </si>
  <si>
    <t>13/22a-C38</t>
  </si>
  <si>
    <t>13/22a-C38Z</t>
  </si>
  <si>
    <t>13/23b- 5</t>
  </si>
  <si>
    <t>13/23b- 5Y</t>
  </si>
  <si>
    <t>13/23b- 5Z</t>
  </si>
  <si>
    <t>13/27a- 4</t>
  </si>
  <si>
    <t>13/30a- 6</t>
  </si>
  <si>
    <t>13/30a- 6Z</t>
  </si>
  <si>
    <t>14/19-C81</t>
  </si>
  <si>
    <t>14/19-C82</t>
  </si>
  <si>
    <t>14/19-C83</t>
  </si>
  <si>
    <t>14/26a-A1</t>
  </si>
  <si>
    <t>14/26a-A1Y</t>
  </si>
  <si>
    <t>14/26a-A1Z</t>
  </si>
  <si>
    <t>14/26a-A2</t>
  </si>
  <si>
    <t>15/16a- 24</t>
  </si>
  <si>
    <t>15/16a- 25</t>
  </si>
  <si>
    <t>15/16-T20</t>
  </si>
  <si>
    <t>15/17- 27</t>
  </si>
  <si>
    <t>15/18b- 11</t>
  </si>
  <si>
    <t>15/20b- 16</t>
  </si>
  <si>
    <t>15/22- 17</t>
  </si>
  <si>
    <t>15/22- 17Z</t>
  </si>
  <si>
    <t>15/22- 18</t>
  </si>
  <si>
    <t>15/22- 18Z</t>
  </si>
  <si>
    <t>15/22-F5</t>
  </si>
  <si>
    <t>15/22-J30</t>
  </si>
  <si>
    <t>15/22-J30Z</t>
  </si>
  <si>
    <t>15/24b- 8</t>
  </si>
  <si>
    <t>15/24b- 8Z</t>
  </si>
  <si>
    <t>15/25a- 13</t>
  </si>
  <si>
    <t>15/25a- 13Y</t>
  </si>
  <si>
    <t>15/25a- 13Z</t>
  </si>
  <si>
    <t>15/25b- 8Z</t>
  </si>
  <si>
    <t>16/07a-B33</t>
  </si>
  <si>
    <t>16/07a-W8</t>
  </si>
  <si>
    <t>16/07a-W8Z</t>
  </si>
  <si>
    <t>16/12a- 25X</t>
  </si>
  <si>
    <t>16/12a- 26</t>
  </si>
  <si>
    <t>16/17-A13</t>
  </si>
  <si>
    <t>16/17-A14</t>
  </si>
  <si>
    <t>16/17-A14Y</t>
  </si>
  <si>
    <t>16/17-A14Z</t>
  </si>
  <si>
    <t>16/17-A15</t>
  </si>
  <si>
    <t>16/17-C7</t>
  </si>
  <si>
    <t>16/17-C7X</t>
  </si>
  <si>
    <t>16/17-C7Y</t>
  </si>
  <si>
    <t>16/17-C7Z</t>
  </si>
  <si>
    <t>16/22- 7</t>
  </si>
  <si>
    <t>16/22- 7Z</t>
  </si>
  <si>
    <t>16/26-A52</t>
  </si>
  <si>
    <t>16/26-A52Y</t>
  </si>
  <si>
    <t>16/26-A52Z</t>
  </si>
  <si>
    <t>16/26-A53</t>
  </si>
  <si>
    <t>16/26-A53V</t>
  </si>
  <si>
    <t>16/26-A53W</t>
  </si>
  <si>
    <t>16/26-A53X</t>
  </si>
  <si>
    <t>16/26-A53Y</t>
  </si>
  <si>
    <t>16/26-A53Z</t>
  </si>
  <si>
    <t>16/26-A54</t>
  </si>
  <si>
    <t>16/26-A54V</t>
  </si>
  <si>
    <t>16/26-A54W</t>
  </si>
  <si>
    <t>16/26-A54X</t>
  </si>
  <si>
    <t>16/26-A54Y</t>
  </si>
  <si>
    <t>16/26-A54Z</t>
  </si>
  <si>
    <t>16/26-B36</t>
  </si>
  <si>
    <t>16/26-B37</t>
  </si>
  <si>
    <t>16/26-B38Z</t>
  </si>
  <si>
    <t>16/26-B39</t>
  </si>
  <si>
    <t>16/26-B40</t>
  </si>
  <si>
    <t>16/26-B40Z</t>
  </si>
  <si>
    <t>16/26-B41</t>
  </si>
  <si>
    <t>16/28-A18</t>
  </si>
  <si>
    <t>16/28-A19</t>
  </si>
  <si>
    <t>16/28-F1</t>
  </si>
  <si>
    <t>16/28-F2</t>
  </si>
  <si>
    <t>16/29c- 14</t>
  </si>
  <si>
    <t>2/05- 23</t>
  </si>
  <si>
    <t>2/05- 24</t>
  </si>
  <si>
    <t>20/04a- 8</t>
  </si>
  <si>
    <t>20/04a- 8Z</t>
  </si>
  <si>
    <t>20/06a-B1</t>
  </si>
  <si>
    <t>20/06a-B1A</t>
  </si>
  <si>
    <t>20/06a-B2</t>
  </si>
  <si>
    <t>20/06a-B3</t>
  </si>
  <si>
    <t>20/06a-B8</t>
  </si>
  <si>
    <t>204/20-W10</t>
  </si>
  <si>
    <t>204/20-W10Z</t>
  </si>
  <si>
    <t>204/20-W11</t>
  </si>
  <si>
    <t>204/20-W11Z</t>
  </si>
  <si>
    <t>204/20-W12</t>
  </si>
  <si>
    <t>204/20-W13</t>
  </si>
  <si>
    <t>204/20-W14</t>
  </si>
  <si>
    <t>204/20-W14Z</t>
  </si>
  <si>
    <t>204/24a-A17</t>
  </si>
  <si>
    <t>204/24a-A17Y</t>
  </si>
  <si>
    <t>204/24a-A17Z</t>
  </si>
  <si>
    <t>204/24a-A18</t>
  </si>
  <si>
    <t>204/24a-A18Z</t>
  </si>
  <si>
    <t>206/08- 13</t>
  </si>
  <si>
    <t>206/08-A2</t>
  </si>
  <si>
    <t>206/08-A3</t>
  </si>
  <si>
    <t>206/08-A3Z</t>
  </si>
  <si>
    <t>206/08-A4</t>
  </si>
  <si>
    <t>21/01a- 22</t>
  </si>
  <si>
    <t>21/01a- 23</t>
  </si>
  <si>
    <t>21/01a- 24</t>
  </si>
  <si>
    <t>21/01a- 25</t>
  </si>
  <si>
    <t>21/02- 10</t>
  </si>
  <si>
    <t>21/03a-H1</t>
  </si>
  <si>
    <t>21/03a-H2</t>
  </si>
  <si>
    <t>21/03a-H2Y</t>
  </si>
  <si>
    <t>21/03a-H2Z</t>
  </si>
  <si>
    <t>21/04b- 6</t>
  </si>
  <si>
    <t>21/05a- 6</t>
  </si>
  <si>
    <t>21/05a- 6X</t>
  </si>
  <si>
    <t>21/05a- 6Y</t>
  </si>
  <si>
    <t>21/05a- 6Z</t>
  </si>
  <si>
    <t>21/06a- 7</t>
  </si>
  <si>
    <t>21/06b- 6</t>
  </si>
  <si>
    <t>21/10- 10V</t>
  </si>
  <si>
    <t>21/10- 10W</t>
  </si>
  <si>
    <t>21/10- 10X</t>
  </si>
  <si>
    <t>21/10- 10Y</t>
  </si>
  <si>
    <t>21/10-A41</t>
  </si>
  <si>
    <t>21/10-A41X</t>
  </si>
  <si>
    <t>21/10-A41Y</t>
  </si>
  <si>
    <t>21/10-A41Z</t>
  </si>
  <si>
    <t>21/10-A42</t>
  </si>
  <si>
    <t>21/10-A42Y</t>
  </si>
  <si>
    <t>21/10-A42Z</t>
  </si>
  <si>
    <t>21/10-A43</t>
  </si>
  <si>
    <t>21/10-A43Y</t>
  </si>
  <si>
    <t>21/10-A43Z</t>
  </si>
  <si>
    <t>21/10-B36X</t>
  </si>
  <si>
    <t>21/10-B36Y</t>
  </si>
  <si>
    <t>21/10-B36Z</t>
  </si>
  <si>
    <t>21/10-D49Z</t>
  </si>
  <si>
    <t>21/10-D50</t>
  </si>
  <si>
    <t>21/10-D51</t>
  </si>
  <si>
    <t>21/10-D51Z</t>
  </si>
  <si>
    <t>21/15a- 8</t>
  </si>
  <si>
    <t>21/19- 10</t>
  </si>
  <si>
    <t>21/19- 9</t>
  </si>
  <si>
    <t>21/23b- 7Z</t>
  </si>
  <si>
    <t>21/25-A7Y</t>
  </si>
  <si>
    <t>21/25-A7Z</t>
  </si>
  <si>
    <t>21/30-C10</t>
  </si>
  <si>
    <t>210/24a- 10</t>
  </si>
  <si>
    <t>210/24a- 10Z</t>
  </si>
  <si>
    <t>211/13a- 14</t>
  </si>
  <si>
    <t>211/13a- 15</t>
  </si>
  <si>
    <t>211/13a- 15X</t>
  </si>
  <si>
    <t>211/13a- 15Y</t>
  </si>
  <si>
    <t>211/13a- 15Z</t>
  </si>
  <si>
    <t>211/19a-M73</t>
  </si>
  <si>
    <t>211/19a-M74</t>
  </si>
  <si>
    <t>211/21-N84</t>
  </si>
  <si>
    <t>211/22a- 4</t>
  </si>
  <si>
    <t>211/26-A40</t>
  </si>
  <si>
    <t>211/26-A40Z</t>
  </si>
  <si>
    <t>22/06a- 14</t>
  </si>
  <si>
    <t>22/06a- 14Z</t>
  </si>
  <si>
    <t>22/06a-E29W</t>
  </si>
  <si>
    <t>22/06a-E29X</t>
  </si>
  <si>
    <t>22/06a-E29Y</t>
  </si>
  <si>
    <t>22/06a-E30</t>
  </si>
  <si>
    <t>22/06a-E30Z</t>
  </si>
  <si>
    <t>22/06a-E31</t>
  </si>
  <si>
    <t>22/06a-E32</t>
  </si>
  <si>
    <t>22/06a-E32Z</t>
  </si>
  <si>
    <t>22/06a-E33</t>
  </si>
  <si>
    <t>22/06a-E34</t>
  </si>
  <si>
    <t>22/06a-E34Y</t>
  </si>
  <si>
    <t>22/06a-E34Z</t>
  </si>
  <si>
    <t>22/06a-E35</t>
  </si>
  <si>
    <t>22/06a-E35Z</t>
  </si>
  <si>
    <t>22/07- 4</t>
  </si>
  <si>
    <t>22/11-N35</t>
  </si>
  <si>
    <t>22/11-N36</t>
  </si>
  <si>
    <t>22/11-N37</t>
  </si>
  <si>
    <t>22/15- 3</t>
  </si>
  <si>
    <t>22/17-A28</t>
  </si>
  <si>
    <t>22/17-A28Z</t>
  </si>
  <si>
    <t>22/17-A29</t>
  </si>
  <si>
    <t>22/17-A30</t>
  </si>
  <si>
    <t>22/23a- 7Z</t>
  </si>
  <si>
    <t>22/30c-G10</t>
  </si>
  <si>
    <t>22/30c-G10Y</t>
  </si>
  <si>
    <t>22/30c-G10Z</t>
  </si>
  <si>
    <t>23/11- 4</t>
  </si>
  <si>
    <t>23/16b- 10</t>
  </si>
  <si>
    <t>23/22a-A8</t>
  </si>
  <si>
    <t>23/22a-A8Z</t>
  </si>
  <si>
    <t>23/26a-A9</t>
  </si>
  <si>
    <t>23/26a-A9Z</t>
  </si>
  <si>
    <t>29/15- 3</t>
  </si>
  <si>
    <t>3/03-C78</t>
  </si>
  <si>
    <t>3/03-C79</t>
  </si>
  <si>
    <t>3/03-C80</t>
  </si>
  <si>
    <t>3/03-C81</t>
  </si>
  <si>
    <t>3/03-C82</t>
  </si>
  <si>
    <t>3/03-C83</t>
  </si>
  <si>
    <t>3/03-C84</t>
  </si>
  <si>
    <t>3/03-C85</t>
  </si>
  <si>
    <t>3/03-N46</t>
  </si>
  <si>
    <t>3/03-N46Z</t>
  </si>
  <si>
    <t>3/04a-M15</t>
  </si>
  <si>
    <t>3/04a-M15Z</t>
  </si>
  <si>
    <t>3/07a- 8</t>
  </si>
  <si>
    <t>3/08-S79</t>
  </si>
  <si>
    <t>3/08-S79Y</t>
  </si>
  <si>
    <t>3/08-S79Z</t>
  </si>
  <si>
    <t>3/08-S80</t>
  </si>
  <si>
    <t>3/08-S81</t>
  </si>
  <si>
    <t>3/14a-D32</t>
  </si>
  <si>
    <t>3/15- 9Z</t>
  </si>
  <si>
    <t>3/28c- 5</t>
  </si>
  <si>
    <t>30/02a- 5</t>
  </si>
  <si>
    <t>30/02a- 5Y</t>
  </si>
  <si>
    <t>30/02a- 5Z</t>
  </si>
  <si>
    <t>30/02a- 6</t>
  </si>
  <si>
    <t>30/06- 5Y</t>
  </si>
  <si>
    <t>30/07a-P20</t>
  </si>
  <si>
    <t>30/07a-P20Z</t>
  </si>
  <si>
    <t>30/08- 3</t>
  </si>
  <si>
    <t>30/16- 14</t>
  </si>
  <si>
    <t>30/17a-J11</t>
  </si>
  <si>
    <t>30/17a-J12</t>
  </si>
  <si>
    <t>30/17a-J13</t>
  </si>
  <si>
    <t>30/17a-J3Y</t>
  </si>
  <si>
    <t>30/17a-J3Z</t>
  </si>
  <si>
    <t>30/17b-A41</t>
  </si>
  <si>
    <t>30/17b-A41Z</t>
  </si>
  <si>
    <t>30/17b-A42</t>
  </si>
  <si>
    <t>30/17b-A43</t>
  </si>
  <si>
    <t>30/17b-A43Z</t>
  </si>
  <si>
    <t>30/18- 7</t>
  </si>
  <si>
    <t>30/24b-T4</t>
  </si>
  <si>
    <t>30/24b-T4Z</t>
  </si>
  <si>
    <t>31/26b- 17</t>
  </si>
  <si>
    <t>31/26b- 18</t>
  </si>
  <si>
    <t>42/21- 1</t>
  </si>
  <si>
    <t>43/22a-K1Z</t>
  </si>
  <si>
    <t>43/25a- 2W</t>
  </si>
  <si>
    <t>43/25a- 2X</t>
  </si>
  <si>
    <t>43/25a- 2Y</t>
  </si>
  <si>
    <t>43/25a- 2Z</t>
  </si>
  <si>
    <t>43/27a- 4</t>
  </si>
  <si>
    <t>43/27a- 4Z</t>
  </si>
  <si>
    <t>44/17b- 7Z</t>
  </si>
  <si>
    <t>44/17c-M2</t>
  </si>
  <si>
    <t>44/22a-D10</t>
  </si>
  <si>
    <t>44/23a- 12</t>
  </si>
  <si>
    <t>44/23a- 12Z</t>
  </si>
  <si>
    <t>44/23b- 11</t>
  </si>
  <si>
    <t>44/26a-A10</t>
  </si>
  <si>
    <t>47/03b-A2U</t>
  </si>
  <si>
    <t>47/03b-A2V</t>
  </si>
  <si>
    <t>47/03b-A2W</t>
  </si>
  <si>
    <t>47/03b-A2X</t>
  </si>
  <si>
    <t>47/10- 8</t>
  </si>
  <si>
    <t>48/10a- 14</t>
  </si>
  <si>
    <t>48/10b- 13Z</t>
  </si>
  <si>
    <t>48/10b-N2</t>
  </si>
  <si>
    <t>48/10b-N3</t>
  </si>
  <si>
    <t>48/14-G9</t>
  </si>
  <si>
    <t>48/15a-B5</t>
  </si>
  <si>
    <t>48/18b-B3</t>
  </si>
  <si>
    <t>48/22b- 5</t>
  </si>
  <si>
    <t>48/24a- 4</t>
  </si>
  <si>
    <t>48/24a- 5</t>
  </si>
  <si>
    <t>49/06a-A4</t>
  </si>
  <si>
    <t>49/06a-A4Z</t>
  </si>
  <si>
    <t>49/09a-C1</t>
  </si>
  <si>
    <t>49/09a-C1Z</t>
  </si>
  <si>
    <t>49/09a-C2</t>
  </si>
  <si>
    <t>49/10a- 5</t>
  </si>
  <si>
    <t>49/21-R13</t>
  </si>
  <si>
    <t>49/22-Z8</t>
  </si>
  <si>
    <t>49/30a- 9</t>
  </si>
  <si>
    <t>53/02- 12</t>
  </si>
  <si>
    <t>54/01a- 5</t>
  </si>
  <si>
    <t>9/05a- 4</t>
  </si>
  <si>
    <t>9/13a- 65</t>
  </si>
  <si>
    <t>9/13a- 65Y</t>
  </si>
  <si>
    <t>9/13a- 65Z</t>
  </si>
  <si>
    <t>9/13a- 66</t>
  </si>
  <si>
    <t>9/13a- 66X</t>
  </si>
  <si>
    <t>9/13a- 66Y</t>
  </si>
  <si>
    <t>9/13a- 66Z</t>
  </si>
  <si>
    <t>9/13a-A81</t>
  </si>
  <si>
    <t>9/13a-B65</t>
  </si>
  <si>
    <t>9/13a-B65Z</t>
  </si>
  <si>
    <t>9/13a-B66</t>
  </si>
  <si>
    <t>9/13a-B66Z</t>
  </si>
  <si>
    <t>9/13a-B67</t>
  </si>
  <si>
    <t>9/18b- 34</t>
  </si>
  <si>
    <t>9/18b- 34Z</t>
  </si>
  <si>
    <t>9/18b-A25</t>
  </si>
  <si>
    <t>9/18b-A26</t>
  </si>
  <si>
    <t>9/27a- 4</t>
  </si>
  <si>
    <t>12/14- 2</t>
  </si>
  <si>
    <t>13/22a-A1</t>
  </si>
  <si>
    <t>13/22a-A1X</t>
  </si>
  <si>
    <t>13/22a-A1Y</t>
  </si>
  <si>
    <t>13/22a-A1Z</t>
  </si>
  <si>
    <t>13/22a-A2</t>
  </si>
  <si>
    <t>13/22a-A2Y</t>
  </si>
  <si>
    <t>13/22a-A2Z</t>
  </si>
  <si>
    <t>13/22a-B16</t>
  </si>
  <si>
    <t>13/22a-B16Z</t>
  </si>
  <si>
    <t>13/22a-B17</t>
  </si>
  <si>
    <t>13/22a-B18</t>
  </si>
  <si>
    <t>13/22c- 30</t>
  </si>
  <si>
    <t>14/18b- 15</t>
  </si>
  <si>
    <t>14/18b- 15A</t>
  </si>
  <si>
    <t>14/19-C83Z</t>
  </si>
  <si>
    <t>14/19-C84</t>
  </si>
  <si>
    <t>14/21a- 1</t>
  </si>
  <si>
    <t>14/26a-A2Z</t>
  </si>
  <si>
    <t>14/27a- 2</t>
  </si>
  <si>
    <t>14/28b- 4</t>
  </si>
  <si>
    <t>15/16-T21</t>
  </si>
  <si>
    <t>15/17-A13Z</t>
  </si>
  <si>
    <t>15/20a- 17</t>
  </si>
  <si>
    <t>15/20a-D1</t>
  </si>
  <si>
    <t>15/20a-D1Z</t>
  </si>
  <si>
    <t>15/20a-D2</t>
  </si>
  <si>
    <t>15/20a-D2Z</t>
  </si>
  <si>
    <t>15/20a-D3</t>
  </si>
  <si>
    <t>15/20a-D4</t>
  </si>
  <si>
    <t>15/20a-D4Z</t>
  </si>
  <si>
    <t>15/20a-D5</t>
  </si>
  <si>
    <t>15/20a-D6</t>
  </si>
  <si>
    <t>15/22-J31</t>
  </si>
  <si>
    <t>15/22-J32</t>
  </si>
  <si>
    <t>15/22-J32Z</t>
  </si>
  <si>
    <t>15/22-J33</t>
  </si>
  <si>
    <t>15/22-J34</t>
  </si>
  <si>
    <t>15/25a-N1</t>
  </si>
  <si>
    <t>15/25a-N1W</t>
  </si>
  <si>
    <t>15/25a-N1X</t>
  </si>
  <si>
    <t>15/25a-N1Y</t>
  </si>
  <si>
    <t>15/25a-N1Z</t>
  </si>
  <si>
    <t>15/25b-D1Y</t>
  </si>
  <si>
    <t>15/25b-D1Z</t>
  </si>
  <si>
    <t>15/25b-D2</t>
  </si>
  <si>
    <t>15/25b-D3Y</t>
  </si>
  <si>
    <t>15/25b-D3Z</t>
  </si>
  <si>
    <t>15/25b-D4</t>
  </si>
  <si>
    <t>15/25b-D4Z</t>
  </si>
  <si>
    <t>15/25c- 14</t>
  </si>
  <si>
    <t>15/30- 13</t>
  </si>
  <si>
    <t>154/01- 2</t>
  </si>
  <si>
    <t>16/03a-E28Y</t>
  </si>
  <si>
    <t>16/03a-E29</t>
  </si>
  <si>
    <t>16/07a-A42Z</t>
  </si>
  <si>
    <t>16/07a-B34</t>
  </si>
  <si>
    <t>16/12a- 25W</t>
  </si>
  <si>
    <t>16/13a- 7</t>
  </si>
  <si>
    <t>16/17-A16</t>
  </si>
  <si>
    <t>16/17-A17</t>
  </si>
  <si>
    <t>16/17-A18</t>
  </si>
  <si>
    <t>16/17-A18Z</t>
  </si>
  <si>
    <t>16/17-C8</t>
  </si>
  <si>
    <t>16/17-C8Y</t>
  </si>
  <si>
    <t>16/17-C8Z</t>
  </si>
  <si>
    <t>16/22- 8</t>
  </si>
  <si>
    <t>16/22- 8Z</t>
  </si>
  <si>
    <t>16/26-A55</t>
  </si>
  <si>
    <t>16/26-A55Z</t>
  </si>
  <si>
    <t>16/26-A56</t>
  </si>
  <si>
    <t>16/26-A56Y</t>
  </si>
  <si>
    <t>16/26-A56Z</t>
  </si>
  <si>
    <t>16/26-A57</t>
  </si>
  <si>
    <t>16/26-A57Z</t>
  </si>
  <si>
    <t>16/26-B39Y</t>
  </si>
  <si>
    <t>16/26-B39Z</t>
  </si>
  <si>
    <t>16/26-B41Z</t>
  </si>
  <si>
    <t>16/26-B42</t>
  </si>
  <si>
    <t>16/26-B43</t>
  </si>
  <si>
    <t>16/26-D10</t>
  </si>
  <si>
    <t>16/26-D10X</t>
  </si>
  <si>
    <t>16/26-D10Y</t>
  </si>
  <si>
    <t>16/26-D10Z</t>
  </si>
  <si>
    <t>16/28-A20</t>
  </si>
  <si>
    <t>16/28-A21</t>
  </si>
  <si>
    <t>16/29a- 15</t>
  </si>
  <si>
    <t>16/29a- 16</t>
  </si>
  <si>
    <t>16/29a- 16A</t>
  </si>
  <si>
    <t>2/05-H63</t>
  </si>
  <si>
    <t>20/01- 6</t>
  </si>
  <si>
    <t>20/05a- 10</t>
  </si>
  <si>
    <t>20/05a- 10Y</t>
  </si>
  <si>
    <t>20/05a- 10Z</t>
  </si>
  <si>
    <t>20/05c- 11</t>
  </si>
  <si>
    <t>20/06a-B10</t>
  </si>
  <si>
    <t>20/06a-B11</t>
  </si>
  <si>
    <t>20/06a-B4</t>
  </si>
  <si>
    <t>20/06a-B5</t>
  </si>
  <si>
    <t>20/06a-B6</t>
  </si>
  <si>
    <t>20/06a-B7</t>
  </si>
  <si>
    <t>20/06a-B9</t>
  </si>
  <si>
    <t>20/06a-C1</t>
  </si>
  <si>
    <t>20/06a-C2</t>
  </si>
  <si>
    <t>20/06a-C3</t>
  </si>
  <si>
    <t>20/06a-S1</t>
  </si>
  <si>
    <t>20/06a-S2</t>
  </si>
  <si>
    <t>20/06a-S3</t>
  </si>
  <si>
    <t>20/06a-S4</t>
  </si>
  <si>
    <t>20/07a- 6</t>
  </si>
  <si>
    <t>204/20a-F1W</t>
  </si>
  <si>
    <t>204/20a-F1X</t>
  </si>
  <si>
    <t>205/24- 1</t>
  </si>
  <si>
    <t>206/08- 13Y</t>
  </si>
  <si>
    <t>206/08- 13Z</t>
  </si>
  <si>
    <t>206/08- 14</t>
  </si>
  <si>
    <t>206/08- 14Z</t>
  </si>
  <si>
    <t>206/08-A5</t>
  </si>
  <si>
    <t>206/08-A6</t>
  </si>
  <si>
    <t>206/08-A6Y</t>
  </si>
  <si>
    <t>206/08-A6Z</t>
  </si>
  <si>
    <t>206/08-A8</t>
  </si>
  <si>
    <t>206/08-A8Z</t>
  </si>
  <si>
    <t>21/01a- 25Y</t>
  </si>
  <si>
    <t>21/01a- 25Z</t>
  </si>
  <si>
    <t>21/10-B38</t>
  </si>
  <si>
    <t>21/10-B38Z</t>
  </si>
  <si>
    <t>21/10-B39</t>
  </si>
  <si>
    <t>21/10-B39X</t>
  </si>
  <si>
    <t>21/10-B39Y</t>
  </si>
  <si>
    <t>21/10-B39Z</t>
  </si>
  <si>
    <t>21/10-C34</t>
  </si>
  <si>
    <t>21/10-C35</t>
  </si>
  <si>
    <t>21/10-C35Z</t>
  </si>
  <si>
    <t>21/10-D52</t>
  </si>
  <si>
    <t>21/19- 10Z</t>
  </si>
  <si>
    <t>21/19- 11</t>
  </si>
  <si>
    <t>21/23a- 8</t>
  </si>
  <si>
    <t>21/23a- 8Y</t>
  </si>
  <si>
    <t>21/23a- 8Z</t>
  </si>
  <si>
    <t>21/23a- 9</t>
  </si>
  <si>
    <t>21/23a- 9U</t>
  </si>
  <si>
    <t>21/23a- 9V</t>
  </si>
  <si>
    <t>21/23a- 9W</t>
  </si>
  <si>
    <t>21/23a- 9X</t>
  </si>
  <si>
    <t>21/23a- 9Y</t>
  </si>
  <si>
    <t>21/23a- 9Z</t>
  </si>
  <si>
    <t>21/25-A14</t>
  </si>
  <si>
    <t>21/25-B4</t>
  </si>
  <si>
    <t>21/25-C1</t>
  </si>
  <si>
    <t>21/25-T4</t>
  </si>
  <si>
    <t>21/25-T4Z</t>
  </si>
  <si>
    <t>21/30- 24</t>
  </si>
  <si>
    <t>21/30-C10Z</t>
  </si>
  <si>
    <t>211/12a-M53</t>
  </si>
  <si>
    <t>211/12a-M54</t>
  </si>
  <si>
    <t>211/12a-M54Z</t>
  </si>
  <si>
    <t>211/19a-M72Y</t>
  </si>
  <si>
    <t>211/19a-M75</t>
  </si>
  <si>
    <t>211/19a-M76</t>
  </si>
  <si>
    <t>211/21-N85</t>
  </si>
  <si>
    <t>211/21-N86</t>
  </si>
  <si>
    <t>211/21-N87</t>
  </si>
  <si>
    <t>211/21-N87Z</t>
  </si>
  <si>
    <t>211/22b- 5</t>
  </si>
  <si>
    <t>211/23d- 17</t>
  </si>
  <si>
    <t>211/26-A41</t>
  </si>
  <si>
    <t>211/26-A42</t>
  </si>
  <si>
    <t>211/26-A42Z</t>
  </si>
  <si>
    <t>211/26-A43</t>
  </si>
  <si>
    <t>213/26- 1</t>
  </si>
  <si>
    <t>22/02a- 12</t>
  </si>
  <si>
    <t>22/02b- 13</t>
  </si>
  <si>
    <t>22/02b- 13T</t>
  </si>
  <si>
    <t>22/02b- 13U</t>
  </si>
  <si>
    <t>22/02b- 13V</t>
  </si>
  <si>
    <t>22/02b- 13W</t>
  </si>
  <si>
    <t>22/02b- 13X</t>
  </si>
  <si>
    <t>22/02b- 13Y</t>
  </si>
  <si>
    <t>22/02b- 13Z</t>
  </si>
  <si>
    <t>22/06a- 15</t>
  </si>
  <si>
    <t>22/10a-T14</t>
  </si>
  <si>
    <t>22/10a-T14Z</t>
  </si>
  <si>
    <t>22/18- 7</t>
  </si>
  <si>
    <t>22/21-D5X</t>
  </si>
  <si>
    <t>22/21-D5Y</t>
  </si>
  <si>
    <t>22/23a-C4</t>
  </si>
  <si>
    <t>22/25b- 8</t>
  </si>
  <si>
    <t>22/30a- 17</t>
  </si>
  <si>
    <t>22/30a-M1</t>
  </si>
  <si>
    <t>22/30a-M2</t>
  </si>
  <si>
    <t>22/30a-M2Y</t>
  </si>
  <si>
    <t>22/30a-M2Z</t>
  </si>
  <si>
    <t>22/30a-S3</t>
  </si>
  <si>
    <t>22/30b-A10</t>
  </si>
  <si>
    <t>23/16f- 11</t>
  </si>
  <si>
    <t>23/22a-A9</t>
  </si>
  <si>
    <t>28/05a- 7</t>
  </si>
  <si>
    <t>29/01b-B4</t>
  </si>
  <si>
    <t>29/01b-B4Z</t>
  </si>
  <si>
    <t>29/05b-F8</t>
  </si>
  <si>
    <t>29/05b-F8Z</t>
  </si>
  <si>
    <t>29/10- 7</t>
  </si>
  <si>
    <t>3/02-B1</t>
  </si>
  <si>
    <t>3/02-B3</t>
  </si>
  <si>
    <t>3/02-B4</t>
  </si>
  <si>
    <t>3/03-C85Z</t>
  </si>
  <si>
    <t>3/03-C86</t>
  </si>
  <si>
    <t>3/03-C87</t>
  </si>
  <si>
    <t>3/08a-A1</t>
  </si>
  <si>
    <t>3/08a-A2</t>
  </si>
  <si>
    <t>3/08a-A2A</t>
  </si>
  <si>
    <t>3/08-S82</t>
  </si>
  <si>
    <t>3/08-S83</t>
  </si>
  <si>
    <t>3/08-S84</t>
  </si>
  <si>
    <t>3/09a-N50</t>
  </si>
  <si>
    <t>3/14a-D33</t>
  </si>
  <si>
    <t>3/14a-D34</t>
  </si>
  <si>
    <t>3/15- 10</t>
  </si>
  <si>
    <t>3/20a- 3</t>
  </si>
  <si>
    <t>30/01c- 9</t>
  </si>
  <si>
    <t>30/02c-J9</t>
  </si>
  <si>
    <t>30/03a- 2</t>
  </si>
  <si>
    <t>30/03a- 3</t>
  </si>
  <si>
    <t>30/03a- 4</t>
  </si>
  <si>
    <t>30/06- 6</t>
  </si>
  <si>
    <t>30/06- 6Z</t>
  </si>
  <si>
    <t>30/07a-P21</t>
  </si>
  <si>
    <t>30/07a-P22</t>
  </si>
  <si>
    <t>30/14- 3</t>
  </si>
  <si>
    <t>30/18- 8</t>
  </si>
  <si>
    <t>30/18- 8Z</t>
  </si>
  <si>
    <t>30/19a-A1</t>
  </si>
  <si>
    <t>42/25a-G1</t>
  </si>
  <si>
    <t>42/25a-G1Z</t>
  </si>
  <si>
    <t>42/28c- 9</t>
  </si>
  <si>
    <t>43/19a-C1</t>
  </si>
  <si>
    <t>43/22a-K1W</t>
  </si>
  <si>
    <t>43/22a-K1X</t>
  </si>
  <si>
    <t>43/22a-K1Y</t>
  </si>
  <si>
    <t>43/22a-K2X</t>
  </si>
  <si>
    <t>43/22a-K2Y</t>
  </si>
  <si>
    <t>43/22a-K2Z</t>
  </si>
  <si>
    <t>44/12- 2</t>
  </si>
  <si>
    <t>44/16- 3</t>
  </si>
  <si>
    <t>44/19a- 5</t>
  </si>
  <si>
    <t>44/23b- 13</t>
  </si>
  <si>
    <t>44/24a- 6</t>
  </si>
  <si>
    <t>44/24a- 6Z</t>
  </si>
  <si>
    <t>44/26a- 7</t>
  </si>
  <si>
    <t>44/26a-A10Z</t>
  </si>
  <si>
    <t>44/28b-K7</t>
  </si>
  <si>
    <t>44/28b-K8</t>
  </si>
  <si>
    <t>48/02a- 4</t>
  </si>
  <si>
    <t>48/09a-N1</t>
  </si>
  <si>
    <t>48/10b-N3Y</t>
  </si>
  <si>
    <t>48/10b-N3Z</t>
  </si>
  <si>
    <t>48/10b-N4</t>
  </si>
  <si>
    <t>48/14- 5</t>
  </si>
  <si>
    <t>48/14-G10</t>
  </si>
  <si>
    <t>48/18b-B3Z</t>
  </si>
  <si>
    <t>48/30- 18</t>
  </si>
  <si>
    <t>49/04a-C1</t>
  </si>
  <si>
    <t>49/08c- 4</t>
  </si>
  <si>
    <t>49/09a-C2Z</t>
  </si>
  <si>
    <t>49/10a- 5Y</t>
  </si>
  <si>
    <t>49/10a- 5Z</t>
  </si>
  <si>
    <t>49/10a- 6</t>
  </si>
  <si>
    <t>49/10a- 6Z</t>
  </si>
  <si>
    <t>49/10a-G3</t>
  </si>
  <si>
    <t>49/11b-T1</t>
  </si>
  <si>
    <t>49/16- 15</t>
  </si>
  <si>
    <t>49/17- 14</t>
  </si>
  <si>
    <t>49/20a- 7</t>
  </si>
  <si>
    <t>49/21- 10</t>
  </si>
  <si>
    <t>49/21- 10A</t>
  </si>
  <si>
    <t>49/25a-P7</t>
  </si>
  <si>
    <t>49/25a-P8</t>
  </si>
  <si>
    <t>53/02- 13</t>
  </si>
  <si>
    <t>53/02- 13Z</t>
  </si>
  <si>
    <t>53/05b- 7</t>
  </si>
  <si>
    <t>54/01b- 6</t>
  </si>
  <si>
    <t>9/04a- 3</t>
  </si>
  <si>
    <t>9/13a-B68</t>
  </si>
  <si>
    <t>9/13a-B69</t>
  </si>
  <si>
    <t>9/18b-A27</t>
  </si>
  <si>
    <t>9/18b-A28</t>
  </si>
  <si>
    <t>9/18b-A28Z</t>
  </si>
  <si>
    <t>9/23a-T4</t>
  </si>
  <si>
    <t>9/23b-A28</t>
  </si>
  <si>
    <t>9/23b-A28X</t>
  </si>
  <si>
    <t>9/23b-A28Y</t>
  </si>
  <si>
    <t>9/23b-A28Z</t>
  </si>
  <si>
    <t>12/17b- 1</t>
  </si>
  <si>
    <t>12/20b- 1</t>
  </si>
  <si>
    <t>12/21c- 6</t>
  </si>
  <si>
    <t>13/21b- 7</t>
  </si>
  <si>
    <t>13/22a-B18Y</t>
  </si>
  <si>
    <t>13/22a-B18Z</t>
  </si>
  <si>
    <t>13/22a-C39</t>
  </si>
  <si>
    <t>13/22a-C39Z</t>
  </si>
  <si>
    <t>13/22a-C40</t>
  </si>
  <si>
    <t>13/22a-C40Y</t>
  </si>
  <si>
    <t>13/22a-C40Z</t>
  </si>
  <si>
    <t>13/24a-B7</t>
  </si>
  <si>
    <t>13/24a-B7Z</t>
  </si>
  <si>
    <t>13/26a- 4</t>
  </si>
  <si>
    <t>13/30b- 7</t>
  </si>
  <si>
    <t>14/18b- 16</t>
  </si>
  <si>
    <t>14/19a-E13</t>
  </si>
  <si>
    <t>14/19-C44Y</t>
  </si>
  <si>
    <t>14/19-C53Z</t>
  </si>
  <si>
    <t>14/19-C57Y</t>
  </si>
  <si>
    <t>14/19-C57Z</t>
  </si>
  <si>
    <t>14/19-C85</t>
  </si>
  <si>
    <t>14/20b- 33</t>
  </si>
  <si>
    <t>14/28a- 5</t>
  </si>
  <si>
    <t>14/28a- 5Z</t>
  </si>
  <si>
    <t>15/13b- 8</t>
  </si>
  <si>
    <t>15/16a- 26</t>
  </si>
  <si>
    <t>15/16a- 26Y</t>
  </si>
  <si>
    <t>15/16a- 26Z</t>
  </si>
  <si>
    <t>15/19b- 10</t>
  </si>
  <si>
    <t>15/22-J35</t>
  </si>
  <si>
    <t>15/22-J36</t>
  </si>
  <si>
    <t>15/22-J36Y</t>
  </si>
  <si>
    <t>15/22-J36Z</t>
  </si>
  <si>
    <t>15/26b- 9</t>
  </si>
  <si>
    <t>15/29a- 15</t>
  </si>
  <si>
    <t>15/29a- 15W</t>
  </si>
  <si>
    <t>15/29a- 15X</t>
  </si>
  <si>
    <t>15/29a- 15Y</t>
  </si>
  <si>
    <t>15/29a- 15Z</t>
  </si>
  <si>
    <t>16/07a-B35</t>
  </si>
  <si>
    <t>16/18b- 5</t>
  </si>
  <si>
    <t>16/22- 8Y</t>
  </si>
  <si>
    <t>16/26-A57Y</t>
  </si>
  <si>
    <t>16/26-A58</t>
  </si>
  <si>
    <t>16/26-A58Y</t>
  </si>
  <si>
    <t>16/26-A58Z</t>
  </si>
  <si>
    <t>16/26-B44</t>
  </si>
  <si>
    <t>16/26-B45</t>
  </si>
  <si>
    <t>16/29a- 16X</t>
  </si>
  <si>
    <t>16/29a- 16Y</t>
  </si>
  <si>
    <t>16/29a- 16Z</t>
  </si>
  <si>
    <t>18/05- 2</t>
  </si>
  <si>
    <t>20/01- 6Z</t>
  </si>
  <si>
    <t>20/02a-E1</t>
  </si>
  <si>
    <t>20/02a-E2</t>
  </si>
  <si>
    <t>20/02a-E2Z</t>
  </si>
  <si>
    <t>20/02a-E3</t>
  </si>
  <si>
    <t>20/02a-E4</t>
  </si>
  <si>
    <t>20/06a-B12</t>
  </si>
  <si>
    <t>20/06a-B13</t>
  </si>
  <si>
    <t>20/06a-B14</t>
  </si>
  <si>
    <t>20/06a-B14Z</t>
  </si>
  <si>
    <t>20/06a-B15</t>
  </si>
  <si>
    <t>20/06a-B16</t>
  </si>
  <si>
    <t>20/06a-B16Z</t>
  </si>
  <si>
    <t>20/06a-B17</t>
  </si>
  <si>
    <t>20/06a-C4</t>
  </si>
  <si>
    <t>20/06a-C4Z</t>
  </si>
  <si>
    <t>204/20-C23</t>
  </si>
  <si>
    <t>204/20-W15</t>
  </si>
  <si>
    <t>204/23- 2</t>
  </si>
  <si>
    <t>205/01- 1</t>
  </si>
  <si>
    <t>205/05a- 1</t>
  </si>
  <si>
    <t>206/08- 15</t>
  </si>
  <si>
    <t>206/08-A10</t>
  </si>
  <si>
    <t>206/08-A11</t>
  </si>
  <si>
    <t>206/08-A12</t>
  </si>
  <si>
    <t>206/08-A9</t>
  </si>
  <si>
    <t>21/08- 3</t>
  </si>
  <si>
    <t>21/10-B31Y</t>
  </si>
  <si>
    <t>21/10-B40</t>
  </si>
  <si>
    <t>21/10-B40Z</t>
  </si>
  <si>
    <t>21/10-B41</t>
  </si>
  <si>
    <t>21/10-B42</t>
  </si>
  <si>
    <t>21/10-B43</t>
  </si>
  <si>
    <t>21/10-B43Y</t>
  </si>
  <si>
    <t>21/10-B43Z</t>
  </si>
  <si>
    <t>21/10-C33W</t>
  </si>
  <si>
    <t>21/10-C33X</t>
  </si>
  <si>
    <t>21/10-C33Y</t>
  </si>
  <si>
    <t>21/10-C35Y</t>
  </si>
  <si>
    <t>21/10-C36</t>
  </si>
  <si>
    <t>21/10-C37</t>
  </si>
  <si>
    <t>21/10-C38</t>
  </si>
  <si>
    <t>21/10-C39</t>
  </si>
  <si>
    <t>21/10-D53</t>
  </si>
  <si>
    <t>21/10-D53X</t>
  </si>
  <si>
    <t>21/10-D53Y</t>
  </si>
  <si>
    <t>21/10-D53Z</t>
  </si>
  <si>
    <t>21/19- 12</t>
  </si>
  <si>
    <t>21/19- 12Z</t>
  </si>
  <si>
    <t>21/23a- 10</t>
  </si>
  <si>
    <t>21/23a- 10Z</t>
  </si>
  <si>
    <t>21/23b- 7Y</t>
  </si>
  <si>
    <t>21/23b-S1</t>
  </si>
  <si>
    <t>21/23b-S1X</t>
  </si>
  <si>
    <t>21/23b-S1Y</t>
  </si>
  <si>
    <t>21/23b-S1Z</t>
  </si>
  <si>
    <t>21/23b-S2Z</t>
  </si>
  <si>
    <t>21/24- 8</t>
  </si>
  <si>
    <t>21/24-T3Y</t>
  </si>
  <si>
    <t>21/24-T3Z</t>
  </si>
  <si>
    <t>21/27a- 6</t>
  </si>
  <si>
    <t>211/12a-M55</t>
  </si>
  <si>
    <t>211/14- 9</t>
  </si>
  <si>
    <t>211/18a- 26</t>
  </si>
  <si>
    <t>211/22a- 10</t>
  </si>
  <si>
    <t>211/22a- 6</t>
  </si>
  <si>
    <t>211/22a- 7</t>
  </si>
  <si>
    <t>211/22a- 7A</t>
  </si>
  <si>
    <t>211/22a- 8</t>
  </si>
  <si>
    <t>211/22a- 9</t>
  </si>
  <si>
    <t>211/26-A43Z</t>
  </si>
  <si>
    <t>211/29-D73</t>
  </si>
  <si>
    <t>211/29-D73Z</t>
  </si>
  <si>
    <t>213/26- 1Z</t>
  </si>
  <si>
    <t>213/27- 2</t>
  </si>
  <si>
    <t>22/02b- 14</t>
  </si>
  <si>
    <t>22/02b- 14M</t>
  </si>
  <si>
    <t>22/02b- 14N</t>
  </si>
  <si>
    <t>22/02b- 14O</t>
  </si>
  <si>
    <t>22/02b- 14P</t>
  </si>
  <si>
    <t>22/02b- 14Q</t>
  </si>
  <si>
    <t>22/02b- 14S</t>
  </si>
  <si>
    <t>22/02b- 14T</t>
  </si>
  <si>
    <t>22/02b- 14U</t>
  </si>
  <si>
    <t>22/02b- 14V</t>
  </si>
  <si>
    <t>22/02b- 14W</t>
  </si>
  <si>
    <t>22/02b- 14X</t>
  </si>
  <si>
    <t>22/02b- 14Y</t>
  </si>
  <si>
    <t>22/02b- 14Z</t>
  </si>
  <si>
    <t>22/10a-T15</t>
  </si>
  <si>
    <t>22/10a-T15X</t>
  </si>
  <si>
    <t>22/10a-T15Y</t>
  </si>
  <si>
    <t>22/10a-T15Z</t>
  </si>
  <si>
    <t>22/11-N26W</t>
  </si>
  <si>
    <t>22/11-N26X</t>
  </si>
  <si>
    <t>22/11-N26Y</t>
  </si>
  <si>
    <t>22/13b- 7</t>
  </si>
  <si>
    <t>22/13b- 7Z</t>
  </si>
  <si>
    <t>22/14a- 7</t>
  </si>
  <si>
    <t>22/14b- 5</t>
  </si>
  <si>
    <t>22/14b- 6</t>
  </si>
  <si>
    <t>22/14b- 6Q</t>
  </si>
  <si>
    <t>22/14b- 6S</t>
  </si>
  <si>
    <t>22/14b- 6T</t>
  </si>
  <si>
    <t>22/14b- 6U</t>
  </si>
  <si>
    <t>22/14b- 6V</t>
  </si>
  <si>
    <t>22/14b- 6W</t>
  </si>
  <si>
    <t>22/14b- 6X</t>
  </si>
  <si>
    <t>22/14b- 6Y</t>
  </si>
  <si>
    <t>22/14b- 6Z</t>
  </si>
  <si>
    <t>22/14b- 8</t>
  </si>
  <si>
    <t>22/17- 3</t>
  </si>
  <si>
    <t>22/17- 3X</t>
  </si>
  <si>
    <t>22/17- 3Y</t>
  </si>
  <si>
    <t>22/17- 3Z</t>
  </si>
  <si>
    <t>22/17-T24</t>
  </si>
  <si>
    <t>22/17-T25</t>
  </si>
  <si>
    <t>22/17-T26</t>
  </si>
  <si>
    <t>22/22b- 5</t>
  </si>
  <si>
    <t>22/22b- 5Z</t>
  </si>
  <si>
    <t>22/22c- 6</t>
  </si>
  <si>
    <t>22/30a-M1Y</t>
  </si>
  <si>
    <t>22/30a-M1Z</t>
  </si>
  <si>
    <t>23/16f- 12</t>
  </si>
  <si>
    <t>23/16f- 12Z</t>
  </si>
  <si>
    <t>23/22a- 5</t>
  </si>
  <si>
    <t>23/22a- 5Y</t>
  </si>
  <si>
    <t>23/22a- 5Z</t>
  </si>
  <si>
    <t>28/02a- 2</t>
  </si>
  <si>
    <t>29/03a-S1</t>
  </si>
  <si>
    <t>29/03a-S2</t>
  </si>
  <si>
    <t>29/05b-F9</t>
  </si>
  <si>
    <t>29/07- 12</t>
  </si>
  <si>
    <t>29/07- 12A</t>
  </si>
  <si>
    <t>29/07- 13</t>
  </si>
  <si>
    <t>29/07- 13Z</t>
  </si>
  <si>
    <t>3/02-B2</t>
  </si>
  <si>
    <t>3/02-B2Z</t>
  </si>
  <si>
    <t>3/03-C88</t>
  </si>
  <si>
    <t>3/03-C88Z</t>
  </si>
  <si>
    <t>3/03-C89</t>
  </si>
  <si>
    <t>3/03-C90</t>
  </si>
  <si>
    <t>3/03-C90Y</t>
  </si>
  <si>
    <t>3/03-C90Z</t>
  </si>
  <si>
    <t>3/08a-A1A</t>
  </si>
  <si>
    <t>3/08a-A1B</t>
  </si>
  <si>
    <t>3/08a-A2Z</t>
  </si>
  <si>
    <t>3/08-S85</t>
  </si>
  <si>
    <t>3/14a-D35</t>
  </si>
  <si>
    <t>3/14a-D35Z</t>
  </si>
  <si>
    <t>3/15- 11</t>
  </si>
  <si>
    <t>30/01d- 10</t>
  </si>
  <si>
    <t>30/02a- 7</t>
  </si>
  <si>
    <t>30/06- 7</t>
  </si>
  <si>
    <t>30/06- 7Z</t>
  </si>
  <si>
    <t>30/14- 3Z</t>
  </si>
  <si>
    <t>30/16- 15</t>
  </si>
  <si>
    <t>30/16- 15Z</t>
  </si>
  <si>
    <t>30/16- 16</t>
  </si>
  <si>
    <t>30/16- 16Z</t>
  </si>
  <si>
    <t>30/17a-M2</t>
  </si>
  <si>
    <t>30/17b-A44</t>
  </si>
  <si>
    <t>30/17b-A44Z</t>
  </si>
  <si>
    <t>30/19a-A1Y</t>
  </si>
  <si>
    <t>30/19a-A1Z</t>
  </si>
  <si>
    <t>30/19a-A2</t>
  </si>
  <si>
    <t>30/19a-A2Y</t>
  </si>
  <si>
    <t>30/19a-A2Z</t>
  </si>
  <si>
    <t>30/23b- 4</t>
  </si>
  <si>
    <t>39/02c- 5</t>
  </si>
  <si>
    <t>41/10a- 2</t>
  </si>
  <si>
    <t>41/10a- 2Z</t>
  </si>
  <si>
    <t>42/13- 3</t>
  </si>
  <si>
    <t>42/25a-G1X</t>
  </si>
  <si>
    <t>42/25a-G1Y</t>
  </si>
  <si>
    <t>42/27a- 3</t>
  </si>
  <si>
    <t>43/19a-C2</t>
  </si>
  <si>
    <t>43/19a-C2Z</t>
  </si>
  <si>
    <t>43/19a-C3</t>
  </si>
  <si>
    <t>43/22a-K3</t>
  </si>
  <si>
    <t>43/27a- 5</t>
  </si>
  <si>
    <t>43/27a- 5Z</t>
  </si>
  <si>
    <t>44/18b-K1</t>
  </si>
  <si>
    <t>44/18b-K1Z</t>
  </si>
  <si>
    <t>44/19b- 6</t>
  </si>
  <si>
    <t>44/24a- 6Y</t>
  </si>
  <si>
    <t>44/28b-K9</t>
  </si>
  <si>
    <t>44/28b-K9Y</t>
  </si>
  <si>
    <t>44/28b-K9Z</t>
  </si>
  <si>
    <t>47/08c- 4</t>
  </si>
  <si>
    <t>47/15a-L5</t>
  </si>
  <si>
    <t>47/15a-L5Z</t>
  </si>
  <si>
    <t>47/15a-L6</t>
  </si>
  <si>
    <t>48/01a- 4</t>
  </si>
  <si>
    <t>48/06- 42</t>
  </si>
  <si>
    <t>48/07c- 13</t>
  </si>
  <si>
    <t>48/07c- 13Y</t>
  </si>
  <si>
    <t>48/07c- 13Z</t>
  </si>
  <si>
    <t>48/11c- 13</t>
  </si>
  <si>
    <t>48/14a- 6</t>
  </si>
  <si>
    <t>48/14-G10Y</t>
  </si>
  <si>
    <t>48/14-G10Z</t>
  </si>
  <si>
    <t>48/22b- 6</t>
  </si>
  <si>
    <t>49/04a-C1Y</t>
  </si>
  <si>
    <t>49/04a-C1Z</t>
  </si>
  <si>
    <t>49/04a-C2</t>
  </si>
  <si>
    <t>49/04a-C2Z</t>
  </si>
  <si>
    <t>49/09a- 8</t>
  </si>
  <si>
    <t>49/11a- 9Y</t>
  </si>
  <si>
    <t>49/11a- 9Z</t>
  </si>
  <si>
    <t>49/12a-W1</t>
  </si>
  <si>
    <t>49/12a-W1Z</t>
  </si>
  <si>
    <t>49/14b-A6</t>
  </si>
  <si>
    <t>49/20b-C1</t>
  </si>
  <si>
    <t>49/20b-C2</t>
  </si>
  <si>
    <t>49/28a- 20</t>
  </si>
  <si>
    <t>49/29b- 11</t>
  </si>
  <si>
    <t>53/04d- 11</t>
  </si>
  <si>
    <t>53/05a- 8</t>
  </si>
  <si>
    <t>53/05a- 8Z</t>
  </si>
  <si>
    <t>9/02b- 2</t>
  </si>
  <si>
    <t>9/03b- 5</t>
  </si>
  <si>
    <t>9/04a- 3Z</t>
  </si>
  <si>
    <t>9/10b- 5</t>
  </si>
  <si>
    <t>9/10b- 5A</t>
  </si>
  <si>
    <t>9/11c- 13</t>
  </si>
  <si>
    <t>9/13a-A82</t>
  </si>
  <si>
    <t>9/13a-A82W</t>
  </si>
  <si>
    <t>9/13a-A82X</t>
  </si>
  <si>
    <t>9/13a-A82Y</t>
  </si>
  <si>
    <t>9/13a-A82Z</t>
  </si>
  <si>
    <t>9/18b-A29</t>
  </si>
  <si>
    <t>9/18b-A30</t>
  </si>
  <si>
    <t>9/18b-A30Z</t>
  </si>
  <si>
    <t>9/28a- 18</t>
  </si>
  <si>
    <t>9/28b- 19</t>
  </si>
  <si>
    <t>9/28b- 19A</t>
  </si>
  <si>
    <t>11/29- 1</t>
  </si>
  <si>
    <t>12/26c- 5</t>
  </si>
  <si>
    <t>13/22a-A3</t>
  </si>
  <si>
    <t>13/22a-A3X</t>
  </si>
  <si>
    <t>13/22a-A3Y</t>
  </si>
  <si>
    <t>13/22a-A3Z</t>
  </si>
  <si>
    <t>13/22a-C41</t>
  </si>
  <si>
    <t>13/22a-C41Z</t>
  </si>
  <si>
    <t>13/22a-C42</t>
  </si>
  <si>
    <t>13/22a-C42Z</t>
  </si>
  <si>
    <t>13/22a-C43</t>
  </si>
  <si>
    <t>13/23b- 6</t>
  </si>
  <si>
    <t>13/29a-A5</t>
  </si>
  <si>
    <t>13/29a-A5Z</t>
  </si>
  <si>
    <t>14/18b- 17</t>
  </si>
  <si>
    <t>14/18b- 17Z</t>
  </si>
  <si>
    <t>14/18b- 18</t>
  </si>
  <si>
    <t>14/19-C66Z</t>
  </si>
  <si>
    <t>14/19-C77Z</t>
  </si>
  <si>
    <t>14/19-C78X</t>
  </si>
  <si>
    <t>14/19-C86</t>
  </si>
  <si>
    <t>14/25a- 6</t>
  </si>
  <si>
    <t>14/25a- 6A</t>
  </si>
  <si>
    <t>15/11b- 6</t>
  </si>
  <si>
    <t>15/13a- 10</t>
  </si>
  <si>
    <t>15/13a- 9</t>
  </si>
  <si>
    <t>15/18a- 12</t>
  </si>
  <si>
    <t>15/20a-D7</t>
  </si>
  <si>
    <t>15/20a-D8</t>
  </si>
  <si>
    <t>15/20a-D8Z</t>
  </si>
  <si>
    <t>15/20a-D9</t>
  </si>
  <si>
    <t>15/20a-D9Z</t>
  </si>
  <si>
    <t>15/20b- 16Y</t>
  </si>
  <si>
    <t>15/20b- 16Z</t>
  </si>
  <si>
    <t>15/22-J37</t>
  </si>
  <si>
    <t>15/23d- 13Z</t>
  </si>
  <si>
    <t>15/24b-W11</t>
  </si>
  <si>
    <t>15/24b-W12</t>
  </si>
  <si>
    <t>15/25a-N2</t>
  </si>
  <si>
    <t>15/25a-N2U</t>
  </si>
  <si>
    <t>15/25a-N2V</t>
  </si>
  <si>
    <t>15/25a-N2W</t>
  </si>
  <si>
    <t>15/25a-N2X</t>
  </si>
  <si>
    <t>15/25a-N2Y</t>
  </si>
  <si>
    <t>15/25a-N2Z</t>
  </si>
  <si>
    <t>15/25b-D5</t>
  </si>
  <si>
    <t>15/25b-D5S</t>
  </si>
  <si>
    <t>15/25b-D5T</t>
  </si>
  <si>
    <t>15/25b-D5U</t>
  </si>
  <si>
    <t>15/25b-D5V</t>
  </si>
  <si>
    <t>15/25b-D5W</t>
  </si>
  <si>
    <t>15/25b-D5X</t>
  </si>
  <si>
    <t>15/25b-D5Y</t>
  </si>
  <si>
    <t>15/25b-D5Z</t>
  </si>
  <si>
    <t>15/27- 11</t>
  </si>
  <si>
    <t>16/02b- 5</t>
  </si>
  <si>
    <t>16/02b- 5A</t>
  </si>
  <si>
    <t>16/03a-E30</t>
  </si>
  <si>
    <t>16/21b- 34</t>
  </si>
  <si>
    <t>16/21b- 35</t>
  </si>
  <si>
    <t>16/21d- 36</t>
  </si>
  <si>
    <t>16/22- 9</t>
  </si>
  <si>
    <t>16/22- 9Y</t>
  </si>
  <si>
    <t>16/22- 9Z</t>
  </si>
  <si>
    <t>16/23- 7</t>
  </si>
  <si>
    <t>16/23- 8</t>
  </si>
  <si>
    <t>16/23- 8Z</t>
  </si>
  <si>
    <t>16/26- 31</t>
  </si>
  <si>
    <t>16/26- 31W</t>
  </si>
  <si>
    <t>16/26- 31X</t>
  </si>
  <si>
    <t>16/26- 31Y</t>
  </si>
  <si>
    <t>16/26- 31Z</t>
  </si>
  <si>
    <t>16/26-A53U</t>
  </si>
  <si>
    <t>16/27a- 8</t>
  </si>
  <si>
    <t>16/28-A22</t>
  </si>
  <si>
    <t>16/28-A23</t>
  </si>
  <si>
    <t>16/28-A24</t>
  </si>
  <si>
    <t>19/02- 2</t>
  </si>
  <si>
    <t>19/04- 2</t>
  </si>
  <si>
    <t>2/05- 25</t>
  </si>
  <si>
    <t>20/01- 7</t>
  </si>
  <si>
    <t>20/01- 7Z</t>
  </si>
  <si>
    <t>20/02a- 8</t>
  </si>
  <si>
    <t>20/02a-E5</t>
  </si>
  <si>
    <t>20/02a-E6</t>
  </si>
  <si>
    <t>20/06a-B18</t>
  </si>
  <si>
    <t>20/06a-B18Z</t>
  </si>
  <si>
    <t>20/06a-C5</t>
  </si>
  <si>
    <t>20/06a-S5</t>
  </si>
  <si>
    <t>204/19-B14</t>
  </si>
  <si>
    <t>204/19-B14X</t>
  </si>
  <si>
    <t>204/19-B14Y</t>
  </si>
  <si>
    <t>204/19-B14Z</t>
  </si>
  <si>
    <t>204/20-C23Z</t>
  </si>
  <si>
    <t>204/24a-A19</t>
  </si>
  <si>
    <t>204/24a-A19Z</t>
  </si>
  <si>
    <t>204/24a-A20</t>
  </si>
  <si>
    <t>204/24a-A20Z</t>
  </si>
  <si>
    <t>204/25a- 8</t>
  </si>
  <si>
    <t>204/25a- 8Y</t>
  </si>
  <si>
    <t>204/25a- 8Z</t>
  </si>
  <si>
    <t>205/26a- 7</t>
  </si>
  <si>
    <t>205/26a- 7Z</t>
  </si>
  <si>
    <t>206/08-A13</t>
  </si>
  <si>
    <t>206/08-A14</t>
  </si>
  <si>
    <t>206/08-A15</t>
  </si>
  <si>
    <t>21/08- 4</t>
  </si>
  <si>
    <t>21/08- 4Z</t>
  </si>
  <si>
    <t>21/10-A43X</t>
  </si>
  <si>
    <t>21/10-A44</t>
  </si>
  <si>
    <t>21/10-A45</t>
  </si>
  <si>
    <t>21/10-A45X</t>
  </si>
  <si>
    <t>21/10-A45Y</t>
  </si>
  <si>
    <t>21/10-A45Z</t>
  </si>
  <si>
    <t>21/10-A46</t>
  </si>
  <si>
    <t>21/10-A47</t>
  </si>
  <si>
    <t>21/10-A47Z</t>
  </si>
  <si>
    <t>21/10-B44</t>
  </si>
  <si>
    <t>21/10-B44W</t>
  </si>
  <si>
    <t>21/10-B44X</t>
  </si>
  <si>
    <t>21/10-B44Y</t>
  </si>
  <si>
    <t>21/10-B44Z</t>
  </si>
  <si>
    <t>21/10-B45</t>
  </si>
  <si>
    <t>21/10-B46</t>
  </si>
  <si>
    <t>21/10-B46X</t>
  </si>
  <si>
    <t>21/10-B46Y</t>
  </si>
  <si>
    <t>21/10-B46Z</t>
  </si>
  <si>
    <t>21/10-D54</t>
  </si>
  <si>
    <t>21/10-D55</t>
  </si>
  <si>
    <t>21/10-D56</t>
  </si>
  <si>
    <t>21/10-D57</t>
  </si>
  <si>
    <t>21/10-D58</t>
  </si>
  <si>
    <t>21/20f- 7</t>
  </si>
  <si>
    <t>21/28a- 10</t>
  </si>
  <si>
    <t>21/28a- 10Z</t>
  </si>
  <si>
    <t>21/28a- 9</t>
  </si>
  <si>
    <t>21/28a- 9Y</t>
  </si>
  <si>
    <t>21/28a- 9Z</t>
  </si>
  <si>
    <t>21/30- 25</t>
  </si>
  <si>
    <t>210/24a- 11</t>
  </si>
  <si>
    <t>210/24a- 11Z</t>
  </si>
  <si>
    <t>210/24a- 12</t>
  </si>
  <si>
    <t>210/29a- 4</t>
  </si>
  <si>
    <t>211/12a-M56</t>
  </si>
  <si>
    <t>211/12a-M56Z</t>
  </si>
  <si>
    <t>211/12a-M57</t>
  </si>
  <si>
    <t>211/12a-M57Z</t>
  </si>
  <si>
    <t>211/18a-W1</t>
  </si>
  <si>
    <t>211/18a-W2</t>
  </si>
  <si>
    <t>211/18a-W3</t>
  </si>
  <si>
    <t>211/18c- 27</t>
  </si>
  <si>
    <t>211/18-N1</t>
  </si>
  <si>
    <t>211/18-N2</t>
  </si>
  <si>
    <t>211/18-N3</t>
  </si>
  <si>
    <t>211/18-N4</t>
  </si>
  <si>
    <t>211/19a-M75Z</t>
  </si>
  <si>
    <t>211/19a-M77</t>
  </si>
  <si>
    <t>211/19a-M77Z</t>
  </si>
  <si>
    <t>211/19a-M78</t>
  </si>
  <si>
    <t>211/19a-M78Z</t>
  </si>
  <si>
    <t>213/27- 3</t>
  </si>
  <si>
    <t>214/21a- 1</t>
  </si>
  <si>
    <t>22/02a- 16</t>
  </si>
  <si>
    <t>22/02a- 16Y</t>
  </si>
  <si>
    <t>22/02a- 16Z</t>
  </si>
  <si>
    <t>22/02b- 14L</t>
  </si>
  <si>
    <t>22/02b- 15</t>
  </si>
  <si>
    <t>22/02b- 15Z</t>
  </si>
  <si>
    <t>22/02b-P1Z</t>
  </si>
  <si>
    <t>22/02b-P2</t>
  </si>
  <si>
    <t>22/02b-P2S</t>
  </si>
  <si>
    <t>22/02b-P2T</t>
  </si>
  <si>
    <t>22/02b-P2U</t>
  </si>
  <si>
    <t>22/02b-P2V</t>
  </si>
  <si>
    <t>22/02b-P2W</t>
  </si>
  <si>
    <t>22/02b-P2X</t>
  </si>
  <si>
    <t>22/02b-P2Y</t>
  </si>
  <si>
    <t>22/02b-P2Z</t>
  </si>
  <si>
    <t>22/11b- 13</t>
  </si>
  <si>
    <t>22/11-N26V</t>
  </si>
  <si>
    <t>22/11-N38</t>
  </si>
  <si>
    <t>22/14b- 9</t>
  </si>
  <si>
    <t>22/14b- 9Z</t>
  </si>
  <si>
    <t>22/17- 4</t>
  </si>
  <si>
    <t>22/20-A6X</t>
  </si>
  <si>
    <t>22/20-A6Y</t>
  </si>
  <si>
    <t>22/24a-A7</t>
  </si>
  <si>
    <t>22/25a- 9</t>
  </si>
  <si>
    <t>22/25a- 9Z</t>
  </si>
  <si>
    <t>22/30c-G11</t>
  </si>
  <si>
    <t>23/21- 5</t>
  </si>
  <si>
    <t>23/21- 6</t>
  </si>
  <si>
    <t>23/21- 6Z</t>
  </si>
  <si>
    <t>23/21- 7</t>
  </si>
  <si>
    <t>23/22a- 5X</t>
  </si>
  <si>
    <t>23/26a-B1</t>
  </si>
  <si>
    <t>23/26a-B1Y</t>
  </si>
  <si>
    <t>23/26a-B1Z</t>
  </si>
  <si>
    <t>23/27a-A10</t>
  </si>
  <si>
    <t>23/27a-A10Z</t>
  </si>
  <si>
    <t>29/05b-F9Y</t>
  </si>
  <si>
    <t>29/05b-F9Z</t>
  </si>
  <si>
    <t>29/06b- 7</t>
  </si>
  <si>
    <t>29/06b- 7Z</t>
  </si>
  <si>
    <t>3/03-C88Y</t>
  </si>
  <si>
    <t>3/03-C91</t>
  </si>
  <si>
    <t>3/03-C91X</t>
  </si>
  <si>
    <t>3/03-C91Y</t>
  </si>
  <si>
    <t>3/03-C91Z</t>
  </si>
  <si>
    <t>3/09a-N51</t>
  </si>
  <si>
    <t>3/09a-N51Z</t>
  </si>
  <si>
    <t>3/15- 12</t>
  </si>
  <si>
    <t>3/20a- 4</t>
  </si>
  <si>
    <t>3/20a- 4V</t>
  </si>
  <si>
    <t>3/20a- 4W</t>
  </si>
  <si>
    <t>3/20a- 4X</t>
  </si>
  <si>
    <t>3/20a- 4Y</t>
  </si>
  <si>
    <t>3/20a- 4Z</t>
  </si>
  <si>
    <t>3/28a- 6</t>
  </si>
  <si>
    <t>30/02a- 7Y</t>
  </si>
  <si>
    <t>30/02a- 7Z</t>
  </si>
  <si>
    <t>30/02c-J10</t>
  </si>
  <si>
    <t>30/03a- 3Z</t>
  </si>
  <si>
    <t>30/06- 7X</t>
  </si>
  <si>
    <t>30/06- 7Y</t>
  </si>
  <si>
    <t>30/14- 4</t>
  </si>
  <si>
    <t>30/14- 4Z</t>
  </si>
  <si>
    <t>30/16- 16Y</t>
  </si>
  <si>
    <t>30/17b-A34X</t>
  </si>
  <si>
    <t>30/17b-A34Y</t>
  </si>
  <si>
    <t>42/13- 4</t>
  </si>
  <si>
    <t>42/13- 5</t>
  </si>
  <si>
    <t>42/13- 5Z</t>
  </si>
  <si>
    <t>42/28d- 10</t>
  </si>
  <si>
    <t>43/13a- 5</t>
  </si>
  <si>
    <t>43/21b- 5</t>
  </si>
  <si>
    <t>44/12a- 3</t>
  </si>
  <si>
    <t>44/21a-B3</t>
  </si>
  <si>
    <t>44/22a-D11</t>
  </si>
  <si>
    <t>44/22a-D11Z</t>
  </si>
  <si>
    <t>44/22c- 12</t>
  </si>
  <si>
    <t>44/22c- 12Z</t>
  </si>
  <si>
    <t>44/24b- 7</t>
  </si>
  <si>
    <t>44/24b- 7Z</t>
  </si>
  <si>
    <t>47/03c-M3</t>
  </si>
  <si>
    <t>47/03c-M3Y</t>
  </si>
  <si>
    <t>47/03c-M3Z</t>
  </si>
  <si>
    <t>47/09c- 11</t>
  </si>
  <si>
    <t>47/09c- 11X</t>
  </si>
  <si>
    <t>47/09c- 11Y</t>
  </si>
  <si>
    <t>47/09c- 11Z</t>
  </si>
  <si>
    <t>47/14b- 10</t>
  </si>
  <si>
    <t>47/15a-L5Y</t>
  </si>
  <si>
    <t>48/02c- 5</t>
  </si>
  <si>
    <t>48/16b- 3</t>
  </si>
  <si>
    <t>48/21a- 4</t>
  </si>
  <si>
    <t>48/21a- 4Z</t>
  </si>
  <si>
    <t>48/29-A10</t>
  </si>
  <si>
    <t>48/30a- 19</t>
  </si>
  <si>
    <t>49/02a- 6</t>
  </si>
  <si>
    <t>49/02a- 6Z</t>
  </si>
  <si>
    <t>49/04c- 7</t>
  </si>
  <si>
    <t>49/10a-G3X</t>
  </si>
  <si>
    <t>49/10a-G3Y</t>
  </si>
  <si>
    <t>49/10a-G3Z</t>
  </si>
  <si>
    <t>49/10a-G4</t>
  </si>
  <si>
    <t>49/10c- 7</t>
  </si>
  <si>
    <t>49/12a-W2</t>
  </si>
  <si>
    <t>49/12a-W2Z</t>
  </si>
  <si>
    <t>49/17- 15</t>
  </si>
  <si>
    <t>49/20a-Q1</t>
  </si>
  <si>
    <t>49/20a-Q1Z</t>
  </si>
  <si>
    <t>49/20a-Q2</t>
  </si>
  <si>
    <t>49/22-N1Y</t>
  </si>
  <si>
    <t>49/22-N1Z</t>
  </si>
  <si>
    <t>8/15- 2</t>
  </si>
  <si>
    <t>8/15- 2A</t>
  </si>
  <si>
    <t>8/25a- 1</t>
  </si>
  <si>
    <t>9/02b- 3</t>
  </si>
  <si>
    <t>9/05b- 5</t>
  </si>
  <si>
    <t>9/05b- 5A</t>
  </si>
  <si>
    <t>9/09a-A26</t>
  </si>
  <si>
    <t>9/09a-A26A</t>
  </si>
  <si>
    <t>9/09a-A26Y</t>
  </si>
  <si>
    <t>9/09a-A26Z</t>
  </si>
  <si>
    <t>9/11e- 14</t>
  </si>
  <si>
    <t>9/18a- 35</t>
  </si>
  <si>
    <t>9/18a- 36</t>
  </si>
  <si>
    <t>9/18a- 36Y</t>
  </si>
  <si>
    <t>9/18a- 36Z</t>
  </si>
  <si>
    <t>9/18b-A30Y</t>
  </si>
  <si>
    <t>9/19- 15</t>
  </si>
  <si>
    <t>9/19- 16</t>
  </si>
  <si>
    <t>9/22- 3</t>
  </si>
  <si>
    <t>110/03b- 6</t>
  </si>
  <si>
    <t>110/03b- 6A</t>
  </si>
  <si>
    <t>110/04- 2</t>
  </si>
  <si>
    <t>110/12- 6</t>
  </si>
  <si>
    <t>110/14b- 7</t>
  </si>
  <si>
    <t>110/14d- 8</t>
  </si>
  <si>
    <t>110/15a-L14</t>
  </si>
  <si>
    <t>110/15a-L14Y</t>
  </si>
  <si>
    <t>110/15a-L14Z</t>
  </si>
  <si>
    <t>113/27b- 6</t>
  </si>
  <si>
    <t>12/21c-J2</t>
  </si>
  <si>
    <t>12/25- 2</t>
  </si>
  <si>
    <t>12/25- 3</t>
  </si>
  <si>
    <t>12/25- 4</t>
  </si>
  <si>
    <t>12/25- 4Y</t>
  </si>
  <si>
    <t>12/25- 4Z</t>
  </si>
  <si>
    <t>13/22a-B19</t>
  </si>
  <si>
    <t>13/22a-B19Y</t>
  </si>
  <si>
    <t>13/22a-B19Z</t>
  </si>
  <si>
    <t>13/22a-B20</t>
  </si>
  <si>
    <t>13/22a-B21</t>
  </si>
  <si>
    <t>13/22a-B21Z</t>
  </si>
  <si>
    <t>13/22a-C44</t>
  </si>
  <si>
    <t>13/22a-C44Z</t>
  </si>
  <si>
    <t>13/22a-C45</t>
  </si>
  <si>
    <t>14/19-C87</t>
  </si>
  <si>
    <t>15/20a-D10</t>
  </si>
  <si>
    <t>15/20a-L1</t>
  </si>
  <si>
    <t>15/20a-L1A</t>
  </si>
  <si>
    <t>15/20a-L2</t>
  </si>
  <si>
    <t>15/22- 19</t>
  </si>
  <si>
    <t>15/22-J37Y</t>
  </si>
  <si>
    <t>15/22-J37Z</t>
  </si>
  <si>
    <t>15/22-J38</t>
  </si>
  <si>
    <t>15/22-J38Z</t>
  </si>
  <si>
    <t>15/22-J39</t>
  </si>
  <si>
    <t>15/24a- 9</t>
  </si>
  <si>
    <t>15/24b-W11Z</t>
  </si>
  <si>
    <t>15/24b-W12Z</t>
  </si>
  <si>
    <t>15/28c- 9</t>
  </si>
  <si>
    <t>15/30a- 14</t>
  </si>
  <si>
    <t>16/03a-E31</t>
  </si>
  <si>
    <t>16/22- 9W</t>
  </si>
  <si>
    <t>16/22- 9X</t>
  </si>
  <si>
    <t>16/26-A53T</t>
  </si>
  <si>
    <t>16/26-A59</t>
  </si>
  <si>
    <t>16/26-A59Y</t>
  </si>
  <si>
    <t>16/26-A59Z</t>
  </si>
  <si>
    <t>16/26-A60</t>
  </si>
  <si>
    <t>16/29a- 17</t>
  </si>
  <si>
    <t>20/01- 10</t>
  </si>
  <si>
    <t>20/01- 10Y</t>
  </si>
  <si>
    <t>20/01- 10Z</t>
  </si>
  <si>
    <t>20/01- 11</t>
  </si>
  <si>
    <t>20/01- 11Z</t>
  </si>
  <si>
    <t>20/01- 8</t>
  </si>
  <si>
    <t>20/01- 8X</t>
  </si>
  <si>
    <t>20/01- 8Y</t>
  </si>
  <si>
    <t>20/01- 8Z</t>
  </si>
  <si>
    <t>20/01- 9</t>
  </si>
  <si>
    <t>20/06a-B19</t>
  </si>
  <si>
    <t>20/06a-B20</t>
  </si>
  <si>
    <t>20/06a-B21</t>
  </si>
  <si>
    <t>20/06a-C6</t>
  </si>
  <si>
    <t>20/06a-C6Z</t>
  </si>
  <si>
    <t>20/06a-C7</t>
  </si>
  <si>
    <t>20/06a-C7Z</t>
  </si>
  <si>
    <t>204/10a- 3</t>
  </si>
  <si>
    <t>204/13- 1</t>
  </si>
  <si>
    <t>204/13- 1Z</t>
  </si>
  <si>
    <t>204/20-C21X</t>
  </si>
  <si>
    <t>204/20-C21Y</t>
  </si>
  <si>
    <t>204/24a-A20Y</t>
  </si>
  <si>
    <t>204/24a-A21</t>
  </si>
  <si>
    <t>204/24a-A22</t>
  </si>
  <si>
    <t>204/24a-A23</t>
  </si>
  <si>
    <t>204/25b-A5</t>
  </si>
  <si>
    <t>204/25b-A5Z</t>
  </si>
  <si>
    <t>205/21a- 4</t>
  </si>
  <si>
    <t>205/26a- 8</t>
  </si>
  <si>
    <t>205/26a- 8Y</t>
  </si>
  <si>
    <t>205/26a- 8Z</t>
  </si>
  <si>
    <t>206/08-A16</t>
  </si>
  <si>
    <t>206/08-A7</t>
  </si>
  <si>
    <t>21/01a- 26</t>
  </si>
  <si>
    <t>21/10-A48</t>
  </si>
  <si>
    <t>21/10-A49</t>
  </si>
  <si>
    <t>21/10-A50</t>
  </si>
  <si>
    <t>21/10-A51</t>
  </si>
  <si>
    <t>21/10-A52</t>
  </si>
  <si>
    <t>21/10-A52Y</t>
  </si>
  <si>
    <t>21/10-A52Z</t>
  </si>
  <si>
    <t>21/10-A53</t>
  </si>
  <si>
    <t>21/10-B40Y</t>
  </si>
  <si>
    <t>21/10-B47</t>
  </si>
  <si>
    <t>21/10-B48</t>
  </si>
  <si>
    <t>21/10-B48Y</t>
  </si>
  <si>
    <t>21/10-B48Z</t>
  </si>
  <si>
    <t>21/10-C33S</t>
  </si>
  <si>
    <t>21/10-C33T</t>
  </si>
  <si>
    <t>21/10-C33U</t>
  </si>
  <si>
    <t>21/10-C33V</t>
  </si>
  <si>
    <t>21/10-C40</t>
  </si>
  <si>
    <t>21/10-C40Z</t>
  </si>
  <si>
    <t>21/10-C41</t>
  </si>
  <si>
    <t>21/10-C42</t>
  </si>
  <si>
    <t>21/10-C43</t>
  </si>
  <si>
    <t>21/10-C44</t>
  </si>
  <si>
    <t>21/10-C44Z</t>
  </si>
  <si>
    <t>21/10-D59</t>
  </si>
  <si>
    <t>21/23b-S1W</t>
  </si>
  <si>
    <t>21/24-W6</t>
  </si>
  <si>
    <t>21/24-W6Y</t>
  </si>
  <si>
    <t>21/24-W6Z</t>
  </si>
  <si>
    <t>210/24a- 12Z</t>
  </si>
  <si>
    <t>210/24a- 13</t>
  </si>
  <si>
    <t>211/12a-M58</t>
  </si>
  <si>
    <t>211/12a-M58Z</t>
  </si>
  <si>
    <t>211/12a-M59</t>
  </si>
  <si>
    <t>211/12a-M59Z</t>
  </si>
  <si>
    <t>211/18a- 26Z</t>
  </si>
  <si>
    <t>211/18a-S1</t>
  </si>
  <si>
    <t>211/18a-S3</t>
  </si>
  <si>
    <t>211/18a-S3Z</t>
  </si>
  <si>
    <t>211/18a-S4</t>
  </si>
  <si>
    <t>211/18a-S4Z</t>
  </si>
  <si>
    <t>211/18a-W3Z</t>
  </si>
  <si>
    <t>211/19a-M75X</t>
  </si>
  <si>
    <t>211/19a-M75Y</t>
  </si>
  <si>
    <t>211/21-N88</t>
  </si>
  <si>
    <t>211/21-N89</t>
  </si>
  <si>
    <t>211/23-P12</t>
  </si>
  <si>
    <t>211/23-P12Z</t>
  </si>
  <si>
    <t>211/23-P13</t>
  </si>
  <si>
    <t>213/27- 3Z</t>
  </si>
  <si>
    <t>213/27- 4</t>
  </si>
  <si>
    <t>213/27- 4X</t>
  </si>
  <si>
    <t>213/27- 4Y</t>
  </si>
  <si>
    <t>213/27- 4Z</t>
  </si>
  <si>
    <t>214/21a- 2</t>
  </si>
  <si>
    <t>214/30a- 2</t>
  </si>
  <si>
    <t>214/30a- 2Y</t>
  </si>
  <si>
    <t>214/30a- 2Z</t>
  </si>
  <si>
    <t>22/11-N39</t>
  </si>
  <si>
    <t>22/12a- 11</t>
  </si>
  <si>
    <t>22/13a- 8</t>
  </si>
  <si>
    <t>22/17- 4Z</t>
  </si>
  <si>
    <t>22/20-A18</t>
  </si>
  <si>
    <t>22/20-A19</t>
  </si>
  <si>
    <t>22/22a- 7</t>
  </si>
  <si>
    <t>22/22a- 7Y</t>
  </si>
  <si>
    <t>22/22a- 7Z</t>
  </si>
  <si>
    <t>22/24c- 11</t>
  </si>
  <si>
    <t>22/27a- 4</t>
  </si>
  <si>
    <t>22/27a- 4Z</t>
  </si>
  <si>
    <t>22/30c-G12</t>
  </si>
  <si>
    <t>23/21- 7X</t>
  </si>
  <si>
    <t>23/21- 7Y</t>
  </si>
  <si>
    <t>23/21- 7Z</t>
  </si>
  <si>
    <t>23/26a-A4Y</t>
  </si>
  <si>
    <t>29/03c- 8</t>
  </si>
  <si>
    <t>29/03c- 8Z</t>
  </si>
  <si>
    <t>29/08a- 6</t>
  </si>
  <si>
    <t>3/09a-N52</t>
  </si>
  <si>
    <t>3/09a-N52Y</t>
  </si>
  <si>
    <t>3/09a-N52Z</t>
  </si>
  <si>
    <t>3/14d- 18</t>
  </si>
  <si>
    <t>30/02c-J11</t>
  </si>
  <si>
    <t>30/02c-J11Z</t>
  </si>
  <si>
    <t>30/07a-M9</t>
  </si>
  <si>
    <t>30/16-N1</t>
  </si>
  <si>
    <t>30/16-N2</t>
  </si>
  <si>
    <t>30/16-N3</t>
  </si>
  <si>
    <t>30/16-N3A</t>
  </si>
  <si>
    <t>37/25- 1</t>
  </si>
  <si>
    <t>43/21b- 5Z</t>
  </si>
  <si>
    <t>44/12a- 4</t>
  </si>
  <si>
    <t>44/21a-B4</t>
  </si>
  <si>
    <t>48/02a-B1</t>
  </si>
  <si>
    <t>48/02a-B2</t>
  </si>
  <si>
    <t>48/02a-B2Z</t>
  </si>
  <si>
    <t>48/02a-B3</t>
  </si>
  <si>
    <t>48/03a- 5</t>
  </si>
  <si>
    <t>48/10a- 15</t>
  </si>
  <si>
    <t>48/10a- 15Y</t>
  </si>
  <si>
    <t>48/10a- 15Z</t>
  </si>
  <si>
    <t>48/14-G10X</t>
  </si>
  <si>
    <t>48/15b- 10</t>
  </si>
  <si>
    <t>48/16b- 3Z</t>
  </si>
  <si>
    <t>48/25c- 6</t>
  </si>
  <si>
    <t>48/30a- 20</t>
  </si>
  <si>
    <t>49/04a-C3</t>
  </si>
  <si>
    <t>49/04c- 7Z</t>
  </si>
  <si>
    <t>49/10a- 6Y</t>
  </si>
  <si>
    <t>49/10a- 8</t>
  </si>
  <si>
    <t>49/12a-W3</t>
  </si>
  <si>
    <t>49/12a-W3Z</t>
  </si>
  <si>
    <t>49/14b-A7</t>
  </si>
  <si>
    <t>49/14b-A7Z</t>
  </si>
  <si>
    <t>49/26-D58</t>
  </si>
  <si>
    <t>49/27-H4</t>
  </si>
  <si>
    <t>49/28a- 21</t>
  </si>
  <si>
    <t>9/18a-N1</t>
  </si>
  <si>
    <t>9/18a-N2</t>
  </si>
  <si>
    <t>9/18b- 37</t>
  </si>
  <si>
    <t>9/23a-T5</t>
  </si>
  <si>
    <t>9/23a-T5Y</t>
  </si>
  <si>
    <t>9/23a-T5Z</t>
  </si>
  <si>
    <t>9/23b-A29</t>
  </si>
  <si>
    <t>9/23b-A30</t>
  </si>
  <si>
    <t>110/12- 7</t>
  </si>
  <si>
    <t>110/12- 8</t>
  </si>
  <si>
    <t>110/13b- 21</t>
  </si>
  <si>
    <t>113/26b- 3</t>
  </si>
  <si>
    <t>13/22a-B22</t>
  </si>
  <si>
    <t>13/22a-B22Z</t>
  </si>
  <si>
    <t>13/22a-C46</t>
  </si>
  <si>
    <t>13/22a-C46Z</t>
  </si>
  <si>
    <t>13/22a-C47</t>
  </si>
  <si>
    <t>13/22a-C48</t>
  </si>
  <si>
    <t>13/24b- 10</t>
  </si>
  <si>
    <t>15/19c- 11</t>
  </si>
  <si>
    <t>15/20a-D11</t>
  </si>
  <si>
    <t>15/20a-D12</t>
  </si>
  <si>
    <t>15/20a-L1Y</t>
  </si>
  <si>
    <t>15/20a-L1Z</t>
  </si>
  <si>
    <t>15/20b- 18</t>
  </si>
  <si>
    <t>15/20b- 18Z</t>
  </si>
  <si>
    <t>15/22- 20</t>
  </si>
  <si>
    <t>15/23d- 15</t>
  </si>
  <si>
    <t>15/26b- 10</t>
  </si>
  <si>
    <t>15/26b- 10Z</t>
  </si>
  <si>
    <t>16/07a-W9</t>
  </si>
  <si>
    <t>16/07a-W9X</t>
  </si>
  <si>
    <t>16/07a-W9Y</t>
  </si>
  <si>
    <t>16/07a-W9Z</t>
  </si>
  <si>
    <t>16/21a- 37</t>
  </si>
  <si>
    <t>16/21a- 37Z</t>
  </si>
  <si>
    <t>16/23a-K1</t>
  </si>
  <si>
    <t>16/23a-K2</t>
  </si>
  <si>
    <t>16/23a-K3</t>
  </si>
  <si>
    <t>16/26-A61</t>
  </si>
  <si>
    <t>16/26-A62</t>
  </si>
  <si>
    <t>16/26-A62Y</t>
  </si>
  <si>
    <t>16/26-A62Z</t>
  </si>
  <si>
    <t>16/26-A63</t>
  </si>
  <si>
    <t>16/26-B46</t>
  </si>
  <si>
    <t>16/26-B46Z</t>
  </si>
  <si>
    <t>16/26-B47</t>
  </si>
  <si>
    <t>16/28-C4</t>
  </si>
  <si>
    <t>2/05- 26</t>
  </si>
  <si>
    <t>2/05- 26Z</t>
  </si>
  <si>
    <t>20/02a- 9</t>
  </si>
  <si>
    <t>20/02a-E3Z</t>
  </si>
  <si>
    <t>20/02a-E7</t>
  </si>
  <si>
    <t>20/02a-E7Z</t>
  </si>
  <si>
    <t>20/02b- 10</t>
  </si>
  <si>
    <t>20/04a- 9</t>
  </si>
  <si>
    <t>20/06a- 7</t>
  </si>
  <si>
    <t>20/06a-B22</t>
  </si>
  <si>
    <t>20/06a-B23</t>
  </si>
  <si>
    <t>20/06a-B23Z</t>
  </si>
  <si>
    <t>20/06a-B24</t>
  </si>
  <si>
    <t>20/06a-B25</t>
  </si>
  <si>
    <t>20/06a-B26</t>
  </si>
  <si>
    <t>20/06a-B26Z</t>
  </si>
  <si>
    <t>204/24a-A24</t>
  </si>
  <si>
    <t>205/21a- 4Z</t>
  </si>
  <si>
    <t>205/21a- 5</t>
  </si>
  <si>
    <t>206/04- 2</t>
  </si>
  <si>
    <t>206/08-A17</t>
  </si>
  <si>
    <t>206/08-A18</t>
  </si>
  <si>
    <t>206/08-A19</t>
  </si>
  <si>
    <t>206/08-A6X</t>
  </si>
  <si>
    <t>21/10-A53W</t>
  </si>
  <si>
    <t>21/10-A53X</t>
  </si>
  <si>
    <t>21/10-A53Y</t>
  </si>
  <si>
    <t>21/10-A53Z</t>
  </si>
  <si>
    <t>21/10-A54</t>
  </si>
  <si>
    <t>21/10-A55</t>
  </si>
  <si>
    <t>21/10-A55A</t>
  </si>
  <si>
    <t>21/10-A55W</t>
  </si>
  <si>
    <t>21/10-A55X</t>
  </si>
  <si>
    <t>21/10-A55Y</t>
  </si>
  <si>
    <t>21/10-A55Z</t>
  </si>
  <si>
    <t>21/10-A56</t>
  </si>
  <si>
    <t>21/10-A56Y</t>
  </si>
  <si>
    <t>21/10-A56Z</t>
  </si>
  <si>
    <t>21/10-A57</t>
  </si>
  <si>
    <t>21/10-A57Z</t>
  </si>
  <si>
    <t>21/10-B49</t>
  </si>
  <si>
    <t>21/10-B49Z</t>
  </si>
  <si>
    <t>21/10-B50</t>
  </si>
  <si>
    <t>21/10-B50Z</t>
  </si>
  <si>
    <t>21/10-C33P</t>
  </si>
  <si>
    <t>21/10-C33Q</t>
  </si>
  <si>
    <t>21/10-C44W</t>
  </si>
  <si>
    <t>21/10-C44X</t>
  </si>
  <si>
    <t>21/10-C44Y</t>
  </si>
  <si>
    <t>21/10-C45</t>
  </si>
  <si>
    <t>21/10-C46</t>
  </si>
  <si>
    <t>21/10-C47</t>
  </si>
  <si>
    <t>21/10-C47Y</t>
  </si>
  <si>
    <t>21/10-C47Z</t>
  </si>
  <si>
    <t>21/10-C48</t>
  </si>
  <si>
    <t>21/10-C48Z</t>
  </si>
  <si>
    <t>21/10-C49</t>
  </si>
  <si>
    <t>21/23b-S2Y</t>
  </si>
  <si>
    <t>21/27b- 7</t>
  </si>
  <si>
    <t>210/25a- 10</t>
  </si>
  <si>
    <t>210/25a- 10Z</t>
  </si>
  <si>
    <t>210/29a- 4Y</t>
  </si>
  <si>
    <t>210/29a- 4Z</t>
  </si>
  <si>
    <t>211/08c- 4</t>
  </si>
  <si>
    <t>211/08c- 4Z</t>
  </si>
  <si>
    <t>211/12a-M60</t>
  </si>
  <si>
    <t>211/18a- 28</t>
  </si>
  <si>
    <t>211/18-A55</t>
  </si>
  <si>
    <t>211/18a-S2Z</t>
  </si>
  <si>
    <t>211/18a-S5</t>
  </si>
  <si>
    <t>211/18a-S6</t>
  </si>
  <si>
    <t>211/18a-S7</t>
  </si>
  <si>
    <t>211/18a-W4</t>
  </si>
  <si>
    <t>211/21-N90</t>
  </si>
  <si>
    <t>211/21-N91</t>
  </si>
  <si>
    <t>211/21-N91Z</t>
  </si>
  <si>
    <t>211/21-N92</t>
  </si>
  <si>
    <t>211/23-A65</t>
  </si>
  <si>
    <t>211/26a-P15</t>
  </si>
  <si>
    <t>211/26a-P16</t>
  </si>
  <si>
    <t>217/15- 1</t>
  </si>
  <si>
    <t>22/06a-E21Y</t>
  </si>
  <si>
    <t>22/06a-E31Z</t>
  </si>
  <si>
    <t>22/07a- 5</t>
  </si>
  <si>
    <t>22/07a- 5Z</t>
  </si>
  <si>
    <t>22/12a- 12</t>
  </si>
  <si>
    <t>22/12a- 12Y</t>
  </si>
  <si>
    <t>22/12a- 12Z</t>
  </si>
  <si>
    <t>22/19c- 6</t>
  </si>
  <si>
    <t>22/21-D8</t>
  </si>
  <si>
    <t>22/25a- 10</t>
  </si>
  <si>
    <t>22/25a- 10Z</t>
  </si>
  <si>
    <t>23/26a-B2</t>
  </si>
  <si>
    <t>23/27-B5</t>
  </si>
  <si>
    <t>28/09- 1</t>
  </si>
  <si>
    <t>28/09- 1Y</t>
  </si>
  <si>
    <t>28/09- 1Z</t>
  </si>
  <si>
    <t>28/09- 2</t>
  </si>
  <si>
    <t>29/01a-A3Z</t>
  </si>
  <si>
    <t>29/01b-B4Y</t>
  </si>
  <si>
    <t>29/03a-S3</t>
  </si>
  <si>
    <t>29/05b-H1</t>
  </si>
  <si>
    <t>29/05b-H1Z</t>
  </si>
  <si>
    <t>3/08-S86</t>
  </si>
  <si>
    <t>3/08-S87</t>
  </si>
  <si>
    <t>3/08-S87Z</t>
  </si>
  <si>
    <t>3/15- 13</t>
  </si>
  <si>
    <t>3/15- 13A</t>
  </si>
  <si>
    <t>3/15a- 14</t>
  </si>
  <si>
    <t>30/02a- 8</t>
  </si>
  <si>
    <t>30/06a- 8</t>
  </si>
  <si>
    <t>30/06a- 8Z</t>
  </si>
  <si>
    <t>30/07a-P23</t>
  </si>
  <si>
    <t>30/07a-P24</t>
  </si>
  <si>
    <t>30/12b- 10</t>
  </si>
  <si>
    <t>30/13a- 9</t>
  </si>
  <si>
    <t>30/18b- 9</t>
  </si>
  <si>
    <t>42/14- 2</t>
  </si>
  <si>
    <t>42/19a- 1</t>
  </si>
  <si>
    <t>42/25a-G2</t>
  </si>
  <si>
    <t>42/25a-G2Y</t>
  </si>
  <si>
    <t>42/25a-G2Z</t>
  </si>
  <si>
    <t>42/28d- 11</t>
  </si>
  <si>
    <t>42/28d- 11Z</t>
  </si>
  <si>
    <t>42/29a- 10</t>
  </si>
  <si>
    <t>43/13b- 6</t>
  </si>
  <si>
    <t>43/13b- 6Z</t>
  </si>
  <si>
    <t>43/19a-C2Y</t>
  </si>
  <si>
    <t>43/22a- 3</t>
  </si>
  <si>
    <t>43/22a- 3Z</t>
  </si>
  <si>
    <t>44/11a- 4</t>
  </si>
  <si>
    <t>44/12a- 5</t>
  </si>
  <si>
    <t>44/21a-B1Z</t>
  </si>
  <si>
    <t>44/28a- 6</t>
  </si>
  <si>
    <t>44/28b-K8Z</t>
  </si>
  <si>
    <t>47/03a- 15</t>
  </si>
  <si>
    <t>47/03a- 15A</t>
  </si>
  <si>
    <t>48/01a- 5</t>
  </si>
  <si>
    <t>48/12e- 11</t>
  </si>
  <si>
    <t>48/30a- 20Z</t>
  </si>
  <si>
    <t>49/04a-C4</t>
  </si>
  <si>
    <t>49/23-D7</t>
  </si>
  <si>
    <t>53/03d- 10</t>
  </si>
  <si>
    <t>9/02b- 4</t>
  </si>
  <si>
    <t>9/02b- 4Z</t>
  </si>
  <si>
    <t>9/03b- 6</t>
  </si>
  <si>
    <t>9/03b- 6Z</t>
  </si>
  <si>
    <t>9/13a-A82V</t>
  </si>
  <si>
    <t>9/13a-A83</t>
  </si>
  <si>
    <t>9/13a-A83Z</t>
  </si>
  <si>
    <t>9/18a-B6</t>
  </si>
  <si>
    <t>9/18a-N3</t>
  </si>
  <si>
    <t>9/18b- 38</t>
  </si>
  <si>
    <t>9/18b- 38Z</t>
  </si>
  <si>
    <t>9/18b-A31</t>
  </si>
  <si>
    <t>9/23b-A29Y</t>
  </si>
  <si>
    <t>9/23b-A29Z</t>
  </si>
  <si>
    <t>9/23b-A30Z</t>
  </si>
  <si>
    <t>9/23b-A31</t>
  </si>
  <si>
    <t>9/23b-A31Z</t>
  </si>
  <si>
    <t>9/29a- 2</t>
  </si>
  <si>
    <t>12/21c-J3</t>
  </si>
  <si>
    <t>13/22a-B23</t>
  </si>
  <si>
    <t>13/22a-B24</t>
  </si>
  <si>
    <t>13/22a-B24Z</t>
  </si>
  <si>
    <t>13/22a-C49</t>
  </si>
  <si>
    <t>13/22a-C50</t>
  </si>
  <si>
    <t>13/22a-C50Z</t>
  </si>
  <si>
    <t>14/18b-A1</t>
  </si>
  <si>
    <t>14/18b-A2</t>
  </si>
  <si>
    <t>14/18b-A2Z</t>
  </si>
  <si>
    <t>14/19-C88</t>
  </si>
  <si>
    <t>14/26a- 9</t>
  </si>
  <si>
    <t>14/30a- 5</t>
  </si>
  <si>
    <t>15/20a-L3</t>
  </si>
  <si>
    <t>16/07a-W10</t>
  </si>
  <si>
    <t>16/07a-W10Y</t>
  </si>
  <si>
    <t>16/07a-W10Z</t>
  </si>
  <si>
    <t>16/26-A61Z</t>
  </si>
  <si>
    <t>16/26-A64</t>
  </si>
  <si>
    <t>16/26-A64Z</t>
  </si>
  <si>
    <t>16/26-D11</t>
  </si>
  <si>
    <t>16/26-D11Y</t>
  </si>
  <si>
    <t>16/26-D11Z</t>
  </si>
  <si>
    <t>16/26-D12</t>
  </si>
  <si>
    <t>16/26-D12X</t>
  </si>
  <si>
    <t>16/26-D12Y</t>
  </si>
  <si>
    <t>16/26-D12Z</t>
  </si>
  <si>
    <t>2/05- 27</t>
  </si>
  <si>
    <t>20/02a-E8</t>
  </si>
  <si>
    <t>20/04a- 10</t>
  </si>
  <si>
    <t>20/04a- 10Y</t>
  </si>
  <si>
    <t>20/04a- 10Z</t>
  </si>
  <si>
    <t>20/06a-B27</t>
  </si>
  <si>
    <t>20/06a-B28</t>
  </si>
  <si>
    <t>20/06a-B28Y</t>
  </si>
  <si>
    <t>20/06a-B28Z</t>
  </si>
  <si>
    <t>20/06a-B29</t>
  </si>
  <si>
    <t>20/06a-B30</t>
  </si>
  <si>
    <t>20/06a-B30Z</t>
  </si>
  <si>
    <t>204/10a- 4</t>
  </si>
  <si>
    <t>204/10a- 4Z</t>
  </si>
  <si>
    <t>206/05a- 3</t>
  </si>
  <si>
    <t>206/08-A20</t>
  </si>
  <si>
    <t>206/12a- 3</t>
  </si>
  <si>
    <t>21/10-A57X</t>
  </si>
  <si>
    <t>21/10-A57Y</t>
  </si>
  <si>
    <t>21/10-C47U</t>
  </si>
  <si>
    <t>21/10-C47V</t>
  </si>
  <si>
    <t>21/10-C47W</t>
  </si>
  <si>
    <t>21/10-C47X</t>
  </si>
  <si>
    <t>21/10-C48Y</t>
  </si>
  <si>
    <t>21/10-C49Y</t>
  </si>
  <si>
    <t>21/10-C49Z</t>
  </si>
  <si>
    <t>21/10-C50</t>
  </si>
  <si>
    <t>21/10-C51</t>
  </si>
  <si>
    <t>21/10-C51Z</t>
  </si>
  <si>
    <t>21/10-D49Y</t>
  </si>
  <si>
    <t>21/10-D60</t>
  </si>
  <si>
    <t>21/10-D60Z</t>
  </si>
  <si>
    <t>21/10-D61</t>
  </si>
  <si>
    <t>21/10-D61Z</t>
  </si>
  <si>
    <t>21/10-D62</t>
  </si>
  <si>
    <t>21/10-D62X</t>
  </si>
  <si>
    <t>21/10-D62Y</t>
  </si>
  <si>
    <t>21/10-D62Z</t>
  </si>
  <si>
    <t>21/10-D63</t>
  </si>
  <si>
    <t>21/12a- 5</t>
  </si>
  <si>
    <t>21/13a- 5</t>
  </si>
  <si>
    <t>21/17a- 6</t>
  </si>
  <si>
    <t>21/29d- 11</t>
  </si>
  <si>
    <t>21/29d- 11Z</t>
  </si>
  <si>
    <t>210/25a-A45</t>
  </si>
  <si>
    <t>210/25a-A46</t>
  </si>
  <si>
    <t>210/25a-A47</t>
  </si>
  <si>
    <t>210/25a-A48</t>
  </si>
  <si>
    <t>210/25a-A48Z</t>
  </si>
  <si>
    <t>210/30a- 4</t>
  </si>
  <si>
    <t>210/30a- 4X</t>
  </si>
  <si>
    <t>210/30a- 4Y</t>
  </si>
  <si>
    <t>210/30a- 4Z</t>
  </si>
  <si>
    <t>211/18-A56</t>
  </si>
  <si>
    <t>211/18-A57</t>
  </si>
  <si>
    <t>211/18-A58</t>
  </si>
  <si>
    <t>211/18a-S8</t>
  </si>
  <si>
    <t>211/18a-S8Z</t>
  </si>
  <si>
    <t>211/18a-S9</t>
  </si>
  <si>
    <t>211/26a-P17</t>
  </si>
  <si>
    <t>211/26a-P18</t>
  </si>
  <si>
    <t>213/28- 1</t>
  </si>
  <si>
    <t>217/15- 1Z</t>
  </si>
  <si>
    <t>22/02a- 17</t>
  </si>
  <si>
    <t>22/05b- 15</t>
  </si>
  <si>
    <t>22/06a-E21W</t>
  </si>
  <si>
    <t>22/06a-E21X</t>
  </si>
  <si>
    <t>22/06a-E35X</t>
  </si>
  <si>
    <t>22/06a-E35Y</t>
  </si>
  <si>
    <t>22/06a-E36</t>
  </si>
  <si>
    <t>22/06a-E36Z</t>
  </si>
  <si>
    <t>22/06a-E37</t>
  </si>
  <si>
    <t>22/06a-E37Z</t>
  </si>
  <si>
    <t>22/06a-E38</t>
  </si>
  <si>
    <t>22/06a-E38Y</t>
  </si>
  <si>
    <t>22/06a-E38Z</t>
  </si>
  <si>
    <t>22/06c-B1</t>
  </si>
  <si>
    <t>22/06c-B2</t>
  </si>
  <si>
    <t>22/06c-B3</t>
  </si>
  <si>
    <t>22/06c-B3Y</t>
  </si>
  <si>
    <t>22/06c-B3Z</t>
  </si>
  <si>
    <t>22/10a- 7</t>
  </si>
  <si>
    <t>22/10a- 7Y</t>
  </si>
  <si>
    <t>22/10a- 7Z</t>
  </si>
  <si>
    <t>22/10a- 8</t>
  </si>
  <si>
    <t>22/10a- 8Z</t>
  </si>
  <si>
    <t>22/14b-H1</t>
  </si>
  <si>
    <t>22/14b-H2</t>
  </si>
  <si>
    <t>22/14b-H3</t>
  </si>
  <si>
    <t>22/14b-H4</t>
  </si>
  <si>
    <t>22/15- 4</t>
  </si>
  <si>
    <t>22/25a- 10Y</t>
  </si>
  <si>
    <t>22/25a- 11</t>
  </si>
  <si>
    <t>23/22a-A11</t>
  </si>
  <si>
    <t>23/22a-A11Z</t>
  </si>
  <si>
    <t>23/22a-C1</t>
  </si>
  <si>
    <t>23/22a-C1Z</t>
  </si>
  <si>
    <t>28/09- 3</t>
  </si>
  <si>
    <t>28/09- 4</t>
  </si>
  <si>
    <t>28/09- 4Z</t>
  </si>
  <si>
    <t>29/05b-H2</t>
  </si>
  <si>
    <t>3/03b- 13</t>
  </si>
  <si>
    <t>3/08-S88</t>
  </si>
  <si>
    <t>3/09a-N53</t>
  </si>
  <si>
    <t>3/09a-N54</t>
  </si>
  <si>
    <t>3/09a-N54Z</t>
  </si>
  <si>
    <t>3/14a- 19</t>
  </si>
  <si>
    <t>3/14a- 19Z</t>
  </si>
  <si>
    <t>30/01a- 11</t>
  </si>
  <si>
    <t>30/02a- 8Z</t>
  </si>
  <si>
    <t>30/02a- 9</t>
  </si>
  <si>
    <t>30/02a- 9Z</t>
  </si>
  <si>
    <t>30/07a-S1</t>
  </si>
  <si>
    <t>30/07a-S2</t>
  </si>
  <si>
    <t>30/16-N4</t>
  </si>
  <si>
    <t>30/16-N4Z</t>
  </si>
  <si>
    <t>30/17a-J14</t>
  </si>
  <si>
    <t>30/17a-J14Z</t>
  </si>
  <si>
    <t>39/01b- 3</t>
  </si>
  <si>
    <t>42/13a- 6</t>
  </si>
  <si>
    <t>42/28d- 12</t>
  </si>
  <si>
    <t>44/19b- 7</t>
  </si>
  <si>
    <t>44/19b- 7A</t>
  </si>
  <si>
    <t>44/24b-A2</t>
  </si>
  <si>
    <t>44/24b-A2Z</t>
  </si>
  <si>
    <t>44/28b-K10</t>
  </si>
  <si>
    <t>44/28b-K10Z</t>
  </si>
  <si>
    <t>48/14a- 7</t>
  </si>
  <si>
    <t>48/14a- 7Y</t>
  </si>
  <si>
    <t>48/14a- 7Z</t>
  </si>
  <si>
    <t>48/28b- 2</t>
  </si>
  <si>
    <t>49/30b- 10</t>
  </si>
  <si>
    <t>53/02a- 14</t>
  </si>
  <si>
    <t>53/02a- 14A</t>
  </si>
  <si>
    <t>53/02a- 14Z</t>
  </si>
  <si>
    <t>9/02b- 5</t>
  </si>
  <si>
    <t>9/02b- 5Z</t>
  </si>
  <si>
    <t>9/09a-A27</t>
  </si>
  <si>
    <t>9/13a-A84</t>
  </si>
  <si>
    <t>9/13a-A84Z</t>
  </si>
  <si>
    <t>9/13a-B70</t>
  </si>
  <si>
    <t>9/13a-B71</t>
  </si>
  <si>
    <t>9/13a-N12</t>
  </si>
  <si>
    <t>9/13a-N13</t>
  </si>
  <si>
    <t>9/13a-N13Y</t>
  </si>
  <si>
    <t>9/13a-N13Z</t>
  </si>
  <si>
    <t>9/23b-A29X</t>
  </si>
  <si>
    <t>113/27b- 7</t>
  </si>
  <si>
    <t>113/27b- 8</t>
  </si>
  <si>
    <t>113/27b- 9</t>
  </si>
  <si>
    <t>13/22a-B25</t>
  </si>
  <si>
    <t>13/22a-B25Z</t>
  </si>
  <si>
    <t>13/22a-B26</t>
  </si>
  <si>
    <t>13/22a-B26Y</t>
  </si>
  <si>
    <t>13/22a-B26Z</t>
  </si>
  <si>
    <t>13/22a-B27</t>
  </si>
  <si>
    <t>13/22a-C51</t>
  </si>
  <si>
    <t>13/22a-C51Y</t>
  </si>
  <si>
    <t>13/22a-C51Z</t>
  </si>
  <si>
    <t>13/22a-C52</t>
  </si>
  <si>
    <t>15/13b- 11</t>
  </si>
  <si>
    <t>15/17a- 28</t>
  </si>
  <si>
    <t>15/17a- 28A</t>
  </si>
  <si>
    <t>15/17a- 28Z</t>
  </si>
  <si>
    <t>15/18a- 13</t>
  </si>
  <si>
    <t>15/20a- 19</t>
  </si>
  <si>
    <t>15/20a- 19Y</t>
  </si>
  <si>
    <t>15/20a- 19Z</t>
  </si>
  <si>
    <t>15/20a-L3A</t>
  </si>
  <si>
    <t>15/20a-L3Z</t>
  </si>
  <si>
    <t>15/20a-L4</t>
  </si>
  <si>
    <t>15/21a- 60</t>
  </si>
  <si>
    <t>15/22- 21</t>
  </si>
  <si>
    <t>15/24c- 10</t>
  </si>
  <si>
    <t>15/27-E1</t>
  </si>
  <si>
    <t>15/27-E1Y</t>
  </si>
  <si>
    <t>15/27-E1Z</t>
  </si>
  <si>
    <t>16/26-A65</t>
  </si>
  <si>
    <t>16/26-A65V</t>
  </si>
  <si>
    <t>16/26-A65W</t>
  </si>
  <si>
    <t>16/26-A65X</t>
  </si>
  <si>
    <t>16/26-A65Y</t>
  </si>
  <si>
    <t>16/26-A65Z</t>
  </si>
  <si>
    <t>16/26-A66</t>
  </si>
  <si>
    <t>16/26-A66Z</t>
  </si>
  <si>
    <t>19/05b- 2</t>
  </si>
  <si>
    <t>20/01- 12</t>
  </si>
  <si>
    <t>20/01- 12A</t>
  </si>
  <si>
    <t>20/01- 12Y</t>
  </si>
  <si>
    <t>20/01- 12Z</t>
  </si>
  <si>
    <t>20/01- 13</t>
  </si>
  <si>
    <t>20/02a-B2</t>
  </si>
  <si>
    <t>20/02a-B2A</t>
  </si>
  <si>
    <t>20/04a- 11</t>
  </si>
  <si>
    <t>20/06a-B30Y</t>
  </si>
  <si>
    <t>20/06a-B31</t>
  </si>
  <si>
    <t>20/06a-B32</t>
  </si>
  <si>
    <t>20/06a-B33</t>
  </si>
  <si>
    <t>20/06a-B34</t>
  </si>
  <si>
    <t>20/06a-B34Z</t>
  </si>
  <si>
    <t>20/07- 7</t>
  </si>
  <si>
    <t>205/05a-T2</t>
  </si>
  <si>
    <t>205/09- 2</t>
  </si>
  <si>
    <t>206/01a-L1</t>
  </si>
  <si>
    <t>206/04a- 3</t>
  </si>
  <si>
    <t>206/08-B1</t>
  </si>
  <si>
    <t>206/08-B2</t>
  </si>
  <si>
    <t>208/11- 1</t>
  </si>
  <si>
    <t>208/17- 3</t>
  </si>
  <si>
    <t>21/01a- 26W</t>
  </si>
  <si>
    <t>21/01a- 26X</t>
  </si>
  <si>
    <t>21/01a- 26Y</t>
  </si>
  <si>
    <t>21/01a- 26Z</t>
  </si>
  <si>
    <t>21/07b- 4</t>
  </si>
  <si>
    <t>21/10-B51</t>
  </si>
  <si>
    <t>21/10-B51Z</t>
  </si>
  <si>
    <t>21/10-B52</t>
  </si>
  <si>
    <t>21/10-B53</t>
  </si>
  <si>
    <t>21/10-B53Z</t>
  </si>
  <si>
    <t>21/10-C52</t>
  </si>
  <si>
    <t>21/10-C52Z</t>
  </si>
  <si>
    <t>21/10-C53</t>
  </si>
  <si>
    <t>21/10-C53Y</t>
  </si>
  <si>
    <t>21/10-C53Z</t>
  </si>
  <si>
    <t>21/10-C54</t>
  </si>
  <si>
    <t>21/10-C54Z</t>
  </si>
  <si>
    <t>21/10-C55</t>
  </si>
  <si>
    <t>21/10-C56</t>
  </si>
  <si>
    <t>21/10-C56Z</t>
  </si>
  <si>
    <t>21/10-D64</t>
  </si>
  <si>
    <t>21/20d- 8</t>
  </si>
  <si>
    <t>21/28a- 11</t>
  </si>
  <si>
    <t>210/29c- 5</t>
  </si>
  <si>
    <t>211/08c- 5</t>
  </si>
  <si>
    <t>211/11b- 7</t>
  </si>
  <si>
    <t>211/12a-M61</t>
  </si>
  <si>
    <t>211/18-A59</t>
  </si>
  <si>
    <t>211/18a-S10</t>
  </si>
  <si>
    <t>211/18a-S10Y</t>
  </si>
  <si>
    <t>211/18a-S10Z</t>
  </si>
  <si>
    <t>211/18a-S11</t>
  </si>
  <si>
    <t>211/18a-W5</t>
  </si>
  <si>
    <t>211/18a-W6</t>
  </si>
  <si>
    <t>211/21-N93</t>
  </si>
  <si>
    <t>211/21-N94</t>
  </si>
  <si>
    <t>211/26a-P19</t>
  </si>
  <si>
    <t>211/27a- 14</t>
  </si>
  <si>
    <t>211/27e- 13</t>
  </si>
  <si>
    <t>211/27e- 13Z</t>
  </si>
  <si>
    <t>213/25c- 1</t>
  </si>
  <si>
    <t>213/25c- 1V</t>
  </si>
  <si>
    <t>213/25c- 1W</t>
  </si>
  <si>
    <t>213/25c- 1X</t>
  </si>
  <si>
    <t>213/25c- 1Y</t>
  </si>
  <si>
    <t>213/25c- 1Z</t>
  </si>
  <si>
    <t>22/04b- 6</t>
  </si>
  <si>
    <t>22/06a-E39</t>
  </si>
  <si>
    <t>22/06a-E39Z</t>
  </si>
  <si>
    <t>22/07a- 6</t>
  </si>
  <si>
    <t>22/07a- 6Y</t>
  </si>
  <si>
    <t>22/07a- 6Z</t>
  </si>
  <si>
    <t>22/14b-H5</t>
  </si>
  <si>
    <t>22/14b-H6</t>
  </si>
  <si>
    <t>22/30c-K1</t>
  </si>
  <si>
    <t>23/26a-B3</t>
  </si>
  <si>
    <t>28/09a- 5</t>
  </si>
  <si>
    <t>28/09a- 5A</t>
  </si>
  <si>
    <t>28/10a- 3</t>
  </si>
  <si>
    <t>29/01c- 9</t>
  </si>
  <si>
    <t>29/01c- 9Z</t>
  </si>
  <si>
    <t>29/03c-A1</t>
  </si>
  <si>
    <t>29/03c-A2</t>
  </si>
  <si>
    <t>29/03c-A3</t>
  </si>
  <si>
    <t>29/03c-A4</t>
  </si>
  <si>
    <t>29/03c-A5</t>
  </si>
  <si>
    <t>29/10b- 8</t>
  </si>
  <si>
    <t>3/03b- 13Z</t>
  </si>
  <si>
    <t>3/03-C92</t>
  </si>
  <si>
    <t>3/09a-N55</t>
  </si>
  <si>
    <t>3/09a-N55Z</t>
  </si>
  <si>
    <t>3/15a- 15</t>
  </si>
  <si>
    <t>3/15a- 16</t>
  </si>
  <si>
    <t>3/17- 2</t>
  </si>
  <si>
    <t>30/01d- 12</t>
  </si>
  <si>
    <t>30/01d- 12Z</t>
  </si>
  <si>
    <t>30/07a-M10</t>
  </si>
  <si>
    <t>30/07a-M11</t>
  </si>
  <si>
    <t>30/07a-M11Z</t>
  </si>
  <si>
    <t>30/07a-S3</t>
  </si>
  <si>
    <t>30/07a-S4</t>
  </si>
  <si>
    <t>30/07a-S5</t>
  </si>
  <si>
    <t>30/07a-S5Z</t>
  </si>
  <si>
    <t>30/11c- 6</t>
  </si>
  <si>
    <t>30/11c- 6A</t>
  </si>
  <si>
    <t>30/11c- 6B</t>
  </si>
  <si>
    <t>30/11c- 6C</t>
  </si>
  <si>
    <t>30/13a- 11</t>
  </si>
  <si>
    <t>30/13b- 10</t>
  </si>
  <si>
    <t>30/13b- 10Z</t>
  </si>
  <si>
    <t>30/17b-A34W</t>
  </si>
  <si>
    <t>30/24c-K1</t>
  </si>
  <si>
    <t>30/24c-K2</t>
  </si>
  <si>
    <t>30/24c-K3</t>
  </si>
  <si>
    <t>30/24c-K3Z</t>
  </si>
  <si>
    <t>30/24c-K4</t>
  </si>
  <si>
    <t>30/24c-K5</t>
  </si>
  <si>
    <t>30/24c-K6</t>
  </si>
  <si>
    <t>42/13- 3Z</t>
  </si>
  <si>
    <t>42/13- 5Y</t>
  </si>
  <si>
    <t>42/13a-A3</t>
  </si>
  <si>
    <t>42/13a-A4</t>
  </si>
  <si>
    <t>44/18-T6</t>
  </si>
  <si>
    <t>44/19b-K1</t>
  </si>
  <si>
    <t>44/19b-K1Z</t>
  </si>
  <si>
    <t>44/24b-A2Y</t>
  </si>
  <si>
    <t>44/28b-K10Y</t>
  </si>
  <si>
    <t>47/03a-Y1</t>
  </si>
  <si>
    <t>48/01a- 6</t>
  </si>
  <si>
    <t>48/02a-B4</t>
  </si>
  <si>
    <t>48/02a-B5</t>
  </si>
  <si>
    <t>48/14- 5Z</t>
  </si>
  <si>
    <t>48/19a-C1</t>
  </si>
  <si>
    <t>48/19a-C2</t>
  </si>
  <si>
    <t>48/19a-C3</t>
  </si>
  <si>
    <t>48/19a-C4</t>
  </si>
  <si>
    <t>49/20a- 8</t>
  </si>
  <si>
    <t>9/03b- 7</t>
  </si>
  <si>
    <t>9/03b- 7Z</t>
  </si>
  <si>
    <t>9/13a-B72</t>
  </si>
  <si>
    <t>9/13a-B73</t>
  </si>
  <si>
    <t>9/13a-B73Y</t>
  </si>
  <si>
    <t>9/13a-B73Z</t>
  </si>
  <si>
    <t>9/13a-B74</t>
  </si>
  <si>
    <t>9/23b-A29W</t>
  </si>
  <si>
    <t>9/29a- 2Z</t>
  </si>
  <si>
    <t>110/08a- 7</t>
  </si>
  <si>
    <t>110/12a- 9</t>
  </si>
  <si>
    <t>110/12a- 9Y</t>
  </si>
  <si>
    <t>110/12a- 9Z</t>
  </si>
  <si>
    <t>110/12a-C1</t>
  </si>
  <si>
    <t>110/12a-C2</t>
  </si>
  <si>
    <t>110/12a-C2Z</t>
  </si>
  <si>
    <t>110/12a-C3</t>
  </si>
  <si>
    <t>110/12a-C4</t>
  </si>
  <si>
    <t>110/12a-C5</t>
  </si>
  <si>
    <t>110/12a-C5Y</t>
  </si>
  <si>
    <t>110/12a-C5Z</t>
  </si>
  <si>
    <t>13/22a-B28</t>
  </si>
  <si>
    <t>13/22a-B29</t>
  </si>
  <si>
    <t>13/22a-C53</t>
  </si>
  <si>
    <t>13/22a-C53Z</t>
  </si>
  <si>
    <t>13/22a-C54</t>
  </si>
  <si>
    <t>13/23a- 7</t>
  </si>
  <si>
    <t>13/23a- 7A</t>
  </si>
  <si>
    <t>13/23d- 8</t>
  </si>
  <si>
    <t>13/26a- 5</t>
  </si>
  <si>
    <t>15/20a- 19X</t>
  </si>
  <si>
    <t>15/26b-W1</t>
  </si>
  <si>
    <t>15/26b-W1Z</t>
  </si>
  <si>
    <t>15/27-E2</t>
  </si>
  <si>
    <t>15/27-E2Z</t>
  </si>
  <si>
    <t>16/03d- 16</t>
  </si>
  <si>
    <t>16/03d- 16Z</t>
  </si>
  <si>
    <t>16/17-A18Y</t>
  </si>
  <si>
    <t>16/26-A67</t>
  </si>
  <si>
    <t>16/26-A67Z</t>
  </si>
  <si>
    <t>16/26-A68</t>
  </si>
  <si>
    <t>16/26-D13</t>
  </si>
  <si>
    <t>16/26-D13Z</t>
  </si>
  <si>
    <t>20/01- 14</t>
  </si>
  <si>
    <t>20/01- 14Z</t>
  </si>
  <si>
    <t>20/02a-E9</t>
  </si>
  <si>
    <t>20/05b- 12</t>
  </si>
  <si>
    <t>20/06a-B34Y</t>
  </si>
  <si>
    <t>20/06a-B35</t>
  </si>
  <si>
    <t>20/06a-B36</t>
  </si>
  <si>
    <t>20/06a-B37</t>
  </si>
  <si>
    <t>20/06a-B37Z</t>
  </si>
  <si>
    <t>204/05a- 1</t>
  </si>
  <si>
    <t>204/18b- 2</t>
  </si>
  <si>
    <t>205/05a-T2Z</t>
  </si>
  <si>
    <t>205/26a- 10</t>
  </si>
  <si>
    <t>205/26a- 10Z</t>
  </si>
  <si>
    <t>205/26a- 7Y</t>
  </si>
  <si>
    <t>205/26a- 8W</t>
  </si>
  <si>
    <t>205/26a- 8X</t>
  </si>
  <si>
    <t>205/26a- 9</t>
  </si>
  <si>
    <t>206/01a-L1A</t>
  </si>
  <si>
    <t>206/01a-L2</t>
  </si>
  <si>
    <t>206/01a-L3</t>
  </si>
  <si>
    <t>206/01a-L4</t>
  </si>
  <si>
    <t>206/08- 16</t>
  </si>
  <si>
    <t>206/09a- 3</t>
  </si>
  <si>
    <t>206/09a- 3Z</t>
  </si>
  <si>
    <t>206/13a- 3</t>
  </si>
  <si>
    <t>21/01a- 26V</t>
  </si>
  <si>
    <t>21/03f- 8</t>
  </si>
  <si>
    <t>21/10-B54</t>
  </si>
  <si>
    <t>21/10-B54Z</t>
  </si>
  <si>
    <t>21/10-B55</t>
  </si>
  <si>
    <t>21/10-B55Z</t>
  </si>
  <si>
    <t>21/10-B56</t>
  </si>
  <si>
    <t>21/10-B56Y</t>
  </si>
  <si>
    <t>21/10-B56Z</t>
  </si>
  <si>
    <t>21/10-B57</t>
  </si>
  <si>
    <t>21/10-B57Y</t>
  </si>
  <si>
    <t>21/10-B57Z</t>
  </si>
  <si>
    <t>21/10-B58</t>
  </si>
  <si>
    <t>21/10-C56Y</t>
  </si>
  <si>
    <t>21/10-C57</t>
  </si>
  <si>
    <t>21/10-C57X</t>
  </si>
  <si>
    <t>21/10-C57Y</t>
  </si>
  <si>
    <t>21/10-C57Z</t>
  </si>
  <si>
    <t>21/10-D65</t>
  </si>
  <si>
    <t>21/10-D65Z</t>
  </si>
  <si>
    <t>21/12b- 6</t>
  </si>
  <si>
    <t>21/25-G7</t>
  </si>
  <si>
    <t>210/24a-N1</t>
  </si>
  <si>
    <t>210/24a-N2</t>
  </si>
  <si>
    <t>210/24a-N3</t>
  </si>
  <si>
    <t>210/24a-N4</t>
  </si>
  <si>
    <t>210/25a- 11</t>
  </si>
  <si>
    <t>210/25a-A49</t>
  </si>
  <si>
    <t>210/25a-A49Z</t>
  </si>
  <si>
    <t>210/29a- 6</t>
  </si>
  <si>
    <t>211/12a-M62</t>
  </si>
  <si>
    <t>211/18-A60</t>
  </si>
  <si>
    <t>211/18a-S12</t>
  </si>
  <si>
    <t>211/18a-S12Z</t>
  </si>
  <si>
    <t>211/18a-S13</t>
  </si>
  <si>
    <t>211/21-N77Z</t>
  </si>
  <si>
    <t>211/21-N87Y</t>
  </si>
  <si>
    <t>211/26a-P20</t>
  </si>
  <si>
    <t>211/26a-P20Z</t>
  </si>
  <si>
    <t>22/06a-E40</t>
  </si>
  <si>
    <t>22/06a-E40Z</t>
  </si>
  <si>
    <t>22/11-N20X</t>
  </si>
  <si>
    <t>22/11-N20Y</t>
  </si>
  <si>
    <t>22/11-N40</t>
  </si>
  <si>
    <t>22/11-N41</t>
  </si>
  <si>
    <t>22/11-N41Z</t>
  </si>
  <si>
    <t>22/17-T27</t>
  </si>
  <si>
    <t>22/23c- 8</t>
  </si>
  <si>
    <t>22/23c- 8X</t>
  </si>
  <si>
    <t>22/23c- 8Y</t>
  </si>
  <si>
    <t>22/23c- 8Z</t>
  </si>
  <si>
    <t>22/24e- 12</t>
  </si>
  <si>
    <t>22/30b-A11</t>
  </si>
  <si>
    <t>23/22b- 6</t>
  </si>
  <si>
    <t>23/22b- 6Z</t>
  </si>
  <si>
    <t>28/09a- 6</t>
  </si>
  <si>
    <t>28/09a- 6Z</t>
  </si>
  <si>
    <t>29/03c-A1Z</t>
  </si>
  <si>
    <t>29/03c-B1</t>
  </si>
  <si>
    <t>29/03c-B2</t>
  </si>
  <si>
    <t>29/06a- 8</t>
  </si>
  <si>
    <t>3/03-C93</t>
  </si>
  <si>
    <t>3/09a-N55Y</t>
  </si>
  <si>
    <t>3/15a- 16Y</t>
  </si>
  <si>
    <t>3/15a- 16Z</t>
  </si>
  <si>
    <t>30/02a- 10</t>
  </si>
  <si>
    <t>30/02c-J12</t>
  </si>
  <si>
    <t>30/06a-A1</t>
  </si>
  <si>
    <t>30/06a-A1Z</t>
  </si>
  <si>
    <t>30/06a-A2</t>
  </si>
  <si>
    <t>30/06a-A2Z</t>
  </si>
  <si>
    <t>30/13a- 11Z</t>
  </si>
  <si>
    <t>30/17b-A45</t>
  </si>
  <si>
    <t>42/13a-A5</t>
  </si>
  <si>
    <t>42/13a-A5Z</t>
  </si>
  <si>
    <t>42/13a-A6</t>
  </si>
  <si>
    <t>42/13a-A7</t>
  </si>
  <si>
    <t>42/25d- 3</t>
  </si>
  <si>
    <t>42/28d- 13</t>
  </si>
  <si>
    <t>42/28d- 13Z</t>
  </si>
  <si>
    <t>43/18a- 2</t>
  </si>
  <si>
    <t>43/18a- 2Y</t>
  </si>
  <si>
    <t>43/18a- 2Z</t>
  </si>
  <si>
    <t>43/27-J4</t>
  </si>
  <si>
    <t>44/24b-A3</t>
  </si>
  <si>
    <t>44/24b-A3Z</t>
  </si>
  <si>
    <t>44/26a-A11</t>
  </si>
  <si>
    <t>47/03a-Y2</t>
  </si>
  <si>
    <t>47/03a-Y2Y</t>
  </si>
  <si>
    <t>47/03a-Y2Z</t>
  </si>
  <si>
    <t>47/05d- 6</t>
  </si>
  <si>
    <t>47/14b-G1</t>
  </si>
  <si>
    <t>47/14b-G2</t>
  </si>
  <si>
    <t>48/02a-B5Y</t>
  </si>
  <si>
    <t>48/02a-B5Z</t>
  </si>
  <si>
    <t>49/04c- 7Y</t>
  </si>
  <si>
    <t>49/14b- 7</t>
  </si>
  <si>
    <t>49/15a- 3</t>
  </si>
  <si>
    <t>49/18-B12Z</t>
  </si>
  <si>
    <t>49/25a-P9</t>
  </si>
  <si>
    <t>9/02b- 6</t>
  </si>
  <si>
    <t>9/13a-A85</t>
  </si>
  <si>
    <t>9/13a-A86</t>
  </si>
  <si>
    <t>9/13a-A86W</t>
  </si>
  <si>
    <t>9/13a-A86X</t>
  </si>
  <si>
    <t>9/13a-A86Y</t>
  </si>
  <si>
    <t>9/13a-A86Z</t>
  </si>
  <si>
    <t>9/13a-B74Z</t>
  </si>
  <si>
    <t>9/13a-B75</t>
  </si>
  <si>
    <t>9/18b-A32</t>
  </si>
  <si>
    <t>9/18b-A32A</t>
  </si>
  <si>
    <t>9/18b-A33</t>
  </si>
  <si>
    <t>9/19- 17</t>
  </si>
  <si>
    <t>9/23a-T6</t>
  </si>
  <si>
    <t>9/23b-A32</t>
  </si>
  <si>
    <t>9/23b-A32Z</t>
  </si>
  <si>
    <t>110/07b- 9</t>
  </si>
  <si>
    <t>13/22a-B30</t>
  </si>
  <si>
    <t>13/22a-B31</t>
  </si>
  <si>
    <t>13/22a-C55</t>
  </si>
  <si>
    <t>13/22a-C56</t>
  </si>
  <si>
    <t>14/26a- 10</t>
  </si>
  <si>
    <t>14/26a-N1</t>
  </si>
  <si>
    <t>14/26a-N2</t>
  </si>
  <si>
    <t>14/26a-N3</t>
  </si>
  <si>
    <t>15/19c- 12</t>
  </si>
  <si>
    <t>15/19c- 12A</t>
  </si>
  <si>
    <t>15/20a- 20</t>
  </si>
  <si>
    <t>15/20a- 20X</t>
  </si>
  <si>
    <t>15/20a- 20Y</t>
  </si>
  <si>
    <t>15/20a- 20Z</t>
  </si>
  <si>
    <t>15/25c- 15</t>
  </si>
  <si>
    <t>15/25c- 15A</t>
  </si>
  <si>
    <t>15/27a- 12</t>
  </si>
  <si>
    <t>15/27a- 12A</t>
  </si>
  <si>
    <t>15/27a- 12B</t>
  </si>
  <si>
    <t>16/07a-A46</t>
  </si>
  <si>
    <t>16/07a-A47</t>
  </si>
  <si>
    <t>16/07a-A48</t>
  </si>
  <si>
    <t>16/07a-W11</t>
  </si>
  <si>
    <t>16/07a-W12</t>
  </si>
  <si>
    <t>16/07a-W12Y</t>
  </si>
  <si>
    <t>16/07a-W12Z</t>
  </si>
  <si>
    <t>16/26-A69</t>
  </si>
  <si>
    <t>2/05-H64</t>
  </si>
  <si>
    <t>2/05-H65</t>
  </si>
  <si>
    <t>2/05-H66</t>
  </si>
  <si>
    <t>20/01-G1</t>
  </si>
  <si>
    <t>20/01-G2</t>
  </si>
  <si>
    <t>20/01-G3</t>
  </si>
  <si>
    <t>20/01-G3Z</t>
  </si>
  <si>
    <t>20/01-G4</t>
  </si>
  <si>
    <t>20/01-S1</t>
  </si>
  <si>
    <t>20/02a-B3</t>
  </si>
  <si>
    <t>20/06a-B38</t>
  </si>
  <si>
    <t>20/06a-B38Z</t>
  </si>
  <si>
    <t>20/06a-C8</t>
  </si>
  <si>
    <t>204/18b- 2A</t>
  </si>
  <si>
    <t>205/21a- 6</t>
  </si>
  <si>
    <t>205/26a- 8V</t>
  </si>
  <si>
    <t>206/01a-L1Z</t>
  </si>
  <si>
    <t>206/04a- 3Z</t>
  </si>
  <si>
    <t>206/09a- 4</t>
  </si>
  <si>
    <t>206/12a- 4</t>
  </si>
  <si>
    <t>206/12a- 5</t>
  </si>
  <si>
    <t>21/03a-H3</t>
  </si>
  <si>
    <t>21/03a-H3Z</t>
  </si>
  <si>
    <t>21/06b- 8</t>
  </si>
  <si>
    <t>21/10-A58</t>
  </si>
  <si>
    <t>21/10-A58Z</t>
  </si>
  <si>
    <t>21/10-A59</t>
  </si>
  <si>
    <t>21/10-A60</t>
  </si>
  <si>
    <t>21/10-A61</t>
  </si>
  <si>
    <t>21/10-B59</t>
  </si>
  <si>
    <t>21/10-B59Y</t>
  </si>
  <si>
    <t>21/10-B59Z</t>
  </si>
  <si>
    <t>21/10-C58</t>
  </si>
  <si>
    <t>21/10-C58X</t>
  </si>
  <si>
    <t>21/10-C58Y</t>
  </si>
  <si>
    <t>21/10-C58Z</t>
  </si>
  <si>
    <t>21/10-D62W</t>
  </si>
  <si>
    <t>21/10-D63X</t>
  </si>
  <si>
    <t>21/10-D63Y</t>
  </si>
  <si>
    <t>21/10-D63Z</t>
  </si>
  <si>
    <t>21/10-D66</t>
  </si>
  <si>
    <t>21/10-D67</t>
  </si>
  <si>
    <t>21/10-F1</t>
  </si>
  <si>
    <t>21/10-F2</t>
  </si>
  <si>
    <t>21/10-F3</t>
  </si>
  <si>
    <t>21/25-G7Z</t>
  </si>
  <si>
    <t>210/24a-N1Z</t>
  </si>
  <si>
    <t>210/24a-N3Z</t>
  </si>
  <si>
    <t>210/24a-N4Z</t>
  </si>
  <si>
    <t>210/29a- 6Z</t>
  </si>
  <si>
    <t>210/29a- 7</t>
  </si>
  <si>
    <t>210/29a- 7Z</t>
  </si>
  <si>
    <t>210/29a- 8</t>
  </si>
  <si>
    <t>211/18a-S14</t>
  </si>
  <si>
    <t>211/18a-S15</t>
  </si>
  <si>
    <t>211/21-N95</t>
  </si>
  <si>
    <t>211/22a- 6Z</t>
  </si>
  <si>
    <t>22/06a-E35W</t>
  </si>
  <si>
    <t>22/06a-E41</t>
  </si>
  <si>
    <t>22/06a-E41Z</t>
  </si>
  <si>
    <t>22/06a-E42</t>
  </si>
  <si>
    <t>22/06a-E42Z</t>
  </si>
  <si>
    <t>22/16- 6</t>
  </si>
  <si>
    <t>22/22a-N1</t>
  </si>
  <si>
    <t>22/22a-N2</t>
  </si>
  <si>
    <t>22/24a-A8</t>
  </si>
  <si>
    <t>22/24a-A9</t>
  </si>
  <si>
    <t>22/29c- 8</t>
  </si>
  <si>
    <t>22/29c- 8Y</t>
  </si>
  <si>
    <t>22/29c- 8Z</t>
  </si>
  <si>
    <t>22/30b-A11Y</t>
  </si>
  <si>
    <t>22/30b-A11Z</t>
  </si>
  <si>
    <t>22/30c-K1Z</t>
  </si>
  <si>
    <t>28/15- 1</t>
  </si>
  <si>
    <t>29/05b-F10</t>
  </si>
  <si>
    <t>29/05b-F10Z</t>
  </si>
  <si>
    <t>3/03-C93Z</t>
  </si>
  <si>
    <t>3/03-N45Z</t>
  </si>
  <si>
    <t>3/03-N47</t>
  </si>
  <si>
    <t>3/08-S78Y</t>
  </si>
  <si>
    <t>3/08-S89</t>
  </si>
  <si>
    <t>3/09a-N56</t>
  </si>
  <si>
    <t>3/09a-N56Z</t>
  </si>
  <si>
    <t>30/01f- 13</t>
  </si>
  <si>
    <t>30/01f- 13A</t>
  </si>
  <si>
    <t>30/01f- 13Y</t>
  </si>
  <si>
    <t>30/01f- 13Z</t>
  </si>
  <si>
    <t>30/02a- 11</t>
  </si>
  <si>
    <t>30/02c-J12Z</t>
  </si>
  <si>
    <t>30/06a-A3</t>
  </si>
  <si>
    <t>30/06a-A3Z</t>
  </si>
  <si>
    <t>30/06a-B1</t>
  </si>
  <si>
    <t>30/06a-B1X</t>
  </si>
  <si>
    <t>30/06a-B1Y</t>
  </si>
  <si>
    <t>30/06a-B1Z</t>
  </si>
  <si>
    <t>30/06a-B2</t>
  </si>
  <si>
    <t>30/06a-B2Z</t>
  </si>
  <si>
    <t>30/07a-M12</t>
  </si>
  <si>
    <t>30/07a-S6</t>
  </si>
  <si>
    <t>30/07a-S6Z</t>
  </si>
  <si>
    <t>30/07a-S7</t>
  </si>
  <si>
    <t>30/07a-S8</t>
  </si>
  <si>
    <t>30/24c-W1</t>
  </si>
  <si>
    <t>42/13a-A8</t>
  </si>
  <si>
    <t>42/15a- 3</t>
  </si>
  <si>
    <t>43/13b- 7</t>
  </si>
  <si>
    <t>44/12a- 6</t>
  </si>
  <si>
    <t>44/12a-A1</t>
  </si>
  <si>
    <t>44/12a-A2</t>
  </si>
  <si>
    <t>44/12a-A3</t>
  </si>
  <si>
    <t>44/12a-A4</t>
  </si>
  <si>
    <t>44/24b-A4</t>
  </si>
  <si>
    <t>44/24b-A4Z</t>
  </si>
  <si>
    <t>47/03a-Y3</t>
  </si>
  <si>
    <t>47/14b- 11</t>
  </si>
  <si>
    <t>48/07b-H2</t>
  </si>
  <si>
    <t>48/14-G11</t>
  </si>
  <si>
    <t>48/14-G11Y</t>
  </si>
  <si>
    <t>48/14-G11Z</t>
  </si>
  <si>
    <t>49/10a- 9</t>
  </si>
  <si>
    <t>49/10a-G6</t>
  </si>
  <si>
    <t>49/10a-G6Z</t>
  </si>
  <si>
    <t>49/25a-P9Z</t>
  </si>
  <si>
    <t>53/02a- 15</t>
  </si>
  <si>
    <t>53/02a- 15Y</t>
  </si>
  <si>
    <t>53/02a- 15Z</t>
  </si>
  <si>
    <t>9/02b- 7</t>
  </si>
  <si>
    <t>9/13a-A87</t>
  </si>
  <si>
    <t>9/13a-A88</t>
  </si>
  <si>
    <t>9/13a-A88Z</t>
  </si>
  <si>
    <t>9/13a-B76</t>
  </si>
  <si>
    <t>9/13a-B77</t>
  </si>
  <si>
    <t>9/13a-B78</t>
  </si>
  <si>
    <t>9/14a- 15</t>
  </si>
  <si>
    <t>9/14a- 15A</t>
  </si>
  <si>
    <t>9/18b-A33X</t>
  </si>
  <si>
    <t>9/18b-A33Y</t>
  </si>
  <si>
    <t>9/18b-A33Z</t>
  </si>
  <si>
    <t>9/19- 17A</t>
  </si>
  <si>
    <t>9/19- 17Z</t>
  </si>
  <si>
    <t>9/23b-A33</t>
  </si>
  <si>
    <t>12/27- 4</t>
  </si>
  <si>
    <t>13/22a-C55Z</t>
  </si>
  <si>
    <t>13/22a-C57</t>
  </si>
  <si>
    <t>13/22a-C57X</t>
  </si>
  <si>
    <t>13/22a-C57Y</t>
  </si>
  <si>
    <t>13/22a-C57Z</t>
  </si>
  <si>
    <t>13/22a-C58</t>
  </si>
  <si>
    <t>13/22a-C58Z</t>
  </si>
  <si>
    <t>13/22a-C59</t>
  </si>
  <si>
    <t>15/20a- 21</t>
  </si>
  <si>
    <t>15/20a-L5</t>
  </si>
  <si>
    <t>15/20a-L5Z</t>
  </si>
  <si>
    <t>15/22-J40</t>
  </si>
  <si>
    <t>15/25c- 15Z</t>
  </si>
  <si>
    <t>15/29a-A1</t>
  </si>
  <si>
    <t>16/16- 6</t>
  </si>
  <si>
    <t>20/01-G10</t>
  </si>
  <si>
    <t>20/01-G5</t>
  </si>
  <si>
    <t>20/01-G6</t>
  </si>
  <si>
    <t>20/01-G7</t>
  </si>
  <si>
    <t>20/01-G8</t>
  </si>
  <si>
    <t>20/01-G9</t>
  </si>
  <si>
    <t>204/20-L10</t>
  </si>
  <si>
    <t>204/20-L10Z</t>
  </si>
  <si>
    <t>204/20-L11</t>
  </si>
  <si>
    <t>204/20-L9</t>
  </si>
  <si>
    <t>204/20-L9X</t>
  </si>
  <si>
    <t>204/20-L9Y</t>
  </si>
  <si>
    <t>204/20-L9Z</t>
  </si>
  <si>
    <t>205/26a- 11</t>
  </si>
  <si>
    <t>205/26a- 9Z</t>
  </si>
  <si>
    <t>205/27- 3</t>
  </si>
  <si>
    <t>205/27- 3Z</t>
  </si>
  <si>
    <t>206/01a-L4X</t>
  </si>
  <si>
    <t>206/01a-L4Y</t>
  </si>
  <si>
    <t>206/01a-L4Z</t>
  </si>
  <si>
    <t>21/02a- 11</t>
  </si>
  <si>
    <t>21/05a-E1</t>
  </si>
  <si>
    <t>21/05a-E1Z</t>
  </si>
  <si>
    <t>21/10-A62</t>
  </si>
  <si>
    <t>21/10-A62Y</t>
  </si>
  <si>
    <t>21/10-A62Z</t>
  </si>
  <si>
    <t>21/10-B60</t>
  </si>
  <si>
    <t>21/10-B60Z</t>
  </si>
  <si>
    <t>21/10-B61</t>
  </si>
  <si>
    <t>21/10-C59</t>
  </si>
  <si>
    <t>21/10-C59X</t>
  </si>
  <si>
    <t>21/10-C59Y</t>
  </si>
  <si>
    <t>21/10-C59Z</t>
  </si>
  <si>
    <t>21/10-C60</t>
  </si>
  <si>
    <t>21/10-C60Z</t>
  </si>
  <si>
    <t>21/10-C61</t>
  </si>
  <si>
    <t>21/10-C61Z</t>
  </si>
  <si>
    <t>21/10-C62</t>
  </si>
  <si>
    <t>21/10-C62Z</t>
  </si>
  <si>
    <t>21/10-C63</t>
  </si>
  <si>
    <t>21/10-F4</t>
  </si>
  <si>
    <t>21/10-F4Y</t>
  </si>
  <si>
    <t>21/10-F4Z</t>
  </si>
  <si>
    <t>21/10-F5</t>
  </si>
  <si>
    <t>21/10-F6</t>
  </si>
  <si>
    <t>21/10-F7</t>
  </si>
  <si>
    <t>21/10-F7Z</t>
  </si>
  <si>
    <t>21/10-F8</t>
  </si>
  <si>
    <t>21/10-F8Z</t>
  </si>
  <si>
    <t>21/19- 6Y</t>
  </si>
  <si>
    <t>21/19- 6Z</t>
  </si>
  <si>
    <t>21/30- 26</t>
  </si>
  <si>
    <t>21/30- 26Z</t>
  </si>
  <si>
    <t>211/18-A61</t>
  </si>
  <si>
    <t>211/18-A62</t>
  </si>
  <si>
    <t>211/18-A63</t>
  </si>
  <si>
    <t>211/18-A64</t>
  </si>
  <si>
    <t>211/21-N96</t>
  </si>
  <si>
    <t>211/21-N96Z</t>
  </si>
  <si>
    <t>211/26a-P21</t>
  </si>
  <si>
    <t>211/26a-P21Z</t>
  </si>
  <si>
    <t>214/30a-G1</t>
  </si>
  <si>
    <t>214/30a-G2</t>
  </si>
  <si>
    <t>22/13b- 9</t>
  </si>
  <si>
    <t>22/16- 6Y</t>
  </si>
  <si>
    <t>22/16- 6Z</t>
  </si>
  <si>
    <t>22/17-J1</t>
  </si>
  <si>
    <t>22/20-A14Y</t>
  </si>
  <si>
    <t>22/30b-A12</t>
  </si>
  <si>
    <t>22/30b-A13</t>
  </si>
  <si>
    <t>22/30b-A13Z</t>
  </si>
  <si>
    <t>22/30c-B1</t>
  </si>
  <si>
    <t>23/21a- 8</t>
  </si>
  <si>
    <t>23/26a-A10</t>
  </si>
  <si>
    <t>23/26a-A10X</t>
  </si>
  <si>
    <t>23/26a-A10Y</t>
  </si>
  <si>
    <t>23/26a-A10Z</t>
  </si>
  <si>
    <t>28/09a-C1</t>
  </si>
  <si>
    <t>28/09a-C2</t>
  </si>
  <si>
    <t>28/09a-C3</t>
  </si>
  <si>
    <t>28/09a-C4</t>
  </si>
  <si>
    <t>28/15- 2</t>
  </si>
  <si>
    <t>29/03b- 9</t>
  </si>
  <si>
    <t>29/05b-F10W</t>
  </si>
  <si>
    <t>29/05b-F10X</t>
  </si>
  <si>
    <t>29/05b-F10Y</t>
  </si>
  <si>
    <t>29/05b-H2Z</t>
  </si>
  <si>
    <t>29/05b-H3</t>
  </si>
  <si>
    <t>3/03-N48</t>
  </si>
  <si>
    <t>3/14a-D14Z</t>
  </si>
  <si>
    <t>30/06a- 9</t>
  </si>
  <si>
    <t>30/06a-A3Y</t>
  </si>
  <si>
    <t>30/07a-S9</t>
  </si>
  <si>
    <t>30/24c-G1</t>
  </si>
  <si>
    <t>44/11a-B1</t>
  </si>
  <si>
    <t>44/11a-B2</t>
  </si>
  <si>
    <t>44/11a-B3</t>
  </si>
  <si>
    <t>44/11a-B4</t>
  </si>
  <si>
    <t>44/11a-B5</t>
  </si>
  <si>
    <t>44/12a-A3Z</t>
  </si>
  <si>
    <t>44/12a-A4Z</t>
  </si>
  <si>
    <t>44/16a- 4</t>
  </si>
  <si>
    <t>44/16a- 4Z</t>
  </si>
  <si>
    <t>44/19a- 8</t>
  </si>
  <si>
    <t>44/24b-A5</t>
  </si>
  <si>
    <t>44/24b-A5Z</t>
  </si>
  <si>
    <t>47/03a-Y4</t>
  </si>
  <si>
    <t>47/03a-Y4Z</t>
  </si>
  <si>
    <t>8/15a- 3</t>
  </si>
  <si>
    <t>9/02b- 7Y</t>
  </si>
  <si>
    <t>9/02b- 7Z</t>
  </si>
  <si>
    <t>9/02b-A1</t>
  </si>
  <si>
    <t>9/02b-A2</t>
  </si>
  <si>
    <t>9/02b-A3</t>
  </si>
  <si>
    <t>9/02b-A4</t>
  </si>
  <si>
    <t>9/02b-B1</t>
  </si>
  <si>
    <t>9/02b-B2</t>
  </si>
  <si>
    <t>9/02b-B3</t>
  </si>
  <si>
    <t>9/02b-C1</t>
  </si>
  <si>
    <t>9/02b-C2</t>
  </si>
  <si>
    <t>9/02b-C3</t>
  </si>
  <si>
    <t>9/02b-D1</t>
  </si>
  <si>
    <t>9/02b-D2</t>
  </si>
  <si>
    <t>9/02b-D3</t>
  </si>
  <si>
    <t>9/02b-D3Z</t>
  </si>
  <si>
    <t>9/13a- 67</t>
  </si>
  <si>
    <t>9/13a- 67X</t>
  </si>
  <si>
    <t>9/13a- 67Y</t>
  </si>
  <si>
    <t>9/13a- 67Z</t>
  </si>
  <si>
    <t>9/13a- 68</t>
  </si>
  <si>
    <t>9/13a- 68Y</t>
  </si>
  <si>
    <t>9/13a- 68Z</t>
  </si>
  <si>
    <t>9/13a-A87Z</t>
  </si>
  <si>
    <t>9/13a-A89</t>
  </si>
  <si>
    <t>9/13a-A90</t>
  </si>
  <si>
    <t>9/13a-B71Z</t>
  </si>
  <si>
    <t>9/13a-B78Z</t>
  </si>
  <si>
    <t>9/13a-B79</t>
  </si>
  <si>
    <t>9/13b- 69</t>
  </si>
  <si>
    <t>9/18a- 39</t>
  </si>
  <si>
    <t>9/18a- 39A</t>
  </si>
  <si>
    <t>9/18a- 39Z</t>
  </si>
  <si>
    <t>9/18b-A34</t>
  </si>
  <si>
    <t>9/18b-A34Z</t>
  </si>
  <si>
    <t>9/19b- 18</t>
  </si>
  <si>
    <t>9/19b- 18X</t>
  </si>
  <si>
    <t>9/19b- 18Y</t>
  </si>
  <si>
    <t>9/19b- 18Z</t>
  </si>
  <si>
    <t>13/22a-B32</t>
  </si>
  <si>
    <t>13/22a-B33</t>
  </si>
  <si>
    <t>13/22a-C60</t>
  </si>
  <si>
    <t>13/25- 1</t>
  </si>
  <si>
    <t>15/22-F6</t>
  </si>
  <si>
    <t>15/22-J41</t>
  </si>
  <si>
    <t>15/29c- 16</t>
  </si>
  <si>
    <t>16/01- 4</t>
  </si>
  <si>
    <t>16/26-A70</t>
  </si>
  <si>
    <t>16/26-A71</t>
  </si>
  <si>
    <t>16/26-A71Z</t>
  </si>
  <si>
    <t>16/28a- 18</t>
  </si>
  <si>
    <t>20/01-G11</t>
  </si>
  <si>
    <t>20/01-G12</t>
  </si>
  <si>
    <t>20/01-G12Z</t>
  </si>
  <si>
    <t>20/01-G13</t>
  </si>
  <si>
    <t>20/01-G14</t>
  </si>
  <si>
    <t>20/01-G15</t>
  </si>
  <si>
    <t>204/20a-F4</t>
  </si>
  <si>
    <t>204/20-N4</t>
  </si>
  <si>
    <t>204/20-W16</t>
  </si>
  <si>
    <t>204/20-W16Y</t>
  </si>
  <si>
    <t>204/20-W16Z</t>
  </si>
  <si>
    <t>204/20-W17</t>
  </si>
  <si>
    <t>204/20-W18</t>
  </si>
  <si>
    <t>204/20-W18Z</t>
  </si>
  <si>
    <t>204/20-W19</t>
  </si>
  <si>
    <t>205/05a-T3</t>
  </si>
  <si>
    <t>205/21a- 7</t>
  </si>
  <si>
    <t>205/21a- 7Z</t>
  </si>
  <si>
    <t>205/26a- 9Y</t>
  </si>
  <si>
    <t>205/26b- 12</t>
  </si>
  <si>
    <t>206/08-A21</t>
  </si>
  <si>
    <t>206/08-A22</t>
  </si>
  <si>
    <t>21/05c- 7</t>
  </si>
  <si>
    <t>21/05c- 7Z</t>
  </si>
  <si>
    <t>21/08a- 5</t>
  </si>
  <si>
    <t>21/10-C64</t>
  </si>
  <si>
    <t>21/10-C64Z</t>
  </si>
  <si>
    <t>21/10-C65</t>
  </si>
  <si>
    <t>21/10-C66</t>
  </si>
  <si>
    <t>21/10-C67</t>
  </si>
  <si>
    <t>21/10-F8Y</t>
  </si>
  <si>
    <t>21/10-F9</t>
  </si>
  <si>
    <t>21/12c- 7</t>
  </si>
  <si>
    <t>21/19- 13</t>
  </si>
  <si>
    <t>21/30- 27</t>
  </si>
  <si>
    <t>210/24a-B8</t>
  </si>
  <si>
    <t>210/24a-B8Z</t>
  </si>
  <si>
    <t>210/24a-B9</t>
  </si>
  <si>
    <t>210/24a-B9A</t>
  </si>
  <si>
    <t>210/24a-B9Z</t>
  </si>
  <si>
    <t>214/23- 1</t>
  </si>
  <si>
    <t>22/07a- 7</t>
  </si>
  <si>
    <t>22/20-A20</t>
  </si>
  <si>
    <t>22/20-A20Z</t>
  </si>
  <si>
    <t>22/25a-C1</t>
  </si>
  <si>
    <t>22/25a-C2</t>
  </si>
  <si>
    <t>22/25a-C3</t>
  </si>
  <si>
    <t>22/25a-C4</t>
  </si>
  <si>
    <t>22/25a-C5</t>
  </si>
  <si>
    <t>22/25a-C6</t>
  </si>
  <si>
    <t>22/25a-C7</t>
  </si>
  <si>
    <t>22/30b-A14</t>
  </si>
  <si>
    <t>22/30b-A15</t>
  </si>
  <si>
    <t>22/30b-A16</t>
  </si>
  <si>
    <t>22/30c-B2</t>
  </si>
  <si>
    <t>22/30c-B3</t>
  </si>
  <si>
    <t>23/22a-A12</t>
  </si>
  <si>
    <t>28/04a- 4</t>
  </si>
  <si>
    <t>28/09a-B1</t>
  </si>
  <si>
    <t>28/09a-B2</t>
  </si>
  <si>
    <t>28/09a-V1</t>
  </si>
  <si>
    <t>28/09a-V2</t>
  </si>
  <si>
    <t>28/09a-V3</t>
  </si>
  <si>
    <t>28/09a-V4</t>
  </si>
  <si>
    <t>29/05b-H3Z</t>
  </si>
  <si>
    <t>3/08-S90</t>
  </si>
  <si>
    <t>3/14a-D36</t>
  </si>
  <si>
    <t>3/14a-D36Z</t>
  </si>
  <si>
    <t>30/24c-K7</t>
  </si>
  <si>
    <t>38/02- 1</t>
  </si>
  <si>
    <t>38/02- 1Z</t>
  </si>
  <si>
    <t>43/26a-E12</t>
  </si>
  <si>
    <t>44/11a-B2Z</t>
  </si>
  <si>
    <t>44/23g- 14</t>
  </si>
  <si>
    <t>44/24b-A6</t>
  </si>
  <si>
    <t>9/02b-A2Z</t>
  </si>
  <si>
    <t>9/02b-C1Z</t>
  </si>
  <si>
    <t>9/02b-C2Z</t>
  </si>
  <si>
    <t>9/02b-E1</t>
  </si>
  <si>
    <t>9/02b-E2</t>
  </si>
  <si>
    <t>9/02b-E3</t>
  </si>
  <si>
    <t>9/02b-F1</t>
  </si>
  <si>
    <t>9/02b-F2</t>
  </si>
  <si>
    <t>9/11a-A1</t>
  </si>
  <si>
    <t>9/11a-A1Z</t>
  </si>
  <si>
    <t>9/12b- 12</t>
  </si>
  <si>
    <t>9/12b- 12Z</t>
  </si>
  <si>
    <t>9/13a- 70</t>
  </si>
  <si>
    <t>9/13a-A76Y</t>
  </si>
  <si>
    <t>9/13a-B80</t>
  </si>
  <si>
    <t>9/13a-B80Z</t>
  </si>
  <si>
    <t>9/13a-B81</t>
  </si>
  <si>
    <t>9/13a-B82</t>
  </si>
  <si>
    <t>9/13a-B82Z</t>
  </si>
  <si>
    <t>9/13a-N14</t>
  </si>
  <si>
    <t>9/19a- 20</t>
  </si>
  <si>
    <t>9/19a- 20A</t>
  </si>
  <si>
    <t>9/19a- 20Z</t>
  </si>
  <si>
    <t>9/19b- 19</t>
  </si>
  <si>
    <t>9/19b- 19Y</t>
  </si>
  <si>
    <t>9/19b- 19Z</t>
  </si>
  <si>
    <t>9/21a- 3</t>
  </si>
  <si>
    <t>9/21a- 3A</t>
  </si>
  <si>
    <t>13/22a-B33Z</t>
  </si>
  <si>
    <t>13/22a-C61</t>
  </si>
  <si>
    <t>13/22a-C62</t>
  </si>
  <si>
    <t>13/22a-C63</t>
  </si>
  <si>
    <t>13/22a-C63Z</t>
  </si>
  <si>
    <t>14/11a- 2</t>
  </si>
  <si>
    <t>15/16d- 27</t>
  </si>
  <si>
    <t>15/18b- 14</t>
  </si>
  <si>
    <t>15/22-J41Z</t>
  </si>
  <si>
    <t>15/22-J42</t>
  </si>
  <si>
    <t>15/22-J43</t>
  </si>
  <si>
    <t>16/23a- 9</t>
  </si>
  <si>
    <t>20/05b- 13</t>
  </si>
  <si>
    <t>20/05b- 13Z</t>
  </si>
  <si>
    <t>204/20-C24</t>
  </si>
  <si>
    <t>204/20-C25</t>
  </si>
  <si>
    <t>204/20-W19Z</t>
  </si>
  <si>
    <t>204/20-W20</t>
  </si>
  <si>
    <t>204/20-W21</t>
  </si>
  <si>
    <t>205/15- 1</t>
  </si>
  <si>
    <t>205/23- 3</t>
  </si>
  <si>
    <t>205/23- 3A</t>
  </si>
  <si>
    <t>206/08-A23</t>
  </si>
  <si>
    <t>206/08-A24</t>
  </si>
  <si>
    <t>206/08-A25</t>
  </si>
  <si>
    <t>206/08-A25Z</t>
  </si>
  <si>
    <t>206/09b- 5</t>
  </si>
  <si>
    <t>21/06b- 9</t>
  </si>
  <si>
    <t>21/10b- 11</t>
  </si>
  <si>
    <t>21/10-C68</t>
  </si>
  <si>
    <t>21/10-C68W</t>
  </si>
  <si>
    <t>21/10-C68X</t>
  </si>
  <si>
    <t>21/10-C68Y</t>
  </si>
  <si>
    <t>21/10-C68Z</t>
  </si>
  <si>
    <t>21/10-C69</t>
  </si>
  <si>
    <t>21/10-C69Z</t>
  </si>
  <si>
    <t>21/10-C70</t>
  </si>
  <si>
    <t>21/10-C70Z</t>
  </si>
  <si>
    <t>21/10-C71</t>
  </si>
  <si>
    <t>22/02a- 18</t>
  </si>
  <si>
    <t>22/21c- 12</t>
  </si>
  <si>
    <t>22/21c- 12A</t>
  </si>
  <si>
    <t>22/22a-R1</t>
  </si>
  <si>
    <t>22/22a-R2</t>
  </si>
  <si>
    <t>22/30b-A17</t>
  </si>
  <si>
    <t>22/30c-B3Z</t>
  </si>
  <si>
    <t>22/30c-G13</t>
  </si>
  <si>
    <t>28/09a-B3</t>
  </si>
  <si>
    <t>28/09a-B4</t>
  </si>
  <si>
    <t>28/09a-C5</t>
  </si>
  <si>
    <t>28/09a-C6</t>
  </si>
  <si>
    <t>28/09a-C7</t>
  </si>
  <si>
    <t>28/09a-C8</t>
  </si>
  <si>
    <t>29/04e- 5</t>
  </si>
  <si>
    <t>29/04e- 5Z</t>
  </si>
  <si>
    <t>3/08-S91</t>
  </si>
  <si>
    <t>3/08-S91Z</t>
  </si>
  <si>
    <t>3/08-S92</t>
  </si>
  <si>
    <t>3/08-S93</t>
  </si>
  <si>
    <t>3/08-S94</t>
  </si>
  <si>
    <t>3/30- 7</t>
  </si>
  <si>
    <t>30/06a- 10</t>
  </si>
  <si>
    <t>30/06a- 10Z</t>
  </si>
  <si>
    <t>30/07a-S10</t>
  </si>
  <si>
    <t>42/13a-A10</t>
  </si>
  <si>
    <t>42/13a-A10Z</t>
  </si>
  <si>
    <t>42/13a-A9</t>
  </si>
  <si>
    <t>42/13a-A9Z</t>
  </si>
  <si>
    <t>43/26a-E12Z</t>
  </si>
  <si>
    <t>44/23g- 15</t>
  </si>
  <si>
    <t>49/25a-P10</t>
  </si>
  <si>
    <t>49/25b- 11</t>
  </si>
  <si>
    <t>9/02b-E4</t>
  </si>
  <si>
    <t>9/02b-F3</t>
  </si>
  <si>
    <t>9/02b-F4</t>
  </si>
  <si>
    <t>9/11a- 15</t>
  </si>
  <si>
    <t>9/11a- 15Z</t>
  </si>
  <si>
    <t>9/11a- 16</t>
  </si>
  <si>
    <t>9/11a-A2</t>
  </si>
  <si>
    <t>9/11a-A3</t>
  </si>
  <si>
    <t>9/11a-A3Z</t>
  </si>
  <si>
    <t>9/11a-A4</t>
  </si>
  <si>
    <t>9/11a-A5</t>
  </si>
  <si>
    <t>9/13a-B83</t>
  </si>
  <si>
    <t>9/13a-B83Z</t>
  </si>
  <si>
    <t>9/13a-B84</t>
  </si>
  <si>
    <t>9/13a-B85</t>
  </si>
  <si>
    <t>9/13a-B85Y</t>
  </si>
  <si>
    <t>9/13a-B85Z</t>
  </si>
  <si>
    <t>9/13a-N15</t>
  </si>
  <si>
    <t>9/13a-N15Z</t>
  </si>
  <si>
    <t>9/14b- 16</t>
  </si>
  <si>
    <t>9/19b- 21</t>
  </si>
  <si>
    <t>9/19b- 22</t>
  </si>
  <si>
    <t>9/19c-S6</t>
  </si>
  <si>
    <t>9/19c-S6Z</t>
  </si>
  <si>
    <t>9/27- 5</t>
  </si>
  <si>
    <t>11/24b- 4</t>
  </si>
  <si>
    <t>13/21a- 8</t>
  </si>
  <si>
    <t>13/21a- 8Z</t>
  </si>
  <si>
    <t>13/22a-B34</t>
  </si>
  <si>
    <t>13/22a-B34Z</t>
  </si>
  <si>
    <t>13/22a-C64</t>
  </si>
  <si>
    <t>13/22a-C65</t>
  </si>
  <si>
    <t>15/20a-L6</t>
  </si>
  <si>
    <t>15/20a-L6Z</t>
  </si>
  <si>
    <t>16/07a-A49</t>
  </si>
  <si>
    <t>16/17-A19</t>
  </si>
  <si>
    <t>16/17-A20</t>
  </si>
  <si>
    <t>16/18a-G1</t>
  </si>
  <si>
    <t>16/26-A72</t>
  </si>
  <si>
    <t>16/26-A72Y</t>
  </si>
  <si>
    <t>16/26-A72Z</t>
  </si>
  <si>
    <t>16/26-A73</t>
  </si>
  <si>
    <t>16/26-A73Y</t>
  </si>
  <si>
    <t>16/26-A73Z</t>
  </si>
  <si>
    <t>16/29a- 15Y</t>
  </si>
  <si>
    <t>16/29a- 15Z</t>
  </si>
  <si>
    <t>16/29a- 18</t>
  </si>
  <si>
    <t>2/05-H67</t>
  </si>
  <si>
    <t>20/01-S2</t>
  </si>
  <si>
    <t>20/06a-B39</t>
  </si>
  <si>
    <t>20/06a-B39Z</t>
  </si>
  <si>
    <t>204/10a- 5</t>
  </si>
  <si>
    <t>204/10a- 5Y</t>
  </si>
  <si>
    <t>204/10a- 5Z</t>
  </si>
  <si>
    <t>204/20a-F5</t>
  </si>
  <si>
    <t>204/20-C26</t>
  </si>
  <si>
    <t>204/20-C27</t>
  </si>
  <si>
    <t>204/20-C28</t>
  </si>
  <si>
    <t>204/20-C29</t>
  </si>
  <si>
    <t>204/20-C30</t>
  </si>
  <si>
    <t>204/20-C31</t>
  </si>
  <si>
    <t>206/04a- 4</t>
  </si>
  <si>
    <t>206/08-B3</t>
  </si>
  <si>
    <t>21/05c-F1</t>
  </si>
  <si>
    <t>21/05c-F1Y</t>
  </si>
  <si>
    <t>21/05c-F1Z</t>
  </si>
  <si>
    <t>21/05c-F2</t>
  </si>
  <si>
    <t>21/05c-F2Z</t>
  </si>
  <si>
    <t>21/10-B62</t>
  </si>
  <si>
    <t>21/10-B62X</t>
  </si>
  <si>
    <t>21/10-B62Y</t>
  </si>
  <si>
    <t>21/10-B62Z</t>
  </si>
  <si>
    <t>21/10-B63</t>
  </si>
  <si>
    <t>21/10-B63Y</t>
  </si>
  <si>
    <t>21/10-B63Z</t>
  </si>
  <si>
    <t>21/10-C72</t>
  </si>
  <si>
    <t>21/10-D68</t>
  </si>
  <si>
    <t>21/10-D69</t>
  </si>
  <si>
    <t>21/10-D70</t>
  </si>
  <si>
    <t>21/25-G8</t>
  </si>
  <si>
    <t>21/25-G8Y</t>
  </si>
  <si>
    <t>21/25-G8Z</t>
  </si>
  <si>
    <t>210/24a-B10</t>
  </si>
  <si>
    <t>211/12a-M62Z</t>
  </si>
  <si>
    <t>211/12a-M63</t>
  </si>
  <si>
    <t>211/26a-P22</t>
  </si>
  <si>
    <t>211/26a-P22Y</t>
  </si>
  <si>
    <t>211/26a-P22Z</t>
  </si>
  <si>
    <t>22/18c- 8</t>
  </si>
  <si>
    <t>22/18c- 8Y</t>
  </si>
  <si>
    <t>22/18c- 8Z</t>
  </si>
  <si>
    <t>22/19c- 7</t>
  </si>
  <si>
    <t>22/21c- 13</t>
  </si>
  <si>
    <t>22/22a-R2Y</t>
  </si>
  <si>
    <t>22/22a-R2Z</t>
  </si>
  <si>
    <t>22/30c-B4</t>
  </si>
  <si>
    <t>28/09a-B5</t>
  </si>
  <si>
    <t>28/09a-B6</t>
  </si>
  <si>
    <t>28/09a-B6Z</t>
  </si>
  <si>
    <t>28/09a-C5Z</t>
  </si>
  <si>
    <t>29/05b-F11</t>
  </si>
  <si>
    <t>3/03b- 13Y</t>
  </si>
  <si>
    <t>3/03-C94</t>
  </si>
  <si>
    <t>3/03-C95</t>
  </si>
  <si>
    <t>3/03-C95Z</t>
  </si>
  <si>
    <t>3/03-C96</t>
  </si>
  <si>
    <t>3/09a-N57</t>
  </si>
  <si>
    <t>30/07a-S11</t>
  </si>
  <si>
    <t>30/07a-S12</t>
  </si>
  <si>
    <t>30/07a-S12Z</t>
  </si>
  <si>
    <t>42/13a-A4Z</t>
  </si>
  <si>
    <t>44/11a-B1Z</t>
  </si>
  <si>
    <t>44/12b- 7</t>
  </si>
  <si>
    <t>49/04a-C5</t>
  </si>
  <si>
    <t>49/04a-C5Z</t>
  </si>
  <si>
    <t>9/02b-G1</t>
  </si>
  <si>
    <t>9/02b-G2</t>
  </si>
  <si>
    <t>9/02b-G3</t>
  </si>
  <si>
    <t>9/13a-A91</t>
  </si>
  <si>
    <t>9/13a-A92</t>
  </si>
  <si>
    <t>9/13a-A93</t>
  </si>
  <si>
    <t>9/13a-A94</t>
  </si>
  <si>
    <t>9/14a- 17</t>
  </si>
  <si>
    <t>9/14a- 17A</t>
  </si>
  <si>
    <t>9/14a- 17B</t>
  </si>
  <si>
    <t>9/14a- 17Z</t>
  </si>
  <si>
    <t>9/18a- 40</t>
  </si>
  <si>
    <t>9/19a- 24</t>
  </si>
  <si>
    <t>9/19a- 24A</t>
  </si>
  <si>
    <t>9/19b- 23</t>
  </si>
  <si>
    <t>9/19b- 23A</t>
  </si>
  <si>
    <t>9/19b- 25</t>
  </si>
  <si>
    <t>9/19b- 25Z</t>
  </si>
  <si>
    <t>10/01b- 6</t>
  </si>
  <si>
    <t>13/22a-C66</t>
  </si>
  <si>
    <t>13/22a-C66Y</t>
  </si>
  <si>
    <t>13/22a-C66Z</t>
  </si>
  <si>
    <t>13/22a-C67</t>
  </si>
  <si>
    <t>13/22a-C67Z</t>
  </si>
  <si>
    <t>13/22a-C68</t>
  </si>
  <si>
    <t>13/22a-C68Z</t>
  </si>
  <si>
    <t>13/23c- 10</t>
  </si>
  <si>
    <t>13/23c- 11</t>
  </si>
  <si>
    <t>13/23c- 9</t>
  </si>
  <si>
    <t>15/15- 2</t>
  </si>
  <si>
    <t>15/22-J44</t>
  </si>
  <si>
    <t>15/22-J45</t>
  </si>
  <si>
    <t>15/22-J45Z</t>
  </si>
  <si>
    <t>16/29e- 19</t>
  </si>
  <si>
    <t>20/01-N1</t>
  </si>
  <si>
    <t>20/01-N2</t>
  </si>
  <si>
    <t>20/01-N3</t>
  </si>
  <si>
    <t>20/01-N4</t>
  </si>
  <si>
    <t>20/01-N4Z</t>
  </si>
  <si>
    <t>20/01-N5</t>
  </si>
  <si>
    <t>20/01-N6</t>
  </si>
  <si>
    <t>20/05b- 14</t>
  </si>
  <si>
    <t>20/06a-B40</t>
  </si>
  <si>
    <t>20/06a-B40Z</t>
  </si>
  <si>
    <t>20/06a-B41</t>
  </si>
  <si>
    <t>20/06a-B41Y</t>
  </si>
  <si>
    <t>20/06a-B41Z</t>
  </si>
  <si>
    <t>20/06a-B42</t>
  </si>
  <si>
    <t>204/05b- 2</t>
  </si>
  <si>
    <t>204/20a-A1</t>
  </si>
  <si>
    <t>204/20a-A2</t>
  </si>
  <si>
    <t>204/20-C32</t>
  </si>
  <si>
    <t>204/20-L11Y</t>
  </si>
  <si>
    <t>204/20-L11Z</t>
  </si>
  <si>
    <t>204/20-L12</t>
  </si>
  <si>
    <t>204/20-L13</t>
  </si>
  <si>
    <t>204/30b- 4</t>
  </si>
  <si>
    <t>205/26b- 13</t>
  </si>
  <si>
    <t>205/26b- 13Z</t>
  </si>
  <si>
    <t>205/26b- 14</t>
  </si>
  <si>
    <t>206/01a-L5</t>
  </si>
  <si>
    <t>206/04a- 5</t>
  </si>
  <si>
    <t>206/04a- 5Z</t>
  </si>
  <si>
    <t>206/08-B4</t>
  </si>
  <si>
    <t>206/08-B5</t>
  </si>
  <si>
    <t>206/08-B6</t>
  </si>
  <si>
    <t>206/08-B7</t>
  </si>
  <si>
    <t>206/21- 1</t>
  </si>
  <si>
    <t>208/02- 1</t>
  </si>
  <si>
    <t>208/17a- 4</t>
  </si>
  <si>
    <t>21/03a-H4</t>
  </si>
  <si>
    <t>21/05c-F2X</t>
  </si>
  <si>
    <t>21/05c-F2Y</t>
  </si>
  <si>
    <t>21/10-A63</t>
  </si>
  <si>
    <t>21/10-A64</t>
  </si>
  <si>
    <t>21/10-A64Z</t>
  </si>
  <si>
    <t>21/10-A65</t>
  </si>
  <si>
    <t>21/10-A66</t>
  </si>
  <si>
    <t>21/10-A66Y</t>
  </si>
  <si>
    <t>21/10-A66Z</t>
  </si>
  <si>
    <t>21/10-D71</t>
  </si>
  <si>
    <t>21/10-D72</t>
  </si>
  <si>
    <t>21/10-D73</t>
  </si>
  <si>
    <t>21/10-D73Z</t>
  </si>
  <si>
    <t>21/20a-P2</t>
  </si>
  <si>
    <t>21/25-G9</t>
  </si>
  <si>
    <t>211/08- 6</t>
  </si>
  <si>
    <t>211/12a-M64</t>
  </si>
  <si>
    <t>211/13a- 16</t>
  </si>
  <si>
    <t>211/13a- 17</t>
  </si>
  <si>
    <t>211/13a- 18</t>
  </si>
  <si>
    <t>211/13a- 19</t>
  </si>
  <si>
    <t>211/13a- 19A</t>
  </si>
  <si>
    <t>211/13a- 20</t>
  </si>
  <si>
    <t>211/14a- 10</t>
  </si>
  <si>
    <t>211/14a- 11</t>
  </si>
  <si>
    <t>211/21-N97</t>
  </si>
  <si>
    <t>211/21-N98</t>
  </si>
  <si>
    <t>211/30c- 2</t>
  </si>
  <si>
    <t>22/05b-A13</t>
  </si>
  <si>
    <t>22/05b-A14</t>
  </si>
  <si>
    <t>22/10b- 9</t>
  </si>
  <si>
    <t>22/10b- 9A</t>
  </si>
  <si>
    <t>22/22a-N3</t>
  </si>
  <si>
    <t>22/25a-C7Z</t>
  </si>
  <si>
    <t>29/03c- 10</t>
  </si>
  <si>
    <t>29/03c-A3Z</t>
  </si>
  <si>
    <t>29/05b-F12</t>
  </si>
  <si>
    <t>3/08-S100</t>
  </si>
  <si>
    <t>3/08-S58Y</t>
  </si>
  <si>
    <t>3/08-S95</t>
  </si>
  <si>
    <t>3/08-S96</t>
  </si>
  <si>
    <t>3/08-S96Z</t>
  </si>
  <si>
    <t>3/08-S97</t>
  </si>
  <si>
    <t>3/08-S98</t>
  </si>
  <si>
    <t>3/08-S99</t>
  </si>
  <si>
    <t>3/17a- 3</t>
  </si>
  <si>
    <t>30/01c-A1</t>
  </si>
  <si>
    <t>30/01c-A2</t>
  </si>
  <si>
    <t>30/06a-B3</t>
  </si>
  <si>
    <t>30/06a-B3Y</t>
  </si>
  <si>
    <t>30/06a-B3Z</t>
  </si>
  <si>
    <t>30/07a-S13</t>
  </si>
  <si>
    <t>30/07a-S13Y</t>
  </si>
  <si>
    <t>30/07a-S13Z</t>
  </si>
  <si>
    <t>30/07a-S14</t>
  </si>
  <si>
    <t>30/07a-S15</t>
  </si>
  <si>
    <t>30/12d- 11</t>
  </si>
  <si>
    <t>42/04- 1</t>
  </si>
  <si>
    <t>42/04- 1Z</t>
  </si>
  <si>
    <t>42/28d- 14</t>
  </si>
  <si>
    <t>43/12a- 3</t>
  </si>
  <si>
    <t>44/12a-A5</t>
  </si>
  <si>
    <t>48/20a-P9</t>
  </si>
  <si>
    <t>48/20a-P9X</t>
  </si>
  <si>
    <t>48/20a-P9Y</t>
  </si>
  <si>
    <t>48/20a-P9Z</t>
  </si>
  <si>
    <t>48/24b- 6</t>
  </si>
  <si>
    <t>49/04a-C5Y</t>
  </si>
  <si>
    <t>49/04a-C6</t>
  </si>
  <si>
    <t>53/14a- 2</t>
  </si>
  <si>
    <t>9/11a-A13</t>
  </si>
  <si>
    <t>9/11a-A15</t>
  </si>
  <si>
    <t>9/11a-A16</t>
  </si>
  <si>
    <t>9/11a-A17</t>
  </si>
  <si>
    <t>9/11a-A18</t>
  </si>
  <si>
    <t>9/11a-A5Z</t>
  </si>
  <si>
    <t>9/11a-A6</t>
  </si>
  <si>
    <t>9/11a-A6Y</t>
  </si>
  <si>
    <t>9/11a-A6Z</t>
  </si>
  <si>
    <t>9/11a-A7</t>
  </si>
  <si>
    <t>9/11a-A8</t>
  </si>
  <si>
    <t>9/11a-A9</t>
  </si>
  <si>
    <t>9/13a-A95</t>
  </si>
  <si>
    <t>9/13a-A96</t>
  </si>
  <si>
    <t>9/13a-B86</t>
  </si>
  <si>
    <t>9/13a-B87</t>
  </si>
  <si>
    <t>9/13a-B87Y</t>
  </si>
  <si>
    <t>9/13a-B87Z</t>
  </si>
  <si>
    <t>9/18a- 41</t>
  </si>
  <si>
    <t>9/18a- 41Z</t>
  </si>
  <si>
    <t>9/18a-B7</t>
  </si>
  <si>
    <t>9/18a-B7A</t>
  </si>
  <si>
    <t>9/18a-B7B</t>
  </si>
  <si>
    <t>9/18e- 42</t>
  </si>
  <si>
    <t>9/18e- 42A</t>
  </si>
  <si>
    <t>9/19a- 24B</t>
  </si>
  <si>
    <t>9/19a- 24Y</t>
  </si>
  <si>
    <t>9/19a- 24Z</t>
  </si>
  <si>
    <t>9/19b- 26</t>
  </si>
  <si>
    <t>9/19b- 26A</t>
  </si>
  <si>
    <t>9/19b- 26B</t>
  </si>
  <si>
    <t>9/22a- 4</t>
  </si>
  <si>
    <t>9/22a- 4A</t>
  </si>
  <si>
    <t>98/11a- 6</t>
  </si>
  <si>
    <t>98/11a- 6Z</t>
  </si>
  <si>
    <t>12/30- 2</t>
  </si>
  <si>
    <t>14/19-C89</t>
  </si>
  <si>
    <t>16/06a-V2</t>
  </si>
  <si>
    <t>16/07a-W13</t>
  </si>
  <si>
    <t>20/01-G16</t>
  </si>
  <si>
    <t>20/01-G17</t>
  </si>
  <si>
    <t>20/01-G18</t>
  </si>
  <si>
    <t>20/01-N3Z</t>
  </si>
  <si>
    <t>20/06a-B43</t>
  </si>
  <si>
    <t>20/06a-B43Z</t>
  </si>
  <si>
    <t>204/20-C32Z</t>
  </si>
  <si>
    <t>205/26a- 15</t>
  </si>
  <si>
    <t>205/26a- 15Z</t>
  </si>
  <si>
    <t>206/08-B10</t>
  </si>
  <si>
    <t>206/08-B8</t>
  </si>
  <si>
    <t>206/08-B9</t>
  </si>
  <si>
    <t>21/04a-F5</t>
  </si>
  <si>
    <t>21/10-A67</t>
  </si>
  <si>
    <t>21/30- 28</t>
  </si>
  <si>
    <t>211/12a-M65</t>
  </si>
  <si>
    <t>211/21-N98Z</t>
  </si>
  <si>
    <t>22/02a- 19</t>
  </si>
  <si>
    <t>22/02a- 19Z</t>
  </si>
  <si>
    <t>22/06c-B4</t>
  </si>
  <si>
    <t>22/26d- 3</t>
  </si>
  <si>
    <t>22/30b-A18</t>
  </si>
  <si>
    <t>22/30b-A19</t>
  </si>
  <si>
    <t>22/30c-B5</t>
  </si>
  <si>
    <t>23/16b- 13</t>
  </si>
  <si>
    <t>23/16b- 14</t>
  </si>
  <si>
    <t>23/22a-A13</t>
  </si>
  <si>
    <t>23/22a-A13Y</t>
  </si>
  <si>
    <t>23/22a-A13Z</t>
  </si>
  <si>
    <t>23/22a-A14</t>
  </si>
  <si>
    <t>28/09a-V5</t>
  </si>
  <si>
    <t>28/09a-V5Z</t>
  </si>
  <si>
    <t>29/01b-B5</t>
  </si>
  <si>
    <t>29/05b-F13</t>
  </si>
  <si>
    <t>3/03-C84Z</t>
  </si>
  <si>
    <t>3/03-C97</t>
  </si>
  <si>
    <t>30/07a-S16</t>
  </si>
  <si>
    <t>30/07a-S16X</t>
  </si>
  <si>
    <t>30/07a-S16Y</t>
  </si>
  <si>
    <t>30/07a-S16Z</t>
  </si>
  <si>
    <t>42/28d- 15</t>
  </si>
  <si>
    <t>42/28d- 16</t>
  </si>
  <si>
    <t>42/28d- 17</t>
  </si>
  <si>
    <t>42/28d- 18</t>
  </si>
  <si>
    <t>9/02b-C4</t>
  </si>
  <si>
    <t>9/02b-D4</t>
  </si>
  <si>
    <t>9/02b-D4Z</t>
  </si>
  <si>
    <t>9/11a-A10</t>
  </si>
  <si>
    <t>9/11a-A11</t>
  </si>
  <si>
    <t>9/11a-A12</t>
  </si>
  <si>
    <t>9/11a-A14</t>
  </si>
  <si>
    <t>9/11a-A19</t>
  </si>
  <si>
    <t>9/11a-A20</t>
  </si>
  <si>
    <t>9/11a-A21</t>
  </si>
  <si>
    <t>9/13a-A97</t>
  </si>
  <si>
    <t>9/13a-A98</t>
  </si>
  <si>
    <t>9/13a-B88</t>
  </si>
  <si>
    <t>9/13a-B88Y</t>
  </si>
  <si>
    <t>9/13a-B88Z</t>
  </si>
  <si>
    <t>9/13a-B89</t>
  </si>
  <si>
    <t>9/18a- 43</t>
  </si>
  <si>
    <t>9/18a- 43Z</t>
  </si>
  <si>
    <t>9/18e- 42Z</t>
  </si>
  <si>
    <t>9/19b- 27</t>
  </si>
  <si>
    <t>9/19b- 28</t>
  </si>
  <si>
    <t>9/19b- 28A</t>
  </si>
  <si>
    <t>9/19b- 28Z</t>
  </si>
  <si>
    <t>9/19b- 29</t>
  </si>
  <si>
    <t>9/19b- 29A</t>
  </si>
  <si>
    <t>9/19b- 29Z</t>
  </si>
  <si>
    <t>13/24a-B8</t>
  </si>
  <si>
    <t>15/17-B20</t>
  </si>
  <si>
    <t>15/22-J46</t>
  </si>
  <si>
    <t>16/02a- 6</t>
  </si>
  <si>
    <t>20/01-G19</t>
  </si>
  <si>
    <t>206/08-B11</t>
  </si>
  <si>
    <t>206/08-B12</t>
  </si>
  <si>
    <t>206/08-B13</t>
  </si>
  <si>
    <t>206/08-B14</t>
  </si>
  <si>
    <t>206/08-B15</t>
  </si>
  <si>
    <t>21/25-B5</t>
  </si>
  <si>
    <t>21/30f-E1</t>
  </si>
  <si>
    <t>21/30f-E1Z</t>
  </si>
  <si>
    <t>211/08- 6Z</t>
  </si>
  <si>
    <t>22/01b- 12</t>
  </si>
  <si>
    <t>22/01b- 12Y</t>
  </si>
  <si>
    <t>22/01b- 12Z</t>
  </si>
  <si>
    <t>22/06c-B4Y</t>
  </si>
  <si>
    <t>22/06c-B4Z</t>
  </si>
  <si>
    <t>22/10a- 10</t>
  </si>
  <si>
    <t>22/10a- 10Z</t>
  </si>
  <si>
    <t>22/12d- 13</t>
  </si>
  <si>
    <t>22/21c- 14</t>
  </si>
  <si>
    <t>22/29c-J1</t>
  </si>
  <si>
    <t>22/29c-J2</t>
  </si>
  <si>
    <t>22/30b-A20</t>
  </si>
  <si>
    <t>23/16b- 15</t>
  </si>
  <si>
    <t>23/16b- 15Z</t>
  </si>
  <si>
    <t>23/16b- 16</t>
  </si>
  <si>
    <t>23/16f-C1</t>
  </si>
  <si>
    <t>23/16f-C1Z</t>
  </si>
  <si>
    <t>3/03-C100</t>
  </si>
  <si>
    <t>3/03-C100Z</t>
  </si>
  <si>
    <t>3/03-C84X</t>
  </si>
  <si>
    <t>3/03-C84Y</t>
  </si>
  <si>
    <t>3/03-C98</t>
  </si>
  <si>
    <t>3/03-C99</t>
  </si>
  <si>
    <t>3/08-S101</t>
  </si>
  <si>
    <t>3/08-S102</t>
  </si>
  <si>
    <t>3/08-S103</t>
  </si>
  <si>
    <t>30/02c-J13</t>
  </si>
  <si>
    <t>30/07a-S17</t>
  </si>
  <si>
    <t>30/07a-S17Z</t>
  </si>
  <si>
    <t>30/08- 4</t>
  </si>
  <si>
    <t>30/13e- 12</t>
  </si>
  <si>
    <t>30/13e- 12Z</t>
  </si>
  <si>
    <t>42/13a-A11</t>
  </si>
  <si>
    <t>42/28a- 19</t>
  </si>
  <si>
    <t>48/22c- 7</t>
  </si>
  <si>
    <t>48/23a-H1</t>
  </si>
  <si>
    <t>49/10a-G7</t>
  </si>
  <si>
    <t>49/21c-A1</t>
  </si>
  <si>
    <t>9/11a-A22</t>
  </si>
  <si>
    <t>9/11a-A23</t>
  </si>
  <si>
    <t>9/11a-A24</t>
  </si>
  <si>
    <t>9/11a-A25</t>
  </si>
  <si>
    <t>9/11a-A26</t>
  </si>
  <si>
    <t>9/13a-A100</t>
  </si>
  <si>
    <t>9/13a-A99</t>
  </si>
  <si>
    <t>9/18a- 44</t>
  </si>
  <si>
    <t>9/18a- 44A</t>
  </si>
  <si>
    <t>9/18a- 44B</t>
  </si>
  <si>
    <t>9/19b- 30</t>
  </si>
  <si>
    <t>9/19b- 30X</t>
  </si>
  <si>
    <t>9/19b- 30Y</t>
  </si>
  <si>
    <t>9/19b- 30Z</t>
  </si>
  <si>
    <t>13/22a-A4</t>
  </si>
  <si>
    <t>13/22a-C69</t>
  </si>
  <si>
    <t>13/22a-C69Z</t>
  </si>
  <si>
    <t>13/22a-C70</t>
  </si>
  <si>
    <t>13/22a-C71</t>
  </si>
  <si>
    <t>13/22a-C71Z</t>
  </si>
  <si>
    <t>13/22a-C72</t>
  </si>
  <si>
    <t>13/23c- 12</t>
  </si>
  <si>
    <t>13/24a-B8Y</t>
  </si>
  <si>
    <t>13/24a-B8Z</t>
  </si>
  <si>
    <t>14/19-C90</t>
  </si>
  <si>
    <t>14/26a-N4</t>
  </si>
  <si>
    <t>14/26a-N4Z</t>
  </si>
  <si>
    <t>15/17-B21</t>
  </si>
  <si>
    <t>15/22-J47</t>
  </si>
  <si>
    <t>206/08-B16</t>
  </si>
  <si>
    <t>206/08-B17</t>
  </si>
  <si>
    <t>206/08-B18</t>
  </si>
  <si>
    <t>206/08-B19</t>
  </si>
  <si>
    <t>21/10-A68</t>
  </si>
  <si>
    <t>21/10-A68Z</t>
  </si>
  <si>
    <t>21/10-A69</t>
  </si>
  <si>
    <t>21/10-C73</t>
  </si>
  <si>
    <t>21/30c- 29</t>
  </si>
  <si>
    <t>210/24a-B11</t>
  </si>
  <si>
    <t>211/12a-M66</t>
  </si>
  <si>
    <t>22/08a- 5</t>
  </si>
  <si>
    <t>22/11b- 14</t>
  </si>
  <si>
    <t>22/11b- 14A</t>
  </si>
  <si>
    <t>22/19a- 8</t>
  </si>
  <si>
    <t>28/09a-B7</t>
  </si>
  <si>
    <t>28/09a-C9</t>
  </si>
  <si>
    <t>28/09a-L1</t>
  </si>
  <si>
    <t>29/10b- 8Z</t>
  </si>
  <si>
    <t>3/09a-N58</t>
  </si>
  <si>
    <t>3/09a-N58Z</t>
  </si>
  <si>
    <t>3/24c- 6</t>
  </si>
  <si>
    <t>3/24c- 6A</t>
  </si>
  <si>
    <t>3/24c- 6B</t>
  </si>
  <si>
    <t>30/02c-J14</t>
  </si>
  <si>
    <t>30/07a-R1</t>
  </si>
  <si>
    <t>30/12d- 12</t>
  </si>
  <si>
    <t>30/14a- 5</t>
  </si>
  <si>
    <t>41/05a- 2</t>
  </si>
  <si>
    <t>42/28d- 14Z</t>
  </si>
  <si>
    <t>44/12a-A6</t>
  </si>
  <si>
    <t>49/04a-C7</t>
  </si>
  <si>
    <t>49/04a-C7Y</t>
  </si>
  <si>
    <t>49/04a-C7Z</t>
  </si>
  <si>
    <t>49/21c-A2</t>
  </si>
  <si>
    <t>9/11a-A26Z</t>
  </si>
  <si>
    <t>9/11a-A27</t>
  </si>
  <si>
    <t>9/11a-A28</t>
  </si>
  <si>
    <t>9/11a-A29</t>
  </si>
  <si>
    <t>9/11a-A30</t>
  </si>
  <si>
    <t>9/18a-B8</t>
  </si>
  <si>
    <t>9/18a-B8A</t>
  </si>
  <si>
    <t>9/18a-B8Y</t>
  </si>
  <si>
    <t>9/18a-B8Z</t>
  </si>
  <si>
    <t>13/22a-D1</t>
  </si>
  <si>
    <t>13/22a-D2</t>
  </si>
  <si>
    <t>13/22a-D3</t>
  </si>
  <si>
    <t>13/22a-E1</t>
  </si>
  <si>
    <t>13/22a-E2</t>
  </si>
  <si>
    <t>13/22a-E3</t>
  </si>
  <si>
    <t>14/26a-N4X</t>
  </si>
  <si>
    <t>14/26a-N4Y</t>
  </si>
  <si>
    <t>16/18a-G2</t>
  </si>
  <si>
    <t>16/26-A72X</t>
  </si>
  <si>
    <t>20/01-G20</t>
  </si>
  <si>
    <t>20/01-N3Y</t>
  </si>
  <si>
    <t>20/01-N4Y</t>
  </si>
  <si>
    <t>204/20-L14</t>
  </si>
  <si>
    <t>204/20-W22</t>
  </si>
  <si>
    <t>204/20-W23</t>
  </si>
  <si>
    <t>204/23a- 3</t>
  </si>
  <si>
    <t>206/05c- 4</t>
  </si>
  <si>
    <t>206/08-A26</t>
  </si>
  <si>
    <t>206/08-A26Z</t>
  </si>
  <si>
    <t>206/08-A27</t>
  </si>
  <si>
    <t>206/08-B20</t>
  </si>
  <si>
    <t>206/08-B21</t>
  </si>
  <si>
    <t>21/03d- 9</t>
  </si>
  <si>
    <t>21/03d- 9Y</t>
  </si>
  <si>
    <t>21/03d- 9Z</t>
  </si>
  <si>
    <t>21/05c-F3</t>
  </si>
  <si>
    <t>21/30d- 30</t>
  </si>
  <si>
    <t>211/12a-M67</t>
  </si>
  <si>
    <t>211/12a-M68</t>
  </si>
  <si>
    <t>211/12a-M69</t>
  </si>
  <si>
    <t>211/13a- 18Z</t>
  </si>
  <si>
    <t>22/14c- 10</t>
  </si>
  <si>
    <t>22/14c- 10X</t>
  </si>
  <si>
    <t>22/14c- 10Y</t>
  </si>
  <si>
    <t>22/14c- 10Z</t>
  </si>
  <si>
    <t>22/22a-N4</t>
  </si>
  <si>
    <t>22/24h- 13</t>
  </si>
  <si>
    <t>22/24h- 14</t>
  </si>
  <si>
    <t>22/29c-J3</t>
  </si>
  <si>
    <t>22/29c-J4</t>
  </si>
  <si>
    <t>22/30b- 18</t>
  </si>
  <si>
    <t>27/05- 1</t>
  </si>
  <si>
    <t>29/03c- 11</t>
  </si>
  <si>
    <t>3/09a-N59</t>
  </si>
  <si>
    <t>3/09a-N59Z</t>
  </si>
  <si>
    <t>30/02a-A1</t>
  </si>
  <si>
    <t>30/02a-A2</t>
  </si>
  <si>
    <t>30/02a-A3</t>
  </si>
  <si>
    <t>30/02a-A4</t>
  </si>
  <si>
    <t>30/13e-T1</t>
  </si>
  <si>
    <t>30/13e-T2</t>
  </si>
  <si>
    <t>30/13e-T3</t>
  </si>
  <si>
    <t>30/13e-T3Z</t>
  </si>
  <si>
    <t>42/13a-A12</t>
  </si>
  <si>
    <t>42/15a- 4</t>
  </si>
  <si>
    <t>42/27- 4</t>
  </si>
  <si>
    <t>42/27- 4Z</t>
  </si>
  <si>
    <t>42/30-C6</t>
  </si>
  <si>
    <t>42/30-D15</t>
  </si>
  <si>
    <t>42/30-D16</t>
  </si>
  <si>
    <t>48/23a-H2</t>
  </si>
  <si>
    <t>9/11a-A31</t>
  </si>
  <si>
    <t>9/11a-A32</t>
  </si>
  <si>
    <t>9/11a-A33</t>
  </si>
  <si>
    <t>9/11a-A34</t>
  </si>
  <si>
    <t>9/11a-A35</t>
  </si>
  <si>
    <t>9/13a-B90</t>
  </si>
  <si>
    <t>9/13a-B90Z</t>
  </si>
  <si>
    <t>9/19b- 31</t>
  </si>
  <si>
    <t>9/19b- 31Z</t>
  </si>
  <si>
    <t>20/01-G21</t>
  </si>
  <si>
    <t>204/20a-F6</t>
  </si>
  <si>
    <t>30/02a-A3Z</t>
  </si>
  <si>
    <t>Total Count Excl E&amp;A Mech ST</t>
  </si>
  <si>
    <t xml:space="preserve">As of June 2023 this dataset has now been refreshed to utilise well counts from the Well Operations Notification System (WONS) database and using an updated method of counting.  </t>
  </si>
  <si>
    <t xml:space="preserve">The Well Operations Notification System (WONS) database has been updated for suitability and reliability. However, due to system changes in well type </t>
  </si>
  <si>
    <t>L100/02- 1</t>
  </si>
  <si>
    <t>LAND</t>
  </si>
  <si>
    <t>L100/02- 2</t>
  </si>
  <si>
    <t>L100/02- 3</t>
  </si>
  <si>
    <t>L100/02- 4</t>
  </si>
  <si>
    <t>L100/02- 5</t>
  </si>
  <si>
    <t>LQ/05- 1</t>
  </si>
  <si>
    <t>LR/01- 1</t>
  </si>
  <si>
    <t>LK/24- 1</t>
  </si>
  <si>
    <t>LK/29- 1</t>
  </si>
  <si>
    <t>LH/03- 1</t>
  </si>
  <si>
    <t>LH/05- 1</t>
  </si>
  <si>
    <t>LJ/30- 1</t>
  </si>
  <si>
    <t>LK/24- 2</t>
  </si>
  <si>
    <t>LK/24- 3</t>
  </si>
  <si>
    <t>LK/24- 4</t>
  </si>
  <si>
    <t>LK/29- 2</t>
  </si>
  <si>
    <t>LK/29- 3</t>
  </si>
  <si>
    <t>L46/26- 1</t>
  </si>
  <si>
    <t>LJ/29- 1</t>
  </si>
  <si>
    <t>LJ/29- 1A</t>
  </si>
  <si>
    <t>LK/29- 4</t>
  </si>
  <si>
    <t>LK/29- 5</t>
  </si>
  <si>
    <t>LR/30- 1</t>
  </si>
  <si>
    <t>L100/01- 1</t>
  </si>
  <si>
    <t>L100/02- 6</t>
  </si>
  <si>
    <t>L100/07- 1</t>
  </si>
  <si>
    <t>L100/07- 2</t>
  </si>
  <si>
    <t>L100/07- 3</t>
  </si>
  <si>
    <t>L97/15- 1</t>
  </si>
  <si>
    <t>L98/05- 1</t>
  </si>
  <si>
    <t>L99/04- 1</t>
  </si>
  <si>
    <t>L99/05- 1</t>
  </si>
  <si>
    <t>LQ/18- 1</t>
  </si>
  <si>
    <t>LQ/24- 1</t>
  </si>
  <si>
    <t>L100/02- 7</t>
  </si>
  <si>
    <t>L33/01- 1</t>
  </si>
  <si>
    <t>L41/17- 1</t>
  </si>
  <si>
    <t>L97/14- 1</t>
  </si>
  <si>
    <t>L97/14- 2</t>
  </si>
  <si>
    <t>LH/05- 2</t>
  </si>
  <si>
    <t>LK/16- 1</t>
  </si>
  <si>
    <t>LQ/24- 2</t>
  </si>
  <si>
    <t>L100/07- 4</t>
  </si>
  <si>
    <t>L33/01- 2</t>
  </si>
  <si>
    <t>L33/01- 3</t>
  </si>
  <si>
    <t>L40/20- 1</t>
  </si>
  <si>
    <t>L40/20- 2</t>
  </si>
  <si>
    <t>L41/17- 2</t>
  </si>
  <si>
    <t>L97/14- 3</t>
  </si>
  <si>
    <t>LF/25- 1</t>
  </si>
  <si>
    <t>LF/25- 2</t>
  </si>
  <si>
    <t>LF/25- 3</t>
  </si>
  <si>
    <t>LF/25- 4</t>
  </si>
  <si>
    <t>LH/05- 3</t>
  </si>
  <si>
    <t>LH/05- 4</t>
  </si>
  <si>
    <t>LH/05- 5</t>
  </si>
  <si>
    <t>LH/05- 6</t>
  </si>
  <si>
    <t>LJ/30- 2</t>
  </si>
  <si>
    <t>LM/13- 1</t>
  </si>
  <si>
    <t>LM/13- 2</t>
  </si>
  <si>
    <t>LM/13- 3</t>
  </si>
  <si>
    <t>LS/22- 1</t>
  </si>
  <si>
    <t>L110/15- 1</t>
  </si>
  <si>
    <t>L110/15- 10</t>
  </si>
  <si>
    <t>L110/15- 11</t>
  </si>
  <si>
    <t>L110/15- 12</t>
  </si>
  <si>
    <t>L110/15- 13</t>
  </si>
  <si>
    <t>L110/15- 14</t>
  </si>
  <si>
    <t>L110/15- 15</t>
  </si>
  <si>
    <t>L110/15- 16</t>
  </si>
  <si>
    <t>L110/15- 17</t>
  </si>
  <si>
    <t>L110/15- 18</t>
  </si>
  <si>
    <t>L110/15- 19</t>
  </si>
  <si>
    <t>L110/15- 2</t>
  </si>
  <si>
    <t>L110/15- 20</t>
  </si>
  <si>
    <t>L110/15- 21</t>
  </si>
  <si>
    <t>L110/15- 22</t>
  </si>
  <si>
    <t>L110/15- 23</t>
  </si>
  <si>
    <t>L110/15- 24</t>
  </si>
  <si>
    <t>L110/15- 25</t>
  </si>
  <si>
    <t>L110/15- 26</t>
  </si>
  <si>
    <t>L110/15- 27</t>
  </si>
  <si>
    <t>L110/15- 28</t>
  </si>
  <si>
    <t>L110/15- 29</t>
  </si>
  <si>
    <t>L110/15- 3</t>
  </si>
  <si>
    <t>L110/15- 30</t>
  </si>
  <si>
    <t>L110/15- 31</t>
  </si>
  <si>
    <t>L110/15- 32</t>
  </si>
  <si>
    <t>L110/15- 33</t>
  </si>
  <si>
    <t>L110/15- 34</t>
  </si>
  <si>
    <t>L110/15- 35</t>
  </si>
  <si>
    <t>L110/15- 36</t>
  </si>
  <si>
    <t>L110/15- 37</t>
  </si>
  <si>
    <t>L110/15- 38</t>
  </si>
  <si>
    <t>L110/15- 4</t>
  </si>
  <si>
    <t>L110/15- 5G</t>
  </si>
  <si>
    <t>L110/15- 6</t>
  </si>
  <si>
    <t>L110/15- 7</t>
  </si>
  <si>
    <t>L110/15- 8</t>
  </si>
  <si>
    <t>L110/15- 9</t>
  </si>
  <si>
    <t>L33/01- 4</t>
  </si>
  <si>
    <t>L33/01- 5</t>
  </si>
  <si>
    <t>L40/15- 1</t>
  </si>
  <si>
    <t>L40/15- 10</t>
  </si>
  <si>
    <t>L40/15- 2</t>
  </si>
  <si>
    <t>L40/15- 3</t>
  </si>
  <si>
    <t>L40/15- 4</t>
  </si>
  <si>
    <t>L40/15- 5</t>
  </si>
  <si>
    <t>L40/15- 6</t>
  </si>
  <si>
    <t>L40/15- 7</t>
  </si>
  <si>
    <t>L40/15- 8</t>
  </si>
  <si>
    <t>L40/15- 9</t>
  </si>
  <si>
    <t>L40/19- 1</t>
  </si>
  <si>
    <t>L40/20- 10</t>
  </si>
  <si>
    <t>L40/20- 3</t>
  </si>
  <si>
    <t>L40/20- 4</t>
  </si>
  <si>
    <t>L40/20- 5</t>
  </si>
  <si>
    <t>L40/20- 6</t>
  </si>
  <si>
    <t>L40/20- 7</t>
  </si>
  <si>
    <t>L40/20- 8</t>
  </si>
  <si>
    <t>L40/20- 9</t>
  </si>
  <si>
    <t>L46/26- 2</t>
  </si>
  <si>
    <t>L46/26- 3</t>
  </si>
  <si>
    <t>L46/26- 4</t>
  </si>
  <si>
    <t>L46/26- 5</t>
  </si>
  <si>
    <t>L97/14- 4</t>
  </si>
  <si>
    <t>LH/05- 10</t>
  </si>
  <si>
    <t>LH/05- 11</t>
  </si>
  <si>
    <t>LH/05- 12</t>
  </si>
  <si>
    <t>LH/05- 7</t>
  </si>
  <si>
    <t>LH/05- 8</t>
  </si>
  <si>
    <t>LH/05- 9</t>
  </si>
  <si>
    <t>LJ/11- 1</t>
  </si>
  <si>
    <t>LK/17- 1</t>
  </si>
  <si>
    <t>LN/08- 1</t>
  </si>
  <si>
    <t>L110/15- 39</t>
  </si>
  <si>
    <t>L110/15- 40</t>
  </si>
  <si>
    <t>L110/15- 41</t>
  </si>
  <si>
    <t>L110/15- 42</t>
  </si>
  <si>
    <t>L40/20- 11</t>
  </si>
  <si>
    <t>L46/26- 10</t>
  </si>
  <si>
    <t>L46/26- 11</t>
  </si>
  <si>
    <t>L46/26- 12</t>
  </si>
  <si>
    <t>L46/26- 13</t>
  </si>
  <si>
    <t>L46/26- 14</t>
  </si>
  <si>
    <t>L46/26- 15</t>
  </si>
  <si>
    <t>L46/26- 16</t>
  </si>
  <si>
    <t>L46/26- 17</t>
  </si>
  <si>
    <t>L46/26- 18</t>
  </si>
  <si>
    <t>L46/26- 19</t>
  </si>
  <si>
    <t>L46/26- 20</t>
  </si>
  <si>
    <t>L46/26- 21</t>
  </si>
  <si>
    <t>L46/26- 22</t>
  </si>
  <si>
    <t>L46/26- 23</t>
  </si>
  <si>
    <t>L46/26- 24</t>
  </si>
  <si>
    <t>L46/26- 25</t>
  </si>
  <si>
    <t>L46/26- 26</t>
  </si>
  <si>
    <t>L46/26- 6</t>
  </si>
  <si>
    <t>L46/26- 7</t>
  </si>
  <si>
    <t>L46/26- 8</t>
  </si>
  <si>
    <t>L46/26- 9</t>
  </si>
  <si>
    <t>LF/28- 1</t>
  </si>
  <si>
    <t>LH/05- 13</t>
  </si>
  <si>
    <t>LK/19- 1</t>
  </si>
  <si>
    <t>LK/30- 1</t>
  </si>
  <si>
    <t>L105/13- 1</t>
  </si>
  <si>
    <t>L46/21- 1</t>
  </si>
  <si>
    <t>L46/26- 27</t>
  </si>
  <si>
    <t>L46/26- 28</t>
  </si>
  <si>
    <t>L46/26- 29</t>
  </si>
  <si>
    <t>L46/26- 30</t>
  </si>
  <si>
    <t>L46/26- 31</t>
  </si>
  <si>
    <t>L46/26- 32</t>
  </si>
  <si>
    <t>L46/26- 33</t>
  </si>
  <si>
    <t>L46/26- 34</t>
  </si>
  <si>
    <t>L46/26- 35</t>
  </si>
  <si>
    <t>L46/26- 36</t>
  </si>
  <si>
    <t>L46/26- 37</t>
  </si>
  <si>
    <t>L46/26- 38</t>
  </si>
  <si>
    <t>L46/26- 39</t>
  </si>
  <si>
    <t>L46/26- 40</t>
  </si>
  <si>
    <t>L46/26- 41</t>
  </si>
  <si>
    <t>L46/26- 42</t>
  </si>
  <si>
    <t>L46/26- 43</t>
  </si>
  <si>
    <t>L46/26- 44</t>
  </si>
  <si>
    <t>L46/26- 45</t>
  </si>
  <si>
    <t>L46/26- 46</t>
  </si>
  <si>
    <t>L46/26- 47</t>
  </si>
  <si>
    <t>L46/26- 48</t>
  </si>
  <si>
    <t>L46/16- 1</t>
  </si>
  <si>
    <t>L46/21- 2</t>
  </si>
  <si>
    <t>L46/26- 100</t>
  </si>
  <si>
    <t>L46/26- 101</t>
  </si>
  <si>
    <t>L46/26- 49</t>
  </si>
  <si>
    <t>L46/26- 50</t>
  </si>
  <si>
    <t>L46/26- 51</t>
  </si>
  <si>
    <t>L46/26- 52</t>
  </si>
  <si>
    <t>L46/26- 53</t>
  </si>
  <si>
    <t>L46/26- 54</t>
  </si>
  <si>
    <t>L46/26- 55</t>
  </si>
  <si>
    <t>L46/26- 56</t>
  </si>
  <si>
    <t>L46/26- 57</t>
  </si>
  <si>
    <t>L46/26- 58</t>
  </si>
  <si>
    <t>L46/26- 59</t>
  </si>
  <si>
    <t>L46/26- 60</t>
  </si>
  <si>
    <t>L46/26- 61</t>
  </si>
  <si>
    <t>L46/26- 62</t>
  </si>
  <si>
    <t>L46/26- 63</t>
  </si>
  <si>
    <t>L46/26- 64</t>
  </si>
  <si>
    <t>L46/26- 65</t>
  </si>
  <si>
    <t>L46/26- 66</t>
  </si>
  <si>
    <t>L46/26- 67</t>
  </si>
  <si>
    <t>L46/26- 68</t>
  </si>
  <si>
    <t>L46/26- 69</t>
  </si>
  <si>
    <t>L46/26- 70</t>
  </si>
  <si>
    <t>L46/26- 71</t>
  </si>
  <si>
    <t>L46/26- 72</t>
  </si>
  <si>
    <t>L46/26- 73</t>
  </si>
  <si>
    <t>L46/26- 74</t>
  </si>
  <si>
    <t>L46/26- 75</t>
  </si>
  <si>
    <t>L46/26- 76</t>
  </si>
  <si>
    <t>L46/26- 77</t>
  </si>
  <si>
    <t>L46/26- 78</t>
  </si>
  <si>
    <t>L46/26- 79</t>
  </si>
  <si>
    <t>L46/26- 80</t>
  </si>
  <si>
    <t>L46/26- 81</t>
  </si>
  <si>
    <t>L46/26- 82</t>
  </si>
  <si>
    <t>L46/26- 83</t>
  </si>
  <si>
    <t>L46/26- 84</t>
  </si>
  <si>
    <t>L46/26- 85</t>
  </si>
  <si>
    <t>L46/26- 86</t>
  </si>
  <si>
    <t>L46/26- 87</t>
  </si>
  <si>
    <t>L46/26- 88</t>
  </si>
  <si>
    <t>L46/26- 89</t>
  </si>
  <si>
    <t>L46/26- 90</t>
  </si>
  <si>
    <t>L46/26- 91</t>
  </si>
  <si>
    <t>L46/26- 92</t>
  </si>
  <si>
    <t>L46/26- 93</t>
  </si>
  <si>
    <t>L46/26- 94</t>
  </si>
  <si>
    <t>L46/26- 95</t>
  </si>
  <si>
    <t>L46/26- 96</t>
  </si>
  <si>
    <t>L46/26- 97</t>
  </si>
  <si>
    <t>L46/26- 98</t>
  </si>
  <si>
    <t>L46/26- 99</t>
  </si>
  <si>
    <t>L46/21- 3</t>
  </si>
  <si>
    <t>L46/21- 4</t>
  </si>
  <si>
    <t>L46/21- 5</t>
  </si>
  <si>
    <t>L46/23- 1</t>
  </si>
  <si>
    <t>L46/23- 2</t>
  </si>
  <si>
    <t>L46/23- 3</t>
  </si>
  <si>
    <t>L46/23- 4</t>
  </si>
  <si>
    <t>L46/26- 102</t>
  </si>
  <si>
    <t>L46/26- 103</t>
  </si>
  <si>
    <t>L46/26- 104</t>
  </si>
  <si>
    <t>L46/26- 105</t>
  </si>
  <si>
    <t>L46/26- 106</t>
  </si>
  <si>
    <t>L46/26- 107</t>
  </si>
  <si>
    <t>L46/26- 108</t>
  </si>
  <si>
    <t>L46/26- 109</t>
  </si>
  <si>
    <t>L46/26- 110</t>
  </si>
  <si>
    <t>L46/26- 111</t>
  </si>
  <si>
    <t>L46/26- 112</t>
  </si>
  <si>
    <t>L46/26- 113</t>
  </si>
  <si>
    <t>L46/26- 114</t>
  </si>
  <si>
    <t>L46/26- 115</t>
  </si>
  <si>
    <t>L46/26- 116</t>
  </si>
  <si>
    <t>L46/26- 117</t>
  </si>
  <si>
    <t>L46/26- 118</t>
  </si>
  <si>
    <t>L46/26- 119</t>
  </si>
  <si>
    <t>L46/26- 120</t>
  </si>
  <si>
    <t>L46/26- 121</t>
  </si>
  <si>
    <t>L46/26- 122</t>
  </si>
  <si>
    <t>L46/26- 123</t>
  </si>
  <si>
    <t>L46/26- 124</t>
  </si>
  <si>
    <t>L46/26- 125</t>
  </si>
  <si>
    <t>L46/26- 126</t>
  </si>
  <si>
    <t>L46/26- 127</t>
  </si>
  <si>
    <t>L46/26- 128</t>
  </si>
  <si>
    <t>L46/26- 129</t>
  </si>
  <si>
    <t>L46/26- 130</t>
  </si>
  <si>
    <t>L46/26- 131</t>
  </si>
  <si>
    <t>L46/26- 132</t>
  </si>
  <si>
    <t>L46/26- 133</t>
  </si>
  <si>
    <t>L46/26- 134</t>
  </si>
  <si>
    <t>L46/26- 135</t>
  </si>
  <si>
    <t>L46/26- 136</t>
  </si>
  <si>
    <t>L46/26- 137</t>
  </si>
  <si>
    <t>L46/26- 138</t>
  </si>
  <si>
    <t>L46/26- 139</t>
  </si>
  <si>
    <t>L46/26- 140</t>
  </si>
  <si>
    <t>L46/26- 141</t>
  </si>
  <si>
    <t>L46/26- 142</t>
  </si>
  <si>
    <t>L46/26- 143</t>
  </si>
  <si>
    <t>L46/26- 144</t>
  </si>
  <si>
    <t>L46/26- 145</t>
  </si>
  <si>
    <t>L46/26- 146</t>
  </si>
  <si>
    <t>L46/26- 147</t>
  </si>
  <si>
    <t>L46/26- 148</t>
  </si>
  <si>
    <t>L46/26- 149</t>
  </si>
  <si>
    <t>L46/26- 150</t>
  </si>
  <si>
    <t>L46/26- 151</t>
  </si>
  <si>
    <t>L46/26- 152</t>
  </si>
  <si>
    <t>L46/26- 153</t>
  </si>
  <si>
    <t>L46/26- 154</t>
  </si>
  <si>
    <t>L46/26- 155</t>
  </si>
  <si>
    <t>L46/26- 156</t>
  </si>
  <si>
    <t>L46/26- 157</t>
  </si>
  <si>
    <t>L46/26- 158</t>
  </si>
  <si>
    <t>L46/26- 159</t>
  </si>
  <si>
    <t>L46/26- 160</t>
  </si>
  <si>
    <t>L46/26- 161</t>
  </si>
  <si>
    <t>L46/26- 161A</t>
  </si>
  <si>
    <t>L46/26- 162</t>
  </si>
  <si>
    <t>L46/26- 163</t>
  </si>
  <si>
    <t>L46/26- 164</t>
  </si>
  <si>
    <t>L46/26- 165</t>
  </si>
  <si>
    <t>L46/26- 166</t>
  </si>
  <si>
    <t>L46/26- 167</t>
  </si>
  <si>
    <t>L46/26- 168</t>
  </si>
  <si>
    <t>L46/26- 169</t>
  </si>
  <si>
    <t>L46/26- 170</t>
  </si>
  <si>
    <t>L46/26- 171</t>
  </si>
  <si>
    <t>L46/26- 172</t>
  </si>
  <si>
    <t>L46/26- 173</t>
  </si>
  <si>
    <t>L46/26- 174</t>
  </si>
  <si>
    <t>L46/26- 175</t>
  </si>
  <si>
    <t>L46/26- 176</t>
  </si>
  <si>
    <t>L46/26- 177</t>
  </si>
  <si>
    <t>L46/26- 178</t>
  </si>
  <si>
    <t>L46/26- 179</t>
  </si>
  <si>
    <t>L46/26- 180</t>
  </si>
  <si>
    <t>L46/26- 181</t>
  </si>
  <si>
    <t>L46/26- 182</t>
  </si>
  <si>
    <t>L46/26- 183</t>
  </si>
  <si>
    <t>L46/26- 184</t>
  </si>
  <si>
    <t>L46/26- 186</t>
  </si>
  <si>
    <t>L46/26- 187</t>
  </si>
  <si>
    <t>L46/26- 188</t>
  </si>
  <si>
    <t>L46/26- 189</t>
  </si>
  <si>
    <t>L46/26- 190</t>
  </si>
  <si>
    <t>L46/26- 191</t>
  </si>
  <si>
    <t>L46/26- 192</t>
  </si>
  <si>
    <t>L46/26- 193</t>
  </si>
  <si>
    <t>L46/26- 194</t>
  </si>
  <si>
    <t>L46/26- 195</t>
  </si>
  <si>
    <t>L46/26- 196</t>
  </si>
  <si>
    <t>L46/26- 197</t>
  </si>
  <si>
    <t>L46/26- 198</t>
  </si>
  <si>
    <t>L46/26- 199</t>
  </si>
  <si>
    <t>L46/26- 200</t>
  </si>
  <si>
    <t>L46/26- 201</t>
  </si>
  <si>
    <t>L46/26- 202</t>
  </si>
  <si>
    <t>L46/26- 203</t>
  </si>
  <si>
    <t>L46/26- 204</t>
  </si>
  <si>
    <t>L46/26- 205</t>
  </si>
  <si>
    <t>L46/26- 206</t>
  </si>
  <si>
    <t>L46/26- 207</t>
  </si>
  <si>
    <t>L46/26- 208</t>
  </si>
  <si>
    <t>L46/26- 209</t>
  </si>
  <si>
    <t>L46/26- 210</t>
  </si>
  <si>
    <t>L46/26- 211</t>
  </si>
  <si>
    <t>L46/26- 212</t>
  </si>
  <si>
    <t>L46/26- 213</t>
  </si>
  <si>
    <t>L46/26- 214</t>
  </si>
  <si>
    <t>L46/26- 215</t>
  </si>
  <si>
    <t>L46/26- 216</t>
  </si>
  <si>
    <t>L46/26- 217</t>
  </si>
  <si>
    <t>L46/26- 218</t>
  </si>
  <si>
    <t>L46/26- 219</t>
  </si>
  <si>
    <t>L46/26- 220</t>
  </si>
  <si>
    <t>L46/26- 221</t>
  </si>
  <si>
    <t>L46/26- 222</t>
  </si>
  <si>
    <t>L46/26- 223</t>
  </si>
  <si>
    <t>L46/26- 224</t>
  </si>
  <si>
    <t>L46/26- 225</t>
  </si>
  <si>
    <t>L46/26- 226</t>
  </si>
  <si>
    <t>L46/26- 227</t>
  </si>
  <si>
    <t>L46/26- 228</t>
  </si>
  <si>
    <t>L46/26- 229</t>
  </si>
  <si>
    <t>L46/26- 230</t>
  </si>
  <si>
    <t>L46/26- 231</t>
  </si>
  <si>
    <t>L46/26- 232</t>
  </si>
  <si>
    <t>L46/26- 233</t>
  </si>
  <si>
    <t>L46/26- 234</t>
  </si>
  <si>
    <t>L46/26- 235</t>
  </si>
  <si>
    <t>L46/26- 236</t>
  </si>
  <si>
    <t>L46/26- 237</t>
  </si>
  <si>
    <t>L46/26- 238</t>
  </si>
  <si>
    <t>L46/26- 239</t>
  </si>
  <si>
    <t>L46/26- 240</t>
  </si>
  <si>
    <t>L46/26- 241</t>
  </si>
  <si>
    <t>L46/26- 242</t>
  </si>
  <si>
    <t>L46/26- 243</t>
  </si>
  <si>
    <t>L46/26- 244</t>
  </si>
  <si>
    <t>L46/27- 1</t>
  </si>
  <si>
    <t>L46/28- 1</t>
  </si>
  <si>
    <t>L46/28- 2</t>
  </si>
  <si>
    <t>LK/30- 2</t>
  </si>
  <si>
    <t>LM/04- 1</t>
  </si>
  <si>
    <t>LO/01- 1</t>
  </si>
  <si>
    <t>LO/01- 2</t>
  </si>
  <si>
    <t>LO/01- 3</t>
  </si>
  <si>
    <t>LO/01- 4</t>
  </si>
  <si>
    <t>LO/01- 5</t>
  </si>
  <si>
    <t>LO/01- 6</t>
  </si>
  <si>
    <t>LO/02- 1</t>
  </si>
  <si>
    <t>L110/15- 43</t>
  </si>
  <si>
    <t>L110/15- 44</t>
  </si>
  <si>
    <t>L110/15- 45</t>
  </si>
  <si>
    <t>L110/15- 46</t>
  </si>
  <si>
    <t>L110/15- 46A</t>
  </si>
  <si>
    <t>L110/15- 47</t>
  </si>
  <si>
    <t>L46/18- 1</t>
  </si>
  <si>
    <t>L46/23- 5</t>
  </si>
  <si>
    <t>L46/23- 6</t>
  </si>
  <si>
    <t>L46/24- 1</t>
  </si>
  <si>
    <t>L46/26- 245</t>
  </si>
  <si>
    <t>L46/26- 246</t>
  </si>
  <si>
    <t>L46/26- 247</t>
  </si>
  <si>
    <t>L46/26- 248</t>
  </si>
  <si>
    <t>L46/26- 249</t>
  </si>
  <si>
    <t>L46/26- 250</t>
  </si>
  <si>
    <t>L46/26- 251</t>
  </si>
  <si>
    <t>L46/26- 252</t>
  </si>
  <si>
    <t>L46/26- 253</t>
  </si>
  <si>
    <t>L46/26- 254</t>
  </si>
  <si>
    <t>L46/26- 255</t>
  </si>
  <si>
    <t>L46/26- 256</t>
  </si>
  <si>
    <t>L46/26- 257</t>
  </si>
  <si>
    <t>L46/26- 258</t>
  </si>
  <si>
    <t>L46/26- 259</t>
  </si>
  <si>
    <t>L46/26- 260</t>
  </si>
  <si>
    <t>L46/26- 261</t>
  </si>
  <si>
    <t>L46/26- 262</t>
  </si>
  <si>
    <t>L46/26- 263</t>
  </si>
  <si>
    <t>L46/26- 264</t>
  </si>
  <si>
    <t>L46/26- 265</t>
  </si>
  <si>
    <t>L46/26- 266</t>
  </si>
  <si>
    <t>L46/26- 267</t>
  </si>
  <si>
    <t>L46/26- 268</t>
  </si>
  <si>
    <t>L46/26- 269</t>
  </si>
  <si>
    <t>L46/26- 270</t>
  </si>
  <si>
    <t>L46/26- 271</t>
  </si>
  <si>
    <t>L46/26- 272</t>
  </si>
  <si>
    <t>L46/26- 273</t>
  </si>
  <si>
    <t>L46/26- 274</t>
  </si>
  <si>
    <t>L46/26- 275</t>
  </si>
  <si>
    <t>L46/26- 276</t>
  </si>
  <si>
    <t>L46/28- 3</t>
  </si>
  <si>
    <t>L46/29- 1</t>
  </si>
  <si>
    <t>LH/01- 1A</t>
  </si>
  <si>
    <t>LJ/11- 2</t>
  </si>
  <si>
    <t>LJ/11- 3</t>
  </si>
  <si>
    <t>LJ/12- 1</t>
  </si>
  <si>
    <t>LO/02- 2</t>
  </si>
  <si>
    <t>LO/02- 3</t>
  </si>
  <si>
    <t>L40/15- 11</t>
  </si>
  <si>
    <t>L40/27- 1</t>
  </si>
  <si>
    <t>L40/27- 2</t>
  </si>
  <si>
    <t>L40/29- 1</t>
  </si>
  <si>
    <t>L41/22- 1</t>
  </si>
  <si>
    <t>L46/11- 1</t>
  </si>
  <si>
    <t>L46/26- 277</t>
  </si>
  <si>
    <t>L46/26- 278</t>
  </si>
  <si>
    <t>L46/26- 279</t>
  </si>
  <si>
    <t>L46/26- 280</t>
  </si>
  <si>
    <t>L51/04- 1</t>
  </si>
  <si>
    <t>LH/03- 2</t>
  </si>
  <si>
    <t>LH/03- 3</t>
  </si>
  <si>
    <t>LJ/11- 4</t>
  </si>
  <si>
    <t>LK/23- 1</t>
  </si>
  <si>
    <t>LN/05- 1</t>
  </si>
  <si>
    <t>LO/07- 1</t>
  </si>
  <si>
    <t>L110/15- 48</t>
  </si>
  <si>
    <t>L40/15- 12</t>
  </si>
  <si>
    <t>L46/02- 1</t>
  </si>
  <si>
    <t>L46/26- 281</t>
  </si>
  <si>
    <t>L46/26- 282</t>
  </si>
  <si>
    <t>L46/26- 283</t>
  </si>
  <si>
    <t>L46/26- 284</t>
  </si>
  <si>
    <t>L46/26- 285</t>
  </si>
  <si>
    <t>L110/15- 49</t>
  </si>
  <si>
    <t>L110/15- 50</t>
  </si>
  <si>
    <t>L110/15- 51</t>
  </si>
  <si>
    <t>L33/01- 6</t>
  </si>
  <si>
    <t>L46/26- 286</t>
  </si>
  <si>
    <t>L46/26- 287</t>
  </si>
  <si>
    <t>L46/26- 288</t>
  </si>
  <si>
    <t>L46/26- 289</t>
  </si>
  <si>
    <t>L46/26- 290</t>
  </si>
  <si>
    <t>L46/26- 291</t>
  </si>
  <si>
    <t>L46/26- 292</t>
  </si>
  <si>
    <t>L46/26- 293</t>
  </si>
  <si>
    <t>LH/05- 14</t>
  </si>
  <si>
    <t>LK/25- 1</t>
  </si>
  <si>
    <t>LM/08- 1</t>
  </si>
  <si>
    <t>LR/14- 1</t>
  </si>
  <si>
    <t>L110/15- 52</t>
  </si>
  <si>
    <t>L41/17- 3</t>
  </si>
  <si>
    <t>L46/22- 1</t>
  </si>
  <si>
    <t>L46/26- 185</t>
  </si>
  <si>
    <t>L46/26- 294</t>
  </si>
  <si>
    <t>L46/26- 295</t>
  </si>
  <si>
    <t>L46/26- 296</t>
  </si>
  <si>
    <t>L46/26- 297</t>
  </si>
  <si>
    <t>L46/26- 298</t>
  </si>
  <si>
    <t>L46/26- 299</t>
  </si>
  <si>
    <t>L46/26- 300</t>
  </si>
  <si>
    <t>L97/08- 1</t>
  </si>
  <si>
    <t>L98/05- 2</t>
  </si>
  <si>
    <t>LM/03- 1</t>
  </si>
  <si>
    <t>LM/08- 2</t>
  </si>
  <si>
    <t>LN/05- 2</t>
  </si>
  <si>
    <t>LN/05- 2A</t>
  </si>
  <si>
    <t>LN/05- 3</t>
  </si>
  <si>
    <t>LN/05- 4</t>
  </si>
  <si>
    <t>L110/15- 53</t>
  </si>
  <si>
    <t>L41/17- 4</t>
  </si>
  <si>
    <t>L41/18- 1</t>
  </si>
  <si>
    <t>L46/26- 301</t>
  </si>
  <si>
    <t>L46/26- 302</t>
  </si>
  <si>
    <t>L46/26- 303</t>
  </si>
  <si>
    <t>L46/26- 304</t>
  </si>
  <si>
    <t>L46/26- 305</t>
  </si>
  <si>
    <t>L46/26- 306</t>
  </si>
  <si>
    <t>LK/30- 3</t>
  </si>
  <si>
    <t>L41/17- 5</t>
  </si>
  <si>
    <t>L46/26- 307</t>
  </si>
  <si>
    <t>L110/15- 54</t>
  </si>
  <si>
    <t>L41/17- 6</t>
  </si>
  <si>
    <t>L41/17- 7</t>
  </si>
  <si>
    <t>L41/17- 8</t>
  </si>
  <si>
    <t>L46/26- 308</t>
  </si>
  <si>
    <t>L46/26- 309</t>
  </si>
  <si>
    <t>L110/15- 55</t>
  </si>
  <si>
    <t>L110/15- 56</t>
  </si>
  <si>
    <t>L110/15- 57</t>
  </si>
  <si>
    <t>L110/15- 58</t>
  </si>
  <si>
    <t>L110/15- 59</t>
  </si>
  <si>
    <t>L110/15- 60</t>
  </si>
  <si>
    <t>L110/15- 61</t>
  </si>
  <si>
    <t>L41/17- 9</t>
  </si>
  <si>
    <t>L46/26- 310</t>
  </si>
  <si>
    <t>L46/26- 311</t>
  </si>
  <si>
    <t>L98/09- 1</t>
  </si>
  <si>
    <t>L110/15- 62</t>
  </si>
  <si>
    <t>L110/15- 63</t>
  </si>
  <si>
    <t>L41/17- 10</t>
  </si>
  <si>
    <t>L46/21- 6</t>
  </si>
  <si>
    <t>L46/26- 312</t>
  </si>
  <si>
    <t>LJ/16- 1</t>
  </si>
  <si>
    <t>LN/05- 5</t>
  </si>
  <si>
    <t>LO/01- 10</t>
  </si>
  <si>
    <t>LO/01- 7</t>
  </si>
  <si>
    <t>LO/01- 8</t>
  </si>
  <si>
    <t>LO/01- 9</t>
  </si>
  <si>
    <t>L110/15- 64</t>
  </si>
  <si>
    <t>L33/01- 7</t>
  </si>
  <si>
    <t>L46/26- 313</t>
  </si>
  <si>
    <t>L46/26- 314</t>
  </si>
  <si>
    <t>L97/14- 5</t>
  </si>
  <si>
    <t>L97/14- 6</t>
  </si>
  <si>
    <t>LJ/11- 5</t>
  </si>
  <si>
    <t>LN/05- 6</t>
  </si>
  <si>
    <t>LN/05- 7</t>
  </si>
  <si>
    <t>LN/09- 1</t>
  </si>
  <si>
    <t>LO/01- 11</t>
  </si>
  <si>
    <t>LO/01- 12</t>
  </si>
  <si>
    <t>LO/01- 13</t>
  </si>
  <si>
    <t>LO/01- 14</t>
  </si>
  <si>
    <t>LO/01- 15</t>
  </si>
  <si>
    <t>LO/01- 16</t>
  </si>
  <si>
    <t>LQ/13- 1</t>
  </si>
  <si>
    <t>LS/26- 1</t>
  </si>
  <si>
    <t>LS/26- 2</t>
  </si>
  <si>
    <t>LS/26- 3</t>
  </si>
  <si>
    <t>LS/26- 4</t>
  </si>
  <si>
    <t>LS/26- 5</t>
  </si>
  <si>
    <t>LS/27- 1</t>
  </si>
  <si>
    <t>L100/02- 8</t>
  </si>
  <si>
    <t>L100/02- 9</t>
  </si>
  <si>
    <t>L110/30- 1</t>
  </si>
  <si>
    <t>L41/23- 1</t>
  </si>
  <si>
    <t>L41/23- 2</t>
  </si>
  <si>
    <t>L41/29- 1</t>
  </si>
  <si>
    <t>L46/21- 10</t>
  </si>
  <si>
    <t>L46/21- 11</t>
  </si>
  <si>
    <t>L46/21- 7</t>
  </si>
  <si>
    <t>L46/21- 8</t>
  </si>
  <si>
    <t>L46/21- 9</t>
  </si>
  <si>
    <t>L46/23- 7</t>
  </si>
  <si>
    <t>L46/29- 2</t>
  </si>
  <si>
    <t>L97/14- 7</t>
  </si>
  <si>
    <t>L97/14- 8</t>
  </si>
  <si>
    <t>LO/01- 17</t>
  </si>
  <si>
    <t>LO/01- 18</t>
  </si>
  <si>
    <t>LO/01- 19</t>
  </si>
  <si>
    <t>LO/01- 20</t>
  </si>
  <si>
    <t>LO/01- 21</t>
  </si>
  <si>
    <t>LO/01- 22</t>
  </si>
  <si>
    <t>LO/01- 23</t>
  </si>
  <si>
    <t>LO/01- 24</t>
  </si>
  <si>
    <t>LO/01- 25</t>
  </si>
  <si>
    <t>LO/01- 26</t>
  </si>
  <si>
    <t>LS/26- 6</t>
  </si>
  <si>
    <t>L110/15- 29A</t>
  </si>
  <si>
    <t>L110/15- 66</t>
  </si>
  <si>
    <t>L110/15- 67</t>
  </si>
  <si>
    <t>L41/29- 2</t>
  </si>
  <si>
    <t>L46/21- 12</t>
  </si>
  <si>
    <t>L46/21- 13</t>
  </si>
  <si>
    <t>L46/21- 14</t>
  </si>
  <si>
    <t>L46/21- 15</t>
  </si>
  <si>
    <t>L46/21- 16</t>
  </si>
  <si>
    <t>L46/21- 17</t>
  </si>
  <si>
    <t>L46/21- 18</t>
  </si>
  <si>
    <t>L46/21- 19</t>
  </si>
  <si>
    <t>L46/21- 20</t>
  </si>
  <si>
    <t>L46/21- 21</t>
  </si>
  <si>
    <t>L46/21- 22</t>
  </si>
  <si>
    <t>L46/21- 23</t>
  </si>
  <si>
    <t>L46/21- 24</t>
  </si>
  <si>
    <t>L46/21- 25</t>
  </si>
  <si>
    <t>L46/21- 26</t>
  </si>
  <si>
    <t>L46/21- 27</t>
  </si>
  <si>
    <t>L46/26- 315</t>
  </si>
  <si>
    <t>L46/28- 4</t>
  </si>
  <si>
    <t>LJ/12- 2</t>
  </si>
  <si>
    <t>LJ/16- 2</t>
  </si>
  <si>
    <t>LK/15- 1</t>
  </si>
  <si>
    <t>LK/15- 2</t>
  </si>
  <si>
    <t>LK/15- 3</t>
  </si>
  <si>
    <t>LK/29- 6</t>
  </si>
  <si>
    <t>LO/01- 27</t>
  </si>
  <si>
    <t>LO/01- 28</t>
  </si>
  <si>
    <t>L110/15- 65</t>
  </si>
  <si>
    <t>L110/15- 65A</t>
  </si>
  <si>
    <t>L110/15- 68</t>
  </si>
  <si>
    <t>L110/15- 69</t>
  </si>
  <si>
    <t>L110/15- 70</t>
  </si>
  <si>
    <t>L110/15- 71</t>
  </si>
  <si>
    <t>L41/17- 11</t>
  </si>
  <si>
    <t>L46/21- 28</t>
  </si>
  <si>
    <t>L46/21- 29</t>
  </si>
  <si>
    <t>L46/21- 30</t>
  </si>
  <si>
    <t>L46/21- 31</t>
  </si>
  <si>
    <t>L46/21- 32</t>
  </si>
  <si>
    <t>L46/21- 33</t>
  </si>
  <si>
    <t>L46/21- 34</t>
  </si>
  <si>
    <t>L46/21- 35</t>
  </si>
  <si>
    <t>L46/21- 36</t>
  </si>
  <si>
    <t>L46/21- 37</t>
  </si>
  <si>
    <t>L46/21- 38</t>
  </si>
  <si>
    <t>L46/21- 38Z</t>
  </si>
  <si>
    <t>L46/21- 39</t>
  </si>
  <si>
    <t>L46/21- 40</t>
  </si>
  <si>
    <t>L46/21- 41</t>
  </si>
  <si>
    <t>L46/21- 42</t>
  </si>
  <si>
    <t>L46/21- 43</t>
  </si>
  <si>
    <t>L46/21- 44</t>
  </si>
  <si>
    <t>L46/21- 45</t>
  </si>
  <si>
    <t>L46/21- 46</t>
  </si>
  <si>
    <t>L46/21- 47</t>
  </si>
  <si>
    <t>L46/21- 48</t>
  </si>
  <si>
    <t>L46/21- 49</t>
  </si>
  <si>
    <t>L46/21- 50</t>
  </si>
  <si>
    <t>L46/21- 51</t>
  </si>
  <si>
    <t>L46/21- 52</t>
  </si>
  <si>
    <t>L46/21- 53</t>
  </si>
  <si>
    <t>L46/21- 54</t>
  </si>
  <si>
    <t>L46/21- 55</t>
  </si>
  <si>
    <t>L46/21- 56</t>
  </si>
  <si>
    <t>L46/21- 57</t>
  </si>
  <si>
    <t>L46/21- 58</t>
  </si>
  <si>
    <t>L46/21- 59</t>
  </si>
  <si>
    <t>LJ/11- 6</t>
  </si>
  <si>
    <t>LJ/11- 7</t>
  </si>
  <si>
    <t>LJ/11- 8</t>
  </si>
  <si>
    <t>LK/15- 4</t>
  </si>
  <si>
    <t>LK/24- 5</t>
  </si>
  <si>
    <t>LK/25- 2</t>
  </si>
  <si>
    <t>LO/01- 29</t>
  </si>
  <si>
    <t>LO/01- 30</t>
  </si>
  <si>
    <t>LO/01- 31</t>
  </si>
  <si>
    <t>LO/01- 32</t>
  </si>
  <si>
    <t>LO/01- 33</t>
  </si>
  <si>
    <t>L110/15- 72</t>
  </si>
  <si>
    <t>L46/12- 1</t>
  </si>
  <si>
    <t>L46/17- 1</t>
  </si>
  <si>
    <t>L46/17- 2</t>
  </si>
  <si>
    <t>L46/21- 60</t>
  </si>
  <si>
    <t>L97/13- 1</t>
  </si>
  <si>
    <t>L98/02- 1</t>
  </si>
  <si>
    <t>LJ/11- 10</t>
  </si>
  <si>
    <t>LJ/11- 11</t>
  </si>
  <si>
    <t>LJ/11- 9</t>
  </si>
  <si>
    <t>LJ/14- 1</t>
  </si>
  <si>
    <t>LK/15- 5</t>
  </si>
  <si>
    <t>LK/20- 1</t>
  </si>
  <si>
    <t>LK/24- 6</t>
  </si>
  <si>
    <t>LK/25- 3</t>
  </si>
  <si>
    <t>LK/25- 4</t>
  </si>
  <si>
    <t>LK/29- 7</t>
  </si>
  <si>
    <t>LO/01- 34</t>
  </si>
  <si>
    <t>LO/01- 35</t>
  </si>
  <si>
    <t>LO/01- 36</t>
  </si>
  <si>
    <t>LO/01- 37</t>
  </si>
  <si>
    <t>LO/01- 38</t>
  </si>
  <si>
    <t>LO/01- 39</t>
  </si>
  <si>
    <t>LO/01- 40</t>
  </si>
  <si>
    <t>LO/01- 41</t>
  </si>
  <si>
    <t>LQ/09- 1</t>
  </si>
  <si>
    <t>LR/23- 1</t>
  </si>
  <si>
    <t>L33/01- 8</t>
  </si>
  <si>
    <t>L46/16- 2</t>
  </si>
  <si>
    <t>L46/17- 3</t>
  </si>
  <si>
    <t>L46/17- 4</t>
  </si>
  <si>
    <t>L46/17- 5</t>
  </si>
  <si>
    <t>L46/17- 6</t>
  </si>
  <si>
    <t>L46/17- 7</t>
  </si>
  <si>
    <t>L46/21- 61</t>
  </si>
  <si>
    <t>L46/21- 62</t>
  </si>
  <si>
    <t>L46/21- 63</t>
  </si>
  <si>
    <t>L46/21- 64</t>
  </si>
  <si>
    <t>L46/21- 65</t>
  </si>
  <si>
    <t>L46/21- 66</t>
  </si>
  <si>
    <t>L46/21- 67</t>
  </si>
  <si>
    <t>L46/21- 68</t>
  </si>
  <si>
    <t>L46/22- 2</t>
  </si>
  <si>
    <t>L46/23- 8</t>
  </si>
  <si>
    <t>L46/23- 9</t>
  </si>
  <si>
    <t>L46/28- 5</t>
  </si>
  <si>
    <t>L97/10- 1</t>
  </si>
  <si>
    <t>L97/13- 2</t>
  </si>
  <si>
    <t>L97/13- 3</t>
  </si>
  <si>
    <t>L97/15- 2</t>
  </si>
  <si>
    <t>L97/15- 3</t>
  </si>
  <si>
    <t>LK/25- 10</t>
  </si>
  <si>
    <t>LK/25- 11</t>
  </si>
  <si>
    <t>LK/25- 12</t>
  </si>
  <si>
    <t>LK/25- 13</t>
  </si>
  <si>
    <t>LK/25- 14</t>
  </si>
  <si>
    <t>LK/25- 5</t>
  </si>
  <si>
    <t>LK/25- 6</t>
  </si>
  <si>
    <t>LK/25- 7</t>
  </si>
  <si>
    <t>LK/25- 8</t>
  </si>
  <si>
    <t>LK/25- 9</t>
  </si>
  <si>
    <t>LO/01- 42</t>
  </si>
  <si>
    <t>LO/01- 43</t>
  </si>
  <si>
    <t>LO/01- 44</t>
  </si>
  <si>
    <t>LQ/29- 1</t>
  </si>
  <si>
    <t>LS/18- 1</t>
  </si>
  <si>
    <t>LS/18- 2</t>
  </si>
  <si>
    <t>LS/18- 3</t>
  </si>
  <si>
    <t>LS/18- 4</t>
  </si>
  <si>
    <t>L110/15- 73</t>
  </si>
  <si>
    <t>L40/04- 1</t>
  </si>
  <si>
    <t>L40/14- 1</t>
  </si>
  <si>
    <t>L41/22- 2</t>
  </si>
  <si>
    <t>L41/29- 3</t>
  </si>
  <si>
    <t>L46/17- 10</t>
  </si>
  <si>
    <t>L46/17- 11</t>
  </si>
  <si>
    <t>L46/17- 12</t>
  </si>
  <si>
    <t>L46/17- 13</t>
  </si>
  <si>
    <t>L46/17- 8</t>
  </si>
  <si>
    <t>L46/17- 9</t>
  </si>
  <si>
    <t>L46/21- 69</t>
  </si>
  <si>
    <t>L46/21- 70</t>
  </si>
  <si>
    <t>L46/21- 71</t>
  </si>
  <si>
    <t>L46/21- 72</t>
  </si>
  <si>
    <t>L46/21- 73</t>
  </si>
  <si>
    <t>L97/15- 4</t>
  </si>
  <si>
    <t>L97/15- 5</t>
  </si>
  <si>
    <t>LK/25- 15</t>
  </si>
  <si>
    <t>LK/25- 16</t>
  </si>
  <si>
    <t>LK/25- 17</t>
  </si>
  <si>
    <t>LK/25- 18</t>
  </si>
  <si>
    <t>LK/25- 19</t>
  </si>
  <si>
    <t>LK/25- 20</t>
  </si>
  <si>
    <t>LK/25- 21</t>
  </si>
  <si>
    <t>LK/25- 22</t>
  </si>
  <si>
    <t>LO/01- 45</t>
  </si>
  <si>
    <t>LQ/05- 2</t>
  </si>
  <si>
    <t>LQ/05- 3</t>
  </si>
  <si>
    <t>LQ/29- 2</t>
  </si>
  <si>
    <t>LQ/29- 3</t>
  </si>
  <si>
    <t>LQ/29- 4</t>
  </si>
  <si>
    <t>LS/18- 10</t>
  </si>
  <si>
    <t>LS/18- 5</t>
  </si>
  <si>
    <t>LS/18- 6</t>
  </si>
  <si>
    <t>LS/18- 7</t>
  </si>
  <si>
    <t>LS/18- 8</t>
  </si>
  <si>
    <t>LS/18- 9</t>
  </si>
  <si>
    <t>L110/15- 74</t>
  </si>
  <si>
    <t>L110/15- 75</t>
  </si>
  <si>
    <t>L41/26- 1</t>
  </si>
  <si>
    <t>L46/17- 14</t>
  </si>
  <si>
    <t>L46/17- 15</t>
  </si>
  <si>
    <t>L46/17- 16</t>
  </si>
  <si>
    <t>L46/17- 17</t>
  </si>
  <si>
    <t>L46/17- 18</t>
  </si>
  <si>
    <t>L46/17- 19</t>
  </si>
  <si>
    <t>L46/17- 20</t>
  </si>
  <si>
    <t>L46/17- 21</t>
  </si>
  <si>
    <t>L46/17- 22</t>
  </si>
  <si>
    <t>L46/17- 23</t>
  </si>
  <si>
    <t>L46/17- 24</t>
  </si>
  <si>
    <t>L46/17- 25</t>
  </si>
  <si>
    <t>L46/17- 26</t>
  </si>
  <si>
    <t>L46/17- 27</t>
  </si>
  <si>
    <t>L46/17- 28</t>
  </si>
  <si>
    <t>L46/18- 2</t>
  </si>
  <si>
    <t>L46/18- 3</t>
  </si>
  <si>
    <t>L46/21- 74</t>
  </si>
  <si>
    <t>L46/21- 75</t>
  </si>
  <si>
    <t>L46/21- 76</t>
  </si>
  <si>
    <t>L46/21- 77</t>
  </si>
  <si>
    <t>L46/21- 78</t>
  </si>
  <si>
    <t>L46/21- 79</t>
  </si>
  <si>
    <t>L46/21- 80</t>
  </si>
  <si>
    <t>L46/21- 81</t>
  </si>
  <si>
    <t>L46/21- 82</t>
  </si>
  <si>
    <t>L46/21- 83</t>
  </si>
  <si>
    <t>LO/01- 46</t>
  </si>
  <si>
    <t>LO/14- 1</t>
  </si>
  <si>
    <t>LQ/02- 1</t>
  </si>
  <si>
    <t>LQ/05- 4</t>
  </si>
  <si>
    <t>LQ/05- 5</t>
  </si>
  <si>
    <t>LQ/05- 6</t>
  </si>
  <si>
    <t>LQ/29- 5</t>
  </si>
  <si>
    <t>L46/17- 29</t>
  </si>
  <si>
    <t>L46/17- 30</t>
  </si>
  <si>
    <t>L46/17- 31</t>
  </si>
  <si>
    <t>L46/17- 32</t>
  </si>
  <si>
    <t>L46/17- 33</t>
  </si>
  <si>
    <t>L46/17- 34</t>
  </si>
  <si>
    <t>L46/17- 35</t>
  </si>
  <si>
    <t>L46/17- 36</t>
  </si>
  <si>
    <t>L46/17- 37</t>
  </si>
  <si>
    <t>L46/17- 38</t>
  </si>
  <si>
    <t>L46/17- 39</t>
  </si>
  <si>
    <t>L46/17- 40</t>
  </si>
  <si>
    <t>L46/17- 41</t>
  </si>
  <si>
    <t>L46/17- 42</t>
  </si>
  <si>
    <t>L46/17- 43</t>
  </si>
  <si>
    <t>L46/18- 4</t>
  </si>
  <si>
    <t>L46/21- 84</t>
  </si>
  <si>
    <t>L46/21- 85</t>
  </si>
  <si>
    <t>L46/21- 86</t>
  </si>
  <si>
    <t>L46/21- 87</t>
  </si>
  <si>
    <t>L46/21- 88</t>
  </si>
  <si>
    <t>L46/21- 89</t>
  </si>
  <si>
    <t>L46/21- 90</t>
  </si>
  <si>
    <t>L46/21- 91</t>
  </si>
  <si>
    <t>L46/22- 3</t>
  </si>
  <si>
    <t>L46/22- 5</t>
  </si>
  <si>
    <t>LH/03- 4</t>
  </si>
  <si>
    <t>LK/15- 6</t>
  </si>
  <si>
    <t>LK/25- 23</t>
  </si>
  <si>
    <t>LO/01- 47</t>
  </si>
  <si>
    <t>LO/02- 4</t>
  </si>
  <si>
    <t>LQ/02- 2</t>
  </si>
  <si>
    <t>LQ/02- 3</t>
  </si>
  <si>
    <t>LQ/02- 4</t>
  </si>
  <si>
    <t>L100/07- 5</t>
  </si>
  <si>
    <t>L40/15- 13</t>
  </si>
  <si>
    <t>L41/17- 12</t>
  </si>
  <si>
    <t>L46/16- 3</t>
  </si>
  <si>
    <t>L46/17- 44</t>
  </si>
  <si>
    <t>L46/17- 45</t>
  </si>
  <si>
    <t>L46/17- 46</t>
  </si>
  <si>
    <t>L46/17- 47</t>
  </si>
  <si>
    <t>L46/17- 48</t>
  </si>
  <si>
    <t>L46/17-A2</t>
  </si>
  <si>
    <t>L46/17-A3</t>
  </si>
  <si>
    <t>L46/17-A5</t>
  </si>
  <si>
    <t>L46/17-C2</t>
  </si>
  <si>
    <t>L46/21- 92</t>
  </si>
  <si>
    <t>L46/22- 4</t>
  </si>
  <si>
    <t>L47/16- 1</t>
  </si>
  <si>
    <t>L97/14- 9</t>
  </si>
  <si>
    <t>LJ/10- 1</t>
  </si>
  <si>
    <t>LK/24- 7</t>
  </si>
  <si>
    <t>LK/24- 8</t>
  </si>
  <si>
    <t>LR/30- 2</t>
  </si>
  <si>
    <t>L40/30- 1</t>
  </si>
  <si>
    <t>L46/16- 4</t>
  </si>
  <si>
    <t>L46/16- 5</t>
  </si>
  <si>
    <t>L46/16- 6</t>
  </si>
  <si>
    <t>L46/16- 7</t>
  </si>
  <si>
    <t>L46/17- 48A</t>
  </si>
  <si>
    <t>L46/17- 49</t>
  </si>
  <si>
    <t>L46/17- 50</t>
  </si>
  <si>
    <t>L46/17- 51</t>
  </si>
  <si>
    <t>L46/17- 52</t>
  </si>
  <si>
    <t>L46/17- 53</t>
  </si>
  <si>
    <t>L46/17- 54</t>
  </si>
  <si>
    <t>L46/17- 55</t>
  </si>
  <si>
    <t>L46/17-A4</t>
  </si>
  <si>
    <t>L46/17-C3</t>
  </si>
  <si>
    <t>L46/17-C4</t>
  </si>
  <si>
    <t>L46/17-C5</t>
  </si>
  <si>
    <t>L46/17-C6</t>
  </si>
  <si>
    <t>L46/17-C7</t>
  </si>
  <si>
    <t>L46/21- 93</t>
  </si>
  <si>
    <t>L51/15- 1</t>
  </si>
  <si>
    <t>L97/10- 2</t>
  </si>
  <si>
    <t>LN/28- 1</t>
  </si>
  <si>
    <t>LN/28- 2</t>
  </si>
  <si>
    <t>LN/28- 3</t>
  </si>
  <si>
    <t>LR/24- 1</t>
  </si>
  <si>
    <t>L110/15- 76</t>
  </si>
  <si>
    <t>L110/15- 77</t>
  </si>
  <si>
    <t>L110/15- 78</t>
  </si>
  <si>
    <t>L110/15- 79</t>
  </si>
  <si>
    <t>L110/15- 79A</t>
  </si>
  <si>
    <t>L40/19- 2</t>
  </si>
  <si>
    <t>L40/29- 2</t>
  </si>
  <si>
    <t>L41/11- 1</t>
  </si>
  <si>
    <t>L41/11- 2</t>
  </si>
  <si>
    <t>L46/11- 2</t>
  </si>
  <si>
    <t>L46/12- 2</t>
  </si>
  <si>
    <t>L46/16- 8</t>
  </si>
  <si>
    <t>L46/26- 316</t>
  </si>
  <si>
    <t>L51/18- 1</t>
  </si>
  <si>
    <t>L51/25- 1</t>
  </si>
  <si>
    <t>L51/26- 1</t>
  </si>
  <si>
    <t>L97/10- 3</t>
  </si>
  <si>
    <t>L97/15- 6</t>
  </si>
  <si>
    <t>LJ/26- 1</t>
  </si>
  <si>
    <t>LK/15- 7</t>
  </si>
  <si>
    <t>LK/20- 2</t>
  </si>
  <si>
    <t>LO/01- 48</t>
  </si>
  <si>
    <t>LO/30- 1</t>
  </si>
  <si>
    <t>LR/07- 1</t>
  </si>
  <si>
    <t>LR/25- 1</t>
  </si>
  <si>
    <t>L41/16- 1</t>
  </si>
  <si>
    <t>L41/16- 2</t>
  </si>
  <si>
    <t>L41/18- 3</t>
  </si>
  <si>
    <t>L41/22- 3</t>
  </si>
  <si>
    <t>L41/22- 4</t>
  </si>
  <si>
    <t>L41/22- 5</t>
  </si>
  <si>
    <t>L46/11- 3</t>
  </si>
  <si>
    <t>L46/11- 4</t>
  </si>
  <si>
    <t>L46/24- 2</t>
  </si>
  <si>
    <t>LF/28- 2</t>
  </si>
  <si>
    <t>LF/29- 1</t>
  </si>
  <si>
    <t>LN/04- 1</t>
  </si>
  <si>
    <t>LO/13- 1</t>
  </si>
  <si>
    <t>LQ/20- 1</t>
  </si>
  <si>
    <t>LR/22- 1</t>
  </si>
  <si>
    <t>LR/24- 2</t>
  </si>
  <si>
    <t>LR/25- 2</t>
  </si>
  <si>
    <t>LR/25- 3</t>
  </si>
  <si>
    <t>LR/25- 4</t>
  </si>
  <si>
    <t>LS/21- 1</t>
  </si>
  <si>
    <t>LY/27- 1</t>
  </si>
  <si>
    <t>L34/28- 1</t>
  </si>
  <si>
    <t>L41/22- 6</t>
  </si>
  <si>
    <t>L41/22- 7</t>
  </si>
  <si>
    <t>LK/14- 1</t>
  </si>
  <si>
    <t>LM/23- 1</t>
  </si>
  <si>
    <t>L41/16- 3</t>
  </si>
  <si>
    <t>L41/23- 3</t>
  </si>
  <si>
    <t>L52/09- 1</t>
  </si>
  <si>
    <t>L97/10- 4</t>
  </si>
  <si>
    <t>L98/01- 1</t>
  </si>
  <si>
    <t>L46/25- 1</t>
  </si>
  <si>
    <t>L51/03- 1</t>
  </si>
  <si>
    <t>L51/04- 2</t>
  </si>
  <si>
    <t>L51/15- 2</t>
  </si>
  <si>
    <t>L51/15- 3</t>
  </si>
  <si>
    <t>LO/04- 1</t>
  </si>
  <si>
    <t>L41/21- 1</t>
  </si>
  <si>
    <t>L41/22- 8</t>
  </si>
  <si>
    <t>L41/28- 1</t>
  </si>
  <si>
    <t>L46/05- 1</t>
  </si>
  <si>
    <t>L47/21- 1</t>
  </si>
  <si>
    <t>L47/26- 1</t>
  </si>
  <si>
    <t>L52/06- 1</t>
  </si>
  <si>
    <t>L97/13- 4</t>
  </si>
  <si>
    <t>L97/13- 5</t>
  </si>
  <si>
    <t>L111/07- 1</t>
  </si>
  <si>
    <t>L41/23- 4</t>
  </si>
  <si>
    <t>L41/29- 4</t>
  </si>
  <si>
    <t>L46/05- 2</t>
  </si>
  <si>
    <t>L51/07- 1</t>
  </si>
  <si>
    <t>L51/09- 1</t>
  </si>
  <si>
    <t>L51/11- 1</t>
  </si>
  <si>
    <t>L52/08- 1</t>
  </si>
  <si>
    <t>L99/07- 1</t>
  </si>
  <si>
    <t>LO/10- 1</t>
  </si>
  <si>
    <t>LS/26- 7</t>
  </si>
  <si>
    <t>L105/14- 1</t>
  </si>
  <si>
    <t>L46/03- 1</t>
  </si>
  <si>
    <t>L46/08- 1</t>
  </si>
  <si>
    <t>L46/10- 1</t>
  </si>
  <si>
    <t>L46/19- 1</t>
  </si>
  <si>
    <t>L97/07- 1</t>
  </si>
  <si>
    <t>L98/01- 2</t>
  </si>
  <si>
    <t>LM/02- 1</t>
  </si>
  <si>
    <t>LP/25- 1</t>
  </si>
  <si>
    <t>LQ/04- 1</t>
  </si>
  <si>
    <t>L105/12- 1</t>
  </si>
  <si>
    <t>L113/04- 1</t>
  </si>
  <si>
    <t>L41/26- 2</t>
  </si>
  <si>
    <t>L41/29- 5</t>
  </si>
  <si>
    <t>L46/01- 1</t>
  </si>
  <si>
    <t>L46/01- 2</t>
  </si>
  <si>
    <t>L46/02- 2</t>
  </si>
  <si>
    <t>L46/07- 1</t>
  </si>
  <si>
    <t>L46/11- 5</t>
  </si>
  <si>
    <t>L46/11- 6</t>
  </si>
  <si>
    <t>L46/16- 10</t>
  </si>
  <si>
    <t>L46/16- 11</t>
  </si>
  <si>
    <t>L46/16- 12</t>
  </si>
  <si>
    <t>L46/16- 9</t>
  </si>
  <si>
    <t>L97/06- 1</t>
  </si>
  <si>
    <t>L97/10- 5</t>
  </si>
  <si>
    <t>L97/10-X1</t>
  </si>
  <si>
    <t>LJ/23- 1</t>
  </si>
  <si>
    <t>LK/10- 1</t>
  </si>
  <si>
    <t>L40/15- 0</t>
  </si>
  <si>
    <t>L41/29- 6</t>
  </si>
  <si>
    <t>L46/16-A2</t>
  </si>
  <si>
    <t>L46/16-A3</t>
  </si>
  <si>
    <t>L46/16-A4</t>
  </si>
  <si>
    <t>L46/16-B2</t>
  </si>
  <si>
    <t>L97/01- 1</t>
  </si>
  <si>
    <t>L98/09- 2</t>
  </si>
  <si>
    <t>LJ/09- 1</t>
  </si>
  <si>
    <t>LM/30- 1</t>
  </si>
  <si>
    <t>LR/16- 1</t>
  </si>
  <si>
    <t>L41/26- 3</t>
  </si>
  <si>
    <t>L46/16- 13</t>
  </si>
  <si>
    <t>L46/16-B3</t>
  </si>
  <si>
    <t>L46/16-B4</t>
  </si>
  <si>
    <t>L46/16-B5</t>
  </si>
  <si>
    <t>L46/16-B6</t>
  </si>
  <si>
    <t>L46/16-B7</t>
  </si>
  <si>
    <t>L46/16-C2</t>
  </si>
  <si>
    <t>L46/16-C3</t>
  </si>
  <si>
    <t>L46/17- 56</t>
  </si>
  <si>
    <t>L46/17-B2</t>
  </si>
  <si>
    <t>L46/17-B3</t>
  </si>
  <si>
    <t>L46/22- 6</t>
  </si>
  <si>
    <t>L97/10- 6</t>
  </si>
  <si>
    <t>L97/10- 7</t>
  </si>
  <si>
    <t>L97/10- 8</t>
  </si>
  <si>
    <t>L97/10- 9</t>
  </si>
  <si>
    <t>L97/10-A1</t>
  </si>
  <si>
    <t>L97/10-B1</t>
  </si>
  <si>
    <t>L97/10-D1</t>
  </si>
  <si>
    <t>L97/10-G1</t>
  </si>
  <si>
    <t>LO/06- 1</t>
  </si>
  <si>
    <t>LQ/07- 1</t>
  </si>
  <si>
    <t>LQ/11- 1</t>
  </si>
  <si>
    <t>L41/21- 2</t>
  </si>
  <si>
    <t>L46/11- 2A</t>
  </si>
  <si>
    <t>L46/11- 7</t>
  </si>
  <si>
    <t>L97/09- 1</t>
  </si>
  <si>
    <t>LO/06- 2</t>
  </si>
  <si>
    <t>LO/06- 3</t>
  </si>
  <si>
    <t>LQ/05- 7</t>
  </si>
  <si>
    <t>LQ/12- 1</t>
  </si>
  <si>
    <t>L46/16- 14</t>
  </si>
  <si>
    <t>L46/16-D2</t>
  </si>
  <si>
    <t>L52/03- 1</t>
  </si>
  <si>
    <t>L97/10- 10</t>
  </si>
  <si>
    <t>L97/10- 11</t>
  </si>
  <si>
    <t>L97/10- 12</t>
  </si>
  <si>
    <t>L97/10-D2</t>
  </si>
  <si>
    <t>LO/01- 49</t>
  </si>
  <si>
    <t>L46/11- 8</t>
  </si>
  <si>
    <t>L46/22- 7</t>
  </si>
  <si>
    <t>L97/10-A2</t>
  </si>
  <si>
    <t>L97/10-A3</t>
  </si>
  <si>
    <t>L97/10-A4</t>
  </si>
  <si>
    <t>L97/10-A5</t>
  </si>
  <si>
    <t>L97/10-B2</t>
  </si>
  <si>
    <t>L97/10-B3</t>
  </si>
  <si>
    <t>L97/10-D3</t>
  </si>
  <si>
    <t>L97/10-D4</t>
  </si>
  <si>
    <t>LJ/04- 1</t>
  </si>
  <si>
    <t>LQ/21- 1</t>
  </si>
  <si>
    <t>L46/16- 15</t>
  </si>
  <si>
    <t>L46/16-D3</t>
  </si>
  <si>
    <t>L46/16-D4</t>
  </si>
  <si>
    <t>L46/21- 94</t>
  </si>
  <si>
    <t>L97/10- 13</t>
  </si>
  <si>
    <t>L97/10-X2</t>
  </si>
  <si>
    <t>L98/03- 1</t>
  </si>
  <si>
    <t>LK/15- 8</t>
  </si>
  <si>
    <t>LM/29- 1</t>
  </si>
  <si>
    <t>LQ/01- 1</t>
  </si>
  <si>
    <t>L11/27- 1</t>
  </si>
  <si>
    <t>L41/21- 3</t>
  </si>
  <si>
    <t>L41/23- 5</t>
  </si>
  <si>
    <t>L46/16- 16</t>
  </si>
  <si>
    <t>L46/16-E2</t>
  </si>
  <si>
    <t>L46/16-E3</t>
  </si>
  <si>
    <t>L46/16-E4</t>
  </si>
  <si>
    <t>L46/17- 57</t>
  </si>
  <si>
    <t>L46/17-D2</t>
  </si>
  <si>
    <t>L46/21- 95</t>
  </si>
  <si>
    <t>L46/23- 10</t>
  </si>
  <si>
    <t>L46/27- 2</t>
  </si>
  <si>
    <t>L97/10- 14</t>
  </si>
  <si>
    <t>L97/10- 15</t>
  </si>
  <si>
    <t>L97/10- 16</t>
  </si>
  <si>
    <t>L97/10- 16Z</t>
  </si>
  <si>
    <t>L97/10-C2</t>
  </si>
  <si>
    <t>L97/10-W1</t>
  </si>
  <si>
    <t>L97/10-W2</t>
  </si>
  <si>
    <t>L97/15- 7</t>
  </si>
  <si>
    <t>L98/06- 1</t>
  </si>
  <si>
    <t>L98/06- 2</t>
  </si>
  <si>
    <t>L98/06-F1</t>
  </si>
  <si>
    <t>L98/06-F2</t>
  </si>
  <si>
    <t>LK/25- 24</t>
  </si>
  <si>
    <t>LM/09- 1</t>
  </si>
  <si>
    <t>LQ/21- 2</t>
  </si>
  <si>
    <t>LQ/27- 1</t>
  </si>
  <si>
    <t>LR/21-X1</t>
  </si>
  <si>
    <t>L111/02- 2</t>
  </si>
  <si>
    <t>L46/11- 9</t>
  </si>
  <si>
    <t>L46/13- 1</t>
  </si>
  <si>
    <t>L46/16- 17</t>
  </si>
  <si>
    <t>L46/16- 18</t>
  </si>
  <si>
    <t>L46/16- 19</t>
  </si>
  <si>
    <t>L46/21- 96</t>
  </si>
  <si>
    <t>L46/21- 97</t>
  </si>
  <si>
    <t>L46/22- 10</t>
  </si>
  <si>
    <t>L46/22- 8</t>
  </si>
  <si>
    <t>L46/22- 9</t>
  </si>
  <si>
    <t>L46/23- 11</t>
  </si>
  <si>
    <t>L46/27- 3</t>
  </si>
  <si>
    <t>L97/10- 17</t>
  </si>
  <si>
    <t>L97/10-B4</t>
  </si>
  <si>
    <t>L97/10-B4Z</t>
  </si>
  <si>
    <t>L97/10-B5</t>
  </si>
  <si>
    <t>L97/10-B6</t>
  </si>
  <si>
    <t>L97/15- 8</t>
  </si>
  <si>
    <t>L97/15- 8Z</t>
  </si>
  <si>
    <t>L98/03- 2</t>
  </si>
  <si>
    <t>L98/06-F3</t>
  </si>
  <si>
    <t>L98/06-F4</t>
  </si>
  <si>
    <t>L98/06-F5</t>
  </si>
  <si>
    <t>L98/06-F6</t>
  </si>
  <si>
    <t>L98/06-F8</t>
  </si>
  <si>
    <t>LF/28- 3</t>
  </si>
  <si>
    <t>LF/28- 4</t>
  </si>
  <si>
    <t>LF/28- 5</t>
  </si>
  <si>
    <t>LF/29- 2</t>
  </si>
  <si>
    <t>LF/29- 3</t>
  </si>
  <si>
    <t>LH/01- 2</t>
  </si>
  <si>
    <t>LH/05- 15</t>
  </si>
  <si>
    <t>LJ/21- 1</t>
  </si>
  <si>
    <t>LK/25- 25</t>
  </si>
  <si>
    <t>LK/25- 26</t>
  </si>
  <si>
    <t>LN/07- 1</t>
  </si>
  <si>
    <t>LP/05- 1</t>
  </si>
  <si>
    <t>LQ/02- 6</t>
  </si>
  <si>
    <t>LQ/28- 1</t>
  </si>
  <si>
    <t>LS/22- 2</t>
  </si>
  <si>
    <t>LS/28- 1</t>
  </si>
  <si>
    <t>L46/11- 10</t>
  </si>
  <si>
    <t>L46/16- 20</t>
  </si>
  <si>
    <t>L46/16- 21</t>
  </si>
  <si>
    <t>L46/16-F2</t>
  </si>
  <si>
    <t>L46/23- 12</t>
  </si>
  <si>
    <t>L46/26- 317</t>
  </si>
  <si>
    <t>L46/27- 4</t>
  </si>
  <si>
    <t>L97/09- 2</t>
  </si>
  <si>
    <t>L98/03- 3</t>
  </si>
  <si>
    <t>L98/09- 3</t>
  </si>
  <si>
    <t>L99/01- 1</t>
  </si>
  <si>
    <t>L99/01- 1A</t>
  </si>
  <si>
    <t>LJ/30- 3</t>
  </si>
  <si>
    <t>LJ/30- 3A</t>
  </si>
  <si>
    <t>LK/15- 9</t>
  </si>
  <si>
    <t>LK/24- 9</t>
  </si>
  <si>
    <t>LK/30- 4</t>
  </si>
  <si>
    <t>LK/30- 5</t>
  </si>
  <si>
    <t>LQ/25- 1</t>
  </si>
  <si>
    <t>LR/21- 2</t>
  </si>
  <si>
    <t>LR/21- 3</t>
  </si>
  <si>
    <t>LR/21- 4</t>
  </si>
  <si>
    <t>LR/21- 5</t>
  </si>
  <si>
    <t>LR/21-A1</t>
  </si>
  <si>
    <t>LR/27- 1</t>
  </si>
  <si>
    <t>L46/11- 11</t>
  </si>
  <si>
    <t>L46/11- 12</t>
  </si>
  <si>
    <t>L46/11- 13</t>
  </si>
  <si>
    <t>L46/13- 2</t>
  </si>
  <si>
    <t>L46/16- 22</t>
  </si>
  <si>
    <t>L46/16- 23</t>
  </si>
  <si>
    <t>L46/18- 5</t>
  </si>
  <si>
    <t>L46/21- 98</t>
  </si>
  <si>
    <t>L46/23- 14</t>
  </si>
  <si>
    <t>L46/23- 15</t>
  </si>
  <si>
    <t>L46/23-C1</t>
  </si>
  <si>
    <t>L46/26- 318</t>
  </si>
  <si>
    <t>L46/26- 319</t>
  </si>
  <si>
    <t>L98/03- 4</t>
  </si>
  <si>
    <t>L98/09- 4</t>
  </si>
  <si>
    <t>L99/02- 1</t>
  </si>
  <si>
    <t>LK/19- 2</t>
  </si>
  <si>
    <t>LQ/25- 2</t>
  </si>
  <si>
    <t>LQ/25- 3</t>
  </si>
  <si>
    <t>LR/25- 5</t>
  </si>
  <si>
    <t>L41/29- 7</t>
  </si>
  <si>
    <t>L46/13- 3</t>
  </si>
  <si>
    <t>L46/13- 4</t>
  </si>
  <si>
    <t>L46/15- 1</t>
  </si>
  <si>
    <t>L46/16-G2</t>
  </si>
  <si>
    <t>L46/16-G3</t>
  </si>
  <si>
    <t>L46/21- 99</t>
  </si>
  <si>
    <t>L46/23- 18</t>
  </si>
  <si>
    <t>L46/23- 19</t>
  </si>
  <si>
    <t>L46/23- 20</t>
  </si>
  <si>
    <t>L46/23- 21</t>
  </si>
  <si>
    <t>L46/23- 22</t>
  </si>
  <si>
    <t>L46/23- 23</t>
  </si>
  <si>
    <t>L46/23- B1</t>
  </si>
  <si>
    <t>L46/23-A3</t>
  </si>
  <si>
    <t>L46/23-A4</t>
  </si>
  <si>
    <t>L46/23-B2</t>
  </si>
  <si>
    <t>L46/23-C2</t>
  </si>
  <si>
    <t>L46/23-C3</t>
  </si>
  <si>
    <t>L46/28- 6</t>
  </si>
  <si>
    <t>L97/04- 1</t>
  </si>
  <si>
    <t>L97/10- 18</t>
  </si>
  <si>
    <t>L98/05- 3</t>
  </si>
  <si>
    <t>L98/08- 1</t>
  </si>
  <si>
    <t>L98/10- 1</t>
  </si>
  <si>
    <t>L99/01- 2</t>
  </si>
  <si>
    <t>L99/01- 3</t>
  </si>
  <si>
    <t>LF/25- 5</t>
  </si>
  <si>
    <t>LF/29- 5</t>
  </si>
  <si>
    <t>LH/05- 16</t>
  </si>
  <si>
    <t>LH/05- 17</t>
  </si>
  <si>
    <t>LH/05- 18A</t>
  </si>
  <si>
    <t>LH/05- 19</t>
  </si>
  <si>
    <t>LH/05- 20</t>
  </si>
  <si>
    <t>LH/05- 21</t>
  </si>
  <si>
    <t>LH/05- 22A</t>
  </si>
  <si>
    <t>LH/05- 23</t>
  </si>
  <si>
    <t>LH/05- 24</t>
  </si>
  <si>
    <t>LH/05- 24Z</t>
  </si>
  <si>
    <t>LH/05- 25</t>
  </si>
  <si>
    <t>LJ/14- 2</t>
  </si>
  <si>
    <t>LK/03- 1</t>
  </si>
  <si>
    <t>LK/29- 8</t>
  </si>
  <si>
    <t>LM/05- 1</t>
  </si>
  <si>
    <t>LM/10- 1</t>
  </si>
  <si>
    <t>LM/14- 1</t>
  </si>
  <si>
    <t>LO/01- 50</t>
  </si>
  <si>
    <t>LO/01- 51</t>
  </si>
  <si>
    <t>LQ/24- 3</t>
  </si>
  <si>
    <t>LQ/29- 6</t>
  </si>
  <si>
    <t>LR/25- 6</t>
  </si>
  <si>
    <t>LR/25- 7</t>
  </si>
  <si>
    <t>LS/27- 2</t>
  </si>
  <si>
    <t>LS/28- 2</t>
  </si>
  <si>
    <t>L41/21- 4</t>
  </si>
  <si>
    <t>L41/21- 5</t>
  </si>
  <si>
    <t>L41/21- 6</t>
  </si>
  <si>
    <t>L46/16- 24</t>
  </si>
  <si>
    <t>L46/16- 25</t>
  </si>
  <si>
    <t>L46/17- 58</t>
  </si>
  <si>
    <t>L46/17- 59</t>
  </si>
  <si>
    <t>L46/17- E2</t>
  </si>
  <si>
    <t>L46/17-B4</t>
  </si>
  <si>
    <t>L46/17-B5</t>
  </si>
  <si>
    <t>L46/17-B6</t>
  </si>
  <si>
    <t>L46/21- 100</t>
  </si>
  <si>
    <t>L46/22- 11</t>
  </si>
  <si>
    <t>L46/22- 12</t>
  </si>
  <si>
    <t>L46/23- 24</t>
  </si>
  <si>
    <t>L46/23- 25</t>
  </si>
  <si>
    <t>L46/23- 26</t>
  </si>
  <si>
    <t>L46/23- 27</t>
  </si>
  <si>
    <t>L46/23-A10</t>
  </si>
  <si>
    <t>L46/23-A5</t>
  </si>
  <si>
    <t>L46/23-A6</t>
  </si>
  <si>
    <t>L46/23-A7</t>
  </si>
  <si>
    <t>L46/23-A8</t>
  </si>
  <si>
    <t>L46/23-A9</t>
  </si>
  <si>
    <t>L46/23-B3</t>
  </si>
  <si>
    <t>L46/23-B4</t>
  </si>
  <si>
    <t>L46/23-B5</t>
  </si>
  <si>
    <t>L46/23-B6</t>
  </si>
  <si>
    <t>L46/23-B7</t>
  </si>
  <si>
    <t>L46/23-B8</t>
  </si>
  <si>
    <t>L46/24- 3</t>
  </si>
  <si>
    <t>L46/26- 320</t>
  </si>
  <si>
    <t>L46/26- 321</t>
  </si>
  <si>
    <t>L46/27- 5</t>
  </si>
  <si>
    <t>L97/02- 1</t>
  </si>
  <si>
    <t>L97/04- 2</t>
  </si>
  <si>
    <t>L97/08- 2</t>
  </si>
  <si>
    <t>L98/05- 4</t>
  </si>
  <si>
    <t>L98/05- 5</t>
  </si>
  <si>
    <t>L98/06- 3</t>
  </si>
  <si>
    <t>L98/06-K1</t>
  </si>
  <si>
    <t>L99/01- 4</t>
  </si>
  <si>
    <t>L99/03- 1</t>
  </si>
  <si>
    <t>L99/04- 2</t>
  </si>
  <si>
    <t>L99/05- 2</t>
  </si>
  <si>
    <t>LH/01- 3</t>
  </si>
  <si>
    <t>LJ/21- 2</t>
  </si>
  <si>
    <t>LK/14- 2</t>
  </si>
  <si>
    <t>LK/25- 27</t>
  </si>
  <si>
    <t>LK/29- 10</t>
  </si>
  <si>
    <t>LK/29- 9</t>
  </si>
  <si>
    <t>LN/10- 1</t>
  </si>
  <si>
    <t>LO/01- 52</t>
  </si>
  <si>
    <t>LO/02- 5</t>
  </si>
  <si>
    <t>LO/02- 6</t>
  </si>
  <si>
    <t>LO/02- 7</t>
  </si>
  <si>
    <t>LP/29- 1</t>
  </si>
  <si>
    <t>LQ/25- 4</t>
  </si>
  <si>
    <t>LQ/25- 5</t>
  </si>
  <si>
    <t>LQ/25-C1</t>
  </si>
  <si>
    <t>LQ/25-C2</t>
  </si>
  <si>
    <t>LQ/26- 1</t>
  </si>
  <si>
    <t>LQ/30- 1</t>
  </si>
  <si>
    <t>LR/21-A3</t>
  </si>
  <si>
    <t>LR/21-A4</t>
  </si>
  <si>
    <t>LR/21-A5</t>
  </si>
  <si>
    <t>LR/21-A6</t>
  </si>
  <si>
    <t>LR/21-A7</t>
  </si>
  <si>
    <t>LR/21-X2</t>
  </si>
  <si>
    <t>LR/21-X3</t>
  </si>
  <si>
    <t>LR/26- 1</t>
  </si>
  <si>
    <t>LR/26- 2</t>
  </si>
  <si>
    <t>L100/02- 10</t>
  </si>
  <si>
    <t>L34/22- 1</t>
  </si>
  <si>
    <t>L41/18- 4</t>
  </si>
  <si>
    <t>L46/07- 2</t>
  </si>
  <si>
    <t>L46/07- 3</t>
  </si>
  <si>
    <t>L46/11- 14</t>
  </si>
  <si>
    <t>L46/12- 3</t>
  </si>
  <si>
    <t>L46/16- 26</t>
  </si>
  <si>
    <t>L46/16-F3</t>
  </si>
  <si>
    <t>L46/16-G4</t>
  </si>
  <si>
    <t>L46/16-H2</t>
  </si>
  <si>
    <t>L46/16-H3</t>
  </si>
  <si>
    <t>L46/17- 60</t>
  </si>
  <si>
    <t>L46/17- 61</t>
  </si>
  <si>
    <t>L46/17- 62</t>
  </si>
  <si>
    <t>L46/22- 13</t>
  </si>
  <si>
    <t>L46/23- 28</t>
  </si>
  <si>
    <t>L46/23- 29</t>
  </si>
  <si>
    <t>L46/23- 30</t>
  </si>
  <si>
    <t>L46/30- 1</t>
  </si>
  <si>
    <t>L46/30- 2</t>
  </si>
  <si>
    <t>L47/16- 2</t>
  </si>
  <si>
    <t>L96/10- 1</t>
  </si>
  <si>
    <t>L97/08- 3</t>
  </si>
  <si>
    <t>L98/05- 6</t>
  </si>
  <si>
    <t>L98/06- 4</t>
  </si>
  <si>
    <t>L98/06- 5</t>
  </si>
  <si>
    <t>L98/06-K2</t>
  </si>
  <si>
    <t>L98/07- 1</t>
  </si>
  <si>
    <t>LF/25- 6</t>
  </si>
  <si>
    <t>LF/27- 1</t>
  </si>
  <si>
    <t>LF/28- 6</t>
  </si>
  <si>
    <t>LJ/25- 1</t>
  </si>
  <si>
    <t>LK/24- 10</t>
  </si>
  <si>
    <t>LK/30- 6</t>
  </si>
  <si>
    <t>LK/30- 7</t>
  </si>
  <si>
    <t>LM/01- 1</t>
  </si>
  <si>
    <t>LN/04- 2</t>
  </si>
  <si>
    <t>LN/04- 3</t>
  </si>
  <si>
    <t>LO/01- 53</t>
  </si>
  <si>
    <t>LO/01- 54</t>
  </si>
  <si>
    <t>LO/01- 55</t>
  </si>
  <si>
    <t>LO/01- 56</t>
  </si>
  <si>
    <t>LO/01- 57</t>
  </si>
  <si>
    <t>LO/01- 58</t>
  </si>
  <si>
    <t>LO/02- 8</t>
  </si>
  <si>
    <t>LO/06- 4</t>
  </si>
  <si>
    <t>LQ/21- 3</t>
  </si>
  <si>
    <t>LQ/23- 1</t>
  </si>
  <si>
    <t>LQ/25- 6</t>
  </si>
  <si>
    <t>LQ/25-C3</t>
  </si>
  <si>
    <t>LQ/25-C4</t>
  </si>
  <si>
    <t>LQ/28- 2</t>
  </si>
  <si>
    <t>LQ/28- 3</t>
  </si>
  <si>
    <t>LQ/29- 10</t>
  </si>
  <si>
    <t>LQ/29- 11</t>
  </si>
  <si>
    <t>LQ/29- 7</t>
  </si>
  <si>
    <t>LQ/29- 7Z</t>
  </si>
  <si>
    <t>LQ/29- 8</t>
  </si>
  <si>
    <t>LQ/29- 9</t>
  </si>
  <si>
    <t>LR/21-X4</t>
  </si>
  <si>
    <t>LR/21-X5</t>
  </si>
  <si>
    <t>LR/22- 2</t>
  </si>
  <si>
    <t>LR/25- 8</t>
  </si>
  <si>
    <t>LR/26- 3</t>
  </si>
  <si>
    <t>LR/27- 2</t>
  </si>
  <si>
    <t>LR/27- 2Z</t>
  </si>
  <si>
    <t>LR/28- 1</t>
  </si>
  <si>
    <t>LR/29- 1</t>
  </si>
  <si>
    <t>LR/30- 3</t>
  </si>
  <si>
    <t>LS/21- 2</t>
  </si>
  <si>
    <t>LS/26- 8</t>
  </si>
  <si>
    <t>L100/01- 2</t>
  </si>
  <si>
    <t>L41/16- 4</t>
  </si>
  <si>
    <t>L41/21- 7</t>
  </si>
  <si>
    <t>L41/26- 4</t>
  </si>
  <si>
    <t>L41/29- 8</t>
  </si>
  <si>
    <t>L46/07- 4</t>
  </si>
  <si>
    <t>L46/17- 63</t>
  </si>
  <si>
    <t>L46/17- 64</t>
  </si>
  <si>
    <t>L46/18- 6</t>
  </si>
  <si>
    <t>L46/18- 7</t>
  </si>
  <si>
    <t>L46/18- 7Z</t>
  </si>
  <si>
    <t>L46/20- 1</t>
  </si>
  <si>
    <t>L46/22- 14</t>
  </si>
  <si>
    <t>L46/27- 6</t>
  </si>
  <si>
    <t>L52/09- 2</t>
  </si>
  <si>
    <t>L97/13- 6</t>
  </si>
  <si>
    <t>L99/01- 5</t>
  </si>
  <si>
    <t>L99/02- 2</t>
  </si>
  <si>
    <t>L99/03- 2</t>
  </si>
  <si>
    <t>L99/04- 3</t>
  </si>
  <si>
    <t>L99/05- 3</t>
  </si>
  <si>
    <t>L99/07- 2</t>
  </si>
  <si>
    <t>LJ/06- 1</t>
  </si>
  <si>
    <t>LJ/08- 1</t>
  </si>
  <si>
    <t>LJ/28- 1</t>
  </si>
  <si>
    <t>LK/11- 1</t>
  </si>
  <si>
    <t>LK/23- 2</t>
  </si>
  <si>
    <t>LN/10- 2</t>
  </si>
  <si>
    <t>LN/10- 2Z</t>
  </si>
  <si>
    <t>LO/06- 5</t>
  </si>
  <si>
    <t>LQ/23- 2</t>
  </si>
  <si>
    <t>LQ/28- 4</t>
  </si>
  <si>
    <t>LQ/29- 12</t>
  </si>
  <si>
    <t>LR/21- 6</t>
  </si>
  <si>
    <t>LR/23- 2</t>
  </si>
  <si>
    <t>LR/23- 3</t>
  </si>
  <si>
    <t>LR/24- 3</t>
  </si>
  <si>
    <t>LR/30- 4</t>
  </si>
  <si>
    <t>LS/21- 3</t>
  </si>
  <si>
    <t>LS/26- 9</t>
  </si>
  <si>
    <t>L110/20- 1</t>
  </si>
  <si>
    <t>L17/06- 1</t>
  </si>
  <si>
    <t>L40/29- 3</t>
  </si>
  <si>
    <t>L41/22- 9</t>
  </si>
  <si>
    <t>L46/12- 4</t>
  </si>
  <si>
    <t>L46/16- 27</t>
  </si>
  <si>
    <t>L46/18- 8</t>
  </si>
  <si>
    <t>L46/18- 9</t>
  </si>
  <si>
    <t>L46/23- 31</t>
  </si>
  <si>
    <t>L46/23-A10Z</t>
  </si>
  <si>
    <t>L46/23-A11</t>
  </si>
  <si>
    <t>L46/23-A11Z</t>
  </si>
  <si>
    <t>L46/23-A12</t>
  </si>
  <si>
    <t>L46/23-A13</t>
  </si>
  <si>
    <t>L46/23-A14</t>
  </si>
  <si>
    <t>L46/23-A15</t>
  </si>
  <si>
    <t>L97/10-A10</t>
  </si>
  <si>
    <t>L97/10-A11</t>
  </si>
  <si>
    <t>L97/10-A6</t>
  </si>
  <si>
    <t>L97/10-A7</t>
  </si>
  <si>
    <t>L97/10-A8</t>
  </si>
  <si>
    <t>L97/10-A9</t>
  </si>
  <si>
    <t>L97/15- 9</t>
  </si>
  <si>
    <t>L98/04- 1</t>
  </si>
  <si>
    <t>L98/06- 6</t>
  </si>
  <si>
    <t>L98/06-F10</t>
  </si>
  <si>
    <t>L98/06-F11</t>
  </si>
  <si>
    <t>L98/06-F14</t>
  </si>
  <si>
    <t>L98/06-F18</t>
  </si>
  <si>
    <t>L98/06-F7</t>
  </si>
  <si>
    <t>L98/06-F9</t>
  </si>
  <si>
    <t>L98/06-K10</t>
  </si>
  <si>
    <t>L98/06-K3</t>
  </si>
  <si>
    <t>L98/06-K4</t>
  </si>
  <si>
    <t>L98/06-K5</t>
  </si>
  <si>
    <t>L98/06-K5Y</t>
  </si>
  <si>
    <t>L98/06-K5Z</t>
  </si>
  <si>
    <t>L98/06-K6</t>
  </si>
  <si>
    <t>L98/06-K7</t>
  </si>
  <si>
    <t>L98/06-K8</t>
  </si>
  <si>
    <t>L98/06-K9</t>
  </si>
  <si>
    <t>L98/06-L1</t>
  </si>
  <si>
    <t>L98/06-L2</t>
  </si>
  <si>
    <t>L99/02- 3</t>
  </si>
  <si>
    <t>LF/25- 7</t>
  </si>
  <si>
    <t>LH/07- 1</t>
  </si>
  <si>
    <t>LJ/28- 2</t>
  </si>
  <si>
    <t>LN/04- 4</t>
  </si>
  <si>
    <t>LO/06- 6</t>
  </si>
  <si>
    <t>LP/06- 1</t>
  </si>
  <si>
    <t>LQ/07- 2</t>
  </si>
  <si>
    <t>LQ/30- 2</t>
  </si>
  <si>
    <t>L100/04- 1</t>
  </si>
  <si>
    <t>L113/09- 1</t>
  </si>
  <si>
    <t>L156/17- 1</t>
  </si>
  <si>
    <t>L40/13- 1</t>
  </si>
  <si>
    <t>L41/29- 9</t>
  </si>
  <si>
    <t>L46/18- 10</t>
  </si>
  <si>
    <t>L46/20- 2</t>
  </si>
  <si>
    <t>L46/23- 32</t>
  </si>
  <si>
    <t>L46/23-A16</t>
  </si>
  <si>
    <t>L46/23-A17</t>
  </si>
  <si>
    <t>L46/23-B9</t>
  </si>
  <si>
    <t>L46/23-X2</t>
  </si>
  <si>
    <t>L46/23-X3</t>
  </si>
  <si>
    <t>L46/23-X4</t>
  </si>
  <si>
    <t>L46/23-X5</t>
  </si>
  <si>
    <t>L46/24- 4</t>
  </si>
  <si>
    <t>L47/26- 2</t>
  </si>
  <si>
    <t>L97/10-B10</t>
  </si>
  <si>
    <t>L97/10-B7</t>
  </si>
  <si>
    <t>L97/10-B8</t>
  </si>
  <si>
    <t>L97/10-B9</t>
  </si>
  <si>
    <t>L97/10-G2</t>
  </si>
  <si>
    <t>L97/14- 10</t>
  </si>
  <si>
    <t>L98/06-F12</t>
  </si>
  <si>
    <t>L98/06-F13</t>
  </si>
  <si>
    <t>L98/06-F15</t>
  </si>
  <si>
    <t>L98/06-F16</t>
  </si>
  <si>
    <t>L98/06-F17</t>
  </si>
  <si>
    <t>L98/06-L10</t>
  </si>
  <si>
    <t>L98/06-L11</t>
  </si>
  <si>
    <t>L98/06-L3</t>
  </si>
  <si>
    <t>L98/06-L4</t>
  </si>
  <si>
    <t>L98/06-L5</t>
  </si>
  <si>
    <t>L98/06-L6</t>
  </si>
  <si>
    <t>L98/06-L7</t>
  </si>
  <si>
    <t>L98/06-L8</t>
  </si>
  <si>
    <t>L98/06-L9</t>
  </si>
  <si>
    <t>L98/08- 2</t>
  </si>
  <si>
    <t>L98/11- 5</t>
  </si>
  <si>
    <t>L99/03- 3</t>
  </si>
  <si>
    <t>LA/18- 1</t>
  </si>
  <si>
    <t>LG/05- 1</t>
  </si>
  <si>
    <t>LM/04- 2</t>
  </si>
  <si>
    <t>LM/04- 3</t>
  </si>
  <si>
    <t>LP/05- 2</t>
  </si>
  <si>
    <t>L110/15- 5</t>
  </si>
  <si>
    <t>L113/29- 1</t>
  </si>
  <si>
    <t>L25/26- 1</t>
  </si>
  <si>
    <t>L33/26- 1</t>
  </si>
  <si>
    <t>L41/26- 5</t>
  </si>
  <si>
    <t>L41/27- 1</t>
  </si>
  <si>
    <t>L46/17- 65</t>
  </si>
  <si>
    <t>L46/23-B10</t>
  </si>
  <si>
    <t>L46/23-B11</t>
  </si>
  <si>
    <t>L46/23-B12</t>
  </si>
  <si>
    <t>L46/23-B13</t>
  </si>
  <si>
    <t>L46/23-B14</t>
  </si>
  <si>
    <t>L46/23-B15</t>
  </si>
  <si>
    <t>L97/10-C3</t>
  </si>
  <si>
    <t>L97/10-C4</t>
  </si>
  <si>
    <t>L97/10-C5</t>
  </si>
  <si>
    <t>L97/10-C6</t>
  </si>
  <si>
    <t>L97/10-C7</t>
  </si>
  <si>
    <t>L97/10-C8</t>
  </si>
  <si>
    <t>L97/10-G3</t>
  </si>
  <si>
    <t>L97/10-W3</t>
  </si>
  <si>
    <t>L97/10-W4</t>
  </si>
  <si>
    <t>L97/10-W5</t>
  </si>
  <si>
    <t>L99/01-A2</t>
  </si>
  <si>
    <t>L99/02- 4</t>
  </si>
  <si>
    <t>L99/07- 3</t>
  </si>
  <si>
    <t>LF/28- 7</t>
  </si>
  <si>
    <t>LJ/06- 2</t>
  </si>
  <si>
    <t>LJ/06- 3</t>
  </si>
  <si>
    <t>LN/02- 1</t>
  </si>
  <si>
    <t>LO/06-A2</t>
  </si>
  <si>
    <t>LO/06-A3</t>
  </si>
  <si>
    <t>LO/06-A5</t>
  </si>
  <si>
    <t>LO/06-C1</t>
  </si>
  <si>
    <t>LR/25-A4</t>
  </si>
  <si>
    <t>LR/25-A4Z</t>
  </si>
  <si>
    <t>LR/25-A5</t>
  </si>
  <si>
    <t>LS/21- 5</t>
  </si>
  <si>
    <t>LS/29- 1</t>
  </si>
  <si>
    <t>L134/05- 1</t>
  </si>
  <si>
    <t>L41/22- 10</t>
  </si>
  <si>
    <t>L46/12- 5</t>
  </si>
  <si>
    <t>L46/18- 11</t>
  </si>
  <si>
    <t>L46/23-A18</t>
  </si>
  <si>
    <t>L97/10- 19</t>
  </si>
  <si>
    <t>L97/10-X3</t>
  </si>
  <si>
    <t>L97/13- 7</t>
  </si>
  <si>
    <t>LK/01- 1</t>
  </si>
  <si>
    <t>LM/04- 4</t>
  </si>
  <si>
    <t>LO/06-C2</t>
  </si>
  <si>
    <t>LR/25- 9</t>
  </si>
  <si>
    <t>LR/25- 9Z</t>
  </si>
  <si>
    <t>LS/21- 4</t>
  </si>
  <si>
    <t>L46/17- 39Z</t>
  </si>
  <si>
    <t>L46/17- 66</t>
  </si>
  <si>
    <t>L46/18- 12</t>
  </si>
  <si>
    <t>L46/18- 2Z</t>
  </si>
  <si>
    <t>L98/08- 3</t>
  </si>
  <si>
    <t>L99/02-X3</t>
  </si>
  <si>
    <t>L99/02-X3Z</t>
  </si>
  <si>
    <t>L99/02-X4</t>
  </si>
  <si>
    <t>L99/02-X4Z</t>
  </si>
  <si>
    <t>LJ/06- 4</t>
  </si>
  <si>
    <t>LJ/21- 3</t>
  </si>
  <si>
    <t>LJ/29- 2</t>
  </si>
  <si>
    <t>LM/28- 1</t>
  </si>
  <si>
    <t>LO/06- 7</t>
  </si>
  <si>
    <t>LR/25-A6</t>
  </si>
  <si>
    <t>LR/25-A7</t>
  </si>
  <si>
    <t>L110/23- 1</t>
  </si>
  <si>
    <t>L46/16-H4</t>
  </si>
  <si>
    <t>L46/17- 67</t>
  </si>
  <si>
    <t>L46/23-B16</t>
  </si>
  <si>
    <t>L98/06-F19</t>
  </si>
  <si>
    <t>L98/06-F20</t>
  </si>
  <si>
    <t>L99/01-A2Z</t>
  </si>
  <si>
    <t>L99/01-C2</t>
  </si>
  <si>
    <t>LF/27- 2</t>
  </si>
  <si>
    <t>LQ/25-C5</t>
  </si>
  <si>
    <t>LQ/29- 13</t>
  </si>
  <si>
    <t>LQ/29- 14</t>
  </si>
  <si>
    <t>L46/18- 13</t>
  </si>
  <si>
    <t>L46/23-A19</t>
  </si>
  <si>
    <t>L46/23-A20</t>
  </si>
  <si>
    <t>L46/23-A20Y</t>
  </si>
  <si>
    <t>L46/23-A20Z</t>
  </si>
  <si>
    <t>L97/08- 4</t>
  </si>
  <si>
    <t>L98/06-F21</t>
  </si>
  <si>
    <t>L98/06-M1</t>
  </si>
  <si>
    <t>L98/06-M2</t>
  </si>
  <si>
    <t>L98/06-M3</t>
  </si>
  <si>
    <t>LJ/22- 2</t>
  </si>
  <si>
    <t>LQ/25-X2</t>
  </si>
  <si>
    <t>LQ/29- 15</t>
  </si>
  <si>
    <t>LQ/29- 16</t>
  </si>
  <si>
    <t>LQ/29- 17</t>
  </si>
  <si>
    <t>LQ/29- 18</t>
  </si>
  <si>
    <t>LR/21- 7</t>
  </si>
  <si>
    <t>LR/21-X6</t>
  </si>
  <si>
    <t>LR/21-X7</t>
  </si>
  <si>
    <t>LR/21-X7Z</t>
  </si>
  <si>
    <t>L46/12- 6</t>
  </si>
  <si>
    <t>L46/12- 6Z</t>
  </si>
  <si>
    <t>L46/18- 14</t>
  </si>
  <si>
    <t>L46/23- 33</t>
  </si>
  <si>
    <t>L46/23- 34</t>
  </si>
  <si>
    <t>L46/23-A21</t>
  </si>
  <si>
    <t>L46/23-A22</t>
  </si>
  <si>
    <t>L46/23-A22Z</t>
  </si>
  <si>
    <t>L46/23-A23</t>
  </si>
  <si>
    <t>L46/23-B17</t>
  </si>
  <si>
    <t>L46/23-B18</t>
  </si>
  <si>
    <t>L46/23-B18Z</t>
  </si>
  <si>
    <t>L46/23-B19</t>
  </si>
  <si>
    <t>L46/23-B19X</t>
  </si>
  <si>
    <t>L46/23-B19Y</t>
  </si>
  <si>
    <t>L46/23-B19Z</t>
  </si>
  <si>
    <t>L46/23-X6</t>
  </si>
  <si>
    <t>L46/23-X6Z</t>
  </si>
  <si>
    <t>L98/06-M1Z</t>
  </si>
  <si>
    <t>L98/06-M4</t>
  </si>
  <si>
    <t>L98/06-M4Z</t>
  </si>
  <si>
    <t>L98/06-M5</t>
  </si>
  <si>
    <t>L98/08- 4</t>
  </si>
  <si>
    <t>L99/01-B2</t>
  </si>
  <si>
    <t>L99/01-B2Z</t>
  </si>
  <si>
    <t>L99/02-X5</t>
  </si>
  <si>
    <t>L99/02-X6</t>
  </si>
  <si>
    <t>LN/10- 3</t>
  </si>
  <si>
    <t>LN/10- 4</t>
  </si>
  <si>
    <t>LN/10- 4Z</t>
  </si>
  <si>
    <t>LO/06-A4</t>
  </si>
  <si>
    <t>LQ/25- X2Z</t>
  </si>
  <si>
    <t>LQ/29- 19</t>
  </si>
  <si>
    <t>LQ/29- 34</t>
  </si>
  <si>
    <t>LR/25-A8</t>
  </si>
  <si>
    <t>L105/12- 2</t>
  </si>
  <si>
    <t>L41/26- 6</t>
  </si>
  <si>
    <t>L41/29- 10</t>
  </si>
  <si>
    <t>L46/17- 68</t>
  </si>
  <si>
    <t>L46/18- 15</t>
  </si>
  <si>
    <t>L46/23- 35</t>
  </si>
  <si>
    <t>L46/23- 35Y</t>
  </si>
  <si>
    <t>L46/23- 35Z</t>
  </si>
  <si>
    <t>L46/23- 36</t>
  </si>
  <si>
    <t>L46/23-A20X</t>
  </si>
  <si>
    <t>L46/23-A24</t>
  </si>
  <si>
    <t>L46/23-A25</t>
  </si>
  <si>
    <t>L46/23-A26</t>
  </si>
  <si>
    <t>L46/23-B20</t>
  </si>
  <si>
    <t>L46/23-B21</t>
  </si>
  <si>
    <t>L46/23-B22</t>
  </si>
  <si>
    <t>L46/23-B23</t>
  </si>
  <si>
    <t>L46/23-B24</t>
  </si>
  <si>
    <t>L46/23-C4</t>
  </si>
  <si>
    <t>L46/23-X6X</t>
  </si>
  <si>
    <t>L46/23-X6Y</t>
  </si>
  <si>
    <t>L46/23-X7</t>
  </si>
  <si>
    <t>L46/23-X7Y</t>
  </si>
  <si>
    <t>L46/23-X7Z</t>
  </si>
  <si>
    <t>L46/23-X8</t>
  </si>
  <si>
    <t>L46/23-X9</t>
  </si>
  <si>
    <t>L46/23-Y2</t>
  </si>
  <si>
    <t>L46/23-Z2</t>
  </si>
  <si>
    <t>L47/16- 2Z</t>
  </si>
  <si>
    <t>L97/10- 20</t>
  </si>
  <si>
    <t>L98/06-M6</t>
  </si>
  <si>
    <t>L98/06-M7</t>
  </si>
  <si>
    <t>L98/06-M8</t>
  </si>
  <si>
    <t>L98/06-M9</t>
  </si>
  <si>
    <t>L99/02-X7</t>
  </si>
  <si>
    <t>LF/27- 3</t>
  </si>
  <si>
    <t>LF/27- 4</t>
  </si>
  <si>
    <t>LJ/24- 1</t>
  </si>
  <si>
    <t>LQ/29- 20</t>
  </si>
  <si>
    <t>LQ/29- 20Y</t>
  </si>
  <si>
    <t>LQ/29- 20Z</t>
  </si>
  <si>
    <t>L41/18- 5</t>
  </si>
  <si>
    <t>L46/18- 16</t>
  </si>
  <si>
    <t>L46/18- 16Z</t>
  </si>
  <si>
    <t>L46/23- 37</t>
  </si>
  <si>
    <t>L46/23- 38</t>
  </si>
  <si>
    <t>L46/23- 38Z</t>
  </si>
  <si>
    <t>L46/23- 39</t>
  </si>
  <si>
    <t>L46/23- 39Z</t>
  </si>
  <si>
    <t>L46/23- 40</t>
  </si>
  <si>
    <t>L46/23- 41</t>
  </si>
  <si>
    <t>L46/23- 42</t>
  </si>
  <si>
    <t>L46/23-A27</t>
  </si>
  <si>
    <t>L46/23-A28</t>
  </si>
  <si>
    <t>L46/23-A28Z</t>
  </si>
  <si>
    <t>L46/23-A29</t>
  </si>
  <si>
    <t>L46/23-A29Z</t>
  </si>
  <si>
    <t>L46/23-A30</t>
  </si>
  <si>
    <t>L46/23-B24Z</t>
  </si>
  <si>
    <t>L46/23-B25</t>
  </si>
  <si>
    <t>L46/23-B25Y</t>
  </si>
  <si>
    <t>L46/23-B25Z</t>
  </si>
  <si>
    <t>L46/23-B26</t>
  </si>
  <si>
    <t>L46/23-B27</t>
  </si>
  <si>
    <t>L46/23-B28</t>
  </si>
  <si>
    <t>L46/23-W3</t>
  </si>
  <si>
    <t>L46/23-W3Z</t>
  </si>
  <si>
    <t>L47/16- 2W</t>
  </si>
  <si>
    <t>L47/16- 2X</t>
  </si>
  <si>
    <t>L47/16- 2Y</t>
  </si>
  <si>
    <t>L47/16- 3</t>
  </si>
  <si>
    <t>L47/16- 4</t>
  </si>
  <si>
    <t>L47/16- 4Z</t>
  </si>
  <si>
    <t>L97/14- 11</t>
  </si>
  <si>
    <t>L97/14- 11Z</t>
  </si>
  <si>
    <t>L98/06-K11</t>
  </si>
  <si>
    <t>L98/06-K12</t>
  </si>
  <si>
    <t>L98/06-K6Y</t>
  </si>
  <si>
    <t>L98/06-K6Z</t>
  </si>
  <si>
    <t>L98/06-M10</t>
  </si>
  <si>
    <t>L98/06-M11</t>
  </si>
  <si>
    <t>L98/06-M11Y</t>
  </si>
  <si>
    <t>L98/06-M11Z</t>
  </si>
  <si>
    <t>L98/06-M9Z</t>
  </si>
  <si>
    <t>L99/03-X3</t>
  </si>
  <si>
    <t>L99/03-X4</t>
  </si>
  <si>
    <t>LF/27- 5</t>
  </si>
  <si>
    <t>LJ/23- 2</t>
  </si>
  <si>
    <t>LK/15- 10</t>
  </si>
  <si>
    <t>LQ/23- 3</t>
  </si>
  <si>
    <t>LQ/29- 8Z</t>
  </si>
  <si>
    <t>L46/11- 15</t>
  </si>
  <si>
    <t>L46/13- 5</t>
  </si>
  <si>
    <t>L46/13- 5Y</t>
  </si>
  <si>
    <t>L46/13- 5Z</t>
  </si>
  <si>
    <t>L46/16-C4</t>
  </si>
  <si>
    <t>L46/21- 101</t>
  </si>
  <si>
    <t>L46/22- 15</t>
  </si>
  <si>
    <t>L46/23- 42Z</t>
  </si>
  <si>
    <t>L46/23- 43</t>
  </si>
  <si>
    <t>L46/23- 44</t>
  </si>
  <si>
    <t>L46/23-A28Y</t>
  </si>
  <si>
    <t>L46/23-A31</t>
  </si>
  <si>
    <t>L46/23-A32</t>
  </si>
  <si>
    <t>L46/23-F2</t>
  </si>
  <si>
    <t>L46/23-F3</t>
  </si>
  <si>
    <t>L47/16- 2U</t>
  </si>
  <si>
    <t>L47/16- 2V</t>
  </si>
  <si>
    <t>L47/16- 5</t>
  </si>
  <si>
    <t>L98/06-F12X</t>
  </si>
  <si>
    <t>L98/06-F12Y</t>
  </si>
  <si>
    <t>L98/06-F12Z</t>
  </si>
  <si>
    <t>L98/06-F13Y</t>
  </si>
  <si>
    <t>L98/06-F13Z</t>
  </si>
  <si>
    <t>L98/06-F5Y</t>
  </si>
  <si>
    <t>L98/06-F5Z</t>
  </si>
  <si>
    <t>L98/06-F7X</t>
  </si>
  <si>
    <t>L98/06-F7Y</t>
  </si>
  <si>
    <t>L98/06-F7Z</t>
  </si>
  <si>
    <t>L98/06-M12</t>
  </si>
  <si>
    <t>L98/06-M13</t>
  </si>
  <si>
    <t>L98/06-M13Z</t>
  </si>
  <si>
    <t>L98/06-M14</t>
  </si>
  <si>
    <t>L98/06-M15</t>
  </si>
  <si>
    <t>L99/01-A3</t>
  </si>
  <si>
    <t>L99/03-X3Z</t>
  </si>
  <si>
    <t>L99/03-X4Y</t>
  </si>
  <si>
    <t>L99/03-X4Z</t>
  </si>
  <si>
    <t>LF/27- 6</t>
  </si>
  <si>
    <t>LO/01- 59</t>
  </si>
  <si>
    <t>LO/06-A5Z</t>
  </si>
  <si>
    <t>LQ/23- 4</t>
  </si>
  <si>
    <t>LR/24-X2</t>
  </si>
  <si>
    <t>LR/24-X2Z</t>
  </si>
  <si>
    <t>L46/11- 15Z</t>
  </si>
  <si>
    <t>L46/23- 45</t>
  </si>
  <si>
    <t>L46/23- 46</t>
  </si>
  <si>
    <t>L46/23- 46Z</t>
  </si>
  <si>
    <t>L47/16- 6</t>
  </si>
  <si>
    <t>L47/16- 6Z</t>
  </si>
  <si>
    <t>L47/16- 7</t>
  </si>
  <si>
    <t>L98/06-M15Z</t>
  </si>
  <si>
    <t>L98/06-M16</t>
  </si>
  <si>
    <t>L98/06-M16Z</t>
  </si>
  <si>
    <t>L98/06-M17</t>
  </si>
  <si>
    <t>L98/06-M18</t>
  </si>
  <si>
    <t>LK/15- 11</t>
  </si>
  <si>
    <t>LK/15- 12</t>
  </si>
  <si>
    <t>LK/15- 12Z</t>
  </si>
  <si>
    <t>LQ/29- 21</t>
  </si>
  <si>
    <t>LQ/29- 21Z</t>
  </si>
  <si>
    <t>LR/25- 10</t>
  </si>
  <si>
    <t>LS/26- 10</t>
  </si>
  <si>
    <t>LS/28- 3</t>
  </si>
  <si>
    <t>L105/09- 1</t>
  </si>
  <si>
    <t>L110/30- 2</t>
  </si>
  <si>
    <t>L41/17- 13</t>
  </si>
  <si>
    <t>L41/22- 11</t>
  </si>
  <si>
    <t>L47/16- 8</t>
  </si>
  <si>
    <t>L47/16- 8Y</t>
  </si>
  <si>
    <t>L47/16- 8Z</t>
  </si>
  <si>
    <t>L47/16- 9</t>
  </si>
  <si>
    <t>L98/06-F11X</t>
  </si>
  <si>
    <t>L98/06-F11Y</t>
  </si>
  <si>
    <t>L98/06-F11Z</t>
  </si>
  <si>
    <t>L98/06-F22</t>
  </si>
  <si>
    <t>L98/06-F22Y</t>
  </si>
  <si>
    <t>L98/06-F22Z</t>
  </si>
  <si>
    <t>L98/06-M18Z</t>
  </si>
  <si>
    <t>LJ/16- 3</t>
  </si>
  <si>
    <t>LJ/16- 4</t>
  </si>
  <si>
    <t>LJ/17- 1</t>
  </si>
  <si>
    <t>LJ/17- 2</t>
  </si>
  <si>
    <t>LJ/17- 3</t>
  </si>
  <si>
    <t>LJ/21- 4</t>
  </si>
  <si>
    <t>LJ/21- 5</t>
  </si>
  <si>
    <t>LJ/21- 6</t>
  </si>
  <si>
    <t>LJ/21- 7</t>
  </si>
  <si>
    <t>LK/25- 28</t>
  </si>
  <si>
    <t>LM/01- 2</t>
  </si>
  <si>
    <t>LM/01- 3</t>
  </si>
  <si>
    <t>LQ/23- 5</t>
  </si>
  <si>
    <t>L41/22- 11Z</t>
  </si>
  <si>
    <t>L46/23- 47</t>
  </si>
  <si>
    <t>L46/23- 47Z</t>
  </si>
  <si>
    <t>L47/16- 10</t>
  </si>
  <si>
    <t>L47/16- 10Y</t>
  </si>
  <si>
    <t>L47/16- 10Z</t>
  </si>
  <si>
    <t>L47/21- 2</t>
  </si>
  <si>
    <t>L97/10-A11Z</t>
  </si>
  <si>
    <t>L97/10-A6W</t>
  </si>
  <si>
    <t>L97/10-A6X</t>
  </si>
  <si>
    <t>L97/10-A6Y</t>
  </si>
  <si>
    <t>L97/10-A6Z</t>
  </si>
  <si>
    <t>L97/10-A9X</t>
  </si>
  <si>
    <t>L97/10-A9Y</t>
  </si>
  <si>
    <t>L97/10-A9Z</t>
  </si>
  <si>
    <t>L98/06-K1Y</t>
  </si>
  <si>
    <t>L98/06-K1Z</t>
  </si>
  <si>
    <t>L98/06-K4Y</t>
  </si>
  <si>
    <t>L98/06-K4Z</t>
  </si>
  <si>
    <t>L98/06-K6X</t>
  </si>
  <si>
    <t>L98/06-L8Z</t>
  </si>
  <si>
    <t>LJ/13- 1</t>
  </si>
  <si>
    <t>LK/09- 1</t>
  </si>
  <si>
    <t>LK/13- 1</t>
  </si>
  <si>
    <t>LK/13- 2</t>
  </si>
  <si>
    <t>LK/29- 11</t>
  </si>
  <si>
    <t>LK/30- 8</t>
  </si>
  <si>
    <t>LQ/25-X3</t>
  </si>
  <si>
    <t>L105/09- 2</t>
  </si>
  <si>
    <t>L105/13- 2</t>
  </si>
  <si>
    <t>L105/13- 3</t>
  </si>
  <si>
    <t>L110/30- 3</t>
  </si>
  <si>
    <t>L110/30- 4</t>
  </si>
  <si>
    <t>L40/03- 1</t>
  </si>
  <si>
    <t>L46/11- 16</t>
  </si>
  <si>
    <t>L46/11- 16Y</t>
  </si>
  <si>
    <t>L46/11- 16Z</t>
  </si>
  <si>
    <t>L46/21- 102</t>
  </si>
  <si>
    <t>L46/22- 16</t>
  </si>
  <si>
    <t>L46/22- 16Y</t>
  </si>
  <si>
    <t>L46/22- 16Z</t>
  </si>
  <si>
    <t>L46/23- 48</t>
  </si>
  <si>
    <t>L46/23- 48Z</t>
  </si>
  <si>
    <t>L97/07- 2</t>
  </si>
  <si>
    <t>L97/10-A7Y</t>
  </si>
  <si>
    <t>L97/10-A7Z</t>
  </si>
  <si>
    <t>L97/10-A8Y</t>
  </si>
  <si>
    <t>L97/10-A8Z</t>
  </si>
  <si>
    <t>L98/06-L10X</t>
  </si>
  <si>
    <t>L98/06-L10Y</t>
  </si>
  <si>
    <t>L98/06-L10Z</t>
  </si>
  <si>
    <t>L99/02-X8</t>
  </si>
  <si>
    <t>L99/02-X8Y</t>
  </si>
  <si>
    <t>L99/02-X8Z</t>
  </si>
  <si>
    <t>L99/03-X5</t>
  </si>
  <si>
    <t>LJ/13- 2</t>
  </si>
  <si>
    <t>LJ/17- 4</t>
  </si>
  <si>
    <t>LJ/17- 5</t>
  </si>
  <si>
    <t>LK/09- 2</t>
  </si>
  <si>
    <t>LK/19- 3</t>
  </si>
  <si>
    <t>LK/24- 11</t>
  </si>
  <si>
    <t>LK/24- 12</t>
  </si>
  <si>
    <t>LK/25- 29</t>
  </si>
  <si>
    <t>LK/25- 29Z</t>
  </si>
  <si>
    <t>LQ/25-X3Z</t>
  </si>
  <si>
    <t>L46/23- 49</t>
  </si>
  <si>
    <t>L47/16- 11</t>
  </si>
  <si>
    <t>L47/16- 11Y</t>
  </si>
  <si>
    <t>L47/16- 11Z</t>
  </si>
  <si>
    <t>L97/09- 3</t>
  </si>
  <si>
    <t>L98/06-F23</t>
  </si>
  <si>
    <t>L98/06-F23Y</t>
  </si>
  <si>
    <t>L98/06-F23Z</t>
  </si>
  <si>
    <t>L98/06-L12</t>
  </si>
  <si>
    <t>L98/06-L12W</t>
  </si>
  <si>
    <t>L98/06-L12X</t>
  </si>
  <si>
    <t>L98/06-L12Y</t>
  </si>
  <si>
    <t>L98/06-L12Z</t>
  </si>
  <si>
    <t>L98/06-L3X</t>
  </si>
  <si>
    <t>L98/06-L3Y</t>
  </si>
  <si>
    <t>L98/06-L3Z</t>
  </si>
  <si>
    <t>LN/12- 1</t>
  </si>
  <si>
    <t>LQ/29- 22</t>
  </si>
  <si>
    <t>LQ/29- 23</t>
  </si>
  <si>
    <t>LQ/29- 23Z</t>
  </si>
  <si>
    <t>LQ/29- 24</t>
  </si>
  <si>
    <t>LR/24-X2Y</t>
  </si>
  <si>
    <t>L33/30- 1</t>
  </si>
  <si>
    <t>L41/22- 12</t>
  </si>
  <si>
    <t>L41/22- 12Y</t>
  </si>
  <si>
    <t>L41/22- 12Z</t>
  </si>
  <si>
    <t>L46/18- 17</t>
  </si>
  <si>
    <t>L46/18- 18</t>
  </si>
  <si>
    <t>L46/18- 18Z</t>
  </si>
  <si>
    <t>L98/06-F19Y</t>
  </si>
  <si>
    <t>L98/06-F19Z</t>
  </si>
  <si>
    <t>L98/06-F20Y</t>
  </si>
  <si>
    <t>L98/06-F20Z</t>
  </si>
  <si>
    <t>L98/06-F22W</t>
  </si>
  <si>
    <t>L98/06-F22X</t>
  </si>
  <si>
    <t>LF/27- 7</t>
  </si>
  <si>
    <t>LK/14- 3</t>
  </si>
  <si>
    <t>LK/14- 4</t>
  </si>
  <si>
    <t>LK/14- 5</t>
  </si>
  <si>
    <t>LO/06- 8</t>
  </si>
  <si>
    <t>LR/21-A8</t>
  </si>
  <si>
    <t>L40/15- 14</t>
  </si>
  <si>
    <t>L46/18- 19</t>
  </si>
  <si>
    <t>L46/23-A33</t>
  </si>
  <si>
    <t>L46/23-B29</t>
  </si>
  <si>
    <t>L97/09- 4</t>
  </si>
  <si>
    <t>L98/06-M1Y</t>
  </si>
  <si>
    <t>L98/06-M3V</t>
  </si>
  <si>
    <t>L98/06-M3W</t>
  </si>
  <si>
    <t>L98/06-M3X</t>
  </si>
  <si>
    <t>L98/06-M3Y</t>
  </si>
  <si>
    <t>L98/06-M3Z</t>
  </si>
  <si>
    <t>L98/06-M9U</t>
  </si>
  <si>
    <t>L98/06-M9V</t>
  </si>
  <si>
    <t>L98/06-M9W</t>
  </si>
  <si>
    <t>L98/06-M9X</t>
  </si>
  <si>
    <t>L98/06-M9Y</t>
  </si>
  <si>
    <t>L98/08- 5</t>
  </si>
  <si>
    <t>L98/09- 5</t>
  </si>
  <si>
    <t>L98/09- 5Z</t>
  </si>
  <si>
    <t>L99/02-X8X</t>
  </si>
  <si>
    <t>L99/02-X9</t>
  </si>
  <si>
    <t>LF/26- 1</t>
  </si>
  <si>
    <t>LK/14- 6</t>
  </si>
  <si>
    <t>LK/14- 7</t>
  </si>
  <si>
    <t>LK/14- 7A</t>
  </si>
  <si>
    <t>LR/21-A10</t>
  </si>
  <si>
    <t>LR/21-A11</t>
  </si>
  <si>
    <t>LR/21-A12</t>
  </si>
  <si>
    <t>LR/21-A8Z</t>
  </si>
  <si>
    <t>LR/21-A9</t>
  </si>
  <si>
    <t>LR/21-A9Z</t>
  </si>
  <si>
    <t>L41/16- 5</t>
  </si>
  <si>
    <t>L41/21- 8</t>
  </si>
  <si>
    <t>L41/29- 11</t>
  </si>
  <si>
    <t>L97/10-X4</t>
  </si>
  <si>
    <t>L98/06-M19</t>
  </si>
  <si>
    <t>L98/06-M19Z</t>
  </si>
  <si>
    <t>L98/06-M7W</t>
  </si>
  <si>
    <t>L98/06-M7X</t>
  </si>
  <si>
    <t>L98/06-M7Y</t>
  </si>
  <si>
    <t>L98/06-M7Z</t>
  </si>
  <si>
    <t>LF/26- 2</t>
  </si>
  <si>
    <t>LF/26- 2W</t>
  </si>
  <si>
    <t>LF/26- 2X</t>
  </si>
  <si>
    <t>LF/26- 2Y</t>
  </si>
  <si>
    <t>LF/26- 2Z</t>
  </si>
  <si>
    <t>LF/27- 7Z</t>
  </si>
  <si>
    <t>LF/27- 8</t>
  </si>
  <si>
    <t>LF/27- 8Y</t>
  </si>
  <si>
    <t>LF/27- 8Z</t>
  </si>
  <si>
    <t>LJ/17- 6</t>
  </si>
  <si>
    <t>LJ/17- 7</t>
  </si>
  <si>
    <t>LJ/17- 7Z</t>
  </si>
  <si>
    <t>LK/14- 8</t>
  </si>
  <si>
    <t>LK/19- 4</t>
  </si>
  <si>
    <t>LK/30- 10</t>
  </si>
  <si>
    <t>LK/30- 9</t>
  </si>
  <si>
    <t>LQ/29- 25</t>
  </si>
  <si>
    <t>LQ/29- 26</t>
  </si>
  <si>
    <t>LQ/29- 26Z</t>
  </si>
  <si>
    <t>LR/21-A13</t>
  </si>
  <si>
    <t>L105/12- 3</t>
  </si>
  <si>
    <t>L105/12- 4</t>
  </si>
  <si>
    <t>L110/24- 1</t>
  </si>
  <si>
    <t>L113/05- 1</t>
  </si>
  <si>
    <t>L33/26- 2</t>
  </si>
  <si>
    <t>L41/22- 13</t>
  </si>
  <si>
    <t>L41/29- 12</t>
  </si>
  <si>
    <t>L46/06- 1</t>
  </si>
  <si>
    <t>L46/12- 4Y</t>
  </si>
  <si>
    <t>L46/12- 4Z</t>
  </si>
  <si>
    <t>L46/23- 50</t>
  </si>
  <si>
    <t>L46/23-A34</t>
  </si>
  <si>
    <t>L46/23-B30</t>
  </si>
  <si>
    <t>L46/23-B31</t>
  </si>
  <si>
    <t>L47/16- 12</t>
  </si>
  <si>
    <t>L97/10-A8W</t>
  </si>
  <si>
    <t>L97/10-A8X</t>
  </si>
  <si>
    <t>L98/06-M20</t>
  </si>
  <si>
    <t>LF/26- 3</t>
  </si>
  <si>
    <t>LF/27- 10</t>
  </si>
  <si>
    <t>LF/27- 10Z</t>
  </si>
  <si>
    <t>LF/27- 11</t>
  </si>
  <si>
    <t>LF/27- 11Y</t>
  </si>
  <si>
    <t>LF/27- 11Z</t>
  </si>
  <si>
    <t>LF/27- 12</t>
  </si>
  <si>
    <t>LF/27- 12A</t>
  </si>
  <si>
    <t>LF/27- 13</t>
  </si>
  <si>
    <t>LF/27- 9</t>
  </si>
  <si>
    <t>LH/30- 1</t>
  </si>
  <si>
    <t>LK/19- 5</t>
  </si>
  <si>
    <t>LQ/29- 25Z</t>
  </si>
  <si>
    <t>LQ/29- 27</t>
  </si>
  <si>
    <t>LR/24-X3</t>
  </si>
  <si>
    <t>LR/24-X4</t>
  </si>
  <si>
    <t>L105/13- 4</t>
  </si>
  <si>
    <t>L105/13- 5</t>
  </si>
  <si>
    <t>L11/24- 3</t>
  </si>
  <si>
    <t>L11/24- 3Z</t>
  </si>
  <si>
    <t>L25/21- 1</t>
  </si>
  <si>
    <t>L33/26- 3</t>
  </si>
  <si>
    <t>L33/26- 3Z</t>
  </si>
  <si>
    <t>L33/26- 4</t>
  </si>
  <si>
    <t>L33/26- 4Z</t>
  </si>
  <si>
    <t>L33/26- 5</t>
  </si>
  <si>
    <t>L33/26- 5Z</t>
  </si>
  <si>
    <t>L33/26- 6</t>
  </si>
  <si>
    <t>L40/30- 2</t>
  </si>
  <si>
    <t>L41/22- 14</t>
  </si>
  <si>
    <t>L46/23-B32</t>
  </si>
  <si>
    <t>L46/26- 322</t>
  </si>
  <si>
    <t>L47/16- 12X</t>
  </si>
  <si>
    <t>L47/16- 12Y</t>
  </si>
  <si>
    <t>L47/16- 12Z</t>
  </si>
  <si>
    <t>L97/10-A12</t>
  </si>
  <si>
    <t>L97/10-A12Y</t>
  </si>
  <si>
    <t>L97/10-A12Z</t>
  </si>
  <si>
    <t>L98/06-K13</t>
  </si>
  <si>
    <t>L98/06-L13</t>
  </si>
  <si>
    <t>LF/27- 12W</t>
  </si>
  <si>
    <t>LF/27- 12X</t>
  </si>
  <si>
    <t>LF/27- 12Y</t>
  </si>
  <si>
    <t>LF/27- 12Z</t>
  </si>
  <si>
    <t>LF/27- 13X</t>
  </si>
  <si>
    <t>LF/27- 13Y</t>
  </si>
  <si>
    <t>LF/27- 13Z</t>
  </si>
  <si>
    <t>LF/30- 1</t>
  </si>
  <si>
    <t>LJ/16- 5</t>
  </si>
  <si>
    <t>LJ/17- 7V</t>
  </si>
  <si>
    <t>LJ/17- 7W</t>
  </si>
  <si>
    <t>LJ/17- 7X</t>
  </si>
  <si>
    <t>LJ/17- 7Y</t>
  </si>
  <si>
    <t>LK/08- 1</t>
  </si>
  <si>
    <t>LM/04- 5</t>
  </si>
  <si>
    <t>LN/07- 2</t>
  </si>
  <si>
    <t>LQ/29- 28</t>
  </si>
  <si>
    <t>LR/21-A14</t>
  </si>
  <si>
    <t>LR/21-A15</t>
  </si>
  <si>
    <t>LR/25- 11</t>
  </si>
  <si>
    <t>LR/25- 12</t>
  </si>
  <si>
    <t>L105/06- 1</t>
  </si>
  <si>
    <t>L41/21- 9</t>
  </si>
  <si>
    <t>L41/22- 15</t>
  </si>
  <si>
    <t>L46/01- 3</t>
  </si>
  <si>
    <t>L46/06- 2</t>
  </si>
  <si>
    <t>L46/07- 5</t>
  </si>
  <si>
    <t>L46/12- 7</t>
  </si>
  <si>
    <t>L46/12- 8</t>
  </si>
  <si>
    <t>L46/22- 17</t>
  </si>
  <si>
    <t>L46/22- 17Z</t>
  </si>
  <si>
    <t>L46/22- 18</t>
  </si>
  <si>
    <t>L46/22- 19</t>
  </si>
  <si>
    <t>L98/06-F24</t>
  </si>
  <si>
    <t>L98/06-F24Y</t>
  </si>
  <si>
    <t>L98/06-F24Z</t>
  </si>
  <si>
    <t>L99/02-X10</t>
  </si>
  <si>
    <t>LH/30- 2</t>
  </si>
  <si>
    <t>LH/30- 2Z</t>
  </si>
  <si>
    <t>LJ/26- 2</t>
  </si>
  <si>
    <t>LK/24- 13</t>
  </si>
  <si>
    <t>LK/29- 12</t>
  </si>
  <si>
    <t>LK/30- 11</t>
  </si>
  <si>
    <t>LM/05- 2</t>
  </si>
  <si>
    <t>LQ/29- 22Z</t>
  </si>
  <si>
    <t>LR/23- 4</t>
  </si>
  <si>
    <t>LR/23- 4Z</t>
  </si>
  <si>
    <t>L11/24- 3W</t>
  </si>
  <si>
    <t>L11/24- 3X</t>
  </si>
  <si>
    <t>L11/24- 3Y</t>
  </si>
  <si>
    <t>L46/16- 28</t>
  </si>
  <si>
    <t>L46/16- 29</t>
  </si>
  <si>
    <t>L46/26- 323</t>
  </si>
  <si>
    <t>L46/26- 323Z</t>
  </si>
  <si>
    <t>L47/16- 13</t>
  </si>
  <si>
    <t>L47/16- 13Z</t>
  </si>
  <si>
    <t>L99/01- 6</t>
  </si>
  <si>
    <t>L99/02-X11</t>
  </si>
  <si>
    <t>L99/02-X8V</t>
  </si>
  <si>
    <t>L99/02-X8W</t>
  </si>
  <si>
    <t>LJ/06- 5</t>
  </si>
  <si>
    <t>LJ/18- 1</t>
  </si>
  <si>
    <t>LK/09- 3</t>
  </si>
  <si>
    <t>LM/04- 6</t>
  </si>
  <si>
    <t>LM/04- 6X</t>
  </si>
  <si>
    <t>LM/04- 6Y</t>
  </si>
  <si>
    <t>LM/04- 6Z</t>
  </si>
  <si>
    <t>LN/10- 5</t>
  </si>
  <si>
    <t>LQ/29- 29</t>
  </si>
  <si>
    <t>L105/07- 1</t>
  </si>
  <si>
    <t>L105/12- 5</t>
  </si>
  <si>
    <t>L105/13- 6</t>
  </si>
  <si>
    <t>L11/24- 3T</t>
  </si>
  <si>
    <t>L11/24- 3V</t>
  </si>
  <si>
    <t>L11/24-3U</t>
  </si>
  <si>
    <t>L41/21- 10</t>
  </si>
  <si>
    <t>L46/18- 20</t>
  </si>
  <si>
    <t>L47/16- 14</t>
  </si>
  <si>
    <t>L99/02-X12</t>
  </si>
  <si>
    <t>LF/27- 14</t>
  </si>
  <si>
    <t>LF/27- 14X</t>
  </si>
  <si>
    <t>LF/27- 14Y</t>
  </si>
  <si>
    <t>LF/27- 14Z</t>
  </si>
  <si>
    <t>LJ/01- 1</t>
  </si>
  <si>
    <t>LJ/01- 1Z</t>
  </si>
  <si>
    <t>LJ/06- 6</t>
  </si>
  <si>
    <t>LJ/06- 6Z</t>
  </si>
  <si>
    <t>LJ/17- 8</t>
  </si>
  <si>
    <t>LJ/17- 8S</t>
  </si>
  <si>
    <t>LJ/17- 8T</t>
  </si>
  <si>
    <t>LJ/17- 8U</t>
  </si>
  <si>
    <t>LJ/17- 8V</t>
  </si>
  <si>
    <t>LJ/17- 8W</t>
  </si>
  <si>
    <t>LJ/17- 8X</t>
  </si>
  <si>
    <t>LJ/17- 8Y</t>
  </si>
  <si>
    <t>LJ/17- 8Z</t>
  </si>
  <si>
    <t>LJ/17- 9</t>
  </si>
  <si>
    <t>LJ/17- 9T</t>
  </si>
  <si>
    <t>LJ/17- 9U</t>
  </si>
  <si>
    <t>LJ/17- 9V</t>
  </si>
  <si>
    <t>LJ/17- 9W</t>
  </si>
  <si>
    <t>LJ/17- 9X</t>
  </si>
  <si>
    <t>LJ/17- 9Y</t>
  </si>
  <si>
    <t>LJ/17- 9Z</t>
  </si>
  <si>
    <t>LJ/21- 8</t>
  </si>
  <si>
    <t>LJ/26- 3</t>
  </si>
  <si>
    <t>LK/05- 1</t>
  </si>
  <si>
    <t>LK/30- 12</t>
  </si>
  <si>
    <t>LN/05- 8</t>
  </si>
  <si>
    <t>LN/05- 9</t>
  </si>
  <si>
    <t>L110/15- 80</t>
  </si>
  <si>
    <t>L110/15- 81</t>
  </si>
  <si>
    <t>L41/21- 11</t>
  </si>
  <si>
    <t>L46/11- 17</t>
  </si>
  <si>
    <t>L98/06-F25</t>
  </si>
  <si>
    <t>L98/06-L14</t>
  </si>
  <si>
    <t>L98/06-L14X</t>
  </si>
  <si>
    <t>L98/06-L14Y</t>
  </si>
  <si>
    <t>L98/06-L14Z</t>
  </si>
  <si>
    <t>L98/06-M21</t>
  </si>
  <si>
    <t>L98/06-M22</t>
  </si>
  <si>
    <t>L99/02-X12V</t>
  </si>
  <si>
    <t>L99/02-X12W</t>
  </si>
  <si>
    <t>L99/02-X12X</t>
  </si>
  <si>
    <t>L99/02-X12Y</t>
  </si>
  <si>
    <t>L99/02-X12Z</t>
  </si>
  <si>
    <t>LJ/06- 7</t>
  </si>
  <si>
    <t>L41/21- 12</t>
  </si>
  <si>
    <t>L41/23- 6</t>
  </si>
  <si>
    <t>L46/05- 3</t>
  </si>
  <si>
    <t>L46/08- 2</t>
  </si>
  <si>
    <t>L97/10-B11</t>
  </si>
  <si>
    <t>L97/10-B11Y</t>
  </si>
  <si>
    <t>L97/10-B11Z</t>
  </si>
  <si>
    <t>L98/06-K14</t>
  </si>
  <si>
    <t>L98/06-K15</t>
  </si>
  <si>
    <t>LF/26- 4</t>
  </si>
  <si>
    <t>LF/26- 5</t>
  </si>
  <si>
    <t>LJ/17- 10</t>
  </si>
  <si>
    <t>LJ/30- 3Z</t>
  </si>
  <si>
    <t>LR/30- 5</t>
  </si>
  <si>
    <t>LR/30- 5Z</t>
  </si>
  <si>
    <t>L46/13- 6</t>
  </si>
  <si>
    <t>L46/16- 30</t>
  </si>
  <si>
    <t>L97/10-A13</t>
  </si>
  <si>
    <t>L97/10-A13Z</t>
  </si>
  <si>
    <t>L97/10-C9</t>
  </si>
  <si>
    <t>L97/10-G4</t>
  </si>
  <si>
    <t>L98/06-F26</t>
  </si>
  <si>
    <t>L98/06-F27</t>
  </si>
  <si>
    <t>L98/06-F27Z</t>
  </si>
  <si>
    <t>L98/06-K16</t>
  </si>
  <si>
    <t>L98/06-K16Y</t>
  </si>
  <si>
    <t>L98/06-K16Z</t>
  </si>
  <si>
    <t>LJ/19- 1</t>
  </si>
  <si>
    <t>LJ/19- 1Z</t>
  </si>
  <si>
    <t>LJ/21- 9</t>
  </si>
  <si>
    <t>LJ/26- 4</t>
  </si>
  <si>
    <t>LK/15- 13</t>
  </si>
  <si>
    <t>LN/10- 6</t>
  </si>
  <si>
    <t>LR/24- 4</t>
  </si>
  <si>
    <t>L46/14- 1</t>
  </si>
  <si>
    <t>L98/06-K13Y</t>
  </si>
  <si>
    <t>L98/06-K13Z</t>
  </si>
  <si>
    <t>LJ/30- 4</t>
  </si>
  <si>
    <t>LQ/29- 30</t>
  </si>
  <si>
    <t>LQ/29- 30Z</t>
  </si>
  <si>
    <t>LQ/29- 31</t>
  </si>
  <si>
    <t>LQ/29- 32</t>
  </si>
  <si>
    <t>L46/17- 69</t>
  </si>
  <si>
    <t>L46/22- 20</t>
  </si>
  <si>
    <t>L47/16- 15</t>
  </si>
  <si>
    <t>L47/16- 16</t>
  </si>
  <si>
    <t>L47/16- 16Z</t>
  </si>
  <si>
    <t>L99/03- 6</t>
  </si>
  <si>
    <t>L99/03- 6Z</t>
  </si>
  <si>
    <t>L99/07-X2</t>
  </si>
  <si>
    <t>LJ/06- 8</t>
  </si>
  <si>
    <t>LJ/06- 9</t>
  </si>
  <si>
    <t>LR/24-X4Z</t>
  </si>
  <si>
    <t>LJ/06- 9Z</t>
  </si>
  <si>
    <t>LK/20- 3</t>
  </si>
  <si>
    <t>LQ/29- 33</t>
  </si>
  <si>
    <t>L46/05- 4</t>
  </si>
  <si>
    <t>L46/16- 31</t>
  </si>
  <si>
    <t>L46/20- 3</t>
  </si>
  <si>
    <t>LR/24- 5</t>
  </si>
  <si>
    <t>LR/24- 5Z</t>
  </si>
  <si>
    <t>L46/10- 2</t>
  </si>
  <si>
    <t>L46/10- 2Z</t>
  </si>
  <si>
    <t>L47/16- 11X</t>
  </si>
  <si>
    <t>L97/10-C10</t>
  </si>
  <si>
    <t>L97/10-C11</t>
  </si>
  <si>
    <t>L98/06-F28</t>
  </si>
  <si>
    <t>L98/06-M19X</t>
  </si>
  <si>
    <t>L98/06-M19Y</t>
  </si>
  <si>
    <t>Status Last Updated:</t>
  </si>
  <si>
    <t>* Includes Onshore UK wells only.</t>
  </si>
  <si>
    <t>* Wellbores are categorised and counted based on original wellbore intent when spudded.</t>
  </si>
  <si>
    <t>* Well counts calculated using the Well Operations Notifications System (WONS) database.</t>
  </si>
  <si>
    <t>* Contains total rows where mechanical sidetracks are excluded from Exploration &amp; Appraisal well counts alinging with previous data release methods.</t>
  </si>
  <si>
    <t xml:space="preserve">* Columns containing counts for years 1902-1999 are currently hidden for viewing ease. </t>
  </si>
  <si>
    <t>* Historic well counts may change due to updates to the underlying data in WONS.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</si>
</sst>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
  </numFmts>
  <fonts count="16" x14ac:knownFonts="1">
    <font>
      <sz val="11"/>
      <color theme="1"/>
      <name val="Calibri"/>
      <family val="2"/>
      <scheme val="minor"/>
    </font>
    <font>
      <sz val="11"/>
      <color theme="1"/>
      <name val="Calibri"/>
      <family val="2"/>
      <scheme val="minor"/>
    </font>
    <font>
      <sz val="12"/>
      <name val="Arial"/>
      <family val="2"/>
    </font>
    <font>
      <b/>
      <sz val="12"/>
      <name val="Arial"/>
      <family val="2"/>
    </font>
    <font>
      <b/>
      <sz val="14"/>
      <color theme="1"/>
      <name val="Arial"/>
      <family val="2"/>
    </font>
    <font>
      <sz val="11"/>
      <color theme="1"/>
      <name val="Arial"/>
      <family val="2"/>
    </font>
    <font>
      <b/>
      <sz val="11"/>
      <color theme="1"/>
      <name val="Arial"/>
      <family val="2"/>
    </font>
    <font>
      <b/>
      <sz val="12"/>
      <color theme="1"/>
      <name val="Arial"/>
      <family val="2"/>
    </font>
    <font>
      <sz val="12"/>
      <color theme="1"/>
      <name val="Arial"/>
      <family val="2"/>
    </font>
    <font>
      <b/>
      <sz val="16"/>
      <name val="Arial"/>
      <family val="2"/>
    </font>
    <font>
      <sz val="16"/>
      <color theme="1"/>
      <name val="Arial"/>
      <family val="2"/>
    </font>
    <font>
      <b/>
      <i/>
      <sz val="11"/>
      <color theme="1"/>
      <name val="Arial"/>
      <family val="2"/>
    </font>
    <font>
      <b/>
      <sz val="11"/>
      <name val="Arial"/>
      <family val="2"/>
    </font>
    <font>
      <sz val="11"/>
      <name val="Arial"/>
      <family val="2"/>
    </font>
    <font>
      <u/>
      <sz val="11"/>
      <name val="Arial"/>
      <family val="2"/>
    </font>
    <font>
      <i/>
      <sz val="11"/>
      <color theme="1"/>
      <name val="Arial"/>
      <family val="2"/>
    </font>
  </fonts>
  <fills count="3">
    <fill>
      <patternFill patternType="none"/>
    </fill>
    <fill>
      <patternFill patternType="gray125"/>
    </fill>
    <fill>
      <patternFill patternType="solid">
        <fgColor theme="6" tint="0.79998168889431442"/>
        <bgColor indexed="64"/>
      </patternFill>
    </fill>
  </fills>
  <borders count="26">
    <border>
      <left/>
      <right/>
      <top/>
      <bottom/>
      <diagonal/>
    </border>
    <border>
      <left/>
      <right style="thin">
        <color rgb="FF0070C0"/>
      </right>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theme="4" tint="0.39997558519241921"/>
      </bottom>
      <diagonal/>
    </border>
    <border>
      <left style="thin">
        <color indexed="64"/>
      </left>
      <right/>
      <top/>
      <bottom style="thin">
        <color theme="4" tint="0.39997558519241921"/>
      </bottom>
      <diagonal/>
    </border>
    <border>
      <left/>
      <right/>
      <top/>
      <bottom style="thin">
        <color theme="4" tint="0.3999755851924192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theme="4"/>
      </left>
      <right style="thin">
        <color theme="4"/>
      </right>
      <top/>
      <bottom/>
      <diagonal/>
    </border>
    <border>
      <left/>
      <right/>
      <top style="thin">
        <color theme="4"/>
      </top>
      <bottom/>
      <diagonal/>
    </border>
    <border>
      <left style="thin">
        <color theme="4"/>
      </left>
      <right style="thin">
        <color theme="4"/>
      </right>
      <top style="thin">
        <color theme="4"/>
      </top>
      <bottom/>
      <diagonal/>
    </border>
    <border>
      <left/>
      <right/>
      <top/>
      <bottom style="medium">
        <color theme="4"/>
      </bottom>
      <diagonal/>
    </border>
    <border>
      <left/>
      <right/>
      <top/>
      <bottom style="dotted">
        <color theme="4"/>
      </bottom>
      <diagonal/>
    </border>
    <border>
      <left/>
      <right style="thin">
        <color rgb="FF0070C0"/>
      </right>
      <top/>
      <bottom style="dotted">
        <color theme="4"/>
      </bottom>
      <diagonal/>
    </border>
    <border>
      <left style="thin">
        <color theme="4"/>
      </left>
      <right style="thin">
        <color theme="4"/>
      </right>
      <top/>
      <bottom style="dotted">
        <color theme="4"/>
      </bottom>
      <diagonal/>
    </border>
    <border>
      <left/>
      <right/>
      <top style="medium">
        <color theme="4"/>
      </top>
      <bottom/>
      <diagonal/>
    </border>
    <border>
      <left/>
      <right style="thin">
        <color rgb="FF0070C0"/>
      </right>
      <top style="medium">
        <color theme="4"/>
      </top>
      <bottom/>
      <diagonal/>
    </border>
    <border>
      <left style="thin">
        <color theme="4"/>
      </left>
      <right style="thin">
        <color theme="4"/>
      </right>
      <top style="medium">
        <color theme="4"/>
      </top>
      <bottom/>
      <diagonal/>
    </border>
    <border>
      <left/>
      <right style="thin">
        <color rgb="FF0070C0"/>
      </right>
      <top/>
      <bottom style="medium">
        <color theme="4"/>
      </bottom>
      <diagonal/>
    </border>
    <border>
      <left style="thin">
        <color theme="4"/>
      </left>
      <right style="thin">
        <color theme="4"/>
      </right>
      <top/>
      <bottom style="medium">
        <color theme="4"/>
      </bottom>
      <diagonal/>
    </border>
    <border>
      <left/>
      <right/>
      <top/>
      <bottom style="thin">
        <color theme="4"/>
      </bottom>
      <diagonal/>
    </border>
    <border>
      <left style="thin">
        <color indexed="64"/>
      </left>
      <right/>
      <top/>
      <bottom style="thin">
        <color indexed="64"/>
      </bottom>
      <diagonal/>
    </border>
  </borders>
  <cellStyleXfs count="3">
    <xf numFmtId="0" fontId="0" fillId="0" borderId="0"/>
    <xf numFmtId="43" fontId="1" fillId="0" borderId="0" applyFont="0" applyFill="0" applyBorder="0" applyAlignment="0" applyProtection="0"/>
    <xf numFmtId="0" fontId="2" fillId="0" borderId="0"/>
  </cellStyleXfs>
  <cellXfs count="107">
    <xf numFmtId="0" fontId="0" fillId="0" borderId="0" xfId="0"/>
    <xf numFmtId="0" fontId="5" fillId="0" borderId="1" xfId="0" applyFont="1" applyBorder="1"/>
    <xf numFmtId="0" fontId="5" fillId="0" borderId="0" xfId="0" applyFont="1"/>
    <xf numFmtId="0" fontId="5" fillId="0" borderId="12" xfId="0" applyFont="1" applyBorder="1"/>
    <xf numFmtId="0" fontId="6" fillId="0" borderId="12" xfId="0" applyFont="1" applyBorder="1" applyAlignment="1">
      <alignment wrapText="1"/>
    </xf>
    <xf numFmtId="0" fontId="6" fillId="0" borderId="1" xfId="0" applyFont="1" applyBorder="1" applyAlignment="1">
      <alignment horizontal="center" vertical="center" wrapText="1"/>
    </xf>
    <xf numFmtId="0" fontId="6" fillId="0" borderId="1" xfId="0" applyFont="1" applyBorder="1" applyAlignment="1">
      <alignment horizontal="right" vertical="center" wrapText="1"/>
    </xf>
    <xf numFmtId="0" fontId="6" fillId="0" borderId="0" xfId="0" applyFont="1" applyAlignment="1">
      <alignment horizontal="center" vertical="center"/>
    </xf>
    <xf numFmtId="0" fontId="6" fillId="0" borderId="12" xfId="0" applyFont="1" applyBorder="1" applyAlignment="1">
      <alignment horizontal="center" vertical="center" wrapText="1"/>
    </xf>
    <xf numFmtId="0" fontId="7" fillId="0" borderId="13" xfId="0" applyFont="1" applyBorder="1" applyAlignment="1">
      <alignment horizontal="left"/>
    </xf>
    <xf numFmtId="164" fontId="7" fillId="0" borderId="13" xfId="0" applyNumberFormat="1" applyFont="1" applyBorder="1" applyAlignment="1">
      <alignment horizontal="center" vertical="center"/>
    </xf>
    <xf numFmtId="164" fontId="7" fillId="0" borderId="14" xfId="0" applyNumberFormat="1" applyFont="1" applyBorder="1" applyAlignment="1">
      <alignment horizontal="center" vertical="center"/>
    </xf>
    <xf numFmtId="0" fontId="8" fillId="0" borderId="13" xfId="0" applyFont="1" applyBorder="1"/>
    <xf numFmtId="0" fontId="5" fillId="0" borderId="0" xfId="0" applyFont="1" applyAlignment="1">
      <alignment horizontal="left" indent="2"/>
    </xf>
    <xf numFmtId="164" fontId="5" fillId="0" borderId="12" xfId="1" applyNumberFormat="1" applyFont="1" applyBorder="1" applyAlignment="1">
      <alignment horizontal="center" vertical="center"/>
    </xf>
    <xf numFmtId="0" fontId="6" fillId="0" borderId="0" xfId="0" applyFont="1" applyAlignment="1">
      <alignment horizontal="left" indent="2"/>
    </xf>
    <xf numFmtId="0" fontId="6" fillId="0" borderId="0" xfId="0" applyFont="1"/>
    <xf numFmtId="0" fontId="5" fillId="0" borderId="0" xfId="0" applyFont="1" applyAlignment="1">
      <alignment horizontal="center" vertical="center"/>
    </xf>
    <xf numFmtId="0" fontId="6" fillId="0" borderId="1" xfId="0" applyFont="1" applyBorder="1" applyAlignment="1">
      <alignment horizontal="left"/>
    </xf>
    <xf numFmtId="0" fontId="5" fillId="0" borderId="1" xfId="0" applyFont="1" applyBorder="1" applyAlignment="1">
      <alignment horizontal="left" indent="2"/>
    </xf>
    <xf numFmtId="0" fontId="6" fillId="0" borderId="1" xfId="0" applyFont="1" applyBorder="1" applyAlignment="1">
      <alignment horizontal="right" indent="2"/>
    </xf>
    <xf numFmtId="0" fontId="8" fillId="0" borderId="0" xfId="0" applyFont="1"/>
    <xf numFmtId="0" fontId="6" fillId="0" borderId="1" xfId="0" applyFont="1" applyBorder="1" applyAlignment="1">
      <alignment horizontal="left" indent="2"/>
    </xf>
    <xf numFmtId="0" fontId="7" fillId="0" borderId="0" xfId="0" applyFont="1" applyAlignment="1">
      <alignment horizontal="left" vertical="center"/>
    </xf>
    <xf numFmtId="0" fontId="8" fillId="0" borderId="1" xfId="0" applyFont="1" applyBorder="1"/>
    <xf numFmtId="0" fontId="7" fillId="0" borderId="0" xfId="0" applyFont="1" applyAlignment="1">
      <alignment horizontal="left"/>
    </xf>
    <xf numFmtId="0" fontId="10" fillId="0" borderId="1" xfId="0" applyFont="1" applyBorder="1"/>
    <xf numFmtId="0" fontId="10" fillId="0" borderId="0" xfId="0" applyFont="1"/>
    <xf numFmtId="0" fontId="10" fillId="0" borderId="12" xfId="0" applyFont="1" applyBorder="1"/>
    <xf numFmtId="0" fontId="9" fillId="0" borderId="0" xfId="2" applyFont="1" applyAlignment="1">
      <alignment vertical="center"/>
    </xf>
    <xf numFmtId="0" fontId="6" fillId="0" borderId="0" xfId="0" applyFont="1" applyAlignment="1">
      <alignment wrapText="1"/>
    </xf>
    <xf numFmtId="0" fontId="6" fillId="0" borderId="2" xfId="0" applyFont="1" applyBorder="1" applyAlignment="1">
      <alignment horizontal="left" vertical="center"/>
    </xf>
    <xf numFmtId="0" fontId="6"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3" xfId="0" applyFont="1" applyBorder="1" applyAlignment="1">
      <alignment horizontal="left" vertical="center"/>
    </xf>
    <xf numFmtId="0" fontId="6" fillId="0" borderId="5" xfId="0" applyFont="1" applyBorder="1" applyAlignment="1">
      <alignment horizontal="left"/>
    </xf>
    <xf numFmtId="0" fontId="5" fillId="0" borderId="3" xfId="0" applyFont="1" applyBorder="1" applyAlignment="1">
      <alignment horizontal="left" indent="1"/>
    </xf>
    <xf numFmtId="0" fontId="5" fillId="0" borderId="2" xfId="0" applyFont="1" applyBorder="1" applyAlignment="1">
      <alignment horizontal="left" indent="1"/>
    </xf>
    <xf numFmtId="0" fontId="5" fillId="0" borderId="0" xfId="0" applyFont="1" applyAlignment="1">
      <alignment horizontal="left" indent="1"/>
    </xf>
    <xf numFmtId="0" fontId="6" fillId="0" borderId="9" xfId="0" applyFont="1" applyBorder="1" applyAlignment="1">
      <alignment horizontal="left"/>
    </xf>
    <xf numFmtId="0" fontId="5" fillId="0" borderId="11" xfId="0" applyFont="1" applyBorder="1" applyAlignment="1">
      <alignment horizontal="center" vertical="center"/>
    </xf>
    <xf numFmtId="0" fontId="3" fillId="0" borderId="0" xfId="2" applyFont="1" applyAlignment="1">
      <alignment vertical="center"/>
    </xf>
    <xf numFmtId="0" fontId="6" fillId="0" borderId="17" xfId="0" applyFont="1" applyBorder="1" applyAlignment="1">
      <alignment horizontal="left" indent="1"/>
    </xf>
    <xf numFmtId="0" fontId="7" fillId="0" borderId="19" xfId="0" applyFont="1" applyBorder="1" applyAlignment="1">
      <alignment horizontal="left"/>
    </xf>
    <xf numFmtId="0" fontId="8" fillId="0" borderId="20" xfId="0" applyFont="1" applyBorder="1" applyAlignment="1">
      <alignment horizontal="center" vertical="center"/>
    </xf>
    <xf numFmtId="0" fontId="8" fillId="0" borderId="19" xfId="0" applyFont="1" applyBorder="1"/>
    <xf numFmtId="0" fontId="8" fillId="0" borderId="1" xfId="0" applyFont="1" applyBorder="1" applyAlignment="1">
      <alignment horizontal="center" vertical="center"/>
    </xf>
    <xf numFmtId="0" fontId="6" fillId="0" borderId="15" xfId="0" applyFont="1" applyBorder="1"/>
    <xf numFmtId="0" fontId="6" fillId="0" borderId="22" xfId="0" applyFont="1" applyBorder="1" applyAlignment="1">
      <alignment horizontal="left" indent="2"/>
    </xf>
    <xf numFmtId="0" fontId="5" fillId="0" borderId="15" xfId="0" applyFont="1" applyBorder="1"/>
    <xf numFmtId="0" fontId="5" fillId="0" borderId="22" xfId="0" applyFont="1" applyBorder="1" applyAlignment="1">
      <alignment horizontal="left" indent="2"/>
    </xf>
    <xf numFmtId="0" fontId="5" fillId="0" borderId="15" xfId="0" applyFont="1" applyBorder="1" applyAlignment="1">
      <alignment horizontal="center" vertical="center"/>
    </xf>
    <xf numFmtId="0" fontId="5" fillId="0" borderId="1" xfId="0" applyFont="1" applyBorder="1" applyAlignment="1">
      <alignment horizontal="left" indent="1"/>
    </xf>
    <xf numFmtId="0" fontId="5" fillId="0" borderId="22" xfId="0" applyFont="1" applyBorder="1" applyAlignment="1">
      <alignment horizontal="left" indent="1"/>
    </xf>
    <xf numFmtId="0" fontId="11" fillId="2" borderId="15" xfId="0" applyFont="1" applyFill="1" applyBorder="1"/>
    <xf numFmtId="0" fontId="6" fillId="2" borderId="15" xfId="0" applyFont="1" applyFill="1" applyBorder="1" applyAlignment="1">
      <alignment horizontal="right" vertical="center" wrapText="1"/>
    </xf>
    <xf numFmtId="0" fontId="12" fillId="0" borderId="0" xfId="0" applyFont="1" applyAlignment="1">
      <alignment vertical="center"/>
    </xf>
    <xf numFmtId="0" fontId="5" fillId="0" borderId="0" xfId="0" applyFont="1" applyAlignment="1">
      <alignment horizontal="left" vertical="center"/>
    </xf>
    <xf numFmtId="0" fontId="3" fillId="0" borderId="0" xfId="0" applyFont="1" applyAlignment="1">
      <alignment vertical="center"/>
    </xf>
    <xf numFmtId="0" fontId="13" fillId="0" borderId="0" xfId="0" applyFont="1" applyAlignment="1">
      <alignment vertical="center"/>
    </xf>
    <xf numFmtId="0" fontId="14" fillId="0" borderId="0" xfId="0" applyFont="1" applyAlignment="1">
      <alignment vertical="center"/>
    </xf>
    <xf numFmtId="0" fontId="5" fillId="0" borderId="0" xfId="0" applyFont="1" applyAlignment="1">
      <alignment vertical="center"/>
    </xf>
    <xf numFmtId="0" fontId="15" fillId="0" borderId="0" xfId="0" applyFont="1" applyAlignment="1">
      <alignment vertical="center"/>
    </xf>
    <xf numFmtId="0" fontId="3" fillId="0" borderId="24" xfId="0" applyFont="1" applyBorder="1" applyAlignment="1">
      <alignment vertical="center"/>
    </xf>
    <xf numFmtId="49" fontId="7" fillId="0" borderId="0" xfId="0" applyNumberFormat="1" applyFont="1" applyAlignment="1">
      <alignment vertical="center"/>
    </xf>
    <xf numFmtId="0" fontId="7" fillId="0" borderId="0" xfId="0" applyFont="1" applyAlignment="1">
      <alignment vertical="center"/>
    </xf>
    <xf numFmtId="0" fontId="2" fillId="0" borderId="0" xfId="0" applyFont="1" applyAlignment="1">
      <alignment vertical="center"/>
    </xf>
    <xf numFmtId="0" fontId="8" fillId="0" borderId="24" xfId="0" applyFont="1" applyBorder="1"/>
    <xf numFmtId="17" fontId="8" fillId="0" borderId="0" xfId="0" applyNumberFormat="1" applyFont="1"/>
    <xf numFmtId="0" fontId="7" fillId="0" borderId="0" xfId="0" applyFont="1"/>
    <xf numFmtId="165" fontId="6" fillId="0" borderId="16" xfId="0" applyNumberFormat="1" applyFont="1" applyBorder="1" applyAlignment="1">
      <alignment horizontal="center" vertical="center"/>
    </xf>
    <xf numFmtId="165" fontId="6" fillId="0" borderId="18" xfId="1" applyNumberFormat="1" applyFont="1" applyBorder="1" applyAlignment="1">
      <alignment horizontal="center" vertical="center"/>
    </xf>
    <xf numFmtId="165" fontId="5" fillId="0" borderId="0" xfId="0" applyNumberFormat="1" applyFont="1"/>
    <xf numFmtId="165" fontId="5" fillId="0" borderId="12" xfId="1" applyNumberFormat="1" applyFont="1" applyBorder="1" applyAlignment="1">
      <alignment horizontal="center" vertical="center"/>
    </xf>
    <xf numFmtId="165" fontId="5" fillId="0" borderId="12" xfId="0" applyNumberFormat="1" applyFont="1" applyBorder="1"/>
    <xf numFmtId="165" fontId="6" fillId="0" borderId="0" xfId="0" applyNumberFormat="1" applyFont="1"/>
    <xf numFmtId="165" fontId="6" fillId="0" borderId="12" xfId="0" applyNumberFormat="1" applyFont="1" applyBorder="1"/>
    <xf numFmtId="165" fontId="6" fillId="0" borderId="15" xfId="0" applyNumberFormat="1" applyFont="1" applyBorder="1" applyAlignment="1">
      <alignment horizontal="center" vertical="center"/>
    </xf>
    <xf numFmtId="165" fontId="6" fillId="0" borderId="23" xfId="1" applyNumberFormat="1" applyFont="1" applyBorder="1" applyAlignment="1">
      <alignment horizontal="center" vertical="center"/>
    </xf>
    <xf numFmtId="165" fontId="7" fillId="0" borderId="0" xfId="0" applyNumberFormat="1" applyFont="1" applyAlignment="1">
      <alignment horizontal="center" vertical="center"/>
    </xf>
    <xf numFmtId="165" fontId="7" fillId="0" borderId="12" xfId="0" applyNumberFormat="1" applyFont="1" applyBorder="1" applyAlignment="1">
      <alignment horizontal="center" vertical="center"/>
    </xf>
    <xf numFmtId="165" fontId="5" fillId="0" borderId="0" xfId="0" applyNumberFormat="1" applyFont="1" applyAlignment="1">
      <alignment horizontal="center" vertical="center"/>
    </xf>
    <xf numFmtId="165" fontId="5" fillId="0" borderId="15" xfId="0" applyNumberFormat="1" applyFont="1" applyBorder="1" applyAlignment="1">
      <alignment horizontal="center" vertical="center"/>
    </xf>
    <xf numFmtId="165" fontId="5" fillId="0" borderId="23" xfId="1" applyNumberFormat="1" applyFont="1" applyBorder="1" applyAlignment="1">
      <alignment horizontal="center" vertical="center"/>
    </xf>
    <xf numFmtId="165" fontId="7" fillId="0" borderId="0" xfId="0" applyNumberFormat="1" applyFont="1" applyAlignment="1">
      <alignment horizontal="center" vertical="center" wrapText="1"/>
    </xf>
    <xf numFmtId="165" fontId="7" fillId="0" borderId="12" xfId="0" applyNumberFormat="1" applyFont="1" applyBorder="1" applyAlignment="1">
      <alignment horizontal="center" vertical="center" wrapText="1"/>
    </xf>
    <xf numFmtId="165" fontId="6" fillId="0" borderId="0" xfId="0" applyNumberFormat="1" applyFont="1" applyAlignment="1">
      <alignment horizontal="center" vertical="center"/>
    </xf>
    <xf numFmtId="165" fontId="6" fillId="2" borderId="15" xfId="0" applyNumberFormat="1" applyFont="1" applyFill="1" applyBorder="1" applyAlignment="1">
      <alignment horizontal="center" vertical="center"/>
    </xf>
    <xf numFmtId="165" fontId="6" fillId="2" borderId="23" xfId="0" applyNumberFormat="1" applyFont="1" applyFill="1" applyBorder="1" applyAlignment="1">
      <alignment horizontal="center" vertical="center" wrapText="1"/>
    </xf>
    <xf numFmtId="165" fontId="3" fillId="0" borderId="0" xfId="0" applyNumberFormat="1" applyFont="1"/>
    <xf numFmtId="165" fontId="3" fillId="0" borderId="12" xfId="0" applyNumberFormat="1" applyFont="1" applyBorder="1"/>
    <xf numFmtId="165" fontId="7" fillId="0" borderId="19" xfId="0" applyNumberFormat="1" applyFont="1" applyBorder="1" applyAlignment="1">
      <alignment horizontal="center" vertical="center"/>
    </xf>
    <xf numFmtId="165" fontId="7" fillId="0" borderId="21" xfId="0" applyNumberFormat="1" applyFont="1" applyBorder="1" applyAlignment="1">
      <alignment horizontal="center" vertical="center"/>
    </xf>
    <xf numFmtId="165" fontId="6" fillId="0" borderId="4" xfId="0" applyNumberFormat="1" applyFont="1" applyBorder="1" applyAlignment="1">
      <alignment horizontal="center" vertical="center"/>
    </xf>
    <xf numFmtId="165" fontId="6" fillId="0" borderId="3" xfId="0" applyNumberFormat="1" applyFont="1" applyBorder="1" applyAlignment="1">
      <alignment horizontal="center" vertical="center" wrapText="1"/>
    </xf>
    <xf numFmtId="165" fontId="6" fillId="0" borderId="6" xfId="0" applyNumberFormat="1" applyFont="1" applyBorder="1" applyAlignment="1">
      <alignment horizontal="center" vertical="center"/>
    </xf>
    <xf numFmtId="165" fontId="6" fillId="0" borderId="7" xfId="0" applyNumberFormat="1" applyFont="1" applyBorder="1" applyAlignment="1">
      <alignment horizontal="center" vertical="center"/>
    </xf>
    <xf numFmtId="165" fontId="6" fillId="0" borderId="5" xfId="1" applyNumberFormat="1" applyFont="1" applyBorder="1" applyAlignment="1">
      <alignment horizontal="center" vertical="center"/>
    </xf>
    <xf numFmtId="165" fontId="5" fillId="0" borderId="4" xfId="0" applyNumberFormat="1" applyFont="1" applyBorder="1" applyAlignment="1">
      <alignment horizontal="center" vertical="center"/>
    </xf>
    <xf numFmtId="165" fontId="5" fillId="0" borderId="3" xfId="1" applyNumberFormat="1" applyFont="1" applyBorder="1" applyAlignment="1">
      <alignment horizontal="center" vertical="center"/>
    </xf>
    <xf numFmtId="165" fontId="5" fillId="0" borderId="25" xfId="0" applyNumberFormat="1" applyFont="1" applyBorder="1" applyAlignment="1">
      <alignment horizontal="center" vertical="center"/>
    </xf>
    <xf numFmtId="165" fontId="5" fillId="0" borderId="2" xfId="0" applyNumberFormat="1" applyFont="1" applyBorder="1" applyAlignment="1">
      <alignment horizontal="center" vertical="center"/>
    </xf>
    <xf numFmtId="165" fontId="5" fillId="0" borderId="8" xfId="1" applyNumberFormat="1" applyFont="1" applyBorder="1" applyAlignment="1">
      <alignment horizontal="center" vertical="center"/>
    </xf>
    <xf numFmtId="165" fontId="6" fillId="0" borderId="10" xfId="0" applyNumberFormat="1" applyFont="1" applyBorder="1" applyAlignment="1">
      <alignment horizontal="center" vertical="center"/>
    </xf>
    <xf numFmtId="165" fontId="5" fillId="0" borderId="11" xfId="0" applyNumberFormat="1" applyFont="1" applyBorder="1" applyAlignment="1">
      <alignment horizontal="center" vertical="center"/>
    </xf>
    <xf numFmtId="165" fontId="6" fillId="0" borderId="9" xfId="1" applyNumberFormat="1" applyFont="1" applyBorder="1" applyAlignment="1">
      <alignment horizontal="center" vertical="center"/>
    </xf>
    <xf numFmtId="0" fontId="4" fillId="0" borderId="0" xfId="0" applyFont="1" applyAlignment="1">
      <alignment horizontal="left" vertical="center" wrapText="1"/>
    </xf>
  </cellXfs>
  <cellStyles count="3">
    <cellStyle name="Comma" xfId="1" builtinId="3"/>
    <cellStyle name="Normal" xfId="0" builtinId="0"/>
    <cellStyle name="Normal 2" xfId="2" xr:uid="{ACCB32F3-DCF9-483C-AF15-F3B2F95CB130}"/>
  </cellStyles>
  <dxfs count="8">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23</xdr:row>
      <xdr:rowOff>95250</xdr:rowOff>
    </xdr:from>
    <xdr:to>
      <xdr:col>7</xdr:col>
      <xdr:colOff>42530</xdr:colOff>
      <xdr:row>49</xdr:row>
      <xdr:rowOff>113165</xdr:rowOff>
    </xdr:to>
    <xdr:pic>
      <xdr:nvPicPr>
        <xdr:cNvPr id="4" name="Picture 3" descr="Sidetrack labelling schema diagram">
          <a:extLst>
            <a:ext uri="{FF2B5EF4-FFF2-40B4-BE49-F238E27FC236}">
              <a16:creationId xmlns:a16="http://schemas.microsoft.com/office/drawing/2014/main" id="{0B333BF7-6A1D-F5CA-2D23-588B9A84AF92}"/>
            </a:ext>
          </a:extLst>
        </xdr:cNvPr>
        <xdr:cNvPicPr>
          <a:picLocks noChangeAspect="1"/>
        </xdr:cNvPicPr>
      </xdr:nvPicPr>
      <xdr:blipFill>
        <a:blip xmlns:r="http://schemas.openxmlformats.org/officeDocument/2006/relationships" r:embed="rId1"/>
        <a:stretch>
          <a:fillRect/>
        </a:stretch>
      </xdr:blipFill>
      <xdr:spPr>
        <a:xfrm>
          <a:off x="295275" y="3838575"/>
          <a:ext cx="4022075" cy="4970915"/>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1F89D8E9-6948-427B-BA00-B094A885C9B2}" autoFormatId="16" applyNumberFormats="0" applyBorderFormats="0" applyFontFormats="0" applyPatternFormats="0" applyAlignmentFormats="0" applyWidthHeightFormats="0">
  <queryTableRefresh nextId="7">
    <queryTableFields count="6">
      <queryTableField id="1" name="Well Registration No." tableColumnId="1"/>
      <queryTableField id="2" name="Spud Year" tableColumnId="2"/>
      <queryTableField id="3" name="Original Wellbore Intent" tableColumnId="3"/>
      <queryTableField id="4" name="Sidetrack/Respud" tableColumnId="4"/>
      <queryTableField id="5" name="Region QB" tableColumnId="5"/>
      <queryTableField id="6" name="Total Count Excl E&amp;A Mech ST" tableColumnId="6"/>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2" xr16:uid="{74B029CC-16A2-4253-A5A9-D450FD85AACD}" autoFormatId="16" applyNumberFormats="0" applyBorderFormats="0" applyFontFormats="0" applyPatternFormats="0" applyAlignmentFormats="0" applyWidthHeightFormats="0">
  <queryTableRefresh nextId="7">
    <queryTableFields count="6">
      <queryTableField id="1" name="Well Registration No." tableColumnId="1"/>
      <queryTableField id="2" name="Spud Year" tableColumnId="2"/>
      <queryTableField id="3" name="Original Wellbore Intent" tableColumnId="3"/>
      <queryTableField id="4" name="Sidetrack/Respud" tableColumnId="4"/>
      <queryTableField id="5" name="Region QB" tableColumnId="5"/>
      <queryTableField id="6" name="Total Count Excl E&amp;A Mech ST" tableColumnId="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DE09A9E-E3E7-4AB6-B930-FD1A6BAE2385}" name="Offshore_Wells_Jan_2024" displayName="Offshore_Wells_Jan_2024" ref="A1:F12626" tableType="queryTable" totalsRowShown="0">
  <autoFilter ref="A1:F12626" xr:uid="{DDE09A9E-E3E7-4AB6-B930-FD1A6BAE2385}"/>
  <tableColumns count="6">
    <tableColumn id="1" xr3:uid="{675C8B56-8D54-4DC8-8DB2-6A5BD2E6E75C}" uniqueName="1" name="Well Registration No." queryTableFieldId="1" dataDxfId="7"/>
    <tableColumn id="2" xr3:uid="{70893018-C2CF-4536-8C0A-BAA88531E2F3}" uniqueName="2" name="Spud Year" queryTableFieldId="2"/>
    <tableColumn id="3" xr3:uid="{64732E8F-CE15-47E8-8CFF-8BB7C3C933A8}" uniqueName="3" name="Original Wellbore Intent" queryTableFieldId="3" dataDxfId="6"/>
    <tableColumn id="4" xr3:uid="{A922810C-44C6-48F6-B301-EB24A37A54C4}" uniqueName="4" name="Sidetrack/Respud" queryTableFieldId="4" dataDxfId="5"/>
    <tableColumn id="5" xr3:uid="{0D1235EE-E3AB-49F6-BC7C-22767364B406}" uniqueName="5" name="Region QB" queryTableFieldId="5" dataDxfId="4"/>
    <tableColumn id="6" xr3:uid="{5ECE3D50-BD23-4D6D-850C-C1688C58ACCF}" uniqueName="6" name="Total Count Excl E&amp;A Mech ST" queryTableFieldId="6"/>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6A02C15-6B9C-41BE-8E16-421A3A1165D7}" name="Onshore_Wells_Jan_2024" displayName="Onshore_Wells_Jan_2024" ref="A1:F2286" tableType="queryTable" totalsRowShown="0">
  <autoFilter ref="A1:F2286" xr:uid="{76A02C15-6B9C-41BE-8E16-421A3A1165D7}"/>
  <tableColumns count="6">
    <tableColumn id="1" xr3:uid="{98CEE7E1-41B6-4BD5-B70A-9DADA2485B6F}" uniqueName="1" name="Well Registration No." queryTableFieldId="1" dataDxfId="3"/>
    <tableColumn id="2" xr3:uid="{40425B86-5045-420D-A7C1-AD43A92E995B}" uniqueName="2" name="Spud Year" queryTableFieldId="2"/>
    <tableColumn id="3" xr3:uid="{E1476B78-BD42-4B97-8463-B1CD20CE9105}" uniqueName="3" name="Original Wellbore Intent" queryTableFieldId="3" dataDxfId="2"/>
    <tableColumn id="4" xr3:uid="{23F356AF-94C4-475F-82AB-073086BF30C0}" uniqueName="4" name="Sidetrack/Respud" queryTableFieldId="4" dataDxfId="1"/>
    <tableColumn id="5" xr3:uid="{CD77EBCC-F511-4C42-BEEA-829292ED2A9D}" uniqueName="5" name="Region QB" queryTableFieldId="5" dataDxfId="0"/>
    <tableColumn id="6" xr3:uid="{BC7B4A3B-8298-4398-B3E4-2B53F3742332}" uniqueName="6" name="Total Count Excl E&amp;A Mech ST" queryTableFieldId="6"/>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C843C-8D6C-4219-901B-ADADF96A5A4A}">
  <dimension ref="A1:A76"/>
  <sheetViews>
    <sheetView showGridLines="0" tabSelected="1" topLeftCell="A27" workbookViewId="0">
      <selection activeCell="N18" sqref="N18"/>
    </sheetView>
  </sheetViews>
  <sheetFormatPr defaultColWidth="9.1796875" defaultRowHeight="15.5" x14ac:dyDescent="0.35"/>
  <cols>
    <col min="1" max="16384" width="9.1796875" style="21"/>
  </cols>
  <sheetData>
    <row r="1" spans="1:1" x14ac:dyDescent="0.35">
      <c r="A1" s="69" t="s">
        <v>14995</v>
      </c>
    </row>
    <row r="2" spans="1:1" x14ac:dyDescent="0.35">
      <c r="A2" s="68">
        <v>45292</v>
      </c>
    </row>
    <row r="3" spans="1:1" s="67" customFormat="1" ht="15" customHeight="1" x14ac:dyDescent="0.35">
      <c r="A3" s="63"/>
    </row>
    <row r="4" spans="1:1" ht="18" customHeight="1" x14ac:dyDescent="0.35">
      <c r="A4" s="64" t="s">
        <v>0</v>
      </c>
    </row>
    <row r="5" spans="1:1" ht="15" customHeight="1" x14ac:dyDescent="0.35">
      <c r="A5" s="65"/>
    </row>
    <row r="6" spans="1:1" s="67" customFormat="1" ht="15" customHeight="1" x14ac:dyDescent="0.35">
      <c r="A6" s="63" t="s">
        <v>1</v>
      </c>
    </row>
    <row r="7" spans="1:1" s="2" customFormat="1" ht="15" customHeight="1" x14ac:dyDescent="0.3">
      <c r="A7" s="57" t="s">
        <v>2</v>
      </c>
    </row>
    <row r="8" spans="1:1" s="2" customFormat="1" ht="14" x14ac:dyDescent="0.3">
      <c r="A8" s="2" t="s">
        <v>12707</v>
      </c>
    </row>
    <row r="9" spans="1:1" s="2" customFormat="1" ht="14" x14ac:dyDescent="0.3"/>
    <row r="10" spans="1:1" s="2" customFormat="1" ht="14" x14ac:dyDescent="0.3">
      <c r="A10" s="57" t="s">
        <v>12708</v>
      </c>
    </row>
    <row r="11" spans="1:1" s="2" customFormat="1" ht="14" x14ac:dyDescent="0.3">
      <c r="A11" s="2" t="s">
        <v>3</v>
      </c>
    </row>
    <row r="12" spans="1:1" s="2" customFormat="1" ht="14" x14ac:dyDescent="0.3">
      <c r="A12" s="2" t="s">
        <v>4</v>
      </c>
    </row>
    <row r="14" spans="1:1" s="67" customFormat="1" x14ac:dyDescent="0.35">
      <c r="A14" s="63" t="s">
        <v>5</v>
      </c>
    </row>
    <row r="15" spans="1:1" s="2" customFormat="1" ht="14" x14ac:dyDescent="0.3">
      <c r="A15" s="59" t="s">
        <v>6</v>
      </c>
    </row>
    <row r="16" spans="1:1" s="2" customFormat="1" ht="14" x14ac:dyDescent="0.3">
      <c r="A16" s="60" t="s">
        <v>7</v>
      </c>
    </row>
    <row r="17" spans="1:1" s="2" customFormat="1" ht="14" x14ac:dyDescent="0.3">
      <c r="A17" s="59"/>
    </row>
    <row r="18" spans="1:1" s="2" customFormat="1" ht="14" x14ac:dyDescent="0.3">
      <c r="A18" s="56" t="s">
        <v>8</v>
      </c>
    </row>
    <row r="19" spans="1:1" s="2" customFormat="1" ht="14" x14ac:dyDescent="0.3">
      <c r="A19" s="57" t="s">
        <v>9</v>
      </c>
    </row>
    <row r="20" spans="1:1" s="2" customFormat="1" ht="14" x14ac:dyDescent="0.3"/>
    <row r="21" spans="1:1" s="2" customFormat="1" ht="14" x14ac:dyDescent="0.3">
      <c r="A21" s="56" t="s">
        <v>10</v>
      </c>
    </row>
    <row r="22" spans="1:1" s="2" customFormat="1" ht="14" x14ac:dyDescent="0.3">
      <c r="A22" s="57" t="s">
        <v>11</v>
      </c>
    </row>
    <row r="23" spans="1:1" s="2" customFormat="1" ht="14" x14ac:dyDescent="0.3">
      <c r="A23" s="57" t="s">
        <v>12</v>
      </c>
    </row>
    <row r="25" spans="1:1" x14ac:dyDescent="0.35">
      <c r="A25" s="66"/>
    </row>
    <row r="51" spans="1:1" x14ac:dyDescent="0.35">
      <c r="A51" s="58" t="s">
        <v>13</v>
      </c>
    </row>
    <row r="52" spans="1:1" s="2" customFormat="1" ht="14" x14ac:dyDescent="0.3">
      <c r="A52" s="61" t="s">
        <v>14</v>
      </c>
    </row>
    <row r="53" spans="1:1" s="2" customFormat="1" ht="14.5" x14ac:dyDescent="0.3">
      <c r="A53" s="62" t="s">
        <v>15</v>
      </c>
    </row>
    <row r="54" spans="1:1" s="2" customFormat="1" ht="14.5" x14ac:dyDescent="0.3">
      <c r="A54" s="62" t="s">
        <v>16</v>
      </c>
    </row>
    <row r="57" spans="1:1" s="67" customFormat="1" x14ac:dyDescent="0.35">
      <c r="A57" s="63" t="s">
        <v>17</v>
      </c>
    </row>
    <row r="58" spans="1:1" s="2" customFormat="1" ht="14" x14ac:dyDescent="0.3">
      <c r="A58" s="59" t="s">
        <v>18</v>
      </c>
    </row>
    <row r="59" spans="1:1" s="2" customFormat="1" ht="14.5" x14ac:dyDescent="0.3">
      <c r="A59" s="57" t="s">
        <v>19</v>
      </c>
    </row>
    <row r="60" spans="1:1" s="2" customFormat="1" ht="14" x14ac:dyDescent="0.3">
      <c r="A60" s="2" t="s">
        <v>20</v>
      </c>
    </row>
    <row r="61" spans="1:1" s="2" customFormat="1" ht="14" x14ac:dyDescent="0.3"/>
    <row r="62" spans="1:1" s="2" customFormat="1" ht="14" x14ac:dyDescent="0.3">
      <c r="A62" s="57" t="s">
        <v>21</v>
      </c>
    </row>
    <row r="63" spans="1:1" s="2" customFormat="1" ht="14" x14ac:dyDescent="0.3">
      <c r="A63" s="2" t="s">
        <v>22</v>
      </c>
    </row>
    <row r="64" spans="1:1" s="2" customFormat="1" ht="14" x14ac:dyDescent="0.3">
      <c r="A64" s="2" t="s">
        <v>23</v>
      </c>
    </row>
    <row r="65" spans="1:1" s="2" customFormat="1" ht="14" x14ac:dyDescent="0.3"/>
    <row r="66" spans="1:1" s="2" customFormat="1" ht="14" x14ac:dyDescent="0.3">
      <c r="A66" s="59" t="s">
        <v>24</v>
      </c>
    </row>
    <row r="67" spans="1:1" s="2" customFormat="1" ht="14" x14ac:dyDescent="0.3">
      <c r="A67" s="57" t="s">
        <v>25</v>
      </c>
    </row>
    <row r="68" spans="1:1" s="2" customFormat="1" ht="14" x14ac:dyDescent="0.3">
      <c r="A68" s="2" t="s">
        <v>26</v>
      </c>
    </row>
    <row r="69" spans="1:1" s="2" customFormat="1" ht="14" x14ac:dyDescent="0.3">
      <c r="A69" s="2" t="s">
        <v>27</v>
      </c>
    </row>
    <row r="70" spans="1:1" s="2" customFormat="1" ht="14" x14ac:dyDescent="0.3"/>
    <row r="71" spans="1:1" s="2" customFormat="1" ht="14" x14ac:dyDescent="0.3">
      <c r="A71" s="57" t="s">
        <v>28</v>
      </c>
    </row>
    <row r="72" spans="1:1" s="2" customFormat="1" ht="14" x14ac:dyDescent="0.3"/>
    <row r="73" spans="1:1" s="2" customFormat="1" ht="14" x14ac:dyDescent="0.3">
      <c r="A73" s="59" t="s">
        <v>29</v>
      </c>
    </row>
    <row r="74" spans="1:1" s="2" customFormat="1" ht="14" x14ac:dyDescent="0.3">
      <c r="A74" s="61" t="s">
        <v>30</v>
      </c>
    </row>
    <row r="75" spans="1:1" s="2" customFormat="1" ht="14" x14ac:dyDescent="0.3">
      <c r="A75" s="2" t="s">
        <v>31</v>
      </c>
    </row>
    <row r="76" spans="1:1" s="2" customFormat="1" ht="14" x14ac:dyDescent="0.3">
      <c r="A76" s="2" t="s">
        <v>32</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E2470-627B-4852-9636-522E2854B634}">
  <dimension ref="A1:BK168"/>
  <sheetViews>
    <sheetView showGridLines="0" zoomScale="85" zoomScaleNormal="85" workbookViewId="0">
      <pane xSplit="2" ySplit="4" topLeftCell="C140" activePane="bottomRight" state="frozen"/>
      <selection pane="topRight" activeCell="C1" sqref="C1"/>
      <selection pane="bottomLeft" activeCell="A5" sqref="A5"/>
      <selection pane="bottomRight" activeCell="A165" sqref="A165:A168"/>
    </sheetView>
  </sheetViews>
  <sheetFormatPr defaultColWidth="9.1796875" defaultRowHeight="14" outlineLevelRow="1" x14ac:dyDescent="0.3"/>
  <cols>
    <col min="1" max="1" width="21.7265625" style="2" customWidth="1"/>
    <col min="2" max="2" width="61.54296875" style="1" customWidth="1"/>
    <col min="3" max="62" width="5.7265625" style="2" customWidth="1"/>
    <col min="63" max="63" width="10.7265625" style="3" customWidth="1"/>
    <col min="64" max="16384" width="9.1796875" style="2"/>
  </cols>
  <sheetData>
    <row r="1" spans="1:63" s="27" customFormat="1" ht="20" x14ac:dyDescent="0.4">
      <c r="A1" s="41" t="s">
        <v>33</v>
      </c>
      <c r="B1" s="26"/>
      <c r="BK1" s="28"/>
    </row>
    <row r="2" spans="1:63" ht="14.5" customHeight="1" x14ac:dyDescent="0.3">
      <c r="A2" s="29"/>
      <c r="BK2" s="4"/>
    </row>
    <row r="3" spans="1:63" ht="14.5" customHeight="1" x14ac:dyDescent="0.3">
      <c r="B3" s="5"/>
      <c r="BK3" s="4"/>
    </row>
    <row r="4" spans="1:63" ht="21" customHeight="1" x14ac:dyDescent="0.3">
      <c r="B4" s="6" t="s">
        <v>34</v>
      </c>
      <c r="C4" s="7">
        <v>1964</v>
      </c>
      <c r="D4" s="7">
        <v>1965</v>
      </c>
      <c r="E4" s="7">
        <v>1966</v>
      </c>
      <c r="F4" s="7">
        <v>1967</v>
      </c>
      <c r="G4" s="7">
        <v>1968</v>
      </c>
      <c r="H4" s="7">
        <v>1969</v>
      </c>
      <c r="I4" s="7">
        <v>1970</v>
      </c>
      <c r="J4" s="7">
        <v>1971</v>
      </c>
      <c r="K4" s="7">
        <v>1972</v>
      </c>
      <c r="L4" s="7">
        <v>1973</v>
      </c>
      <c r="M4" s="7">
        <v>1974</v>
      </c>
      <c r="N4" s="7">
        <v>1975</v>
      </c>
      <c r="O4" s="7">
        <v>1976</v>
      </c>
      <c r="P4" s="7">
        <v>1977</v>
      </c>
      <c r="Q4" s="7">
        <v>1978</v>
      </c>
      <c r="R4" s="7">
        <v>1979</v>
      </c>
      <c r="S4" s="7">
        <v>1980</v>
      </c>
      <c r="T4" s="7">
        <v>1981</v>
      </c>
      <c r="U4" s="7">
        <v>1982</v>
      </c>
      <c r="V4" s="7">
        <v>1983</v>
      </c>
      <c r="W4" s="7">
        <v>1984</v>
      </c>
      <c r="X4" s="7">
        <v>1985</v>
      </c>
      <c r="Y4" s="7">
        <v>1986</v>
      </c>
      <c r="Z4" s="7">
        <v>1987</v>
      </c>
      <c r="AA4" s="7">
        <v>1988</v>
      </c>
      <c r="AB4" s="7">
        <v>1989</v>
      </c>
      <c r="AC4" s="7">
        <v>1990</v>
      </c>
      <c r="AD4" s="7">
        <v>1991</v>
      </c>
      <c r="AE4" s="7">
        <v>1992</v>
      </c>
      <c r="AF4" s="7">
        <v>1993</v>
      </c>
      <c r="AG4" s="7">
        <v>1994</v>
      </c>
      <c r="AH4" s="7">
        <v>1995</v>
      </c>
      <c r="AI4" s="7">
        <v>1996</v>
      </c>
      <c r="AJ4" s="7">
        <v>1997</v>
      </c>
      <c r="AK4" s="7">
        <v>1998</v>
      </c>
      <c r="AL4" s="7">
        <v>1999</v>
      </c>
      <c r="AM4" s="7">
        <v>2000</v>
      </c>
      <c r="AN4" s="7">
        <v>2001</v>
      </c>
      <c r="AO4" s="7">
        <v>2002</v>
      </c>
      <c r="AP4" s="7">
        <v>2003</v>
      </c>
      <c r="AQ4" s="7">
        <v>2004</v>
      </c>
      <c r="AR4" s="7">
        <v>2005</v>
      </c>
      <c r="AS4" s="7">
        <v>2006</v>
      </c>
      <c r="AT4" s="7">
        <v>2007</v>
      </c>
      <c r="AU4" s="7">
        <v>2008</v>
      </c>
      <c r="AV4" s="7">
        <v>2009</v>
      </c>
      <c r="AW4" s="7">
        <v>2010</v>
      </c>
      <c r="AX4" s="7">
        <v>2011</v>
      </c>
      <c r="AY4" s="7">
        <v>2012</v>
      </c>
      <c r="AZ4" s="7">
        <v>2013</v>
      </c>
      <c r="BA4" s="7">
        <v>2014</v>
      </c>
      <c r="BB4" s="7">
        <v>2015</v>
      </c>
      <c r="BC4" s="7">
        <v>2016</v>
      </c>
      <c r="BD4" s="7">
        <v>2017</v>
      </c>
      <c r="BE4" s="7">
        <v>2018</v>
      </c>
      <c r="BF4" s="7">
        <v>2019</v>
      </c>
      <c r="BG4" s="7">
        <v>2020</v>
      </c>
      <c r="BH4" s="7">
        <v>2021</v>
      </c>
      <c r="BI4" s="7">
        <v>2022</v>
      </c>
      <c r="BJ4" s="7">
        <v>2023</v>
      </c>
      <c r="BK4" s="8" t="s">
        <v>35</v>
      </c>
    </row>
    <row r="5" spans="1:63" s="12" customFormat="1" ht="15.5" x14ac:dyDescent="0.35">
      <c r="A5" s="9" t="s">
        <v>36</v>
      </c>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1"/>
    </row>
    <row r="6" spans="1:63" x14ac:dyDescent="0.3">
      <c r="A6" s="17"/>
      <c r="B6" s="42" t="s">
        <v>37</v>
      </c>
      <c r="C6" s="70">
        <f>SUM(C7:C12)</f>
        <v>1</v>
      </c>
      <c r="D6" s="70">
        <f t="shared" ref="D6:BJ6" si="0">SUM(D7:D12)</f>
        <v>10</v>
      </c>
      <c r="E6" s="70">
        <f t="shared" si="0"/>
        <v>34</v>
      </c>
      <c r="F6" s="70">
        <f t="shared" si="0"/>
        <v>71</v>
      </c>
      <c r="G6" s="70">
        <f t="shared" si="0"/>
        <v>77</v>
      </c>
      <c r="H6" s="70">
        <f t="shared" si="0"/>
        <v>80</v>
      </c>
      <c r="I6" s="70">
        <f t="shared" si="0"/>
        <v>55</v>
      </c>
      <c r="J6" s="70">
        <f t="shared" si="0"/>
        <v>66</v>
      </c>
      <c r="K6" s="70">
        <f t="shared" si="0"/>
        <v>88</v>
      </c>
      <c r="L6" s="70">
        <f t="shared" si="0"/>
        <v>86</v>
      </c>
      <c r="M6" s="70">
        <f t="shared" si="0"/>
        <v>135</v>
      </c>
      <c r="N6" s="70">
        <f t="shared" si="0"/>
        <v>151</v>
      </c>
      <c r="O6" s="70">
        <f t="shared" si="0"/>
        <v>165</v>
      </c>
      <c r="P6" s="70">
        <f t="shared" si="0"/>
        <v>212</v>
      </c>
      <c r="Q6" s="70">
        <f t="shared" si="0"/>
        <v>169</v>
      </c>
      <c r="R6" s="70">
        <f t="shared" si="0"/>
        <v>172</v>
      </c>
      <c r="S6" s="70">
        <f t="shared" si="0"/>
        <v>209</v>
      </c>
      <c r="T6" s="70">
        <f t="shared" si="0"/>
        <v>243</v>
      </c>
      <c r="U6" s="70">
        <f t="shared" si="0"/>
        <v>267</v>
      </c>
      <c r="V6" s="70">
        <f t="shared" si="0"/>
        <v>258</v>
      </c>
      <c r="W6" s="70">
        <f t="shared" si="0"/>
        <v>339</v>
      </c>
      <c r="X6" s="70">
        <f t="shared" si="0"/>
        <v>324</v>
      </c>
      <c r="Y6" s="70">
        <f t="shared" si="0"/>
        <v>227</v>
      </c>
      <c r="Z6" s="70">
        <f t="shared" si="0"/>
        <v>291</v>
      </c>
      <c r="AA6" s="70">
        <f t="shared" si="0"/>
        <v>364</v>
      </c>
      <c r="AB6" s="70">
        <f t="shared" si="0"/>
        <v>354</v>
      </c>
      <c r="AC6" s="70">
        <f t="shared" si="0"/>
        <v>379</v>
      </c>
      <c r="AD6" s="70">
        <f t="shared" si="0"/>
        <v>360</v>
      </c>
      <c r="AE6" s="70">
        <f t="shared" si="0"/>
        <v>314</v>
      </c>
      <c r="AF6" s="70">
        <f t="shared" si="0"/>
        <v>293</v>
      </c>
      <c r="AG6" s="70">
        <f t="shared" si="0"/>
        <v>317</v>
      </c>
      <c r="AH6" s="70">
        <f t="shared" si="0"/>
        <v>390</v>
      </c>
      <c r="AI6" s="70">
        <f t="shared" si="0"/>
        <v>407</v>
      </c>
      <c r="AJ6" s="70">
        <f t="shared" si="0"/>
        <v>363</v>
      </c>
      <c r="AK6" s="70">
        <f t="shared" si="0"/>
        <v>374</v>
      </c>
      <c r="AL6" s="70">
        <f t="shared" si="0"/>
        <v>280</v>
      </c>
      <c r="AM6" s="70">
        <f t="shared" si="0"/>
        <v>295</v>
      </c>
      <c r="AN6" s="70">
        <f t="shared" si="0"/>
        <v>359</v>
      </c>
      <c r="AO6" s="70">
        <f t="shared" si="0"/>
        <v>318</v>
      </c>
      <c r="AP6" s="70">
        <f t="shared" si="0"/>
        <v>251</v>
      </c>
      <c r="AQ6" s="70">
        <f t="shared" si="0"/>
        <v>243</v>
      </c>
      <c r="AR6" s="70">
        <f t="shared" si="0"/>
        <v>324</v>
      </c>
      <c r="AS6" s="70">
        <f t="shared" si="0"/>
        <v>293</v>
      </c>
      <c r="AT6" s="70">
        <f t="shared" si="0"/>
        <v>290</v>
      </c>
      <c r="AU6" s="70">
        <f t="shared" si="0"/>
        <v>294</v>
      </c>
      <c r="AV6" s="70">
        <f t="shared" si="0"/>
        <v>210</v>
      </c>
      <c r="AW6" s="70">
        <f t="shared" si="0"/>
        <v>201</v>
      </c>
      <c r="AX6" s="70">
        <f t="shared" si="0"/>
        <v>174</v>
      </c>
      <c r="AY6" s="70">
        <f t="shared" si="0"/>
        <v>188</v>
      </c>
      <c r="AZ6" s="70">
        <f t="shared" si="0"/>
        <v>176</v>
      </c>
      <c r="BA6" s="70">
        <f t="shared" si="0"/>
        <v>169</v>
      </c>
      <c r="BB6" s="70">
        <f t="shared" si="0"/>
        <v>164</v>
      </c>
      <c r="BC6" s="70">
        <f t="shared" si="0"/>
        <v>115</v>
      </c>
      <c r="BD6" s="70">
        <f t="shared" si="0"/>
        <v>97</v>
      </c>
      <c r="BE6" s="70">
        <f t="shared" si="0"/>
        <v>108</v>
      </c>
      <c r="BF6" s="70">
        <f t="shared" si="0"/>
        <v>158</v>
      </c>
      <c r="BG6" s="70">
        <f t="shared" si="0"/>
        <v>74</v>
      </c>
      <c r="BH6" s="70">
        <f t="shared" si="0"/>
        <v>66</v>
      </c>
      <c r="BI6" s="70">
        <f t="shared" si="0"/>
        <v>59</v>
      </c>
      <c r="BJ6" s="70">
        <f t="shared" si="0"/>
        <v>71</v>
      </c>
      <c r="BK6" s="71">
        <f t="shared" ref="BK6:BK12" si="1">SUM(C6:BJ6)</f>
        <v>12622</v>
      </c>
    </row>
    <row r="7" spans="1:63" outlineLevel="1" x14ac:dyDescent="0.3">
      <c r="B7" s="13" t="s">
        <v>38</v>
      </c>
      <c r="C7" s="72">
        <f>COUNTIFS(Offshore_Wells_Jan_2024[[Region QB]:[Region QB]],"C/SWA",Offshore_Wells_Jan_2024[[Spud Year]:[Spud Year]],C$4)</f>
        <v>0</v>
      </c>
      <c r="D7" s="72">
        <f>COUNTIFS(Offshore_Wells_Jan_2024[[Region QB]:[Region QB]],"C/SWA",Offshore_Wells_Jan_2024[[Spud Year]:[Spud Year]],D$4)</f>
        <v>0</v>
      </c>
      <c r="E7" s="72">
        <f>COUNTIFS(Offshore_Wells_Jan_2024[[Region QB]:[Region QB]],"C/SWA",Offshore_Wells_Jan_2024[[Spud Year]:[Spud Year]],E$4)</f>
        <v>0</v>
      </c>
      <c r="F7" s="72">
        <f>COUNTIFS(Offshore_Wells_Jan_2024[[Region QB]:[Region QB]],"C/SWA",Offshore_Wells_Jan_2024[[Spud Year]:[Spud Year]],F$4)</f>
        <v>0</v>
      </c>
      <c r="G7" s="72">
        <f>COUNTIFS(Offshore_Wells_Jan_2024[[Region QB]:[Region QB]],"C/SWA",Offshore_Wells_Jan_2024[[Spud Year]:[Spud Year]],G$4)</f>
        <v>0</v>
      </c>
      <c r="H7" s="72">
        <f>COUNTIFS(Offshore_Wells_Jan_2024[[Region QB]:[Region QB]],"C/SWA",Offshore_Wells_Jan_2024[[Spud Year]:[Spud Year]],H$4)</f>
        <v>0</v>
      </c>
      <c r="I7" s="72">
        <f>COUNTIFS(Offshore_Wells_Jan_2024[[Region QB]:[Region QB]],"C/SWA",Offshore_Wells_Jan_2024[[Spud Year]:[Spud Year]],I$4)</f>
        <v>0</v>
      </c>
      <c r="J7" s="72">
        <f>COUNTIFS(Offshore_Wells_Jan_2024[[Region QB]:[Region QB]],"C/SWA",Offshore_Wells_Jan_2024[[Spud Year]:[Spud Year]],J$4)</f>
        <v>0</v>
      </c>
      <c r="K7" s="72">
        <f>COUNTIFS(Offshore_Wells_Jan_2024[[Region QB]:[Region QB]],"C/SWA",Offshore_Wells_Jan_2024[[Spud Year]:[Spud Year]],K$4)</f>
        <v>0</v>
      </c>
      <c r="L7" s="72">
        <f>COUNTIFS(Offshore_Wells_Jan_2024[[Region QB]:[Region QB]],"C/SWA",Offshore_Wells_Jan_2024[[Spud Year]:[Spud Year]],L$4)</f>
        <v>0</v>
      </c>
      <c r="M7" s="72">
        <f>COUNTIFS(Offshore_Wells_Jan_2024[[Region QB]:[Region QB]],"C/SWA",Offshore_Wells_Jan_2024[[Spud Year]:[Spud Year]],M$4)</f>
        <v>0</v>
      </c>
      <c r="N7" s="72">
        <f>COUNTIFS(Offshore_Wells_Jan_2024[[Region QB]:[Region QB]],"C/SWA",Offshore_Wells_Jan_2024[[Spud Year]:[Spud Year]],N$4)</f>
        <v>0</v>
      </c>
      <c r="O7" s="72">
        <f>COUNTIFS(Offshore_Wells_Jan_2024[[Region QB]:[Region QB]],"C/SWA",Offshore_Wells_Jan_2024[[Spud Year]:[Spud Year]],O$4)</f>
        <v>0</v>
      </c>
      <c r="P7" s="72">
        <f>COUNTIFS(Offshore_Wells_Jan_2024[[Region QB]:[Region QB]],"C/SWA",Offshore_Wells_Jan_2024[[Spud Year]:[Spud Year]],P$4)</f>
        <v>4</v>
      </c>
      <c r="Q7" s="72">
        <f>COUNTIFS(Offshore_Wells_Jan_2024[[Region QB]:[Region QB]],"C/SWA",Offshore_Wells_Jan_2024[[Spud Year]:[Spud Year]],Q$4)</f>
        <v>2</v>
      </c>
      <c r="R7" s="72">
        <f>COUNTIFS(Offshore_Wells_Jan_2024[[Region QB]:[Region QB]],"C/SWA",Offshore_Wells_Jan_2024[[Spud Year]:[Spud Year]],R$4)</f>
        <v>7</v>
      </c>
      <c r="S7" s="72">
        <f>COUNTIFS(Offshore_Wells_Jan_2024[[Region QB]:[Region QB]],"C/SWA",Offshore_Wells_Jan_2024[[Spud Year]:[Spud Year]],S$4)</f>
        <v>0</v>
      </c>
      <c r="T7" s="72">
        <f>COUNTIFS(Offshore_Wells_Jan_2024[[Region QB]:[Region QB]],"C/SWA",Offshore_Wells_Jan_2024[[Spud Year]:[Spud Year]],T$4)</f>
        <v>1</v>
      </c>
      <c r="U7" s="72">
        <f>COUNTIFS(Offshore_Wells_Jan_2024[[Region QB]:[Region QB]],"C/SWA",Offshore_Wells_Jan_2024[[Spud Year]:[Spud Year]],U$4)</f>
        <v>8</v>
      </c>
      <c r="V7" s="72">
        <f>COUNTIFS(Offshore_Wells_Jan_2024[[Region QB]:[Region QB]],"C/SWA",Offshore_Wells_Jan_2024[[Spud Year]:[Spud Year]],V$4)</f>
        <v>9</v>
      </c>
      <c r="W7" s="72">
        <f>COUNTIFS(Offshore_Wells_Jan_2024[[Region QB]:[Region QB]],"C/SWA",Offshore_Wells_Jan_2024[[Spud Year]:[Spud Year]],W$4)</f>
        <v>5</v>
      </c>
      <c r="X7" s="72">
        <f>COUNTIFS(Offshore_Wells_Jan_2024[[Region QB]:[Region QB]],"C/SWA",Offshore_Wells_Jan_2024[[Spud Year]:[Spud Year]],X$4)</f>
        <v>0</v>
      </c>
      <c r="Y7" s="72">
        <f>COUNTIFS(Offshore_Wells_Jan_2024[[Region QB]:[Region QB]],"C/SWA",Offshore_Wells_Jan_2024[[Spud Year]:[Spud Year]],Y$4)</f>
        <v>3</v>
      </c>
      <c r="Z7" s="72">
        <f>COUNTIFS(Offshore_Wells_Jan_2024[[Region QB]:[Region QB]],"C/SWA",Offshore_Wells_Jan_2024[[Spud Year]:[Spud Year]],Z$4)</f>
        <v>3</v>
      </c>
      <c r="AA7" s="72">
        <f>COUNTIFS(Offshore_Wells_Jan_2024[[Region QB]:[Region QB]],"C/SWA",Offshore_Wells_Jan_2024[[Spud Year]:[Spud Year]],AA$4)</f>
        <v>3</v>
      </c>
      <c r="AB7" s="72">
        <f>COUNTIFS(Offshore_Wells_Jan_2024[[Region QB]:[Region QB]],"C/SWA",Offshore_Wells_Jan_2024[[Spud Year]:[Spud Year]],AB$4)</f>
        <v>1</v>
      </c>
      <c r="AC7" s="72">
        <f>COUNTIFS(Offshore_Wells_Jan_2024[[Region QB]:[Region QB]],"C/SWA",Offshore_Wells_Jan_2024[[Spud Year]:[Spud Year]],AC$4)</f>
        <v>0</v>
      </c>
      <c r="AD7" s="72">
        <f>COUNTIFS(Offshore_Wells_Jan_2024[[Region QB]:[Region QB]],"C/SWA",Offshore_Wells_Jan_2024[[Spud Year]:[Spud Year]],AD$4)</f>
        <v>2</v>
      </c>
      <c r="AE7" s="72">
        <f>COUNTIFS(Offshore_Wells_Jan_2024[[Region QB]:[Region QB]],"C/SWA",Offshore_Wells_Jan_2024[[Spud Year]:[Spud Year]],AE$4)</f>
        <v>0</v>
      </c>
      <c r="AF7" s="72">
        <f>COUNTIFS(Offshore_Wells_Jan_2024[[Region QB]:[Region QB]],"C/SWA",Offshore_Wells_Jan_2024[[Spud Year]:[Spud Year]],AF$4)</f>
        <v>1</v>
      </c>
      <c r="AG7" s="72">
        <f>COUNTIFS(Offshore_Wells_Jan_2024[[Region QB]:[Region QB]],"C/SWA",Offshore_Wells_Jan_2024[[Spud Year]:[Spud Year]],AG$4)</f>
        <v>0</v>
      </c>
      <c r="AH7" s="72">
        <f>COUNTIFS(Offshore_Wells_Jan_2024[[Region QB]:[Region QB]],"C/SWA",Offshore_Wells_Jan_2024[[Spud Year]:[Spud Year]],AH$4)</f>
        <v>1</v>
      </c>
      <c r="AI7" s="72">
        <f>COUNTIFS(Offshore_Wells_Jan_2024[[Region QB]:[Region QB]],"C/SWA",Offshore_Wells_Jan_2024[[Spud Year]:[Spud Year]],AI$4)</f>
        <v>1</v>
      </c>
      <c r="AJ7" s="72">
        <f>COUNTIFS(Offshore_Wells_Jan_2024[[Region QB]:[Region QB]],"C/SWA",Offshore_Wells_Jan_2024[[Spud Year]:[Spud Year]],AJ$4)</f>
        <v>0</v>
      </c>
      <c r="AK7" s="72">
        <f>COUNTIFS(Offshore_Wells_Jan_2024[[Region QB]:[Region QB]],"C/SWA",Offshore_Wells_Jan_2024[[Spud Year]:[Spud Year]],AK$4)</f>
        <v>0</v>
      </c>
      <c r="AL7" s="72">
        <f>COUNTIFS(Offshore_Wells_Jan_2024[[Region QB]:[Region QB]],"C/SWA",Offshore_Wells_Jan_2024[[Spud Year]:[Spud Year]],AL$4)</f>
        <v>0</v>
      </c>
      <c r="AM7" s="72">
        <f>COUNTIFS(Offshore_Wells_Jan_2024[[Region QB]:[Region QB]],"C/SWA",Offshore_Wells_Jan_2024[[Spud Year]:[Spud Year]],AM$4)</f>
        <v>0</v>
      </c>
      <c r="AN7" s="72">
        <f>COUNTIFS(Offshore_Wells_Jan_2024[[Region QB]:[Region QB]],"C/SWA",Offshore_Wells_Jan_2024[[Spud Year]:[Spud Year]],AN$4)</f>
        <v>2</v>
      </c>
      <c r="AO7" s="72">
        <f>COUNTIFS(Offshore_Wells_Jan_2024[[Region QB]:[Region QB]],"C/SWA",Offshore_Wells_Jan_2024[[Spud Year]:[Spud Year]],AO$4)</f>
        <v>0</v>
      </c>
      <c r="AP7" s="72">
        <f>COUNTIFS(Offshore_Wells_Jan_2024[[Region QB]:[Region QB]],"C/SWA",Offshore_Wells_Jan_2024[[Spud Year]:[Spud Year]],AP$4)</f>
        <v>0</v>
      </c>
      <c r="AQ7" s="72">
        <f>COUNTIFS(Offshore_Wells_Jan_2024[[Region QB]:[Region QB]],"C/SWA",Offshore_Wells_Jan_2024[[Spud Year]:[Spud Year]],AQ$4)</f>
        <v>0</v>
      </c>
      <c r="AR7" s="72">
        <f>COUNTIFS(Offshore_Wells_Jan_2024[[Region QB]:[Region QB]],"C/SWA",Offshore_Wells_Jan_2024[[Spud Year]:[Spud Year]],AR$4)</f>
        <v>0</v>
      </c>
      <c r="AS7" s="72">
        <f>COUNTIFS(Offshore_Wells_Jan_2024[[Region QB]:[Region QB]],"C/SWA",Offshore_Wells_Jan_2024[[Spud Year]:[Spud Year]],AS$4)</f>
        <v>0</v>
      </c>
      <c r="AT7" s="72">
        <f>COUNTIFS(Offshore_Wells_Jan_2024[[Region QB]:[Region QB]],"C/SWA",Offshore_Wells_Jan_2024[[Spud Year]:[Spud Year]],AT$4)</f>
        <v>0</v>
      </c>
      <c r="AU7" s="72">
        <f>COUNTIFS(Offshore_Wells_Jan_2024[[Region QB]:[Region QB]],"C/SWA",Offshore_Wells_Jan_2024[[Spud Year]:[Spud Year]],AU$4)</f>
        <v>0</v>
      </c>
      <c r="AV7" s="72">
        <f>COUNTIFS(Offshore_Wells_Jan_2024[[Region QB]:[Region QB]],"C/SWA",Offshore_Wells_Jan_2024[[Spud Year]:[Spud Year]],AV$4)</f>
        <v>0</v>
      </c>
      <c r="AW7" s="72">
        <f>COUNTIFS(Offshore_Wells_Jan_2024[[Region QB]:[Region QB]],"C/SWA",Offshore_Wells_Jan_2024[[Spud Year]:[Spud Year]],AW$4)</f>
        <v>0</v>
      </c>
      <c r="AX7" s="72">
        <f>COUNTIFS(Offshore_Wells_Jan_2024[[Region QB]:[Region QB]],"C/SWA",Offshore_Wells_Jan_2024[[Spud Year]:[Spud Year]],AX$4)</f>
        <v>0</v>
      </c>
      <c r="AY7" s="72">
        <f>COUNTIFS(Offshore_Wells_Jan_2024[[Region QB]:[Region QB]],"C/SWA",Offshore_Wells_Jan_2024[[Spud Year]:[Spud Year]],AY$4)</f>
        <v>0</v>
      </c>
      <c r="AZ7" s="72">
        <f>COUNTIFS(Offshore_Wells_Jan_2024[[Region QB]:[Region QB]],"C/SWA",Offshore_Wells_Jan_2024[[Spud Year]:[Spud Year]],AZ$4)</f>
        <v>0</v>
      </c>
      <c r="BA7" s="72">
        <f>COUNTIFS(Offshore_Wells_Jan_2024[[Region QB]:[Region QB]],"C/SWA",Offshore_Wells_Jan_2024[[Spud Year]:[Spud Year]],BA$4)</f>
        <v>0</v>
      </c>
      <c r="BB7" s="72">
        <f>COUNTIFS(Offshore_Wells_Jan_2024[[Region QB]:[Region QB]],"C/SWA",Offshore_Wells_Jan_2024[[Spud Year]:[Spud Year]],BB$4)</f>
        <v>0</v>
      </c>
      <c r="BC7" s="72">
        <f>COUNTIFS(Offshore_Wells_Jan_2024[[Region QB]:[Region QB]],"C/SWA",Offshore_Wells_Jan_2024[[Spud Year]:[Spud Year]],BC$4)</f>
        <v>0</v>
      </c>
      <c r="BD7" s="72">
        <f>COUNTIFS(Offshore_Wells_Jan_2024[[Region QB]:[Region QB]],"C/SWA",Offshore_Wells_Jan_2024[[Spud Year]:[Spud Year]],BD$4)</f>
        <v>0</v>
      </c>
      <c r="BE7" s="72">
        <f>COUNTIFS(Offshore_Wells_Jan_2024[[Region QB]:[Region QB]],"C/SWA",Offshore_Wells_Jan_2024[[Spud Year]:[Spud Year]],BE$4)</f>
        <v>0</v>
      </c>
      <c r="BF7" s="72">
        <f>COUNTIFS(Offshore_Wells_Jan_2024[[Region QB]:[Region QB]],"C/SWA",Offshore_Wells_Jan_2024[[Spud Year]:[Spud Year]],BF$4)</f>
        <v>2</v>
      </c>
      <c r="BG7" s="72">
        <f>COUNTIFS(Offshore_Wells_Jan_2024[[Region QB]:[Region QB]],"C/SWA",Offshore_Wells_Jan_2024[[Spud Year]:[Spud Year]],BG$4)</f>
        <v>0</v>
      </c>
      <c r="BH7" s="72">
        <f>COUNTIFS(Offshore_Wells_Jan_2024[[Region QB]:[Region QB]],"C/SWA",Offshore_Wells_Jan_2024[[Spud Year]:[Spud Year]],BH$4)</f>
        <v>0</v>
      </c>
      <c r="BI7" s="72">
        <f>COUNTIFS(Offshore_Wells_Jan_2024[[Region QB]:[Region QB]],"C/SWA",Offshore_Wells_Jan_2024[[Spud Year]:[Spud Year]],BI$4)</f>
        <v>0</v>
      </c>
      <c r="BJ7" s="72">
        <f>COUNTIFS(Offshore_Wells_Jan_2024[[Region QB]:[Region QB]],"C/SWA",Offshore_Wells_Jan_2024[[Spud Year]:[Spud Year]],BJ$4)</f>
        <v>0</v>
      </c>
      <c r="BK7" s="73">
        <f t="shared" si="1"/>
        <v>55</v>
      </c>
    </row>
    <row r="8" spans="1:63" outlineLevel="1" x14ac:dyDescent="0.3">
      <c r="B8" s="13" t="s">
        <v>39</v>
      </c>
      <c r="C8" s="72">
        <f>COUNTIFS(Offshore_Wells_Jan_2024[[Region QB]:[Region QB]],"CNS",Offshore_Wells_Jan_2024[[Spud Year]:[Spud Year]],C$4)</f>
        <v>1</v>
      </c>
      <c r="D8" s="72">
        <f>COUNTIFS(Offshore_Wells_Jan_2024[[Region QB]:[Region QB]],"CNS",Offshore_Wells_Jan_2024[[Spud Year]:[Spud Year]],D$4)</f>
        <v>0</v>
      </c>
      <c r="E8" s="72">
        <f>COUNTIFS(Offshore_Wells_Jan_2024[[Region QB]:[Region QB]],"CNS",Offshore_Wells_Jan_2024[[Spud Year]:[Spud Year]],E$4)</f>
        <v>0</v>
      </c>
      <c r="F8" s="72">
        <f>COUNTIFS(Offshore_Wells_Jan_2024[[Region QB]:[Region QB]],"CNS",Offshore_Wells_Jan_2024[[Spud Year]:[Spud Year]],F$4)</f>
        <v>11</v>
      </c>
      <c r="G8" s="72">
        <f>COUNTIFS(Offshore_Wells_Jan_2024[[Region QB]:[Region QB]],"CNS",Offshore_Wells_Jan_2024[[Spud Year]:[Spud Year]],G$4)</f>
        <v>2</v>
      </c>
      <c r="H8" s="72">
        <f>COUNTIFS(Offshore_Wells_Jan_2024[[Region QB]:[Region QB]],"CNS",Offshore_Wells_Jan_2024[[Spud Year]:[Spud Year]],H$4)</f>
        <v>10</v>
      </c>
      <c r="I8" s="72">
        <f>COUNTIFS(Offshore_Wells_Jan_2024[[Region QB]:[Region QB]],"CNS",Offshore_Wells_Jan_2024[[Spud Year]:[Spud Year]],I$4)</f>
        <v>11</v>
      </c>
      <c r="J8" s="72">
        <f>COUNTIFS(Offshore_Wells_Jan_2024[[Region QB]:[Region QB]],"CNS",Offshore_Wells_Jan_2024[[Spud Year]:[Spud Year]],J$4)</f>
        <v>19</v>
      </c>
      <c r="K8" s="72">
        <f>COUNTIFS(Offshore_Wells_Jan_2024[[Region QB]:[Region QB]],"CNS",Offshore_Wells_Jan_2024[[Spud Year]:[Spud Year]],K$4)</f>
        <v>18</v>
      </c>
      <c r="L8" s="72">
        <f>COUNTIFS(Offshore_Wells_Jan_2024[[Region QB]:[Region QB]],"CNS",Offshore_Wells_Jan_2024[[Spud Year]:[Spud Year]],L$4)</f>
        <v>25</v>
      </c>
      <c r="M8" s="72">
        <f>COUNTIFS(Offshore_Wells_Jan_2024[[Region QB]:[Region QB]],"CNS",Offshore_Wells_Jan_2024[[Spud Year]:[Spud Year]],M$4)</f>
        <v>28</v>
      </c>
      <c r="N8" s="72">
        <f>COUNTIFS(Offshore_Wells_Jan_2024[[Region QB]:[Region QB]],"CNS",Offshore_Wells_Jan_2024[[Spud Year]:[Spud Year]],N$4)</f>
        <v>62</v>
      </c>
      <c r="O8" s="72">
        <f>COUNTIFS(Offshore_Wells_Jan_2024[[Region QB]:[Region QB]],"CNS",Offshore_Wells_Jan_2024[[Spud Year]:[Spud Year]],O$4)</f>
        <v>72</v>
      </c>
      <c r="P8" s="72">
        <f>COUNTIFS(Offshore_Wells_Jan_2024[[Region QB]:[Region QB]],"CNS",Offshore_Wells_Jan_2024[[Spud Year]:[Spud Year]],P$4)</f>
        <v>91</v>
      </c>
      <c r="Q8" s="72">
        <f>COUNTIFS(Offshore_Wells_Jan_2024[[Region QB]:[Region QB]],"CNS",Offshore_Wells_Jan_2024[[Spud Year]:[Spud Year]],Q$4)</f>
        <v>66</v>
      </c>
      <c r="R8" s="72">
        <f>COUNTIFS(Offshore_Wells_Jan_2024[[Region QB]:[Region QB]],"CNS",Offshore_Wells_Jan_2024[[Spud Year]:[Spud Year]],R$4)</f>
        <v>59</v>
      </c>
      <c r="S8" s="72">
        <f>COUNTIFS(Offshore_Wells_Jan_2024[[Region QB]:[Region QB]],"CNS",Offshore_Wells_Jan_2024[[Spud Year]:[Spud Year]],S$4)</f>
        <v>76</v>
      </c>
      <c r="T8" s="72">
        <f>COUNTIFS(Offshore_Wells_Jan_2024[[Region QB]:[Region QB]],"CNS",Offshore_Wells_Jan_2024[[Spud Year]:[Spud Year]],T$4)</f>
        <v>90</v>
      </c>
      <c r="U8" s="72">
        <f>COUNTIFS(Offshore_Wells_Jan_2024[[Region QB]:[Region QB]],"CNS",Offshore_Wells_Jan_2024[[Spud Year]:[Spud Year]],U$4)</f>
        <v>95</v>
      </c>
      <c r="V8" s="72">
        <f>COUNTIFS(Offshore_Wells_Jan_2024[[Region QB]:[Region QB]],"CNS",Offshore_Wells_Jan_2024[[Spud Year]:[Spud Year]],V$4)</f>
        <v>89</v>
      </c>
      <c r="W8" s="72">
        <f>COUNTIFS(Offshore_Wells_Jan_2024[[Region QB]:[Region QB]],"CNS",Offshore_Wells_Jan_2024[[Spud Year]:[Spud Year]],W$4)</f>
        <v>117</v>
      </c>
      <c r="X8" s="72">
        <f>COUNTIFS(Offshore_Wells_Jan_2024[[Region QB]:[Region QB]],"CNS",Offshore_Wells_Jan_2024[[Spud Year]:[Spud Year]],X$4)</f>
        <v>95</v>
      </c>
      <c r="Y8" s="72">
        <f>COUNTIFS(Offshore_Wells_Jan_2024[[Region QB]:[Region QB]],"CNS",Offshore_Wells_Jan_2024[[Spud Year]:[Spud Year]],Y$4)</f>
        <v>56</v>
      </c>
      <c r="Z8" s="72">
        <f>COUNTIFS(Offshore_Wells_Jan_2024[[Region QB]:[Region QB]],"CNS",Offshore_Wells_Jan_2024[[Spud Year]:[Spud Year]],Z$4)</f>
        <v>89</v>
      </c>
      <c r="AA8" s="72">
        <f>COUNTIFS(Offshore_Wells_Jan_2024[[Region QB]:[Region QB]],"CNS",Offshore_Wells_Jan_2024[[Spud Year]:[Spud Year]],AA$4)</f>
        <v>106</v>
      </c>
      <c r="AB8" s="72">
        <f>COUNTIFS(Offshore_Wells_Jan_2024[[Region QB]:[Region QB]],"CNS",Offshore_Wells_Jan_2024[[Spud Year]:[Spud Year]],AB$4)</f>
        <v>95</v>
      </c>
      <c r="AC8" s="72">
        <f>COUNTIFS(Offshore_Wells_Jan_2024[[Region QB]:[Region QB]],"CNS",Offshore_Wells_Jan_2024[[Spud Year]:[Spud Year]],AC$4)</f>
        <v>124</v>
      </c>
      <c r="AD8" s="72">
        <f>COUNTIFS(Offshore_Wells_Jan_2024[[Region QB]:[Region QB]],"CNS",Offshore_Wells_Jan_2024[[Spud Year]:[Spud Year]],AD$4)</f>
        <v>143</v>
      </c>
      <c r="AE8" s="72">
        <f>COUNTIFS(Offshore_Wells_Jan_2024[[Region QB]:[Region QB]],"CNS",Offshore_Wells_Jan_2024[[Spud Year]:[Spud Year]],AE$4)</f>
        <v>134</v>
      </c>
      <c r="AF8" s="72">
        <f>COUNTIFS(Offshore_Wells_Jan_2024[[Region QB]:[Region QB]],"CNS",Offshore_Wells_Jan_2024[[Spud Year]:[Spud Year]],AF$4)</f>
        <v>100</v>
      </c>
      <c r="AG8" s="72">
        <f>COUNTIFS(Offshore_Wells_Jan_2024[[Region QB]:[Region QB]],"CNS",Offshore_Wells_Jan_2024[[Spud Year]:[Spud Year]],AG$4)</f>
        <v>105</v>
      </c>
      <c r="AH8" s="72">
        <f>COUNTIFS(Offshore_Wells_Jan_2024[[Region QB]:[Region QB]],"CNS",Offshore_Wells_Jan_2024[[Spud Year]:[Spud Year]],AH$4)</f>
        <v>151</v>
      </c>
      <c r="AI8" s="72">
        <f>COUNTIFS(Offshore_Wells_Jan_2024[[Region QB]:[Region QB]],"CNS",Offshore_Wells_Jan_2024[[Spud Year]:[Spud Year]],AI$4)</f>
        <v>160</v>
      </c>
      <c r="AJ8" s="72">
        <f>COUNTIFS(Offshore_Wells_Jan_2024[[Region QB]:[Region QB]],"CNS",Offshore_Wells_Jan_2024[[Spud Year]:[Spud Year]],AJ$4)</f>
        <v>135</v>
      </c>
      <c r="AK8" s="72">
        <f>COUNTIFS(Offshore_Wells_Jan_2024[[Region QB]:[Region QB]],"CNS",Offshore_Wells_Jan_2024[[Spud Year]:[Spud Year]],AK$4)</f>
        <v>143</v>
      </c>
      <c r="AL8" s="72">
        <f>COUNTIFS(Offshore_Wells_Jan_2024[[Region QB]:[Region QB]],"CNS",Offshore_Wells_Jan_2024[[Spud Year]:[Spud Year]],AL$4)</f>
        <v>130</v>
      </c>
      <c r="AM8" s="72">
        <f>COUNTIFS(Offshore_Wells_Jan_2024[[Region QB]:[Region QB]],"CNS",Offshore_Wells_Jan_2024[[Spud Year]:[Spud Year]],AM$4)</f>
        <v>96</v>
      </c>
      <c r="AN8" s="72">
        <f>COUNTIFS(Offshore_Wells_Jan_2024[[Region QB]:[Region QB]],"CNS",Offshore_Wells_Jan_2024[[Spud Year]:[Spud Year]],AN$4)</f>
        <v>159</v>
      </c>
      <c r="AO8" s="72">
        <f>COUNTIFS(Offshore_Wells_Jan_2024[[Region QB]:[Region QB]],"CNS",Offshore_Wells_Jan_2024[[Spud Year]:[Spud Year]],AO$4)</f>
        <v>130</v>
      </c>
      <c r="AP8" s="72">
        <f>COUNTIFS(Offshore_Wells_Jan_2024[[Region QB]:[Region QB]],"CNS",Offshore_Wells_Jan_2024[[Spud Year]:[Spud Year]],AP$4)</f>
        <v>102</v>
      </c>
      <c r="AQ8" s="72">
        <f>COUNTIFS(Offshore_Wells_Jan_2024[[Region QB]:[Region QB]],"CNS",Offshore_Wells_Jan_2024[[Spud Year]:[Spud Year]],AQ$4)</f>
        <v>122</v>
      </c>
      <c r="AR8" s="72">
        <f>COUNTIFS(Offshore_Wells_Jan_2024[[Region QB]:[Region QB]],"CNS",Offshore_Wells_Jan_2024[[Spud Year]:[Spud Year]],AR$4)</f>
        <v>173</v>
      </c>
      <c r="AS8" s="72">
        <f>COUNTIFS(Offshore_Wells_Jan_2024[[Region QB]:[Region QB]],"CNS",Offshore_Wells_Jan_2024[[Spud Year]:[Spud Year]],AS$4)</f>
        <v>140</v>
      </c>
      <c r="AT8" s="72">
        <f>COUNTIFS(Offshore_Wells_Jan_2024[[Region QB]:[Region QB]],"CNS",Offshore_Wells_Jan_2024[[Spud Year]:[Spud Year]],AT$4)</f>
        <v>177</v>
      </c>
      <c r="AU8" s="72">
        <f>COUNTIFS(Offshore_Wells_Jan_2024[[Region QB]:[Region QB]],"CNS",Offshore_Wells_Jan_2024[[Spud Year]:[Spud Year]],AU$4)</f>
        <v>136</v>
      </c>
      <c r="AV8" s="72">
        <f>COUNTIFS(Offshore_Wells_Jan_2024[[Region QB]:[Region QB]],"CNS",Offshore_Wells_Jan_2024[[Spud Year]:[Spud Year]],AV$4)</f>
        <v>107</v>
      </c>
      <c r="AW8" s="72">
        <f>COUNTIFS(Offshore_Wells_Jan_2024[[Region QB]:[Region QB]],"CNS",Offshore_Wells_Jan_2024[[Spud Year]:[Spud Year]],AW$4)</f>
        <v>98</v>
      </c>
      <c r="AX8" s="72">
        <f>COUNTIFS(Offshore_Wells_Jan_2024[[Region QB]:[Region QB]],"CNS",Offshore_Wells_Jan_2024[[Spud Year]:[Spud Year]],AX$4)</f>
        <v>110</v>
      </c>
      <c r="AY8" s="72">
        <f>COUNTIFS(Offshore_Wells_Jan_2024[[Region QB]:[Region QB]],"CNS",Offshore_Wells_Jan_2024[[Spud Year]:[Spud Year]],AY$4)</f>
        <v>113</v>
      </c>
      <c r="AZ8" s="72">
        <f>COUNTIFS(Offshore_Wells_Jan_2024[[Region QB]:[Region QB]],"CNS",Offshore_Wells_Jan_2024[[Spud Year]:[Spud Year]],AZ$4)</f>
        <v>79</v>
      </c>
      <c r="BA8" s="72">
        <f>COUNTIFS(Offshore_Wells_Jan_2024[[Region QB]:[Region QB]],"CNS",Offshore_Wells_Jan_2024[[Spud Year]:[Spud Year]],BA$4)</f>
        <v>86</v>
      </c>
      <c r="BB8" s="72">
        <f>COUNTIFS(Offshore_Wells_Jan_2024[[Region QB]:[Region QB]],"CNS",Offshore_Wells_Jan_2024[[Spud Year]:[Spud Year]],BB$4)</f>
        <v>79</v>
      </c>
      <c r="BC8" s="72">
        <f>COUNTIFS(Offshore_Wells_Jan_2024[[Region QB]:[Region QB]],"CNS",Offshore_Wells_Jan_2024[[Spud Year]:[Spud Year]],BC$4)</f>
        <v>56</v>
      </c>
      <c r="BD8" s="72">
        <f>COUNTIFS(Offshore_Wells_Jan_2024[[Region QB]:[Region QB]],"CNS",Offshore_Wells_Jan_2024[[Spud Year]:[Spud Year]],BD$4)</f>
        <v>44</v>
      </c>
      <c r="BE8" s="72">
        <f>COUNTIFS(Offshore_Wells_Jan_2024[[Region QB]:[Region QB]],"CNS",Offshore_Wells_Jan_2024[[Spud Year]:[Spud Year]],BE$4)</f>
        <v>51</v>
      </c>
      <c r="BF8" s="72">
        <f>COUNTIFS(Offshore_Wells_Jan_2024[[Region QB]:[Region QB]],"CNS",Offshore_Wells_Jan_2024[[Spud Year]:[Spud Year]],BF$4)</f>
        <v>63</v>
      </c>
      <c r="BG8" s="72">
        <f>COUNTIFS(Offshore_Wells_Jan_2024[[Region QB]:[Region QB]],"CNS",Offshore_Wells_Jan_2024[[Spud Year]:[Spud Year]],BG$4)</f>
        <v>32</v>
      </c>
      <c r="BH8" s="72">
        <f>COUNTIFS(Offshore_Wells_Jan_2024[[Region QB]:[Region QB]],"CNS",Offshore_Wells_Jan_2024[[Spud Year]:[Spud Year]],BH$4)</f>
        <v>30</v>
      </c>
      <c r="BI8" s="72">
        <f>COUNTIFS(Offshore_Wells_Jan_2024[[Region QB]:[Region QB]],"CNS",Offshore_Wells_Jan_2024[[Spud Year]:[Spud Year]],BI$4)</f>
        <v>32</v>
      </c>
      <c r="BJ8" s="72">
        <f>COUNTIFS(Offshore_Wells_Jan_2024[[Region QB]:[Region QB]],"CNS",Offshore_Wells_Jan_2024[[Spud Year]:[Spud Year]],BJ$4)</f>
        <v>37</v>
      </c>
      <c r="BK8" s="73">
        <f t="shared" si="1"/>
        <v>4960</v>
      </c>
    </row>
    <row r="9" spans="1:63" outlineLevel="1" x14ac:dyDescent="0.3">
      <c r="B9" s="13" t="s">
        <v>40</v>
      </c>
      <c r="C9" s="72">
        <f>COUNTIFS(Offshore_Wells_Jan_2024[[Region QB]:[Region QB]],"NNS",Offshore_Wells_Jan_2024[[Spud Year]:[Spud Year]],C$4)</f>
        <v>0</v>
      </c>
      <c r="D9" s="72">
        <f>COUNTIFS(Offshore_Wells_Jan_2024[[Region QB]:[Region QB]],"NNS",Offshore_Wells_Jan_2024[[Spud Year]:[Spud Year]],D$4)</f>
        <v>0</v>
      </c>
      <c r="E9" s="72">
        <f>COUNTIFS(Offshore_Wells_Jan_2024[[Region QB]:[Region QB]],"NNS",Offshore_Wells_Jan_2024[[Spud Year]:[Spud Year]],E$4)</f>
        <v>0</v>
      </c>
      <c r="F9" s="72">
        <f>COUNTIFS(Offshore_Wells_Jan_2024[[Region QB]:[Region QB]],"NNS",Offshore_Wells_Jan_2024[[Spud Year]:[Spud Year]],F$4)</f>
        <v>0</v>
      </c>
      <c r="G9" s="72">
        <f>COUNTIFS(Offshore_Wells_Jan_2024[[Region QB]:[Region QB]],"NNS",Offshore_Wells_Jan_2024[[Spud Year]:[Spud Year]],G$4)</f>
        <v>0</v>
      </c>
      <c r="H9" s="72">
        <f>COUNTIFS(Offshore_Wells_Jan_2024[[Region QB]:[Region QB]],"NNS",Offshore_Wells_Jan_2024[[Spud Year]:[Spud Year]],H$4)</f>
        <v>0</v>
      </c>
      <c r="I9" s="72">
        <f>COUNTIFS(Offshore_Wells_Jan_2024[[Region QB]:[Region QB]],"NNS",Offshore_Wells_Jan_2024[[Spud Year]:[Spud Year]],I$4)</f>
        <v>0</v>
      </c>
      <c r="J9" s="72">
        <f>COUNTIFS(Offshore_Wells_Jan_2024[[Region QB]:[Region QB]],"NNS",Offshore_Wells_Jan_2024[[Spud Year]:[Spud Year]],J$4)</f>
        <v>6</v>
      </c>
      <c r="K9" s="72">
        <f>COUNTIFS(Offshore_Wells_Jan_2024[[Region QB]:[Region QB]],"NNS",Offshore_Wells_Jan_2024[[Spud Year]:[Spud Year]],K$4)</f>
        <v>15</v>
      </c>
      <c r="L9" s="72">
        <f>COUNTIFS(Offshore_Wells_Jan_2024[[Region QB]:[Region QB]],"NNS",Offshore_Wells_Jan_2024[[Spud Year]:[Spud Year]],L$4)</f>
        <v>27</v>
      </c>
      <c r="M9" s="72">
        <f>COUNTIFS(Offshore_Wells_Jan_2024[[Region QB]:[Region QB]],"NNS",Offshore_Wells_Jan_2024[[Spud Year]:[Spud Year]],M$4)</f>
        <v>65</v>
      </c>
      <c r="N9" s="72">
        <f>COUNTIFS(Offshore_Wells_Jan_2024[[Region QB]:[Region QB]],"NNS",Offshore_Wells_Jan_2024[[Spud Year]:[Spud Year]],N$4)</f>
        <v>63</v>
      </c>
      <c r="O9" s="72">
        <f>COUNTIFS(Offshore_Wells_Jan_2024[[Region QB]:[Region QB]],"NNS",Offshore_Wells_Jan_2024[[Spud Year]:[Spud Year]],O$4)</f>
        <v>75</v>
      </c>
      <c r="P9" s="72">
        <f>COUNTIFS(Offshore_Wells_Jan_2024[[Region QB]:[Region QB]],"NNS",Offshore_Wells_Jan_2024[[Spud Year]:[Spud Year]],P$4)</f>
        <v>86</v>
      </c>
      <c r="Q9" s="72">
        <f>COUNTIFS(Offshore_Wells_Jan_2024[[Region QB]:[Region QB]],"NNS",Offshore_Wells_Jan_2024[[Spud Year]:[Spud Year]],Q$4)</f>
        <v>81</v>
      </c>
      <c r="R9" s="72">
        <f>COUNTIFS(Offshore_Wells_Jan_2024[[Region QB]:[Region QB]],"NNS",Offshore_Wells_Jan_2024[[Spud Year]:[Spud Year]],R$4)</f>
        <v>99</v>
      </c>
      <c r="S9" s="72">
        <f>COUNTIFS(Offshore_Wells_Jan_2024[[Region QB]:[Region QB]],"NNS",Offshore_Wells_Jan_2024[[Spud Year]:[Spud Year]],S$4)</f>
        <v>123</v>
      </c>
      <c r="T9" s="72">
        <f>COUNTIFS(Offshore_Wells_Jan_2024[[Region QB]:[Region QB]],"NNS",Offshore_Wells_Jan_2024[[Spud Year]:[Spud Year]],T$4)</f>
        <v>143</v>
      </c>
      <c r="U9" s="72">
        <f>COUNTIFS(Offshore_Wells_Jan_2024[[Region QB]:[Region QB]],"NNS",Offshore_Wells_Jan_2024[[Spud Year]:[Spud Year]],U$4)</f>
        <v>126</v>
      </c>
      <c r="V9" s="72">
        <f>COUNTIFS(Offshore_Wells_Jan_2024[[Region QB]:[Region QB]],"NNS",Offshore_Wells_Jan_2024[[Spud Year]:[Spud Year]],V$4)</f>
        <v>112</v>
      </c>
      <c r="W9" s="72">
        <f>COUNTIFS(Offshore_Wells_Jan_2024[[Region QB]:[Region QB]],"NNS",Offshore_Wells_Jan_2024[[Spud Year]:[Spud Year]],W$4)</f>
        <v>131</v>
      </c>
      <c r="X9" s="72">
        <f>COUNTIFS(Offshore_Wells_Jan_2024[[Region QB]:[Region QB]],"NNS",Offshore_Wells_Jan_2024[[Spud Year]:[Spud Year]],X$4)</f>
        <v>133</v>
      </c>
      <c r="Y9" s="72">
        <f>COUNTIFS(Offshore_Wells_Jan_2024[[Region QB]:[Region QB]],"NNS",Offshore_Wells_Jan_2024[[Spud Year]:[Spud Year]],Y$4)</f>
        <v>91</v>
      </c>
      <c r="Z9" s="72">
        <f>COUNTIFS(Offshore_Wells_Jan_2024[[Region QB]:[Region QB]],"NNS",Offshore_Wells_Jan_2024[[Spud Year]:[Spud Year]],Z$4)</f>
        <v>108</v>
      </c>
      <c r="AA9" s="72">
        <f>COUNTIFS(Offshore_Wells_Jan_2024[[Region QB]:[Region QB]],"NNS",Offshore_Wells_Jan_2024[[Spud Year]:[Spud Year]],AA$4)</f>
        <v>143</v>
      </c>
      <c r="AB9" s="72">
        <f>COUNTIFS(Offshore_Wells_Jan_2024[[Region QB]:[Region QB]],"NNS",Offshore_Wells_Jan_2024[[Spud Year]:[Spud Year]],AB$4)</f>
        <v>138</v>
      </c>
      <c r="AC9" s="72">
        <f>COUNTIFS(Offshore_Wells_Jan_2024[[Region QB]:[Region QB]],"NNS",Offshore_Wells_Jan_2024[[Spud Year]:[Spud Year]],AC$4)</f>
        <v>144</v>
      </c>
      <c r="AD9" s="72">
        <f>COUNTIFS(Offshore_Wells_Jan_2024[[Region QB]:[Region QB]],"NNS",Offshore_Wells_Jan_2024[[Spud Year]:[Spud Year]],AD$4)</f>
        <v>110</v>
      </c>
      <c r="AE9" s="72">
        <f>COUNTIFS(Offshore_Wells_Jan_2024[[Region QB]:[Region QB]],"NNS",Offshore_Wells_Jan_2024[[Spud Year]:[Spud Year]],AE$4)</f>
        <v>87</v>
      </c>
      <c r="AF9" s="72">
        <f>COUNTIFS(Offshore_Wells_Jan_2024[[Region QB]:[Region QB]],"NNS",Offshore_Wells_Jan_2024[[Spud Year]:[Spud Year]],AF$4)</f>
        <v>121</v>
      </c>
      <c r="AG9" s="72">
        <f>COUNTIFS(Offshore_Wells_Jan_2024[[Region QB]:[Region QB]],"NNS",Offshore_Wells_Jan_2024[[Spud Year]:[Spud Year]],AG$4)</f>
        <v>98</v>
      </c>
      <c r="AH9" s="72">
        <f>COUNTIFS(Offshore_Wells_Jan_2024[[Region QB]:[Region QB]],"NNS",Offshore_Wells_Jan_2024[[Spud Year]:[Spud Year]],AH$4)</f>
        <v>112</v>
      </c>
      <c r="AI9" s="72">
        <f>COUNTIFS(Offshore_Wells_Jan_2024[[Region QB]:[Region QB]],"NNS",Offshore_Wells_Jan_2024[[Spud Year]:[Spud Year]],AI$4)</f>
        <v>156</v>
      </c>
      <c r="AJ9" s="72">
        <f>COUNTIFS(Offshore_Wells_Jan_2024[[Region QB]:[Region QB]],"NNS",Offshore_Wells_Jan_2024[[Spud Year]:[Spud Year]],AJ$4)</f>
        <v>159</v>
      </c>
      <c r="AK9" s="72">
        <f>COUNTIFS(Offshore_Wells_Jan_2024[[Region QB]:[Region QB]],"NNS",Offshore_Wells_Jan_2024[[Spud Year]:[Spud Year]],AK$4)</f>
        <v>153</v>
      </c>
      <c r="AL9" s="72">
        <f>COUNTIFS(Offshore_Wells_Jan_2024[[Region QB]:[Region QB]],"NNS",Offshore_Wells_Jan_2024[[Spud Year]:[Spud Year]],AL$4)</f>
        <v>88</v>
      </c>
      <c r="AM9" s="72">
        <f>COUNTIFS(Offshore_Wells_Jan_2024[[Region QB]:[Region QB]],"NNS",Offshore_Wells_Jan_2024[[Spud Year]:[Spud Year]],AM$4)</f>
        <v>133</v>
      </c>
      <c r="AN9" s="72">
        <f>COUNTIFS(Offshore_Wells_Jan_2024[[Region QB]:[Region QB]],"NNS",Offshore_Wells_Jan_2024[[Spud Year]:[Spud Year]],AN$4)</f>
        <v>141</v>
      </c>
      <c r="AO9" s="72">
        <f>COUNTIFS(Offshore_Wells_Jan_2024[[Region QB]:[Region QB]],"NNS",Offshore_Wells_Jan_2024[[Spud Year]:[Spud Year]],AO$4)</f>
        <v>123</v>
      </c>
      <c r="AP9" s="72">
        <f>COUNTIFS(Offshore_Wells_Jan_2024[[Region QB]:[Region QB]],"NNS",Offshore_Wells_Jan_2024[[Spud Year]:[Spud Year]],AP$4)</f>
        <v>78</v>
      </c>
      <c r="AQ9" s="72">
        <f>COUNTIFS(Offshore_Wells_Jan_2024[[Region QB]:[Region QB]],"NNS",Offshore_Wells_Jan_2024[[Spud Year]:[Spud Year]],AQ$4)</f>
        <v>81</v>
      </c>
      <c r="AR9" s="72">
        <f>COUNTIFS(Offshore_Wells_Jan_2024[[Region QB]:[Region QB]],"NNS",Offshore_Wells_Jan_2024[[Spud Year]:[Spud Year]],AR$4)</f>
        <v>81</v>
      </c>
      <c r="AS9" s="72">
        <f>COUNTIFS(Offshore_Wells_Jan_2024[[Region QB]:[Region QB]],"NNS",Offshore_Wells_Jan_2024[[Spud Year]:[Spud Year]],AS$4)</f>
        <v>89</v>
      </c>
      <c r="AT9" s="72">
        <f>COUNTIFS(Offshore_Wells_Jan_2024[[Region QB]:[Region QB]],"NNS",Offshore_Wells_Jan_2024[[Spud Year]:[Spud Year]],AT$4)</f>
        <v>51</v>
      </c>
      <c r="AU9" s="72">
        <f>COUNTIFS(Offshore_Wells_Jan_2024[[Region QB]:[Region QB]],"NNS",Offshore_Wells_Jan_2024[[Spud Year]:[Spud Year]],AU$4)</f>
        <v>94</v>
      </c>
      <c r="AV9" s="72">
        <f>COUNTIFS(Offshore_Wells_Jan_2024[[Region QB]:[Region QB]],"NNS",Offshore_Wells_Jan_2024[[Spud Year]:[Spud Year]],AV$4)</f>
        <v>40</v>
      </c>
      <c r="AW9" s="72">
        <f>COUNTIFS(Offshore_Wells_Jan_2024[[Region QB]:[Region QB]],"NNS",Offshore_Wells_Jan_2024[[Spud Year]:[Spud Year]],AW$4)</f>
        <v>64</v>
      </c>
      <c r="AX9" s="72">
        <f>COUNTIFS(Offshore_Wells_Jan_2024[[Region QB]:[Region QB]],"NNS",Offshore_Wells_Jan_2024[[Spud Year]:[Spud Year]],AX$4)</f>
        <v>41</v>
      </c>
      <c r="AY9" s="72">
        <f>COUNTIFS(Offshore_Wells_Jan_2024[[Region QB]:[Region QB]],"NNS",Offshore_Wells_Jan_2024[[Spud Year]:[Spud Year]],AY$4)</f>
        <v>39</v>
      </c>
      <c r="AZ9" s="72">
        <f>COUNTIFS(Offshore_Wells_Jan_2024[[Region QB]:[Region QB]],"NNS",Offshore_Wells_Jan_2024[[Spud Year]:[Spud Year]],AZ$4)</f>
        <v>41</v>
      </c>
      <c r="BA9" s="72">
        <f>COUNTIFS(Offshore_Wells_Jan_2024[[Region QB]:[Region QB]],"NNS",Offshore_Wells_Jan_2024[[Spud Year]:[Spud Year]],BA$4)</f>
        <v>51</v>
      </c>
      <c r="BB9" s="72">
        <f>COUNTIFS(Offshore_Wells_Jan_2024[[Region QB]:[Region QB]],"NNS",Offshore_Wells_Jan_2024[[Spud Year]:[Spud Year]],BB$4)</f>
        <v>55</v>
      </c>
      <c r="BC9" s="72">
        <f>COUNTIFS(Offshore_Wells_Jan_2024[[Region QB]:[Region QB]],"NNS",Offshore_Wells_Jan_2024[[Spud Year]:[Spud Year]],BC$4)</f>
        <v>38</v>
      </c>
      <c r="BD9" s="72">
        <f>COUNTIFS(Offshore_Wells_Jan_2024[[Region QB]:[Region QB]],"NNS",Offshore_Wells_Jan_2024[[Spud Year]:[Spud Year]],BD$4)</f>
        <v>32</v>
      </c>
      <c r="BE9" s="72">
        <f>COUNTIFS(Offshore_Wells_Jan_2024[[Region QB]:[Region QB]],"NNS",Offshore_Wells_Jan_2024[[Spud Year]:[Spud Year]],BE$4)</f>
        <v>40</v>
      </c>
      <c r="BF9" s="72">
        <f>COUNTIFS(Offshore_Wells_Jan_2024[[Region QB]:[Region QB]],"NNS",Offshore_Wells_Jan_2024[[Spud Year]:[Spud Year]],BF$4)</f>
        <v>58</v>
      </c>
      <c r="BG9" s="72">
        <f>COUNTIFS(Offshore_Wells_Jan_2024[[Region QB]:[Region QB]],"NNS",Offshore_Wells_Jan_2024[[Spud Year]:[Spud Year]],BG$4)</f>
        <v>32</v>
      </c>
      <c r="BH9" s="72">
        <f>COUNTIFS(Offshore_Wells_Jan_2024[[Region QB]:[Region QB]],"NNS",Offshore_Wells_Jan_2024[[Spud Year]:[Spud Year]],BH$4)</f>
        <v>25</v>
      </c>
      <c r="BI9" s="72">
        <f>COUNTIFS(Offshore_Wells_Jan_2024[[Region QB]:[Region QB]],"NNS",Offshore_Wells_Jan_2024[[Spud Year]:[Spud Year]],BI$4)</f>
        <v>16</v>
      </c>
      <c r="BJ9" s="72">
        <f>COUNTIFS(Offshore_Wells_Jan_2024[[Region QB]:[Region QB]],"NNS",Offshore_Wells_Jan_2024[[Spud Year]:[Spud Year]],BJ$4)</f>
        <v>16</v>
      </c>
      <c r="BK9" s="73">
        <f t="shared" si="1"/>
        <v>4452</v>
      </c>
    </row>
    <row r="10" spans="1:63" outlineLevel="1" x14ac:dyDescent="0.3">
      <c r="B10" s="13" t="s">
        <v>41</v>
      </c>
      <c r="C10" s="72">
        <f>COUNTIFS(Offshore_Wells_Jan_2024[[Region QB]:[Region QB]],"SNS",Offshore_Wells_Jan_2024[[Spud Year]:[Spud Year]],C$4)</f>
        <v>0</v>
      </c>
      <c r="D10" s="72">
        <f>COUNTIFS(Offshore_Wells_Jan_2024[[Region QB]:[Region QB]],"SNS",Offshore_Wells_Jan_2024[[Spud Year]:[Spud Year]],D$4)</f>
        <v>10</v>
      </c>
      <c r="E10" s="72">
        <f>COUNTIFS(Offshore_Wells_Jan_2024[[Region QB]:[Region QB]],"SNS",Offshore_Wells_Jan_2024[[Spud Year]:[Spud Year]],E$4)</f>
        <v>34</v>
      </c>
      <c r="F10" s="72">
        <f>COUNTIFS(Offshore_Wells_Jan_2024[[Region QB]:[Region QB]],"SNS",Offshore_Wells_Jan_2024[[Spud Year]:[Spud Year]],F$4)</f>
        <v>60</v>
      </c>
      <c r="G10" s="72">
        <f>COUNTIFS(Offshore_Wells_Jan_2024[[Region QB]:[Region QB]],"SNS",Offshore_Wells_Jan_2024[[Spud Year]:[Spud Year]],G$4)</f>
        <v>75</v>
      </c>
      <c r="H10" s="72">
        <f>COUNTIFS(Offshore_Wells_Jan_2024[[Region QB]:[Region QB]],"SNS",Offshore_Wells_Jan_2024[[Spud Year]:[Spud Year]],H$4)</f>
        <v>68</v>
      </c>
      <c r="I10" s="72">
        <f>COUNTIFS(Offshore_Wells_Jan_2024[[Region QB]:[Region QB]],"SNS",Offshore_Wells_Jan_2024[[Spud Year]:[Spud Year]],I$4)</f>
        <v>44</v>
      </c>
      <c r="J10" s="72">
        <f>COUNTIFS(Offshore_Wells_Jan_2024[[Region QB]:[Region QB]],"SNS",Offshore_Wells_Jan_2024[[Spud Year]:[Spud Year]],J$4)</f>
        <v>41</v>
      </c>
      <c r="K10" s="72">
        <f>COUNTIFS(Offshore_Wells_Jan_2024[[Region QB]:[Region QB]],"SNS",Offshore_Wells_Jan_2024[[Spud Year]:[Spud Year]],K$4)</f>
        <v>54</v>
      </c>
      <c r="L10" s="72">
        <f>COUNTIFS(Offshore_Wells_Jan_2024[[Region QB]:[Region QB]],"SNS",Offshore_Wells_Jan_2024[[Spud Year]:[Spud Year]],L$4)</f>
        <v>33</v>
      </c>
      <c r="M10" s="72">
        <f>COUNTIFS(Offshore_Wells_Jan_2024[[Region QB]:[Region QB]],"SNS",Offshore_Wells_Jan_2024[[Spud Year]:[Spud Year]],M$4)</f>
        <v>27</v>
      </c>
      <c r="N10" s="72">
        <f>COUNTIFS(Offshore_Wells_Jan_2024[[Region QB]:[Region QB]],"SNS",Offshore_Wells_Jan_2024[[Spud Year]:[Spud Year]],N$4)</f>
        <v>19</v>
      </c>
      <c r="O10" s="72">
        <f>COUNTIFS(Offshore_Wells_Jan_2024[[Region QB]:[Region QB]],"SNS",Offshore_Wells_Jan_2024[[Spud Year]:[Spud Year]],O$4)</f>
        <v>12</v>
      </c>
      <c r="P10" s="72">
        <f>COUNTIFS(Offshore_Wells_Jan_2024[[Region QB]:[Region QB]],"SNS",Offshore_Wells_Jan_2024[[Spud Year]:[Spud Year]],P$4)</f>
        <v>14</v>
      </c>
      <c r="Q10" s="72">
        <f>COUNTIFS(Offshore_Wells_Jan_2024[[Region QB]:[Region QB]],"SNS",Offshore_Wells_Jan_2024[[Spud Year]:[Spud Year]],Q$4)</f>
        <v>8</v>
      </c>
      <c r="R10" s="72">
        <f>COUNTIFS(Offshore_Wells_Jan_2024[[Region QB]:[Region QB]],"SNS",Offshore_Wells_Jan_2024[[Spud Year]:[Spud Year]],R$4)</f>
        <v>3</v>
      </c>
      <c r="S10" s="72">
        <f>COUNTIFS(Offshore_Wells_Jan_2024[[Region QB]:[Region QB]],"SNS",Offshore_Wells_Jan_2024[[Spud Year]:[Spud Year]],S$4)</f>
        <v>0</v>
      </c>
      <c r="T10" s="72">
        <f>COUNTIFS(Offshore_Wells_Jan_2024[[Region QB]:[Region QB]],"SNS",Offshore_Wells_Jan_2024[[Spud Year]:[Spud Year]],T$4)</f>
        <v>6</v>
      </c>
      <c r="U10" s="72">
        <f>COUNTIFS(Offshore_Wells_Jan_2024[[Region QB]:[Region QB]],"SNS",Offshore_Wells_Jan_2024[[Spud Year]:[Spud Year]],U$4)</f>
        <v>31</v>
      </c>
      <c r="V10" s="72">
        <f>COUNTIFS(Offshore_Wells_Jan_2024[[Region QB]:[Region QB]],"SNS",Offshore_Wells_Jan_2024[[Spud Year]:[Spud Year]],V$4)</f>
        <v>41</v>
      </c>
      <c r="W10" s="72">
        <f>COUNTIFS(Offshore_Wells_Jan_2024[[Region QB]:[Region QB]],"SNS",Offshore_Wells_Jan_2024[[Spud Year]:[Spud Year]],W$4)</f>
        <v>71</v>
      </c>
      <c r="X10" s="72">
        <f>COUNTIFS(Offshore_Wells_Jan_2024[[Region QB]:[Region QB]],"SNS",Offshore_Wells_Jan_2024[[Spud Year]:[Spud Year]],X$4)</f>
        <v>71</v>
      </c>
      <c r="Y10" s="72">
        <f>COUNTIFS(Offshore_Wells_Jan_2024[[Region QB]:[Region QB]],"SNS",Offshore_Wells_Jan_2024[[Spud Year]:[Spud Year]],Y$4)</f>
        <v>64</v>
      </c>
      <c r="Z10" s="72">
        <f>COUNTIFS(Offshore_Wells_Jan_2024[[Region QB]:[Region QB]],"SNS",Offshore_Wells_Jan_2024[[Spud Year]:[Spud Year]],Z$4)</f>
        <v>82</v>
      </c>
      <c r="AA10" s="72">
        <f>COUNTIFS(Offshore_Wells_Jan_2024[[Region QB]:[Region QB]],"SNS",Offshore_Wells_Jan_2024[[Spud Year]:[Spud Year]],AA$4)</f>
        <v>105</v>
      </c>
      <c r="AB10" s="72">
        <f>COUNTIFS(Offshore_Wells_Jan_2024[[Region QB]:[Region QB]],"SNS",Offshore_Wells_Jan_2024[[Spud Year]:[Spud Year]],AB$4)</f>
        <v>108</v>
      </c>
      <c r="AC10" s="72">
        <f>COUNTIFS(Offshore_Wells_Jan_2024[[Region QB]:[Region QB]],"SNS",Offshore_Wells_Jan_2024[[Spud Year]:[Spud Year]],AC$4)</f>
        <v>91</v>
      </c>
      <c r="AD10" s="72">
        <f>COUNTIFS(Offshore_Wells_Jan_2024[[Region QB]:[Region QB]],"SNS",Offshore_Wells_Jan_2024[[Spud Year]:[Spud Year]],AD$4)</f>
        <v>82</v>
      </c>
      <c r="AE10" s="72">
        <f>COUNTIFS(Offshore_Wells_Jan_2024[[Region QB]:[Region QB]],"SNS",Offshore_Wells_Jan_2024[[Spud Year]:[Spud Year]],AE$4)</f>
        <v>72</v>
      </c>
      <c r="AF10" s="72">
        <f>COUNTIFS(Offshore_Wells_Jan_2024[[Region QB]:[Region QB]],"SNS",Offshore_Wells_Jan_2024[[Spud Year]:[Spud Year]],AF$4)</f>
        <v>52</v>
      </c>
      <c r="AG10" s="72">
        <f>COUNTIFS(Offshore_Wells_Jan_2024[[Region QB]:[Region QB]],"SNS",Offshore_Wells_Jan_2024[[Spud Year]:[Spud Year]],AG$4)</f>
        <v>77</v>
      </c>
      <c r="AH10" s="72">
        <f>COUNTIFS(Offshore_Wells_Jan_2024[[Region QB]:[Region QB]],"SNS",Offshore_Wells_Jan_2024[[Spud Year]:[Spud Year]],AH$4)</f>
        <v>67</v>
      </c>
      <c r="AI10" s="72">
        <f>COUNTIFS(Offshore_Wells_Jan_2024[[Region QB]:[Region QB]],"SNS",Offshore_Wells_Jan_2024[[Spud Year]:[Spud Year]],AI$4)</f>
        <v>35</v>
      </c>
      <c r="AJ10" s="72">
        <f>COUNTIFS(Offshore_Wells_Jan_2024[[Region QB]:[Region QB]],"SNS",Offshore_Wells_Jan_2024[[Spud Year]:[Spud Year]],AJ$4)</f>
        <v>48</v>
      </c>
      <c r="AK10" s="72">
        <f>COUNTIFS(Offshore_Wells_Jan_2024[[Region QB]:[Region QB]],"SNS",Offshore_Wells_Jan_2024[[Spud Year]:[Spud Year]],AK$4)</f>
        <v>45</v>
      </c>
      <c r="AL10" s="72">
        <f>COUNTIFS(Offshore_Wells_Jan_2024[[Region QB]:[Region QB]],"SNS",Offshore_Wells_Jan_2024[[Spud Year]:[Spud Year]],AL$4)</f>
        <v>44</v>
      </c>
      <c r="AM10" s="72">
        <f>COUNTIFS(Offshore_Wells_Jan_2024[[Region QB]:[Region QB]],"SNS",Offshore_Wells_Jan_2024[[Spud Year]:[Spud Year]],AM$4)</f>
        <v>38</v>
      </c>
      <c r="AN10" s="72">
        <f>COUNTIFS(Offshore_Wells_Jan_2024[[Region QB]:[Region QB]],"SNS",Offshore_Wells_Jan_2024[[Spud Year]:[Spud Year]],AN$4)</f>
        <v>25</v>
      </c>
      <c r="AO10" s="72">
        <f>COUNTIFS(Offshore_Wells_Jan_2024[[Region QB]:[Region QB]],"SNS",Offshore_Wells_Jan_2024[[Spud Year]:[Spud Year]],AO$4)</f>
        <v>44</v>
      </c>
      <c r="AP10" s="72">
        <f>COUNTIFS(Offshore_Wells_Jan_2024[[Region QB]:[Region QB]],"SNS",Offshore_Wells_Jan_2024[[Spud Year]:[Spud Year]],AP$4)</f>
        <v>44</v>
      </c>
      <c r="AQ10" s="72">
        <f>COUNTIFS(Offshore_Wells_Jan_2024[[Region QB]:[Region QB]],"SNS",Offshore_Wells_Jan_2024[[Spud Year]:[Spud Year]],AQ$4)</f>
        <v>26</v>
      </c>
      <c r="AR10" s="72">
        <f>COUNTIFS(Offshore_Wells_Jan_2024[[Region QB]:[Region QB]],"SNS",Offshore_Wells_Jan_2024[[Spud Year]:[Spud Year]],AR$4)</f>
        <v>41</v>
      </c>
      <c r="AS10" s="72">
        <f>COUNTIFS(Offshore_Wells_Jan_2024[[Region QB]:[Region QB]],"SNS",Offshore_Wells_Jan_2024[[Spud Year]:[Spud Year]],AS$4)</f>
        <v>49</v>
      </c>
      <c r="AT10" s="72">
        <f>COUNTIFS(Offshore_Wells_Jan_2024[[Region QB]:[Region QB]],"SNS",Offshore_Wells_Jan_2024[[Spud Year]:[Spud Year]],AT$4)</f>
        <v>50</v>
      </c>
      <c r="AU10" s="72">
        <f>COUNTIFS(Offshore_Wells_Jan_2024[[Region QB]:[Region QB]],"SNS",Offshore_Wells_Jan_2024[[Spud Year]:[Spud Year]],AU$4)</f>
        <v>45</v>
      </c>
      <c r="AV10" s="72">
        <f>COUNTIFS(Offshore_Wells_Jan_2024[[Region QB]:[Region QB]],"SNS",Offshore_Wells_Jan_2024[[Spud Year]:[Spud Year]],AV$4)</f>
        <v>27</v>
      </c>
      <c r="AW10" s="72">
        <f>COUNTIFS(Offshore_Wells_Jan_2024[[Region QB]:[Region QB]],"SNS",Offshore_Wells_Jan_2024[[Spud Year]:[Spud Year]],AW$4)</f>
        <v>26</v>
      </c>
      <c r="AX10" s="72">
        <f>COUNTIFS(Offshore_Wells_Jan_2024[[Region QB]:[Region QB]],"SNS",Offshore_Wells_Jan_2024[[Spud Year]:[Spud Year]],AX$4)</f>
        <v>16</v>
      </c>
      <c r="AY10" s="72">
        <f>COUNTIFS(Offshore_Wells_Jan_2024[[Region QB]:[Region QB]],"SNS",Offshore_Wells_Jan_2024[[Spud Year]:[Spud Year]],AY$4)</f>
        <v>19</v>
      </c>
      <c r="AZ10" s="72">
        <f>COUNTIFS(Offshore_Wells_Jan_2024[[Region QB]:[Region QB]],"SNS",Offshore_Wells_Jan_2024[[Spud Year]:[Spud Year]],AZ$4)</f>
        <v>27</v>
      </c>
      <c r="BA10" s="72">
        <f>COUNTIFS(Offshore_Wells_Jan_2024[[Region QB]:[Region QB]],"SNS",Offshore_Wells_Jan_2024[[Spud Year]:[Spud Year]],BA$4)</f>
        <v>23</v>
      </c>
      <c r="BB10" s="72">
        <f>COUNTIFS(Offshore_Wells_Jan_2024[[Region QB]:[Region QB]],"SNS",Offshore_Wells_Jan_2024[[Spud Year]:[Spud Year]],BB$4)</f>
        <v>14</v>
      </c>
      <c r="BC10" s="72">
        <f>COUNTIFS(Offshore_Wells_Jan_2024[[Region QB]:[Region QB]],"SNS",Offshore_Wells_Jan_2024[[Spud Year]:[Spud Year]],BC$4)</f>
        <v>4</v>
      </c>
      <c r="BD10" s="72">
        <f>COUNTIFS(Offshore_Wells_Jan_2024[[Region QB]:[Region QB]],"SNS",Offshore_Wells_Jan_2024[[Spud Year]:[Spud Year]],BD$4)</f>
        <v>8</v>
      </c>
      <c r="BE10" s="72">
        <f>COUNTIFS(Offshore_Wells_Jan_2024[[Region QB]:[Region QB]],"SNS",Offshore_Wells_Jan_2024[[Spud Year]:[Spud Year]],BE$4)</f>
        <v>5</v>
      </c>
      <c r="BF10" s="72">
        <f>COUNTIFS(Offshore_Wells_Jan_2024[[Region QB]:[Region QB]],"SNS",Offshore_Wells_Jan_2024[[Spud Year]:[Spud Year]],BF$4)</f>
        <v>13</v>
      </c>
      <c r="BG10" s="72">
        <f>COUNTIFS(Offshore_Wells_Jan_2024[[Region QB]:[Region QB]],"SNS",Offshore_Wells_Jan_2024[[Spud Year]:[Spud Year]],BG$4)</f>
        <v>4</v>
      </c>
      <c r="BH10" s="72">
        <f>COUNTIFS(Offshore_Wells_Jan_2024[[Region QB]:[Region QB]],"SNS",Offshore_Wells_Jan_2024[[Spud Year]:[Spud Year]],BH$4)</f>
        <v>6</v>
      </c>
      <c r="BI10" s="72">
        <f>COUNTIFS(Offshore_Wells_Jan_2024[[Region QB]:[Region QB]],"SNS",Offshore_Wells_Jan_2024[[Spud Year]:[Spud Year]],BI$4)</f>
        <v>7</v>
      </c>
      <c r="BJ10" s="72">
        <f>COUNTIFS(Offshore_Wells_Jan_2024[[Region QB]:[Region QB]],"SNS",Offshore_Wells_Jan_2024[[Spud Year]:[Spud Year]],BJ$4)</f>
        <v>8</v>
      </c>
      <c r="BK10" s="73">
        <f t="shared" si="1"/>
        <v>2263</v>
      </c>
    </row>
    <row r="11" spans="1:63" outlineLevel="1" x14ac:dyDescent="0.3">
      <c r="B11" s="13" t="s">
        <v>42</v>
      </c>
      <c r="C11" s="72">
        <f>COUNTIFS(Offshore_Wells_Jan_2024[[Region QB]:[Region QB]],"WoE/W",Offshore_Wells_Jan_2024[[Spud Year]:[Spud Year]],C$4)</f>
        <v>0</v>
      </c>
      <c r="D11" s="72">
        <f>COUNTIFS(Offshore_Wells_Jan_2024[[Region QB]:[Region QB]],"WoE/W",Offshore_Wells_Jan_2024[[Spud Year]:[Spud Year]],D$4)</f>
        <v>0</v>
      </c>
      <c r="E11" s="72">
        <f>COUNTIFS(Offshore_Wells_Jan_2024[[Region QB]:[Region QB]],"WoE/W",Offshore_Wells_Jan_2024[[Spud Year]:[Spud Year]],E$4)</f>
        <v>0</v>
      </c>
      <c r="F11" s="72">
        <f>COUNTIFS(Offshore_Wells_Jan_2024[[Region QB]:[Region QB]],"WoE/W",Offshore_Wells_Jan_2024[[Spud Year]:[Spud Year]],F$4)</f>
        <v>0</v>
      </c>
      <c r="G11" s="72">
        <f>COUNTIFS(Offshore_Wells_Jan_2024[[Region QB]:[Region QB]],"WoE/W",Offshore_Wells_Jan_2024[[Spud Year]:[Spud Year]],G$4)</f>
        <v>0</v>
      </c>
      <c r="H11" s="72">
        <f>COUNTIFS(Offshore_Wells_Jan_2024[[Region QB]:[Region QB]],"WoE/W",Offshore_Wells_Jan_2024[[Spud Year]:[Spud Year]],H$4)</f>
        <v>2</v>
      </c>
      <c r="I11" s="72">
        <f>COUNTIFS(Offshore_Wells_Jan_2024[[Region QB]:[Region QB]],"WoE/W",Offshore_Wells_Jan_2024[[Spud Year]:[Spud Year]],I$4)</f>
        <v>0</v>
      </c>
      <c r="J11" s="72">
        <f>COUNTIFS(Offshore_Wells_Jan_2024[[Region QB]:[Region QB]],"WoE/W",Offshore_Wells_Jan_2024[[Spud Year]:[Spud Year]],J$4)</f>
        <v>0</v>
      </c>
      <c r="K11" s="72">
        <f>COUNTIFS(Offshore_Wells_Jan_2024[[Region QB]:[Region QB]],"WoE/W",Offshore_Wells_Jan_2024[[Spud Year]:[Spud Year]],K$4)</f>
        <v>0</v>
      </c>
      <c r="L11" s="72">
        <f>COUNTIFS(Offshore_Wells_Jan_2024[[Region QB]:[Region QB]],"WoE/W",Offshore_Wells_Jan_2024[[Spud Year]:[Spud Year]],L$4)</f>
        <v>1</v>
      </c>
      <c r="M11" s="72">
        <f>COUNTIFS(Offshore_Wells_Jan_2024[[Region QB]:[Region QB]],"WoE/W",Offshore_Wells_Jan_2024[[Spud Year]:[Spud Year]],M$4)</f>
        <v>4</v>
      </c>
      <c r="N11" s="72">
        <f>COUNTIFS(Offshore_Wells_Jan_2024[[Region QB]:[Region QB]],"WoE/W",Offshore_Wells_Jan_2024[[Spud Year]:[Spud Year]],N$4)</f>
        <v>3</v>
      </c>
      <c r="O11" s="72">
        <f>COUNTIFS(Offshore_Wells_Jan_2024[[Region QB]:[Region QB]],"WoE/W",Offshore_Wells_Jan_2024[[Spud Year]:[Spud Year]],O$4)</f>
        <v>5</v>
      </c>
      <c r="P11" s="72">
        <f>COUNTIFS(Offshore_Wells_Jan_2024[[Region QB]:[Region QB]],"WoE/W",Offshore_Wells_Jan_2024[[Spud Year]:[Spud Year]],P$4)</f>
        <v>5</v>
      </c>
      <c r="Q11" s="72">
        <f>COUNTIFS(Offshore_Wells_Jan_2024[[Region QB]:[Region QB]],"WoE/W",Offshore_Wells_Jan_2024[[Spud Year]:[Spud Year]],Q$4)</f>
        <v>7</v>
      </c>
      <c r="R11" s="72">
        <f>COUNTIFS(Offshore_Wells_Jan_2024[[Region QB]:[Region QB]],"WoE/W",Offshore_Wells_Jan_2024[[Spud Year]:[Spud Year]],R$4)</f>
        <v>0</v>
      </c>
      <c r="S11" s="72">
        <f>COUNTIFS(Offshore_Wells_Jan_2024[[Region QB]:[Region QB]],"WoE/W",Offshore_Wells_Jan_2024[[Spud Year]:[Spud Year]],S$4)</f>
        <v>0</v>
      </c>
      <c r="T11" s="72">
        <f>COUNTIFS(Offshore_Wells_Jan_2024[[Region QB]:[Region QB]],"WoE/W",Offshore_Wells_Jan_2024[[Spud Year]:[Spud Year]],T$4)</f>
        <v>0</v>
      </c>
      <c r="U11" s="72">
        <f>COUNTIFS(Offshore_Wells_Jan_2024[[Region QB]:[Region QB]],"WoE/W",Offshore_Wells_Jan_2024[[Spud Year]:[Spud Year]],U$4)</f>
        <v>4</v>
      </c>
      <c r="V11" s="72">
        <f>COUNTIFS(Offshore_Wells_Jan_2024[[Region QB]:[Region QB]],"WoE/W",Offshore_Wells_Jan_2024[[Spud Year]:[Spud Year]],V$4)</f>
        <v>4</v>
      </c>
      <c r="W11" s="72">
        <f>COUNTIFS(Offshore_Wells_Jan_2024[[Region QB]:[Region QB]],"WoE/W",Offshore_Wells_Jan_2024[[Spud Year]:[Spud Year]],W$4)</f>
        <v>3</v>
      </c>
      <c r="X11" s="72">
        <f>COUNTIFS(Offshore_Wells_Jan_2024[[Region QB]:[Region QB]],"WoE/W",Offshore_Wells_Jan_2024[[Spud Year]:[Spud Year]],X$4)</f>
        <v>11</v>
      </c>
      <c r="Y11" s="72">
        <f>COUNTIFS(Offshore_Wells_Jan_2024[[Region QB]:[Region QB]],"WoE/W",Offshore_Wells_Jan_2024[[Spud Year]:[Spud Year]],Y$4)</f>
        <v>5</v>
      </c>
      <c r="Z11" s="72">
        <f>COUNTIFS(Offshore_Wells_Jan_2024[[Region QB]:[Region QB]],"WoE/W",Offshore_Wells_Jan_2024[[Spud Year]:[Spud Year]],Z$4)</f>
        <v>6</v>
      </c>
      <c r="AA11" s="72">
        <f>COUNTIFS(Offshore_Wells_Jan_2024[[Region QB]:[Region QB]],"WoE/W",Offshore_Wells_Jan_2024[[Spud Year]:[Spud Year]],AA$4)</f>
        <v>5</v>
      </c>
      <c r="AB11" s="72">
        <f>COUNTIFS(Offshore_Wells_Jan_2024[[Region QB]:[Region QB]],"WoE/W",Offshore_Wells_Jan_2024[[Spud Year]:[Spud Year]],AB$4)</f>
        <v>10</v>
      </c>
      <c r="AC11" s="72">
        <f>COUNTIFS(Offshore_Wells_Jan_2024[[Region QB]:[Region QB]],"WoE/W",Offshore_Wells_Jan_2024[[Spud Year]:[Spud Year]],AC$4)</f>
        <v>11</v>
      </c>
      <c r="AD11" s="72">
        <f>COUNTIFS(Offshore_Wells_Jan_2024[[Region QB]:[Region QB]],"WoE/W",Offshore_Wells_Jan_2024[[Spud Year]:[Spud Year]],AD$4)</f>
        <v>14</v>
      </c>
      <c r="AE11" s="72">
        <f>COUNTIFS(Offshore_Wells_Jan_2024[[Region QB]:[Region QB]],"WoE/W",Offshore_Wells_Jan_2024[[Spud Year]:[Spud Year]],AE$4)</f>
        <v>12</v>
      </c>
      <c r="AF11" s="72">
        <f>COUNTIFS(Offshore_Wells_Jan_2024[[Region QB]:[Region QB]],"WoE/W",Offshore_Wells_Jan_2024[[Spud Year]:[Spud Year]],AF$4)</f>
        <v>16</v>
      </c>
      <c r="AG11" s="72">
        <f>COUNTIFS(Offshore_Wells_Jan_2024[[Region QB]:[Region QB]],"WoE/W",Offshore_Wells_Jan_2024[[Spud Year]:[Spud Year]],AG$4)</f>
        <v>16</v>
      </c>
      <c r="AH11" s="72">
        <f>COUNTIFS(Offshore_Wells_Jan_2024[[Region QB]:[Region QB]],"WoE/W",Offshore_Wells_Jan_2024[[Spud Year]:[Spud Year]],AH$4)</f>
        <v>21</v>
      </c>
      <c r="AI11" s="72">
        <f>COUNTIFS(Offshore_Wells_Jan_2024[[Region QB]:[Region QB]],"WoE/W",Offshore_Wells_Jan_2024[[Spud Year]:[Spud Year]],AI$4)</f>
        <v>29</v>
      </c>
      <c r="AJ11" s="72">
        <f>COUNTIFS(Offshore_Wells_Jan_2024[[Region QB]:[Region QB]],"WoE/W",Offshore_Wells_Jan_2024[[Spud Year]:[Spud Year]],AJ$4)</f>
        <v>4</v>
      </c>
      <c r="AK11" s="72">
        <f>COUNTIFS(Offshore_Wells_Jan_2024[[Region QB]:[Region QB]],"WoE/W",Offshore_Wells_Jan_2024[[Spud Year]:[Spud Year]],AK$4)</f>
        <v>9</v>
      </c>
      <c r="AL11" s="72">
        <f>COUNTIFS(Offshore_Wells_Jan_2024[[Region QB]:[Region QB]],"WoE/W",Offshore_Wells_Jan_2024[[Spud Year]:[Spud Year]],AL$4)</f>
        <v>3</v>
      </c>
      <c r="AM11" s="72">
        <f>COUNTIFS(Offshore_Wells_Jan_2024[[Region QB]:[Region QB]],"WoE/W",Offshore_Wells_Jan_2024[[Spud Year]:[Spud Year]],AM$4)</f>
        <v>9</v>
      </c>
      <c r="AN11" s="72">
        <f>COUNTIFS(Offshore_Wells_Jan_2024[[Region QB]:[Region QB]],"WoE/W",Offshore_Wells_Jan_2024[[Spud Year]:[Spud Year]],AN$4)</f>
        <v>16</v>
      </c>
      <c r="AO11" s="72">
        <f>COUNTIFS(Offshore_Wells_Jan_2024[[Region QB]:[Region QB]],"WoE/W",Offshore_Wells_Jan_2024[[Spud Year]:[Spud Year]],AO$4)</f>
        <v>6</v>
      </c>
      <c r="AP11" s="72">
        <f>COUNTIFS(Offshore_Wells_Jan_2024[[Region QB]:[Region QB]],"WoE/W",Offshore_Wells_Jan_2024[[Spud Year]:[Spud Year]],AP$4)</f>
        <v>11</v>
      </c>
      <c r="AQ11" s="72">
        <f>COUNTIFS(Offshore_Wells_Jan_2024[[Region QB]:[Region QB]],"WoE/W",Offshore_Wells_Jan_2024[[Spud Year]:[Spud Year]],AQ$4)</f>
        <v>1</v>
      </c>
      <c r="AR11" s="72">
        <f>COUNTIFS(Offshore_Wells_Jan_2024[[Region QB]:[Region QB]],"WoE/W",Offshore_Wells_Jan_2024[[Spud Year]:[Spud Year]],AR$4)</f>
        <v>11</v>
      </c>
      <c r="AS11" s="72">
        <f>COUNTIFS(Offshore_Wells_Jan_2024[[Region QB]:[Region QB]],"WoE/W",Offshore_Wells_Jan_2024[[Spud Year]:[Spud Year]],AS$4)</f>
        <v>0</v>
      </c>
      <c r="AT11" s="72">
        <f>COUNTIFS(Offshore_Wells_Jan_2024[[Region QB]:[Region QB]],"WoE/W",Offshore_Wells_Jan_2024[[Spud Year]:[Spud Year]],AT$4)</f>
        <v>0</v>
      </c>
      <c r="AU11" s="72">
        <f>COUNTIFS(Offshore_Wells_Jan_2024[[Region QB]:[Region QB]],"WoE/W",Offshore_Wells_Jan_2024[[Spud Year]:[Spud Year]],AU$4)</f>
        <v>0</v>
      </c>
      <c r="AV11" s="72">
        <f>COUNTIFS(Offshore_Wells_Jan_2024[[Region QB]:[Region QB]],"WoE/W",Offshore_Wells_Jan_2024[[Spud Year]:[Spud Year]],AV$4)</f>
        <v>10</v>
      </c>
      <c r="AW11" s="72">
        <f>COUNTIFS(Offshore_Wells_Jan_2024[[Region QB]:[Region QB]],"WoE/W",Offshore_Wells_Jan_2024[[Spud Year]:[Spud Year]],AW$4)</f>
        <v>4</v>
      </c>
      <c r="AX11" s="72">
        <f>COUNTIFS(Offshore_Wells_Jan_2024[[Region QB]:[Region QB]],"WoE/W",Offshore_Wells_Jan_2024[[Spud Year]:[Spud Year]],AX$4)</f>
        <v>0</v>
      </c>
      <c r="AY11" s="72">
        <f>COUNTIFS(Offshore_Wells_Jan_2024[[Region QB]:[Region QB]],"WoE/W",Offshore_Wells_Jan_2024[[Spud Year]:[Spud Year]],AY$4)</f>
        <v>3</v>
      </c>
      <c r="AZ11" s="72">
        <f>COUNTIFS(Offshore_Wells_Jan_2024[[Region QB]:[Region QB]],"WoE/W",Offshore_Wells_Jan_2024[[Spud Year]:[Spud Year]],AZ$4)</f>
        <v>12</v>
      </c>
      <c r="BA11" s="72">
        <f>COUNTIFS(Offshore_Wells_Jan_2024[[Region QB]:[Region QB]],"WoE/W",Offshore_Wells_Jan_2024[[Spud Year]:[Spud Year]],BA$4)</f>
        <v>1</v>
      </c>
      <c r="BB11" s="72">
        <f>COUNTIFS(Offshore_Wells_Jan_2024[[Region QB]:[Region QB]],"WoE/W",Offshore_Wells_Jan_2024[[Spud Year]:[Spud Year]],BB$4)</f>
        <v>0</v>
      </c>
      <c r="BC11" s="72">
        <f>COUNTIFS(Offshore_Wells_Jan_2024[[Region QB]:[Region QB]],"WoE/W",Offshore_Wells_Jan_2024[[Spud Year]:[Spud Year]],BC$4)</f>
        <v>0</v>
      </c>
      <c r="BD11" s="72">
        <f>COUNTIFS(Offshore_Wells_Jan_2024[[Region QB]:[Region QB]],"WoE/W",Offshore_Wells_Jan_2024[[Spud Year]:[Spud Year]],BD$4)</f>
        <v>0</v>
      </c>
      <c r="BE11" s="72">
        <f>COUNTIFS(Offshore_Wells_Jan_2024[[Region QB]:[Region QB]],"WoE/W",Offshore_Wells_Jan_2024[[Spud Year]:[Spud Year]],BE$4)</f>
        <v>0</v>
      </c>
      <c r="BF11" s="72">
        <f>COUNTIFS(Offshore_Wells_Jan_2024[[Region QB]:[Region QB]],"WoE/W",Offshore_Wells_Jan_2024[[Spud Year]:[Spud Year]],BF$4)</f>
        <v>0</v>
      </c>
      <c r="BG11" s="72">
        <f>COUNTIFS(Offshore_Wells_Jan_2024[[Region QB]:[Region QB]],"WoE/W",Offshore_Wells_Jan_2024[[Spud Year]:[Spud Year]],BG$4)</f>
        <v>0</v>
      </c>
      <c r="BH11" s="72">
        <f>COUNTIFS(Offshore_Wells_Jan_2024[[Region QB]:[Region QB]],"WoE/W",Offshore_Wells_Jan_2024[[Spud Year]:[Spud Year]],BH$4)</f>
        <v>0</v>
      </c>
      <c r="BI11" s="72">
        <f>COUNTIFS(Offshore_Wells_Jan_2024[[Region QB]:[Region QB]],"WoE/W",Offshore_Wells_Jan_2024[[Spud Year]:[Spud Year]],BI$4)</f>
        <v>0</v>
      </c>
      <c r="BJ11" s="72">
        <f>COUNTIFS(Offshore_Wells_Jan_2024[[Region QB]:[Region QB]],"WoE/W",Offshore_Wells_Jan_2024[[Spud Year]:[Spud Year]],BJ$4)</f>
        <v>0</v>
      </c>
      <c r="BK11" s="73">
        <f t="shared" si="1"/>
        <v>294</v>
      </c>
    </row>
    <row r="12" spans="1:63" outlineLevel="1" x14ac:dyDescent="0.3">
      <c r="B12" s="13" t="s">
        <v>43</v>
      </c>
      <c r="C12" s="72">
        <f>COUNTIFS(Offshore_Wells_Jan_2024[[Region QB]:[Region QB]],"WoS",Offshore_Wells_Jan_2024[[Spud Year]:[Spud Year]],C$4)</f>
        <v>0</v>
      </c>
      <c r="D12" s="72">
        <f>COUNTIFS(Offshore_Wells_Jan_2024[[Region QB]:[Region QB]],"WoS",Offshore_Wells_Jan_2024[[Spud Year]:[Spud Year]],D$4)</f>
        <v>0</v>
      </c>
      <c r="E12" s="72">
        <f>COUNTIFS(Offshore_Wells_Jan_2024[[Region QB]:[Region QB]],"WoS",Offshore_Wells_Jan_2024[[Spud Year]:[Spud Year]],E$4)</f>
        <v>0</v>
      </c>
      <c r="F12" s="72">
        <f>COUNTIFS(Offshore_Wells_Jan_2024[[Region QB]:[Region QB]],"WoS",Offshore_Wells_Jan_2024[[Spud Year]:[Spud Year]],F$4)</f>
        <v>0</v>
      </c>
      <c r="G12" s="72">
        <f>COUNTIFS(Offshore_Wells_Jan_2024[[Region QB]:[Region QB]],"WoS",Offshore_Wells_Jan_2024[[Spud Year]:[Spud Year]],G$4)</f>
        <v>0</v>
      </c>
      <c r="H12" s="72">
        <f>COUNTIFS(Offshore_Wells_Jan_2024[[Region QB]:[Region QB]],"WoS",Offshore_Wells_Jan_2024[[Spud Year]:[Spud Year]],H$4)</f>
        <v>0</v>
      </c>
      <c r="I12" s="72">
        <f>COUNTIFS(Offshore_Wells_Jan_2024[[Region QB]:[Region QB]],"WoS",Offshore_Wells_Jan_2024[[Spud Year]:[Spud Year]],I$4)</f>
        <v>0</v>
      </c>
      <c r="J12" s="72">
        <f>COUNTIFS(Offshore_Wells_Jan_2024[[Region QB]:[Region QB]],"WoS",Offshore_Wells_Jan_2024[[Spud Year]:[Spud Year]],J$4)</f>
        <v>0</v>
      </c>
      <c r="K12" s="72">
        <f>COUNTIFS(Offshore_Wells_Jan_2024[[Region QB]:[Region QB]],"WoS",Offshore_Wells_Jan_2024[[Spud Year]:[Spud Year]],K$4)</f>
        <v>1</v>
      </c>
      <c r="L12" s="72">
        <f>COUNTIFS(Offshore_Wells_Jan_2024[[Region QB]:[Region QB]],"WoS",Offshore_Wells_Jan_2024[[Spud Year]:[Spud Year]],L$4)</f>
        <v>0</v>
      </c>
      <c r="M12" s="72">
        <f>COUNTIFS(Offshore_Wells_Jan_2024[[Region QB]:[Region QB]],"WoS",Offshore_Wells_Jan_2024[[Spud Year]:[Spud Year]],M$4)</f>
        <v>11</v>
      </c>
      <c r="N12" s="72">
        <f>COUNTIFS(Offshore_Wells_Jan_2024[[Region QB]:[Region QB]],"WoS",Offshore_Wells_Jan_2024[[Spud Year]:[Spud Year]],N$4)</f>
        <v>4</v>
      </c>
      <c r="O12" s="72">
        <f>COUNTIFS(Offshore_Wells_Jan_2024[[Region QB]:[Region QB]],"WoS",Offshore_Wells_Jan_2024[[Spud Year]:[Spud Year]],O$4)</f>
        <v>1</v>
      </c>
      <c r="P12" s="72">
        <f>COUNTIFS(Offshore_Wells_Jan_2024[[Region QB]:[Region QB]],"WoS",Offshore_Wells_Jan_2024[[Spud Year]:[Spud Year]],P$4)</f>
        <v>12</v>
      </c>
      <c r="Q12" s="72">
        <f>COUNTIFS(Offshore_Wells_Jan_2024[[Region QB]:[Region QB]],"WoS",Offshore_Wells_Jan_2024[[Spud Year]:[Spud Year]],Q$4)</f>
        <v>5</v>
      </c>
      <c r="R12" s="72">
        <f>COUNTIFS(Offshore_Wells_Jan_2024[[Region QB]:[Region QB]],"WoS",Offshore_Wells_Jan_2024[[Spud Year]:[Spud Year]],R$4)</f>
        <v>4</v>
      </c>
      <c r="S12" s="72">
        <f>COUNTIFS(Offshore_Wells_Jan_2024[[Region QB]:[Region QB]],"WoS",Offshore_Wells_Jan_2024[[Spud Year]:[Spud Year]],S$4)</f>
        <v>10</v>
      </c>
      <c r="T12" s="72">
        <f>COUNTIFS(Offshore_Wells_Jan_2024[[Region QB]:[Region QB]],"WoS",Offshore_Wells_Jan_2024[[Spud Year]:[Spud Year]],T$4)</f>
        <v>3</v>
      </c>
      <c r="U12" s="72">
        <f>COUNTIFS(Offshore_Wells_Jan_2024[[Region QB]:[Region QB]],"WoS",Offshore_Wells_Jan_2024[[Spud Year]:[Spud Year]],U$4)</f>
        <v>3</v>
      </c>
      <c r="V12" s="72">
        <f>COUNTIFS(Offshore_Wells_Jan_2024[[Region QB]:[Region QB]],"WoS",Offshore_Wells_Jan_2024[[Spud Year]:[Spud Year]],V$4)</f>
        <v>3</v>
      </c>
      <c r="W12" s="72">
        <f>COUNTIFS(Offshore_Wells_Jan_2024[[Region QB]:[Region QB]],"WoS",Offshore_Wells_Jan_2024[[Spud Year]:[Spud Year]],W$4)</f>
        <v>12</v>
      </c>
      <c r="X12" s="72">
        <f>COUNTIFS(Offshore_Wells_Jan_2024[[Region QB]:[Region QB]],"WoS",Offshore_Wells_Jan_2024[[Spud Year]:[Spud Year]],X$4)</f>
        <v>14</v>
      </c>
      <c r="Y12" s="72">
        <f>COUNTIFS(Offshore_Wells_Jan_2024[[Region QB]:[Region QB]],"WoS",Offshore_Wells_Jan_2024[[Spud Year]:[Spud Year]],Y$4)</f>
        <v>8</v>
      </c>
      <c r="Z12" s="72">
        <f>COUNTIFS(Offshore_Wells_Jan_2024[[Region QB]:[Region QB]],"WoS",Offshore_Wells_Jan_2024[[Spud Year]:[Spud Year]],Z$4)</f>
        <v>3</v>
      </c>
      <c r="AA12" s="72">
        <f>COUNTIFS(Offshore_Wells_Jan_2024[[Region QB]:[Region QB]],"WoS",Offshore_Wells_Jan_2024[[Spud Year]:[Spud Year]],AA$4)</f>
        <v>2</v>
      </c>
      <c r="AB12" s="72">
        <f>COUNTIFS(Offshore_Wells_Jan_2024[[Region QB]:[Region QB]],"WoS",Offshore_Wells_Jan_2024[[Spud Year]:[Spud Year]],AB$4)</f>
        <v>2</v>
      </c>
      <c r="AC12" s="72">
        <f>COUNTIFS(Offshore_Wells_Jan_2024[[Region QB]:[Region QB]],"WoS",Offshore_Wells_Jan_2024[[Spud Year]:[Spud Year]],AC$4)</f>
        <v>9</v>
      </c>
      <c r="AD12" s="72">
        <f>COUNTIFS(Offshore_Wells_Jan_2024[[Region QB]:[Region QB]],"WoS",Offshore_Wells_Jan_2024[[Spud Year]:[Spud Year]],AD$4)</f>
        <v>9</v>
      </c>
      <c r="AE12" s="72">
        <f>COUNTIFS(Offshore_Wells_Jan_2024[[Region QB]:[Region QB]],"WoS",Offshore_Wells_Jan_2024[[Spud Year]:[Spud Year]],AE$4)</f>
        <v>9</v>
      </c>
      <c r="AF12" s="72">
        <f>COUNTIFS(Offshore_Wells_Jan_2024[[Region QB]:[Region QB]],"WoS",Offshore_Wells_Jan_2024[[Spud Year]:[Spud Year]],AF$4)</f>
        <v>3</v>
      </c>
      <c r="AG12" s="72">
        <f>COUNTIFS(Offshore_Wells_Jan_2024[[Region QB]:[Region QB]],"WoS",Offshore_Wells_Jan_2024[[Spud Year]:[Spud Year]],AG$4)</f>
        <v>21</v>
      </c>
      <c r="AH12" s="72">
        <f>COUNTIFS(Offshore_Wells_Jan_2024[[Region QB]:[Region QB]],"WoS",Offshore_Wells_Jan_2024[[Spud Year]:[Spud Year]],AH$4)</f>
        <v>38</v>
      </c>
      <c r="AI12" s="72">
        <f>COUNTIFS(Offshore_Wells_Jan_2024[[Region QB]:[Region QB]],"WoS",Offshore_Wells_Jan_2024[[Spud Year]:[Spud Year]],AI$4)</f>
        <v>26</v>
      </c>
      <c r="AJ12" s="72">
        <f>COUNTIFS(Offshore_Wells_Jan_2024[[Region QB]:[Region QB]],"WoS",Offshore_Wells_Jan_2024[[Spud Year]:[Spud Year]],AJ$4)</f>
        <v>17</v>
      </c>
      <c r="AK12" s="72">
        <f>COUNTIFS(Offshore_Wells_Jan_2024[[Region QB]:[Region QB]],"WoS",Offshore_Wells_Jan_2024[[Spud Year]:[Spud Year]],AK$4)</f>
        <v>24</v>
      </c>
      <c r="AL12" s="72">
        <f>COUNTIFS(Offshore_Wells_Jan_2024[[Region QB]:[Region QB]],"WoS",Offshore_Wells_Jan_2024[[Spud Year]:[Spud Year]],AL$4)</f>
        <v>15</v>
      </c>
      <c r="AM12" s="72">
        <f>COUNTIFS(Offshore_Wells_Jan_2024[[Region QB]:[Region QB]],"WoS",Offshore_Wells_Jan_2024[[Spud Year]:[Spud Year]],AM$4)</f>
        <v>19</v>
      </c>
      <c r="AN12" s="72">
        <f>COUNTIFS(Offshore_Wells_Jan_2024[[Region QB]:[Region QB]],"WoS",Offshore_Wells_Jan_2024[[Spud Year]:[Spud Year]],AN$4)</f>
        <v>16</v>
      </c>
      <c r="AO12" s="72">
        <f>COUNTIFS(Offshore_Wells_Jan_2024[[Region QB]:[Region QB]],"WoS",Offshore_Wells_Jan_2024[[Spud Year]:[Spud Year]],AO$4)</f>
        <v>15</v>
      </c>
      <c r="AP12" s="72">
        <f>COUNTIFS(Offshore_Wells_Jan_2024[[Region QB]:[Region QB]],"WoS",Offshore_Wells_Jan_2024[[Spud Year]:[Spud Year]],AP$4)</f>
        <v>16</v>
      </c>
      <c r="AQ12" s="72">
        <f>COUNTIFS(Offshore_Wells_Jan_2024[[Region QB]:[Region QB]],"WoS",Offshore_Wells_Jan_2024[[Spud Year]:[Spud Year]],AQ$4)</f>
        <v>13</v>
      </c>
      <c r="AR12" s="72">
        <f>COUNTIFS(Offshore_Wells_Jan_2024[[Region QB]:[Region QB]],"WoS",Offshore_Wells_Jan_2024[[Spud Year]:[Spud Year]],AR$4)</f>
        <v>18</v>
      </c>
      <c r="AS12" s="72">
        <f>COUNTIFS(Offshore_Wells_Jan_2024[[Region QB]:[Region QB]],"WoS",Offshore_Wells_Jan_2024[[Spud Year]:[Spud Year]],AS$4)</f>
        <v>15</v>
      </c>
      <c r="AT12" s="72">
        <f>COUNTIFS(Offshore_Wells_Jan_2024[[Region QB]:[Region QB]],"WoS",Offshore_Wells_Jan_2024[[Spud Year]:[Spud Year]],AT$4)</f>
        <v>12</v>
      </c>
      <c r="AU12" s="72">
        <f>COUNTIFS(Offshore_Wells_Jan_2024[[Region QB]:[Region QB]],"WoS",Offshore_Wells_Jan_2024[[Spud Year]:[Spud Year]],AU$4)</f>
        <v>19</v>
      </c>
      <c r="AV12" s="72">
        <f>COUNTIFS(Offshore_Wells_Jan_2024[[Region QB]:[Region QB]],"WoS",Offshore_Wells_Jan_2024[[Spud Year]:[Spud Year]],AV$4)</f>
        <v>26</v>
      </c>
      <c r="AW12" s="72">
        <f>COUNTIFS(Offshore_Wells_Jan_2024[[Region QB]:[Region QB]],"WoS",Offshore_Wells_Jan_2024[[Spud Year]:[Spud Year]],AW$4)</f>
        <v>9</v>
      </c>
      <c r="AX12" s="72">
        <f>COUNTIFS(Offshore_Wells_Jan_2024[[Region QB]:[Region QB]],"WoS",Offshore_Wells_Jan_2024[[Spud Year]:[Spud Year]],AX$4)</f>
        <v>7</v>
      </c>
      <c r="AY12" s="72">
        <f>COUNTIFS(Offshore_Wells_Jan_2024[[Region QB]:[Region QB]],"WoS",Offshore_Wells_Jan_2024[[Spud Year]:[Spud Year]],AY$4)</f>
        <v>14</v>
      </c>
      <c r="AZ12" s="72">
        <f>COUNTIFS(Offshore_Wells_Jan_2024[[Region QB]:[Region QB]],"WoS",Offshore_Wells_Jan_2024[[Spud Year]:[Spud Year]],AZ$4)</f>
        <v>17</v>
      </c>
      <c r="BA12" s="72">
        <f>COUNTIFS(Offshore_Wells_Jan_2024[[Region QB]:[Region QB]],"WoS",Offshore_Wells_Jan_2024[[Spud Year]:[Spud Year]],BA$4)</f>
        <v>8</v>
      </c>
      <c r="BB12" s="72">
        <f>COUNTIFS(Offshore_Wells_Jan_2024[[Region QB]:[Region QB]],"WoS",Offshore_Wells_Jan_2024[[Spud Year]:[Spud Year]],BB$4)</f>
        <v>16</v>
      </c>
      <c r="BC12" s="72">
        <f>COUNTIFS(Offshore_Wells_Jan_2024[[Region QB]:[Region QB]],"WoS",Offshore_Wells_Jan_2024[[Spud Year]:[Spud Year]],BC$4)</f>
        <v>17</v>
      </c>
      <c r="BD12" s="72">
        <f>COUNTIFS(Offshore_Wells_Jan_2024[[Region QB]:[Region QB]],"WoS",Offshore_Wells_Jan_2024[[Spud Year]:[Spud Year]],BD$4)</f>
        <v>13</v>
      </c>
      <c r="BE12" s="72">
        <f>COUNTIFS(Offshore_Wells_Jan_2024[[Region QB]:[Region QB]],"WoS",Offshore_Wells_Jan_2024[[Spud Year]:[Spud Year]],BE$4)</f>
        <v>12</v>
      </c>
      <c r="BF12" s="72">
        <f>COUNTIFS(Offshore_Wells_Jan_2024[[Region QB]:[Region QB]],"WoS",Offshore_Wells_Jan_2024[[Spud Year]:[Spud Year]],BF$4)</f>
        <v>22</v>
      </c>
      <c r="BG12" s="72">
        <f>COUNTIFS(Offshore_Wells_Jan_2024[[Region QB]:[Region QB]],"WoS",Offshore_Wells_Jan_2024[[Spud Year]:[Spud Year]],BG$4)</f>
        <v>6</v>
      </c>
      <c r="BH12" s="72">
        <f>COUNTIFS(Offshore_Wells_Jan_2024[[Region QB]:[Region QB]],"WoS",Offshore_Wells_Jan_2024[[Spud Year]:[Spud Year]],BH$4)</f>
        <v>5</v>
      </c>
      <c r="BI12" s="72">
        <f>COUNTIFS(Offshore_Wells_Jan_2024[[Region QB]:[Region QB]],"WoS",Offshore_Wells_Jan_2024[[Spud Year]:[Spud Year]],BI$4)</f>
        <v>4</v>
      </c>
      <c r="BJ12" s="72">
        <f>COUNTIFS(Offshore_Wells_Jan_2024[[Region QB]:[Region QB]],"WoS",Offshore_Wells_Jan_2024[[Spud Year]:[Spud Year]],BJ$4)</f>
        <v>10</v>
      </c>
      <c r="BK12" s="73">
        <f t="shared" si="1"/>
        <v>598</v>
      </c>
    </row>
    <row r="13" spans="1:63" x14ac:dyDescent="0.3">
      <c r="B13" s="15"/>
      <c r="C13" s="72"/>
      <c r="D13" s="72"/>
      <c r="E13" s="72"/>
      <c r="F13" s="72"/>
      <c r="G13" s="72"/>
      <c r="H13" s="72"/>
      <c r="I13" s="72"/>
      <c r="J13" s="72"/>
      <c r="K13" s="72"/>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4"/>
    </row>
    <row r="14" spans="1:63" x14ac:dyDescent="0.3">
      <c r="B14" s="13"/>
      <c r="C14" s="72"/>
      <c r="D14" s="72"/>
      <c r="E14" s="72"/>
      <c r="F14" s="72"/>
      <c r="G14" s="72"/>
      <c r="H14" s="72"/>
      <c r="I14" s="72"/>
      <c r="J14" s="72"/>
      <c r="K14" s="72"/>
      <c r="L14" s="72"/>
      <c r="M14" s="72"/>
      <c r="N14" s="72"/>
      <c r="O14" s="72"/>
      <c r="P14" s="72"/>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3"/>
    </row>
    <row r="15" spans="1:63" x14ac:dyDescent="0.3">
      <c r="A15" s="17"/>
      <c r="B15" s="42" t="s">
        <v>44</v>
      </c>
      <c r="C15" s="70">
        <f>SUM(C16:C21)</f>
        <v>1</v>
      </c>
      <c r="D15" s="70">
        <f t="shared" ref="D15:BJ15" si="2">SUM(D16:D21)</f>
        <v>10</v>
      </c>
      <c r="E15" s="70">
        <f t="shared" si="2"/>
        <v>32</v>
      </c>
      <c r="F15" s="70">
        <f t="shared" si="2"/>
        <v>70</v>
      </c>
      <c r="G15" s="70">
        <f t="shared" si="2"/>
        <v>77</v>
      </c>
      <c r="H15" s="70">
        <f t="shared" si="2"/>
        <v>79</v>
      </c>
      <c r="I15" s="70">
        <f t="shared" si="2"/>
        <v>55</v>
      </c>
      <c r="J15" s="70">
        <f t="shared" si="2"/>
        <v>66</v>
      </c>
      <c r="K15" s="70">
        <f t="shared" si="2"/>
        <v>87</v>
      </c>
      <c r="L15" s="70">
        <f t="shared" si="2"/>
        <v>86</v>
      </c>
      <c r="M15" s="70">
        <f t="shared" si="2"/>
        <v>133</v>
      </c>
      <c r="N15" s="70">
        <f t="shared" si="2"/>
        <v>147</v>
      </c>
      <c r="O15" s="70">
        <f t="shared" si="2"/>
        <v>160</v>
      </c>
      <c r="P15" s="70">
        <f t="shared" si="2"/>
        <v>211</v>
      </c>
      <c r="Q15" s="70">
        <f t="shared" si="2"/>
        <v>167</v>
      </c>
      <c r="R15" s="70">
        <f t="shared" si="2"/>
        <v>169</v>
      </c>
      <c r="S15" s="70">
        <f t="shared" si="2"/>
        <v>207</v>
      </c>
      <c r="T15" s="70">
        <f t="shared" si="2"/>
        <v>238</v>
      </c>
      <c r="U15" s="70">
        <f t="shared" si="2"/>
        <v>256</v>
      </c>
      <c r="V15" s="70">
        <f t="shared" si="2"/>
        <v>243</v>
      </c>
      <c r="W15" s="70">
        <f t="shared" si="2"/>
        <v>330</v>
      </c>
      <c r="X15" s="70">
        <f t="shared" si="2"/>
        <v>317</v>
      </c>
      <c r="Y15" s="70">
        <f t="shared" si="2"/>
        <v>219</v>
      </c>
      <c r="Z15" s="70">
        <f t="shared" si="2"/>
        <v>273</v>
      </c>
      <c r="AA15" s="70">
        <f t="shared" si="2"/>
        <v>340</v>
      </c>
      <c r="AB15" s="70">
        <f t="shared" si="2"/>
        <v>335</v>
      </c>
      <c r="AC15" s="70">
        <f t="shared" si="2"/>
        <v>357</v>
      </c>
      <c r="AD15" s="70">
        <f t="shared" si="2"/>
        <v>335</v>
      </c>
      <c r="AE15" s="70">
        <f t="shared" si="2"/>
        <v>283</v>
      </c>
      <c r="AF15" s="70">
        <f t="shared" si="2"/>
        <v>279</v>
      </c>
      <c r="AG15" s="70">
        <f t="shared" si="2"/>
        <v>300</v>
      </c>
      <c r="AH15" s="70">
        <f t="shared" si="2"/>
        <v>368</v>
      </c>
      <c r="AI15" s="70">
        <f t="shared" si="2"/>
        <v>395</v>
      </c>
      <c r="AJ15" s="70">
        <f t="shared" si="2"/>
        <v>348</v>
      </c>
      <c r="AK15" s="70">
        <f t="shared" si="2"/>
        <v>351</v>
      </c>
      <c r="AL15" s="70">
        <f t="shared" si="2"/>
        <v>275</v>
      </c>
      <c r="AM15" s="70">
        <f t="shared" si="2"/>
        <v>279</v>
      </c>
      <c r="AN15" s="70">
        <f t="shared" si="2"/>
        <v>335</v>
      </c>
      <c r="AO15" s="70">
        <f t="shared" si="2"/>
        <v>304</v>
      </c>
      <c r="AP15" s="70">
        <f t="shared" si="2"/>
        <v>242</v>
      </c>
      <c r="AQ15" s="70">
        <f t="shared" si="2"/>
        <v>222</v>
      </c>
      <c r="AR15" s="70">
        <f t="shared" si="2"/>
        <v>292</v>
      </c>
      <c r="AS15" s="70">
        <f t="shared" si="2"/>
        <v>271</v>
      </c>
      <c r="AT15" s="70">
        <f t="shared" si="2"/>
        <v>243</v>
      </c>
      <c r="AU15" s="70">
        <f t="shared" si="2"/>
        <v>285</v>
      </c>
      <c r="AV15" s="70">
        <f t="shared" si="2"/>
        <v>198</v>
      </c>
      <c r="AW15" s="70">
        <f t="shared" si="2"/>
        <v>196</v>
      </c>
      <c r="AX15" s="70">
        <f t="shared" si="2"/>
        <v>169</v>
      </c>
      <c r="AY15" s="70">
        <f t="shared" si="2"/>
        <v>181</v>
      </c>
      <c r="AZ15" s="70">
        <f t="shared" si="2"/>
        <v>166</v>
      </c>
      <c r="BA15" s="70">
        <f t="shared" si="2"/>
        <v>163</v>
      </c>
      <c r="BB15" s="70">
        <f t="shared" si="2"/>
        <v>157</v>
      </c>
      <c r="BC15" s="70">
        <f t="shared" si="2"/>
        <v>113</v>
      </c>
      <c r="BD15" s="70">
        <f t="shared" si="2"/>
        <v>96</v>
      </c>
      <c r="BE15" s="70">
        <f t="shared" si="2"/>
        <v>103</v>
      </c>
      <c r="BF15" s="70">
        <f t="shared" si="2"/>
        <v>155</v>
      </c>
      <c r="BG15" s="70">
        <f t="shared" si="2"/>
        <v>74</v>
      </c>
      <c r="BH15" s="70">
        <f t="shared" si="2"/>
        <v>66</v>
      </c>
      <c r="BI15" s="70">
        <f t="shared" si="2"/>
        <v>59</v>
      </c>
      <c r="BJ15" s="70">
        <f t="shared" si="2"/>
        <v>67</v>
      </c>
      <c r="BK15" s="71">
        <f t="shared" ref="BK15:BK21" si="3">SUM(C15:BJ15)</f>
        <v>12035</v>
      </c>
    </row>
    <row r="16" spans="1:63" outlineLevel="1" x14ac:dyDescent="0.3">
      <c r="B16" s="13" t="s">
        <v>38</v>
      </c>
      <c r="C16" s="72">
        <f>COUNTIFS(Offshore_Wells_Jan_2024[[Region QB]:[Region QB]],"C/SWA",Offshore_Wells_Jan_2024[[Spud Year]:[Spud Year]],C$4,Offshore_Wells_Jan_2024[[Total Count Excl E&amp;A Mech ST]:[Total Count Excl E&amp;A Mech ST]],1)</f>
        <v>0</v>
      </c>
      <c r="D16" s="72">
        <f>COUNTIFS(Offshore_Wells_Jan_2024[[Region QB]:[Region QB]],"C/SWA",Offshore_Wells_Jan_2024[[Spud Year]:[Spud Year]],D$4,Offshore_Wells_Jan_2024[[Total Count Excl E&amp;A Mech ST]:[Total Count Excl E&amp;A Mech ST]],1)</f>
        <v>0</v>
      </c>
      <c r="E16" s="72">
        <f>COUNTIFS(Offshore_Wells_Jan_2024[[Region QB]:[Region QB]],"C/SWA",Offshore_Wells_Jan_2024[[Spud Year]:[Spud Year]],E$4,Offshore_Wells_Jan_2024[[Total Count Excl E&amp;A Mech ST]:[Total Count Excl E&amp;A Mech ST]],1)</f>
        <v>0</v>
      </c>
      <c r="F16" s="72">
        <f>COUNTIFS(Offshore_Wells_Jan_2024[[Region QB]:[Region QB]],"C/SWA",Offshore_Wells_Jan_2024[[Spud Year]:[Spud Year]],F$4,Offshore_Wells_Jan_2024[[Total Count Excl E&amp;A Mech ST]:[Total Count Excl E&amp;A Mech ST]],1)</f>
        <v>0</v>
      </c>
      <c r="G16" s="72">
        <f>COUNTIFS(Offshore_Wells_Jan_2024[[Region QB]:[Region QB]],"C/SWA",Offshore_Wells_Jan_2024[[Spud Year]:[Spud Year]],G$4,Offshore_Wells_Jan_2024[[Total Count Excl E&amp;A Mech ST]:[Total Count Excl E&amp;A Mech ST]],1)</f>
        <v>0</v>
      </c>
      <c r="H16" s="72">
        <f>COUNTIFS(Offshore_Wells_Jan_2024[[Region QB]:[Region QB]],"C/SWA",Offshore_Wells_Jan_2024[[Spud Year]:[Spud Year]],H$4,Offshore_Wells_Jan_2024[[Total Count Excl E&amp;A Mech ST]:[Total Count Excl E&amp;A Mech ST]],1)</f>
        <v>0</v>
      </c>
      <c r="I16" s="72">
        <f>COUNTIFS(Offshore_Wells_Jan_2024[[Region QB]:[Region QB]],"C/SWA",Offshore_Wells_Jan_2024[[Spud Year]:[Spud Year]],I$4,Offshore_Wells_Jan_2024[[Total Count Excl E&amp;A Mech ST]:[Total Count Excl E&amp;A Mech ST]],1)</f>
        <v>0</v>
      </c>
      <c r="J16" s="72">
        <f>COUNTIFS(Offshore_Wells_Jan_2024[[Region QB]:[Region QB]],"C/SWA",Offshore_Wells_Jan_2024[[Spud Year]:[Spud Year]],J$4,Offshore_Wells_Jan_2024[[Total Count Excl E&amp;A Mech ST]:[Total Count Excl E&amp;A Mech ST]],1)</f>
        <v>0</v>
      </c>
      <c r="K16" s="72">
        <f>COUNTIFS(Offshore_Wells_Jan_2024[[Region QB]:[Region QB]],"C/SWA",Offshore_Wells_Jan_2024[[Spud Year]:[Spud Year]],K$4,Offshore_Wells_Jan_2024[[Total Count Excl E&amp;A Mech ST]:[Total Count Excl E&amp;A Mech ST]],1)</f>
        <v>0</v>
      </c>
      <c r="L16" s="72">
        <f>COUNTIFS(Offshore_Wells_Jan_2024[[Region QB]:[Region QB]],"C/SWA",Offshore_Wells_Jan_2024[[Spud Year]:[Spud Year]],L$4,Offshore_Wells_Jan_2024[[Total Count Excl E&amp;A Mech ST]:[Total Count Excl E&amp;A Mech ST]],1)</f>
        <v>0</v>
      </c>
      <c r="M16" s="72">
        <f>COUNTIFS(Offshore_Wells_Jan_2024[[Region QB]:[Region QB]],"C/SWA",Offshore_Wells_Jan_2024[[Spud Year]:[Spud Year]],M$4,Offshore_Wells_Jan_2024[[Total Count Excl E&amp;A Mech ST]:[Total Count Excl E&amp;A Mech ST]],1)</f>
        <v>0</v>
      </c>
      <c r="N16" s="72">
        <f>COUNTIFS(Offshore_Wells_Jan_2024[[Region QB]:[Region QB]],"C/SWA",Offshore_Wells_Jan_2024[[Spud Year]:[Spud Year]],N$4,Offshore_Wells_Jan_2024[[Total Count Excl E&amp;A Mech ST]:[Total Count Excl E&amp;A Mech ST]],1)</f>
        <v>0</v>
      </c>
      <c r="O16" s="72">
        <f>COUNTIFS(Offshore_Wells_Jan_2024[[Region QB]:[Region QB]],"C/SWA",Offshore_Wells_Jan_2024[[Spud Year]:[Spud Year]],O$4,Offshore_Wells_Jan_2024[[Total Count Excl E&amp;A Mech ST]:[Total Count Excl E&amp;A Mech ST]],1)</f>
        <v>0</v>
      </c>
      <c r="P16" s="72">
        <f>COUNTIFS(Offshore_Wells_Jan_2024[[Region QB]:[Region QB]],"C/SWA",Offshore_Wells_Jan_2024[[Spud Year]:[Spud Year]],P$4,Offshore_Wells_Jan_2024[[Total Count Excl E&amp;A Mech ST]:[Total Count Excl E&amp;A Mech ST]],1)</f>
        <v>4</v>
      </c>
      <c r="Q16" s="72">
        <f>COUNTIFS(Offshore_Wells_Jan_2024[[Region QB]:[Region QB]],"C/SWA",Offshore_Wells_Jan_2024[[Spud Year]:[Spud Year]],Q$4,Offshore_Wells_Jan_2024[[Total Count Excl E&amp;A Mech ST]:[Total Count Excl E&amp;A Mech ST]],1)</f>
        <v>2</v>
      </c>
      <c r="R16" s="72">
        <f>COUNTIFS(Offshore_Wells_Jan_2024[[Region QB]:[Region QB]],"C/SWA",Offshore_Wells_Jan_2024[[Spud Year]:[Spud Year]],R$4,Offshore_Wells_Jan_2024[[Total Count Excl E&amp;A Mech ST]:[Total Count Excl E&amp;A Mech ST]],1)</f>
        <v>5</v>
      </c>
      <c r="S16" s="72">
        <f>COUNTIFS(Offshore_Wells_Jan_2024[[Region QB]:[Region QB]],"C/SWA",Offshore_Wells_Jan_2024[[Spud Year]:[Spud Year]],S$4,Offshore_Wells_Jan_2024[[Total Count Excl E&amp;A Mech ST]:[Total Count Excl E&amp;A Mech ST]],1)</f>
        <v>0</v>
      </c>
      <c r="T16" s="72">
        <f>COUNTIFS(Offshore_Wells_Jan_2024[[Region QB]:[Region QB]],"C/SWA",Offshore_Wells_Jan_2024[[Spud Year]:[Spud Year]],T$4,Offshore_Wells_Jan_2024[[Total Count Excl E&amp;A Mech ST]:[Total Count Excl E&amp;A Mech ST]],1)</f>
        <v>1</v>
      </c>
      <c r="U16" s="72">
        <f>COUNTIFS(Offshore_Wells_Jan_2024[[Region QB]:[Region QB]],"C/SWA",Offshore_Wells_Jan_2024[[Spud Year]:[Spud Year]],U$4,Offshore_Wells_Jan_2024[[Total Count Excl E&amp;A Mech ST]:[Total Count Excl E&amp;A Mech ST]],1)</f>
        <v>7</v>
      </c>
      <c r="V16" s="72">
        <f>COUNTIFS(Offshore_Wells_Jan_2024[[Region QB]:[Region QB]],"C/SWA",Offshore_Wells_Jan_2024[[Spud Year]:[Spud Year]],V$4,Offshore_Wells_Jan_2024[[Total Count Excl E&amp;A Mech ST]:[Total Count Excl E&amp;A Mech ST]],1)</f>
        <v>9</v>
      </c>
      <c r="W16" s="72">
        <f>COUNTIFS(Offshore_Wells_Jan_2024[[Region QB]:[Region QB]],"C/SWA",Offshore_Wells_Jan_2024[[Spud Year]:[Spud Year]],W$4,Offshore_Wells_Jan_2024[[Total Count Excl E&amp;A Mech ST]:[Total Count Excl E&amp;A Mech ST]],1)</f>
        <v>5</v>
      </c>
      <c r="X16" s="72">
        <f>COUNTIFS(Offshore_Wells_Jan_2024[[Region QB]:[Region QB]],"C/SWA",Offshore_Wells_Jan_2024[[Spud Year]:[Spud Year]],X$4,Offshore_Wells_Jan_2024[[Total Count Excl E&amp;A Mech ST]:[Total Count Excl E&amp;A Mech ST]],1)</f>
        <v>0</v>
      </c>
      <c r="Y16" s="72">
        <f>COUNTIFS(Offshore_Wells_Jan_2024[[Region QB]:[Region QB]],"C/SWA",Offshore_Wells_Jan_2024[[Spud Year]:[Spud Year]],Y$4,Offshore_Wells_Jan_2024[[Total Count Excl E&amp;A Mech ST]:[Total Count Excl E&amp;A Mech ST]],1)</f>
        <v>3</v>
      </c>
      <c r="Z16" s="72">
        <f>COUNTIFS(Offshore_Wells_Jan_2024[[Region QB]:[Region QB]],"C/SWA",Offshore_Wells_Jan_2024[[Spud Year]:[Spud Year]],Z$4,Offshore_Wells_Jan_2024[[Total Count Excl E&amp;A Mech ST]:[Total Count Excl E&amp;A Mech ST]],1)</f>
        <v>2</v>
      </c>
      <c r="AA16" s="72">
        <f>COUNTIFS(Offshore_Wells_Jan_2024[[Region QB]:[Region QB]],"C/SWA",Offshore_Wells_Jan_2024[[Spud Year]:[Spud Year]],AA$4,Offshore_Wells_Jan_2024[[Total Count Excl E&amp;A Mech ST]:[Total Count Excl E&amp;A Mech ST]],1)</f>
        <v>3</v>
      </c>
      <c r="AB16" s="72">
        <f>COUNTIFS(Offshore_Wells_Jan_2024[[Region QB]:[Region QB]],"C/SWA",Offshore_Wells_Jan_2024[[Spud Year]:[Spud Year]],AB$4,Offshore_Wells_Jan_2024[[Total Count Excl E&amp;A Mech ST]:[Total Count Excl E&amp;A Mech ST]],1)</f>
        <v>1</v>
      </c>
      <c r="AC16" s="72">
        <f>COUNTIFS(Offshore_Wells_Jan_2024[[Region QB]:[Region QB]],"C/SWA",Offshore_Wells_Jan_2024[[Spud Year]:[Spud Year]],AC$4,Offshore_Wells_Jan_2024[[Total Count Excl E&amp;A Mech ST]:[Total Count Excl E&amp;A Mech ST]],1)</f>
        <v>0</v>
      </c>
      <c r="AD16" s="72">
        <f>COUNTIFS(Offshore_Wells_Jan_2024[[Region QB]:[Region QB]],"C/SWA",Offshore_Wells_Jan_2024[[Spud Year]:[Spud Year]],AD$4,Offshore_Wells_Jan_2024[[Total Count Excl E&amp;A Mech ST]:[Total Count Excl E&amp;A Mech ST]],1)</f>
        <v>2</v>
      </c>
      <c r="AE16" s="72">
        <f>COUNTIFS(Offshore_Wells_Jan_2024[[Region QB]:[Region QB]],"C/SWA",Offshore_Wells_Jan_2024[[Spud Year]:[Spud Year]],AE$4,Offshore_Wells_Jan_2024[[Total Count Excl E&amp;A Mech ST]:[Total Count Excl E&amp;A Mech ST]],1)</f>
        <v>0</v>
      </c>
      <c r="AF16" s="72">
        <f>COUNTIFS(Offshore_Wells_Jan_2024[[Region QB]:[Region QB]],"C/SWA",Offshore_Wells_Jan_2024[[Spud Year]:[Spud Year]],AF$4,Offshore_Wells_Jan_2024[[Total Count Excl E&amp;A Mech ST]:[Total Count Excl E&amp;A Mech ST]],1)</f>
        <v>1</v>
      </c>
      <c r="AG16" s="72">
        <f>COUNTIFS(Offshore_Wells_Jan_2024[[Region QB]:[Region QB]],"C/SWA",Offshore_Wells_Jan_2024[[Spud Year]:[Spud Year]],AG$4,Offshore_Wells_Jan_2024[[Total Count Excl E&amp;A Mech ST]:[Total Count Excl E&amp;A Mech ST]],1)</f>
        <v>0</v>
      </c>
      <c r="AH16" s="72">
        <f>COUNTIFS(Offshore_Wells_Jan_2024[[Region QB]:[Region QB]],"C/SWA",Offshore_Wells_Jan_2024[[Spud Year]:[Spud Year]],AH$4,Offshore_Wells_Jan_2024[[Total Count Excl E&amp;A Mech ST]:[Total Count Excl E&amp;A Mech ST]],1)</f>
        <v>1</v>
      </c>
      <c r="AI16" s="72">
        <f>COUNTIFS(Offshore_Wells_Jan_2024[[Region QB]:[Region QB]],"C/SWA",Offshore_Wells_Jan_2024[[Spud Year]:[Spud Year]],AI$4,Offshore_Wells_Jan_2024[[Total Count Excl E&amp;A Mech ST]:[Total Count Excl E&amp;A Mech ST]],1)</f>
        <v>1</v>
      </c>
      <c r="AJ16" s="72">
        <f>COUNTIFS(Offshore_Wells_Jan_2024[[Region QB]:[Region QB]],"C/SWA",Offshore_Wells_Jan_2024[[Spud Year]:[Spud Year]],AJ$4,Offshore_Wells_Jan_2024[[Total Count Excl E&amp;A Mech ST]:[Total Count Excl E&amp;A Mech ST]],1)</f>
        <v>0</v>
      </c>
      <c r="AK16" s="72">
        <f>COUNTIFS(Offshore_Wells_Jan_2024[[Region QB]:[Region QB]],"C/SWA",Offshore_Wells_Jan_2024[[Spud Year]:[Spud Year]],AK$4,Offshore_Wells_Jan_2024[[Total Count Excl E&amp;A Mech ST]:[Total Count Excl E&amp;A Mech ST]],1)</f>
        <v>0</v>
      </c>
      <c r="AL16" s="72">
        <f>COUNTIFS(Offshore_Wells_Jan_2024[[Region QB]:[Region QB]],"C/SWA",Offshore_Wells_Jan_2024[[Spud Year]:[Spud Year]],AL$4,Offshore_Wells_Jan_2024[[Total Count Excl E&amp;A Mech ST]:[Total Count Excl E&amp;A Mech ST]],1)</f>
        <v>0</v>
      </c>
      <c r="AM16" s="72">
        <f>COUNTIFS(Offshore_Wells_Jan_2024[[Region QB]:[Region QB]],"C/SWA",Offshore_Wells_Jan_2024[[Spud Year]:[Spud Year]],AM$4,Offshore_Wells_Jan_2024[[Total Count Excl E&amp;A Mech ST]:[Total Count Excl E&amp;A Mech ST]],1)</f>
        <v>0</v>
      </c>
      <c r="AN16" s="72">
        <f>COUNTIFS(Offshore_Wells_Jan_2024[[Region QB]:[Region QB]],"C/SWA",Offshore_Wells_Jan_2024[[Spud Year]:[Spud Year]],AN$4,Offshore_Wells_Jan_2024[[Total Count Excl E&amp;A Mech ST]:[Total Count Excl E&amp;A Mech ST]],1)</f>
        <v>2</v>
      </c>
      <c r="AO16" s="72">
        <f>COUNTIFS(Offshore_Wells_Jan_2024[[Region QB]:[Region QB]],"C/SWA",Offshore_Wells_Jan_2024[[Spud Year]:[Spud Year]],AO$4,Offshore_Wells_Jan_2024[[Total Count Excl E&amp;A Mech ST]:[Total Count Excl E&amp;A Mech ST]],1)</f>
        <v>0</v>
      </c>
      <c r="AP16" s="72">
        <f>COUNTIFS(Offshore_Wells_Jan_2024[[Region QB]:[Region QB]],"C/SWA",Offshore_Wells_Jan_2024[[Spud Year]:[Spud Year]],AP$4,Offshore_Wells_Jan_2024[[Total Count Excl E&amp;A Mech ST]:[Total Count Excl E&amp;A Mech ST]],1)</f>
        <v>0</v>
      </c>
      <c r="AQ16" s="72">
        <f>COUNTIFS(Offshore_Wells_Jan_2024[[Region QB]:[Region QB]],"C/SWA",Offshore_Wells_Jan_2024[[Spud Year]:[Spud Year]],AQ$4,Offshore_Wells_Jan_2024[[Total Count Excl E&amp;A Mech ST]:[Total Count Excl E&amp;A Mech ST]],1)</f>
        <v>0</v>
      </c>
      <c r="AR16" s="72">
        <f>COUNTIFS(Offshore_Wells_Jan_2024[[Region QB]:[Region QB]],"C/SWA",Offshore_Wells_Jan_2024[[Spud Year]:[Spud Year]],AR$4,Offshore_Wells_Jan_2024[[Total Count Excl E&amp;A Mech ST]:[Total Count Excl E&amp;A Mech ST]],1)</f>
        <v>0</v>
      </c>
      <c r="AS16" s="72">
        <f>COUNTIFS(Offshore_Wells_Jan_2024[[Region QB]:[Region QB]],"C/SWA",Offshore_Wells_Jan_2024[[Spud Year]:[Spud Year]],AS$4,Offshore_Wells_Jan_2024[[Total Count Excl E&amp;A Mech ST]:[Total Count Excl E&amp;A Mech ST]],1)</f>
        <v>0</v>
      </c>
      <c r="AT16" s="72">
        <f>COUNTIFS(Offshore_Wells_Jan_2024[[Region QB]:[Region QB]],"C/SWA",Offshore_Wells_Jan_2024[[Spud Year]:[Spud Year]],AT$4,Offshore_Wells_Jan_2024[[Total Count Excl E&amp;A Mech ST]:[Total Count Excl E&amp;A Mech ST]],1)</f>
        <v>0</v>
      </c>
      <c r="AU16" s="72">
        <f>COUNTIFS(Offshore_Wells_Jan_2024[[Region QB]:[Region QB]],"C/SWA",Offshore_Wells_Jan_2024[[Spud Year]:[Spud Year]],AU$4,Offshore_Wells_Jan_2024[[Total Count Excl E&amp;A Mech ST]:[Total Count Excl E&amp;A Mech ST]],1)</f>
        <v>0</v>
      </c>
      <c r="AV16" s="72">
        <f>COUNTIFS(Offshore_Wells_Jan_2024[[Region QB]:[Region QB]],"C/SWA",Offshore_Wells_Jan_2024[[Spud Year]:[Spud Year]],AV$4,Offshore_Wells_Jan_2024[[Total Count Excl E&amp;A Mech ST]:[Total Count Excl E&amp;A Mech ST]],1)</f>
        <v>0</v>
      </c>
      <c r="AW16" s="72">
        <f>COUNTIFS(Offshore_Wells_Jan_2024[[Region QB]:[Region QB]],"C/SWA",Offshore_Wells_Jan_2024[[Spud Year]:[Spud Year]],AW$4,Offshore_Wells_Jan_2024[[Total Count Excl E&amp;A Mech ST]:[Total Count Excl E&amp;A Mech ST]],1)</f>
        <v>0</v>
      </c>
      <c r="AX16" s="72">
        <f>COUNTIFS(Offshore_Wells_Jan_2024[[Region QB]:[Region QB]],"C/SWA",Offshore_Wells_Jan_2024[[Spud Year]:[Spud Year]],AX$4,Offshore_Wells_Jan_2024[[Total Count Excl E&amp;A Mech ST]:[Total Count Excl E&amp;A Mech ST]],1)</f>
        <v>0</v>
      </c>
      <c r="AY16" s="72">
        <f>COUNTIFS(Offshore_Wells_Jan_2024[[Region QB]:[Region QB]],"C/SWA",Offshore_Wells_Jan_2024[[Spud Year]:[Spud Year]],AY$4,Offshore_Wells_Jan_2024[[Total Count Excl E&amp;A Mech ST]:[Total Count Excl E&amp;A Mech ST]],1)</f>
        <v>0</v>
      </c>
      <c r="AZ16" s="72">
        <f>COUNTIFS(Offshore_Wells_Jan_2024[[Region QB]:[Region QB]],"C/SWA",Offshore_Wells_Jan_2024[[Spud Year]:[Spud Year]],AZ$4,Offshore_Wells_Jan_2024[[Total Count Excl E&amp;A Mech ST]:[Total Count Excl E&amp;A Mech ST]],1)</f>
        <v>0</v>
      </c>
      <c r="BA16" s="72">
        <f>COUNTIFS(Offshore_Wells_Jan_2024[[Region QB]:[Region QB]],"C/SWA",Offshore_Wells_Jan_2024[[Spud Year]:[Spud Year]],BA$4,Offshore_Wells_Jan_2024[[Total Count Excl E&amp;A Mech ST]:[Total Count Excl E&amp;A Mech ST]],1)</f>
        <v>0</v>
      </c>
      <c r="BB16" s="72">
        <f>COUNTIFS(Offshore_Wells_Jan_2024[[Region QB]:[Region QB]],"C/SWA",Offshore_Wells_Jan_2024[[Spud Year]:[Spud Year]],BB$4,Offshore_Wells_Jan_2024[[Total Count Excl E&amp;A Mech ST]:[Total Count Excl E&amp;A Mech ST]],1)</f>
        <v>0</v>
      </c>
      <c r="BC16" s="72">
        <f>COUNTIFS(Offshore_Wells_Jan_2024[[Region QB]:[Region QB]],"C/SWA",Offshore_Wells_Jan_2024[[Spud Year]:[Spud Year]],BC$4,Offshore_Wells_Jan_2024[[Total Count Excl E&amp;A Mech ST]:[Total Count Excl E&amp;A Mech ST]],1)</f>
        <v>0</v>
      </c>
      <c r="BD16" s="72">
        <f>COUNTIFS(Offshore_Wells_Jan_2024[[Region QB]:[Region QB]],"C/SWA",Offshore_Wells_Jan_2024[[Spud Year]:[Spud Year]],BD$4,Offshore_Wells_Jan_2024[[Total Count Excl E&amp;A Mech ST]:[Total Count Excl E&amp;A Mech ST]],1)</f>
        <v>0</v>
      </c>
      <c r="BE16" s="72">
        <f>COUNTIFS(Offshore_Wells_Jan_2024[[Region QB]:[Region QB]],"C/SWA",Offshore_Wells_Jan_2024[[Spud Year]:[Spud Year]],BE$4,Offshore_Wells_Jan_2024[[Total Count Excl E&amp;A Mech ST]:[Total Count Excl E&amp;A Mech ST]],1)</f>
        <v>0</v>
      </c>
      <c r="BF16" s="72">
        <f>COUNTIFS(Offshore_Wells_Jan_2024[[Region QB]:[Region QB]],"C/SWA",Offshore_Wells_Jan_2024[[Spud Year]:[Spud Year]],BF$4,Offshore_Wells_Jan_2024[[Total Count Excl E&amp;A Mech ST]:[Total Count Excl E&amp;A Mech ST]],1)</f>
        <v>2</v>
      </c>
      <c r="BG16" s="72">
        <f>COUNTIFS(Offshore_Wells_Jan_2024[[Region QB]:[Region QB]],"C/SWA",Offshore_Wells_Jan_2024[[Spud Year]:[Spud Year]],BG$4,Offshore_Wells_Jan_2024[[Total Count Excl E&amp;A Mech ST]:[Total Count Excl E&amp;A Mech ST]],1)</f>
        <v>0</v>
      </c>
      <c r="BH16" s="72">
        <f>COUNTIFS(Offshore_Wells_Jan_2024[[Region QB]:[Region QB]],"C/SWA",Offshore_Wells_Jan_2024[[Spud Year]:[Spud Year]],BH$4,Offshore_Wells_Jan_2024[[Total Count Excl E&amp;A Mech ST]:[Total Count Excl E&amp;A Mech ST]],1)</f>
        <v>0</v>
      </c>
      <c r="BI16" s="72">
        <f>COUNTIFS(Offshore_Wells_Jan_2024[[Region QB]:[Region QB]],"C/SWA",Offshore_Wells_Jan_2024[[Spud Year]:[Spud Year]],BI$4,Offshore_Wells_Jan_2024[[Total Count Excl E&amp;A Mech ST]:[Total Count Excl E&amp;A Mech ST]],1)</f>
        <v>0</v>
      </c>
      <c r="BJ16" s="72">
        <f>COUNTIFS(Offshore_Wells_Jan_2024[[Region QB]:[Region QB]],"C/SWA",Offshore_Wells_Jan_2024[[Spud Year]:[Spud Year]],BJ$4,Offshore_Wells_Jan_2024[[Total Count Excl E&amp;A Mech ST]:[Total Count Excl E&amp;A Mech ST]],1)</f>
        <v>0</v>
      </c>
      <c r="BK16" s="73">
        <f t="shared" si="3"/>
        <v>51</v>
      </c>
    </row>
    <row r="17" spans="1:63" outlineLevel="1" x14ac:dyDescent="0.3">
      <c r="B17" s="13" t="s">
        <v>39</v>
      </c>
      <c r="C17" s="72">
        <f>COUNTIFS(Offshore_Wells_Jan_2024[[Region QB]:[Region QB]],"CNS",Offshore_Wells_Jan_2024[[Spud Year]:[Spud Year]],C$4,Offshore_Wells_Jan_2024[[Total Count Excl E&amp;A Mech ST]:[Total Count Excl E&amp;A Mech ST]],1)</f>
        <v>1</v>
      </c>
      <c r="D17" s="72">
        <f>COUNTIFS(Offshore_Wells_Jan_2024[[Region QB]:[Region QB]],"CNS",Offshore_Wells_Jan_2024[[Spud Year]:[Spud Year]],D$4,Offshore_Wells_Jan_2024[[Total Count Excl E&amp;A Mech ST]:[Total Count Excl E&amp;A Mech ST]],1)</f>
        <v>0</v>
      </c>
      <c r="E17" s="72">
        <f>COUNTIFS(Offshore_Wells_Jan_2024[[Region QB]:[Region QB]],"CNS",Offshore_Wells_Jan_2024[[Spud Year]:[Spud Year]],E$4,Offshore_Wells_Jan_2024[[Total Count Excl E&amp;A Mech ST]:[Total Count Excl E&amp;A Mech ST]],1)</f>
        <v>0</v>
      </c>
      <c r="F17" s="72">
        <f>COUNTIFS(Offshore_Wells_Jan_2024[[Region QB]:[Region QB]],"CNS",Offshore_Wells_Jan_2024[[Spud Year]:[Spud Year]],F$4,Offshore_Wells_Jan_2024[[Total Count Excl E&amp;A Mech ST]:[Total Count Excl E&amp;A Mech ST]],1)</f>
        <v>11</v>
      </c>
      <c r="G17" s="72">
        <f>COUNTIFS(Offshore_Wells_Jan_2024[[Region QB]:[Region QB]],"CNS",Offshore_Wells_Jan_2024[[Spud Year]:[Spud Year]],G$4,Offshore_Wells_Jan_2024[[Total Count Excl E&amp;A Mech ST]:[Total Count Excl E&amp;A Mech ST]],1)</f>
        <v>2</v>
      </c>
      <c r="H17" s="72">
        <f>COUNTIFS(Offshore_Wells_Jan_2024[[Region QB]:[Region QB]],"CNS",Offshore_Wells_Jan_2024[[Spud Year]:[Spud Year]],H$4,Offshore_Wells_Jan_2024[[Total Count Excl E&amp;A Mech ST]:[Total Count Excl E&amp;A Mech ST]],1)</f>
        <v>10</v>
      </c>
      <c r="I17" s="72">
        <f>COUNTIFS(Offshore_Wells_Jan_2024[[Region QB]:[Region QB]],"CNS",Offshore_Wells_Jan_2024[[Spud Year]:[Spud Year]],I$4,Offshore_Wells_Jan_2024[[Total Count Excl E&amp;A Mech ST]:[Total Count Excl E&amp;A Mech ST]],1)</f>
        <v>11</v>
      </c>
      <c r="J17" s="72">
        <f>COUNTIFS(Offshore_Wells_Jan_2024[[Region QB]:[Region QB]],"CNS",Offshore_Wells_Jan_2024[[Spud Year]:[Spud Year]],J$4,Offshore_Wells_Jan_2024[[Total Count Excl E&amp;A Mech ST]:[Total Count Excl E&amp;A Mech ST]],1)</f>
        <v>19</v>
      </c>
      <c r="K17" s="72">
        <f>COUNTIFS(Offshore_Wells_Jan_2024[[Region QB]:[Region QB]],"CNS",Offshore_Wells_Jan_2024[[Spud Year]:[Spud Year]],K$4,Offshore_Wells_Jan_2024[[Total Count Excl E&amp;A Mech ST]:[Total Count Excl E&amp;A Mech ST]],1)</f>
        <v>18</v>
      </c>
      <c r="L17" s="72">
        <f>COUNTIFS(Offshore_Wells_Jan_2024[[Region QB]:[Region QB]],"CNS",Offshore_Wells_Jan_2024[[Spud Year]:[Spud Year]],L$4,Offshore_Wells_Jan_2024[[Total Count Excl E&amp;A Mech ST]:[Total Count Excl E&amp;A Mech ST]],1)</f>
        <v>25</v>
      </c>
      <c r="M17" s="72">
        <f>COUNTIFS(Offshore_Wells_Jan_2024[[Region QB]:[Region QB]],"CNS",Offshore_Wells_Jan_2024[[Spud Year]:[Spud Year]],M$4,Offshore_Wells_Jan_2024[[Total Count Excl E&amp;A Mech ST]:[Total Count Excl E&amp;A Mech ST]],1)</f>
        <v>27</v>
      </c>
      <c r="N17" s="72">
        <f>COUNTIFS(Offshore_Wells_Jan_2024[[Region QB]:[Region QB]],"CNS",Offshore_Wells_Jan_2024[[Spud Year]:[Spud Year]],N$4,Offshore_Wells_Jan_2024[[Total Count Excl E&amp;A Mech ST]:[Total Count Excl E&amp;A Mech ST]],1)</f>
        <v>58</v>
      </c>
      <c r="O17" s="72">
        <f>COUNTIFS(Offshore_Wells_Jan_2024[[Region QB]:[Region QB]],"CNS",Offshore_Wells_Jan_2024[[Spud Year]:[Spud Year]],O$4,Offshore_Wells_Jan_2024[[Total Count Excl E&amp;A Mech ST]:[Total Count Excl E&amp;A Mech ST]],1)</f>
        <v>69</v>
      </c>
      <c r="P17" s="72">
        <f>COUNTIFS(Offshore_Wells_Jan_2024[[Region QB]:[Region QB]],"CNS",Offshore_Wells_Jan_2024[[Spud Year]:[Spud Year]],P$4,Offshore_Wells_Jan_2024[[Total Count Excl E&amp;A Mech ST]:[Total Count Excl E&amp;A Mech ST]],1)</f>
        <v>91</v>
      </c>
      <c r="Q17" s="72">
        <f>COUNTIFS(Offshore_Wells_Jan_2024[[Region QB]:[Region QB]],"CNS",Offshore_Wells_Jan_2024[[Spud Year]:[Spud Year]],Q$4,Offshore_Wells_Jan_2024[[Total Count Excl E&amp;A Mech ST]:[Total Count Excl E&amp;A Mech ST]],1)</f>
        <v>65</v>
      </c>
      <c r="R17" s="72">
        <f>COUNTIFS(Offshore_Wells_Jan_2024[[Region QB]:[Region QB]],"CNS",Offshore_Wells_Jan_2024[[Spud Year]:[Spud Year]],R$4,Offshore_Wells_Jan_2024[[Total Count Excl E&amp;A Mech ST]:[Total Count Excl E&amp;A Mech ST]],1)</f>
        <v>59</v>
      </c>
      <c r="S17" s="72">
        <f>COUNTIFS(Offshore_Wells_Jan_2024[[Region QB]:[Region QB]],"CNS",Offshore_Wells_Jan_2024[[Spud Year]:[Spud Year]],S$4,Offshore_Wells_Jan_2024[[Total Count Excl E&amp;A Mech ST]:[Total Count Excl E&amp;A Mech ST]],1)</f>
        <v>75</v>
      </c>
      <c r="T17" s="72">
        <f>COUNTIFS(Offshore_Wells_Jan_2024[[Region QB]:[Region QB]],"CNS",Offshore_Wells_Jan_2024[[Spud Year]:[Spud Year]],T$4,Offshore_Wells_Jan_2024[[Total Count Excl E&amp;A Mech ST]:[Total Count Excl E&amp;A Mech ST]],1)</f>
        <v>90</v>
      </c>
      <c r="U17" s="72">
        <f>COUNTIFS(Offshore_Wells_Jan_2024[[Region QB]:[Region QB]],"CNS",Offshore_Wells_Jan_2024[[Spud Year]:[Spud Year]],U$4,Offshore_Wells_Jan_2024[[Total Count Excl E&amp;A Mech ST]:[Total Count Excl E&amp;A Mech ST]],1)</f>
        <v>91</v>
      </c>
      <c r="V17" s="72">
        <f>COUNTIFS(Offshore_Wells_Jan_2024[[Region QB]:[Region QB]],"CNS",Offshore_Wells_Jan_2024[[Spud Year]:[Spud Year]],V$4,Offshore_Wells_Jan_2024[[Total Count Excl E&amp;A Mech ST]:[Total Count Excl E&amp;A Mech ST]],1)</f>
        <v>84</v>
      </c>
      <c r="W17" s="72">
        <f>COUNTIFS(Offshore_Wells_Jan_2024[[Region QB]:[Region QB]],"CNS",Offshore_Wells_Jan_2024[[Spud Year]:[Spud Year]],W$4,Offshore_Wells_Jan_2024[[Total Count Excl E&amp;A Mech ST]:[Total Count Excl E&amp;A Mech ST]],1)</f>
        <v>112</v>
      </c>
      <c r="X17" s="72">
        <f>COUNTIFS(Offshore_Wells_Jan_2024[[Region QB]:[Region QB]],"CNS",Offshore_Wells_Jan_2024[[Spud Year]:[Spud Year]],X$4,Offshore_Wells_Jan_2024[[Total Count Excl E&amp;A Mech ST]:[Total Count Excl E&amp;A Mech ST]],1)</f>
        <v>93</v>
      </c>
      <c r="Y17" s="72">
        <f>COUNTIFS(Offshore_Wells_Jan_2024[[Region QB]:[Region QB]],"CNS",Offshore_Wells_Jan_2024[[Spud Year]:[Spud Year]],Y$4,Offshore_Wells_Jan_2024[[Total Count Excl E&amp;A Mech ST]:[Total Count Excl E&amp;A Mech ST]],1)</f>
        <v>53</v>
      </c>
      <c r="Z17" s="72">
        <f>COUNTIFS(Offshore_Wells_Jan_2024[[Region QB]:[Region QB]],"CNS",Offshore_Wells_Jan_2024[[Spud Year]:[Spud Year]],Z$4,Offshore_Wells_Jan_2024[[Total Count Excl E&amp;A Mech ST]:[Total Count Excl E&amp;A Mech ST]],1)</f>
        <v>83</v>
      </c>
      <c r="AA17" s="72">
        <f>COUNTIFS(Offshore_Wells_Jan_2024[[Region QB]:[Region QB]],"CNS",Offshore_Wells_Jan_2024[[Spud Year]:[Spud Year]],AA$4,Offshore_Wells_Jan_2024[[Total Count Excl E&amp;A Mech ST]:[Total Count Excl E&amp;A Mech ST]],1)</f>
        <v>94</v>
      </c>
      <c r="AB17" s="72">
        <f>COUNTIFS(Offshore_Wells_Jan_2024[[Region QB]:[Region QB]],"CNS",Offshore_Wells_Jan_2024[[Spud Year]:[Spud Year]],AB$4,Offshore_Wells_Jan_2024[[Total Count Excl E&amp;A Mech ST]:[Total Count Excl E&amp;A Mech ST]],1)</f>
        <v>89</v>
      </c>
      <c r="AC17" s="72">
        <f>COUNTIFS(Offshore_Wells_Jan_2024[[Region QB]:[Region QB]],"CNS",Offshore_Wells_Jan_2024[[Spud Year]:[Spud Year]],AC$4,Offshore_Wells_Jan_2024[[Total Count Excl E&amp;A Mech ST]:[Total Count Excl E&amp;A Mech ST]],1)</f>
        <v>116</v>
      </c>
      <c r="AD17" s="72">
        <f>COUNTIFS(Offshore_Wells_Jan_2024[[Region QB]:[Region QB]],"CNS",Offshore_Wells_Jan_2024[[Spud Year]:[Spud Year]],AD$4,Offshore_Wells_Jan_2024[[Total Count Excl E&amp;A Mech ST]:[Total Count Excl E&amp;A Mech ST]],1)</f>
        <v>130</v>
      </c>
      <c r="AE17" s="72">
        <f>COUNTIFS(Offshore_Wells_Jan_2024[[Region QB]:[Region QB]],"CNS",Offshore_Wells_Jan_2024[[Spud Year]:[Spud Year]],AE$4,Offshore_Wells_Jan_2024[[Total Count Excl E&amp;A Mech ST]:[Total Count Excl E&amp;A Mech ST]],1)</f>
        <v>121</v>
      </c>
      <c r="AF17" s="72">
        <f>COUNTIFS(Offshore_Wells_Jan_2024[[Region QB]:[Region QB]],"CNS",Offshore_Wells_Jan_2024[[Spud Year]:[Spud Year]],AF$4,Offshore_Wells_Jan_2024[[Total Count Excl E&amp;A Mech ST]:[Total Count Excl E&amp;A Mech ST]],1)</f>
        <v>93</v>
      </c>
      <c r="AG17" s="72">
        <f>COUNTIFS(Offshore_Wells_Jan_2024[[Region QB]:[Region QB]],"CNS",Offshore_Wells_Jan_2024[[Spud Year]:[Spud Year]],AG$4,Offshore_Wells_Jan_2024[[Total Count Excl E&amp;A Mech ST]:[Total Count Excl E&amp;A Mech ST]],1)</f>
        <v>100</v>
      </c>
      <c r="AH17" s="72">
        <f>COUNTIFS(Offshore_Wells_Jan_2024[[Region QB]:[Region QB]],"CNS",Offshore_Wells_Jan_2024[[Spud Year]:[Spud Year]],AH$4,Offshore_Wells_Jan_2024[[Total Count Excl E&amp;A Mech ST]:[Total Count Excl E&amp;A Mech ST]],1)</f>
        <v>139</v>
      </c>
      <c r="AI17" s="72">
        <f>COUNTIFS(Offshore_Wells_Jan_2024[[Region QB]:[Region QB]],"CNS",Offshore_Wells_Jan_2024[[Spud Year]:[Spud Year]],AI$4,Offshore_Wells_Jan_2024[[Total Count Excl E&amp;A Mech ST]:[Total Count Excl E&amp;A Mech ST]],1)</f>
        <v>156</v>
      </c>
      <c r="AJ17" s="72">
        <f>COUNTIFS(Offshore_Wells_Jan_2024[[Region QB]:[Region QB]],"CNS",Offshore_Wells_Jan_2024[[Spud Year]:[Spud Year]],AJ$4,Offshore_Wells_Jan_2024[[Total Count Excl E&amp;A Mech ST]:[Total Count Excl E&amp;A Mech ST]],1)</f>
        <v>134</v>
      </c>
      <c r="AK17" s="72">
        <f>COUNTIFS(Offshore_Wells_Jan_2024[[Region QB]:[Region QB]],"CNS",Offshore_Wells_Jan_2024[[Spud Year]:[Spud Year]],AK$4,Offshore_Wells_Jan_2024[[Total Count Excl E&amp;A Mech ST]:[Total Count Excl E&amp;A Mech ST]],1)</f>
        <v>136</v>
      </c>
      <c r="AL17" s="72">
        <f>COUNTIFS(Offshore_Wells_Jan_2024[[Region QB]:[Region QB]],"CNS",Offshore_Wells_Jan_2024[[Spud Year]:[Spud Year]],AL$4,Offshore_Wells_Jan_2024[[Total Count Excl E&amp;A Mech ST]:[Total Count Excl E&amp;A Mech ST]],1)</f>
        <v>129</v>
      </c>
      <c r="AM17" s="72">
        <f>COUNTIFS(Offshore_Wells_Jan_2024[[Region QB]:[Region QB]],"CNS",Offshore_Wells_Jan_2024[[Spud Year]:[Spud Year]],AM$4,Offshore_Wells_Jan_2024[[Total Count Excl E&amp;A Mech ST]:[Total Count Excl E&amp;A Mech ST]],1)</f>
        <v>92</v>
      </c>
      <c r="AN17" s="72">
        <f>COUNTIFS(Offshore_Wells_Jan_2024[[Region QB]:[Region QB]],"CNS",Offshore_Wells_Jan_2024[[Spud Year]:[Spud Year]],AN$4,Offshore_Wells_Jan_2024[[Total Count Excl E&amp;A Mech ST]:[Total Count Excl E&amp;A Mech ST]],1)</f>
        <v>149</v>
      </c>
      <c r="AO17" s="72">
        <f>COUNTIFS(Offshore_Wells_Jan_2024[[Region QB]:[Region QB]],"CNS",Offshore_Wells_Jan_2024[[Spud Year]:[Spud Year]],AO$4,Offshore_Wells_Jan_2024[[Total Count Excl E&amp;A Mech ST]:[Total Count Excl E&amp;A Mech ST]],1)</f>
        <v>119</v>
      </c>
      <c r="AP17" s="72">
        <f>COUNTIFS(Offshore_Wells_Jan_2024[[Region QB]:[Region QB]],"CNS",Offshore_Wells_Jan_2024[[Spud Year]:[Spud Year]],AP$4,Offshore_Wells_Jan_2024[[Total Count Excl E&amp;A Mech ST]:[Total Count Excl E&amp;A Mech ST]],1)</f>
        <v>96</v>
      </c>
      <c r="AQ17" s="72">
        <f>COUNTIFS(Offshore_Wells_Jan_2024[[Region QB]:[Region QB]],"CNS",Offshore_Wells_Jan_2024[[Spud Year]:[Spud Year]],AQ$4,Offshore_Wells_Jan_2024[[Total Count Excl E&amp;A Mech ST]:[Total Count Excl E&amp;A Mech ST]],1)</f>
        <v>119</v>
      </c>
      <c r="AR17" s="72">
        <f>COUNTIFS(Offshore_Wells_Jan_2024[[Region QB]:[Region QB]],"CNS",Offshore_Wells_Jan_2024[[Spud Year]:[Spud Year]],AR$4,Offshore_Wells_Jan_2024[[Total Count Excl E&amp;A Mech ST]:[Total Count Excl E&amp;A Mech ST]],1)</f>
        <v>156</v>
      </c>
      <c r="AS17" s="72">
        <f>COUNTIFS(Offshore_Wells_Jan_2024[[Region QB]:[Region QB]],"CNS",Offshore_Wells_Jan_2024[[Spud Year]:[Spud Year]],AS$4,Offshore_Wells_Jan_2024[[Total Count Excl E&amp;A Mech ST]:[Total Count Excl E&amp;A Mech ST]],1)</f>
        <v>124</v>
      </c>
      <c r="AT17" s="72">
        <f>COUNTIFS(Offshore_Wells_Jan_2024[[Region QB]:[Region QB]],"CNS",Offshore_Wells_Jan_2024[[Spud Year]:[Spud Year]],AT$4,Offshore_Wells_Jan_2024[[Total Count Excl E&amp;A Mech ST]:[Total Count Excl E&amp;A Mech ST]],1)</f>
        <v>142</v>
      </c>
      <c r="AU17" s="72">
        <f>COUNTIFS(Offshore_Wells_Jan_2024[[Region QB]:[Region QB]],"CNS",Offshore_Wells_Jan_2024[[Spud Year]:[Spud Year]],AU$4,Offshore_Wells_Jan_2024[[Total Count Excl E&amp;A Mech ST]:[Total Count Excl E&amp;A Mech ST]],1)</f>
        <v>131</v>
      </c>
      <c r="AV17" s="72">
        <f>COUNTIFS(Offshore_Wells_Jan_2024[[Region QB]:[Region QB]],"CNS",Offshore_Wells_Jan_2024[[Spud Year]:[Spud Year]],AV$4,Offshore_Wells_Jan_2024[[Total Count Excl E&amp;A Mech ST]:[Total Count Excl E&amp;A Mech ST]],1)</f>
        <v>104</v>
      </c>
      <c r="AW17" s="72">
        <f>COUNTIFS(Offshore_Wells_Jan_2024[[Region QB]:[Region QB]],"CNS",Offshore_Wells_Jan_2024[[Spud Year]:[Spud Year]],AW$4,Offshore_Wells_Jan_2024[[Total Count Excl E&amp;A Mech ST]:[Total Count Excl E&amp;A Mech ST]],1)</f>
        <v>95</v>
      </c>
      <c r="AX17" s="72">
        <f>COUNTIFS(Offshore_Wells_Jan_2024[[Region QB]:[Region QB]],"CNS",Offshore_Wells_Jan_2024[[Spud Year]:[Spud Year]],AX$4,Offshore_Wells_Jan_2024[[Total Count Excl E&amp;A Mech ST]:[Total Count Excl E&amp;A Mech ST]],1)</f>
        <v>109</v>
      </c>
      <c r="AY17" s="72">
        <f>COUNTIFS(Offshore_Wells_Jan_2024[[Region QB]:[Region QB]],"CNS",Offshore_Wells_Jan_2024[[Spud Year]:[Spud Year]],AY$4,Offshore_Wells_Jan_2024[[Total Count Excl E&amp;A Mech ST]:[Total Count Excl E&amp;A Mech ST]],1)</f>
        <v>112</v>
      </c>
      <c r="AZ17" s="72">
        <f>COUNTIFS(Offshore_Wells_Jan_2024[[Region QB]:[Region QB]],"CNS",Offshore_Wells_Jan_2024[[Spud Year]:[Spud Year]],AZ$4,Offshore_Wells_Jan_2024[[Total Count Excl E&amp;A Mech ST]:[Total Count Excl E&amp;A Mech ST]],1)</f>
        <v>74</v>
      </c>
      <c r="BA17" s="72">
        <f>COUNTIFS(Offshore_Wells_Jan_2024[[Region QB]:[Region QB]],"CNS",Offshore_Wells_Jan_2024[[Spud Year]:[Spud Year]],BA$4,Offshore_Wells_Jan_2024[[Total Count Excl E&amp;A Mech ST]:[Total Count Excl E&amp;A Mech ST]],1)</f>
        <v>81</v>
      </c>
      <c r="BB17" s="72">
        <f>COUNTIFS(Offshore_Wells_Jan_2024[[Region QB]:[Region QB]],"CNS",Offshore_Wells_Jan_2024[[Spud Year]:[Spud Year]],BB$4,Offshore_Wells_Jan_2024[[Total Count Excl E&amp;A Mech ST]:[Total Count Excl E&amp;A Mech ST]],1)</f>
        <v>74</v>
      </c>
      <c r="BC17" s="72">
        <f>COUNTIFS(Offshore_Wells_Jan_2024[[Region QB]:[Region QB]],"CNS",Offshore_Wells_Jan_2024[[Spud Year]:[Spud Year]],BC$4,Offshore_Wells_Jan_2024[[Total Count Excl E&amp;A Mech ST]:[Total Count Excl E&amp;A Mech ST]],1)</f>
        <v>55</v>
      </c>
      <c r="BD17" s="72">
        <f>COUNTIFS(Offshore_Wells_Jan_2024[[Region QB]:[Region QB]],"CNS",Offshore_Wells_Jan_2024[[Spud Year]:[Spud Year]],BD$4,Offshore_Wells_Jan_2024[[Total Count Excl E&amp;A Mech ST]:[Total Count Excl E&amp;A Mech ST]],1)</f>
        <v>44</v>
      </c>
      <c r="BE17" s="72">
        <f>COUNTIFS(Offshore_Wells_Jan_2024[[Region QB]:[Region QB]],"CNS",Offshore_Wells_Jan_2024[[Spud Year]:[Spud Year]],BE$4,Offshore_Wells_Jan_2024[[Total Count Excl E&amp;A Mech ST]:[Total Count Excl E&amp;A Mech ST]],1)</f>
        <v>47</v>
      </c>
      <c r="BF17" s="72">
        <f>COUNTIFS(Offshore_Wells_Jan_2024[[Region QB]:[Region QB]],"CNS",Offshore_Wells_Jan_2024[[Spud Year]:[Spud Year]],BF$4,Offshore_Wells_Jan_2024[[Total Count Excl E&amp;A Mech ST]:[Total Count Excl E&amp;A Mech ST]],1)</f>
        <v>63</v>
      </c>
      <c r="BG17" s="72">
        <f>COUNTIFS(Offshore_Wells_Jan_2024[[Region QB]:[Region QB]],"CNS",Offshore_Wells_Jan_2024[[Spud Year]:[Spud Year]],BG$4,Offshore_Wells_Jan_2024[[Total Count Excl E&amp;A Mech ST]:[Total Count Excl E&amp;A Mech ST]],1)</f>
        <v>32</v>
      </c>
      <c r="BH17" s="72">
        <f>COUNTIFS(Offshore_Wells_Jan_2024[[Region QB]:[Region QB]],"CNS",Offshore_Wells_Jan_2024[[Spud Year]:[Spud Year]],BH$4,Offshore_Wells_Jan_2024[[Total Count Excl E&amp;A Mech ST]:[Total Count Excl E&amp;A Mech ST]],1)</f>
        <v>30</v>
      </c>
      <c r="BI17" s="72">
        <f>COUNTIFS(Offshore_Wells_Jan_2024[[Region QB]:[Region QB]],"CNS",Offshore_Wells_Jan_2024[[Spud Year]:[Spud Year]],BI$4,Offshore_Wells_Jan_2024[[Total Count Excl E&amp;A Mech ST]:[Total Count Excl E&amp;A Mech ST]],1)</f>
        <v>32</v>
      </c>
      <c r="BJ17" s="72">
        <f>COUNTIFS(Offshore_Wells_Jan_2024[[Region QB]:[Region QB]],"CNS",Offshore_Wells_Jan_2024[[Spud Year]:[Spud Year]],BJ$4,Offshore_Wells_Jan_2024[[Total Count Excl E&amp;A Mech ST]:[Total Count Excl E&amp;A Mech ST]],1)</f>
        <v>34</v>
      </c>
      <c r="BK17" s="73">
        <f t="shared" si="3"/>
        <v>4698</v>
      </c>
    </row>
    <row r="18" spans="1:63" outlineLevel="1" x14ac:dyDescent="0.3">
      <c r="B18" s="13" t="s">
        <v>40</v>
      </c>
      <c r="C18" s="72">
        <f>COUNTIFS(Offshore_Wells_Jan_2024[[Region QB]:[Region QB]],"NNS",Offshore_Wells_Jan_2024[[Spud Year]:[Spud Year]],C$4,Offshore_Wells_Jan_2024[[Total Count Excl E&amp;A Mech ST]:[Total Count Excl E&amp;A Mech ST]],1)</f>
        <v>0</v>
      </c>
      <c r="D18" s="72">
        <f>COUNTIFS(Offshore_Wells_Jan_2024[[Region QB]:[Region QB]],"NNS",Offshore_Wells_Jan_2024[[Spud Year]:[Spud Year]],D$4,Offshore_Wells_Jan_2024[[Total Count Excl E&amp;A Mech ST]:[Total Count Excl E&amp;A Mech ST]],1)</f>
        <v>0</v>
      </c>
      <c r="E18" s="72">
        <f>COUNTIFS(Offshore_Wells_Jan_2024[[Region QB]:[Region QB]],"NNS",Offshore_Wells_Jan_2024[[Spud Year]:[Spud Year]],E$4,Offshore_Wells_Jan_2024[[Total Count Excl E&amp;A Mech ST]:[Total Count Excl E&amp;A Mech ST]],1)</f>
        <v>0</v>
      </c>
      <c r="F18" s="72">
        <f>COUNTIFS(Offshore_Wells_Jan_2024[[Region QB]:[Region QB]],"NNS",Offshore_Wells_Jan_2024[[Spud Year]:[Spud Year]],F$4,Offshore_Wells_Jan_2024[[Total Count Excl E&amp;A Mech ST]:[Total Count Excl E&amp;A Mech ST]],1)</f>
        <v>0</v>
      </c>
      <c r="G18" s="72">
        <f>COUNTIFS(Offshore_Wells_Jan_2024[[Region QB]:[Region QB]],"NNS",Offshore_Wells_Jan_2024[[Spud Year]:[Spud Year]],G$4,Offshore_Wells_Jan_2024[[Total Count Excl E&amp;A Mech ST]:[Total Count Excl E&amp;A Mech ST]],1)</f>
        <v>0</v>
      </c>
      <c r="H18" s="72">
        <f>COUNTIFS(Offshore_Wells_Jan_2024[[Region QB]:[Region QB]],"NNS",Offshore_Wells_Jan_2024[[Spud Year]:[Spud Year]],H$4,Offshore_Wells_Jan_2024[[Total Count Excl E&amp;A Mech ST]:[Total Count Excl E&amp;A Mech ST]],1)</f>
        <v>0</v>
      </c>
      <c r="I18" s="72">
        <f>COUNTIFS(Offshore_Wells_Jan_2024[[Region QB]:[Region QB]],"NNS",Offshore_Wells_Jan_2024[[Spud Year]:[Spud Year]],I$4,Offshore_Wells_Jan_2024[[Total Count Excl E&amp;A Mech ST]:[Total Count Excl E&amp;A Mech ST]],1)</f>
        <v>0</v>
      </c>
      <c r="J18" s="72">
        <f>COUNTIFS(Offshore_Wells_Jan_2024[[Region QB]:[Region QB]],"NNS",Offshore_Wells_Jan_2024[[Spud Year]:[Spud Year]],J$4,Offshore_Wells_Jan_2024[[Total Count Excl E&amp;A Mech ST]:[Total Count Excl E&amp;A Mech ST]],1)</f>
        <v>6</v>
      </c>
      <c r="K18" s="72">
        <f>COUNTIFS(Offshore_Wells_Jan_2024[[Region QB]:[Region QB]],"NNS",Offshore_Wells_Jan_2024[[Spud Year]:[Spud Year]],K$4,Offshore_Wells_Jan_2024[[Total Count Excl E&amp;A Mech ST]:[Total Count Excl E&amp;A Mech ST]],1)</f>
        <v>15</v>
      </c>
      <c r="L18" s="72">
        <f>COUNTIFS(Offshore_Wells_Jan_2024[[Region QB]:[Region QB]],"NNS",Offshore_Wells_Jan_2024[[Spud Year]:[Spud Year]],L$4,Offshore_Wells_Jan_2024[[Total Count Excl E&amp;A Mech ST]:[Total Count Excl E&amp;A Mech ST]],1)</f>
        <v>27</v>
      </c>
      <c r="M18" s="72">
        <f>COUNTIFS(Offshore_Wells_Jan_2024[[Region QB]:[Region QB]],"NNS",Offshore_Wells_Jan_2024[[Spud Year]:[Spud Year]],M$4,Offshore_Wells_Jan_2024[[Total Count Excl E&amp;A Mech ST]:[Total Count Excl E&amp;A Mech ST]],1)</f>
        <v>64</v>
      </c>
      <c r="N18" s="72">
        <f>COUNTIFS(Offshore_Wells_Jan_2024[[Region QB]:[Region QB]],"NNS",Offshore_Wells_Jan_2024[[Spud Year]:[Spud Year]],N$4,Offshore_Wells_Jan_2024[[Total Count Excl E&amp;A Mech ST]:[Total Count Excl E&amp;A Mech ST]],1)</f>
        <v>63</v>
      </c>
      <c r="O18" s="72">
        <f>COUNTIFS(Offshore_Wells_Jan_2024[[Region QB]:[Region QB]],"NNS",Offshore_Wells_Jan_2024[[Spud Year]:[Spud Year]],O$4,Offshore_Wells_Jan_2024[[Total Count Excl E&amp;A Mech ST]:[Total Count Excl E&amp;A Mech ST]],1)</f>
        <v>73</v>
      </c>
      <c r="P18" s="72">
        <f>COUNTIFS(Offshore_Wells_Jan_2024[[Region QB]:[Region QB]],"NNS",Offshore_Wells_Jan_2024[[Spud Year]:[Spud Year]],P$4,Offshore_Wells_Jan_2024[[Total Count Excl E&amp;A Mech ST]:[Total Count Excl E&amp;A Mech ST]],1)</f>
        <v>85</v>
      </c>
      <c r="Q18" s="72">
        <f>COUNTIFS(Offshore_Wells_Jan_2024[[Region QB]:[Region QB]],"NNS",Offshore_Wells_Jan_2024[[Spud Year]:[Spud Year]],Q$4,Offshore_Wells_Jan_2024[[Total Count Excl E&amp;A Mech ST]:[Total Count Excl E&amp;A Mech ST]],1)</f>
        <v>80</v>
      </c>
      <c r="R18" s="72">
        <f>COUNTIFS(Offshore_Wells_Jan_2024[[Region QB]:[Region QB]],"NNS",Offshore_Wells_Jan_2024[[Spud Year]:[Spud Year]],R$4,Offshore_Wells_Jan_2024[[Total Count Excl E&amp;A Mech ST]:[Total Count Excl E&amp;A Mech ST]],1)</f>
        <v>98</v>
      </c>
      <c r="S18" s="72">
        <f>COUNTIFS(Offshore_Wells_Jan_2024[[Region QB]:[Region QB]],"NNS",Offshore_Wells_Jan_2024[[Spud Year]:[Spud Year]],S$4,Offshore_Wells_Jan_2024[[Total Count Excl E&amp;A Mech ST]:[Total Count Excl E&amp;A Mech ST]],1)</f>
        <v>122</v>
      </c>
      <c r="T18" s="72">
        <f>COUNTIFS(Offshore_Wells_Jan_2024[[Region QB]:[Region QB]],"NNS",Offshore_Wells_Jan_2024[[Spud Year]:[Spud Year]],T$4,Offshore_Wells_Jan_2024[[Total Count Excl E&amp;A Mech ST]:[Total Count Excl E&amp;A Mech ST]],1)</f>
        <v>138</v>
      </c>
      <c r="U18" s="72">
        <f>COUNTIFS(Offshore_Wells_Jan_2024[[Region QB]:[Region QB]],"NNS",Offshore_Wells_Jan_2024[[Spud Year]:[Spud Year]],U$4,Offshore_Wells_Jan_2024[[Total Count Excl E&amp;A Mech ST]:[Total Count Excl E&amp;A Mech ST]],1)</f>
        <v>121</v>
      </c>
      <c r="V18" s="72">
        <f>COUNTIFS(Offshore_Wells_Jan_2024[[Region QB]:[Region QB]],"NNS",Offshore_Wells_Jan_2024[[Spud Year]:[Spud Year]],V$4,Offshore_Wells_Jan_2024[[Total Count Excl E&amp;A Mech ST]:[Total Count Excl E&amp;A Mech ST]],1)</f>
        <v>103</v>
      </c>
      <c r="W18" s="72">
        <f>COUNTIFS(Offshore_Wells_Jan_2024[[Region QB]:[Region QB]],"NNS",Offshore_Wells_Jan_2024[[Spud Year]:[Spud Year]],W$4,Offshore_Wells_Jan_2024[[Total Count Excl E&amp;A Mech ST]:[Total Count Excl E&amp;A Mech ST]],1)</f>
        <v>128</v>
      </c>
      <c r="X18" s="72">
        <f>COUNTIFS(Offshore_Wells_Jan_2024[[Region QB]:[Region QB]],"NNS",Offshore_Wells_Jan_2024[[Spud Year]:[Spud Year]],X$4,Offshore_Wells_Jan_2024[[Total Count Excl E&amp;A Mech ST]:[Total Count Excl E&amp;A Mech ST]],1)</f>
        <v>129</v>
      </c>
      <c r="Y18" s="72">
        <f>COUNTIFS(Offshore_Wells_Jan_2024[[Region QB]:[Region QB]],"NNS",Offshore_Wells_Jan_2024[[Spud Year]:[Spud Year]],Y$4,Offshore_Wells_Jan_2024[[Total Count Excl E&amp;A Mech ST]:[Total Count Excl E&amp;A Mech ST]],1)</f>
        <v>88</v>
      </c>
      <c r="Z18" s="72">
        <f>COUNTIFS(Offshore_Wells_Jan_2024[[Region QB]:[Region QB]],"NNS",Offshore_Wells_Jan_2024[[Spud Year]:[Spud Year]],Z$4,Offshore_Wells_Jan_2024[[Total Count Excl E&amp;A Mech ST]:[Total Count Excl E&amp;A Mech ST]],1)</f>
        <v>102</v>
      </c>
      <c r="AA18" s="72">
        <f>COUNTIFS(Offshore_Wells_Jan_2024[[Region QB]:[Region QB]],"NNS",Offshore_Wells_Jan_2024[[Spud Year]:[Spud Year]],AA$4,Offshore_Wells_Jan_2024[[Total Count Excl E&amp;A Mech ST]:[Total Count Excl E&amp;A Mech ST]],1)</f>
        <v>137</v>
      </c>
      <c r="AB18" s="72">
        <f>COUNTIFS(Offshore_Wells_Jan_2024[[Region QB]:[Region QB]],"NNS",Offshore_Wells_Jan_2024[[Spud Year]:[Spud Year]],AB$4,Offshore_Wells_Jan_2024[[Total Count Excl E&amp;A Mech ST]:[Total Count Excl E&amp;A Mech ST]],1)</f>
        <v>127</v>
      </c>
      <c r="AC18" s="72">
        <f>COUNTIFS(Offshore_Wells_Jan_2024[[Region QB]:[Region QB]],"NNS",Offshore_Wells_Jan_2024[[Spud Year]:[Spud Year]],AC$4,Offshore_Wells_Jan_2024[[Total Count Excl E&amp;A Mech ST]:[Total Count Excl E&amp;A Mech ST]],1)</f>
        <v>134</v>
      </c>
      <c r="AD18" s="72">
        <f>COUNTIFS(Offshore_Wells_Jan_2024[[Region QB]:[Region QB]],"NNS",Offshore_Wells_Jan_2024[[Spud Year]:[Spud Year]],AD$4,Offshore_Wells_Jan_2024[[Total Count Excl E&amp;A Mech ST]:[Total Count Excl E&amp;A Mech ST]],1)</f>
        <v>102</v>
      </c>
      <c r="AE18" s="72">
        <f>COUNTIFS(Offshore_Wells_Jan_2024[[Region QB]:[Region QB]],"NNS",Offshore_Wells_Jan_2024[[Spud Year]:[Spud Year]],AE$4,Offshore_Wells_Jan_2024[[Total Count Excl E&amp;A Mech ST]:[Total Count Excl E&amp;A Mech ST]],1)</f>
        <v>76</v>
      </c>
      <c r="AF18" s="72">
        <f>COUNTIFS(Offshore_Wells_Jan_2024[[Region QB]:[Region QB]],"NNS",Offshore_Wells_Jan_2024[[Spud Year]:[Spud Year]],AF$4,Offshore_Wells_Jan_2024[[Total Count Excl E&amp;A Mech ST]:[Total Count Excl E&amp;A Mech ST]],1)</f>
        <v>116</v>
      </c>
      <c r="AG18" s="72">
        <f>COUNTIFS(Offshore_Wells_Jan_2024[[Region QB]:[Region QB]],"NNS",Offshore_Wells_Jan_2024[[Spud Year]:[Spud Year]],AG$4,Offshore_Wells_Jan_2024[[Total Count Excl E&amp;A Mech ST]:[Total Count Excl E&amp;A Mech ST]],1)</f>
        <v>96</v>
      </c>
      <c r="AH18" s="72">
        <f>COUNTIFS(Offshore_Wells_Jan_2024[[Region QB]:[Region QB]],"NNS",Offshore_Wells_Jan_2024[[Spud Year]:[Spud Year]],AH$4,Offshore_Wells_Jan_2024[[Total Count Excl E&amp;A Mech ST]:[Total Count Excl E&amp;A Mech ST]],1)</f>
        <v>111</v>
      </c>
      <c r="AI18" s="72">
        <f>COUNTIFS(Offshore_Wells_Jan_2024[[Region QB]:[Region QB]],"NNS",Offshore_Wells_Jan_2024[[Spud Year]:[Spud Year]],AI$4,Offshore_Wells_Jan_2024[[Total Count Excl E&amp;A Mech ST]:[Total Count Excl E&amp;A Mech ST]],1)</f>
        <v>152</v>
      </c>
      <c r="AJ18" s="72">
        <f>COUNTIFS(Offshore_Wells_Jan_2024[[Region QB]:[Region QB]],"NNS",Offshore_Wells_Jan_2024[[Spud Year]:[Spud Year]],AJ$4,Offshore_Wells_Jan_2024[[Total Count Excl E&amp;A Mech ST]:[Total Count Excl E&amp;A Mech ST]],1)</f>
        <v>152</v>
      </c>
      <c r="AK18" s="72">
        <f>COUNTIFS(Offshore_Wells_Jan_2024[[Region QB]:[Region QB]],"NNS",Offshore_Wells_Jan_2024[[Spud Year]:[Spud Year]],AK$4,Offshore_Wells_Jan_2024[[Total Count Excl E&amp;A Mech ST]:[Total Count Excl E&amp;A Mech ST]],1)</f>
        <v>139</v>
      </c>
      <c r="AL18" s="72">
        <f>COUNTIFS(Offshore_Wells_Jan_2024[[Region QB]:[Region QB]],"NNS",Offshore_Wells_Jan_2024[[Spud Year]:[Spud Year]],AL$4,Offshore_Wells_Jan_2024[[Total Count Excl E&amp;A Mech ST]:[Total Count Excl E&amp;A Mech ST]],1)</f>
        <v>86</v>
      </c>
      <c r="AM18" s="72">
        <f>COUNTIFS(Offshore_Wells_Jan_2024[[Region QB]:[Region QB]],"NNS",Offshore_Wells_Jan_2024[[Spud Year]:[Spud Year]],AM$4,Offshore_Wells_Jan_2024[[Total Count Excl E&amp;A Mech ST]:[Total Count Excl E&amp;A Mech ST]],1)</f>
        <v>122</v>
      </c>
      <c r="AN18" s="72">
        <f>COUNTIFS(Offshore_Wells_Jan_2024[[Region QB]:[Region QB]],"NNS",Offshore_Wells_Jan_2024[[Spud Year]:[Spud Year]],AN$4,Offshore_Wells_Jan_2024[[Total Count Excl E&amp;A Mech ST]:[Total Count Excl E&amp;A Mech ST]],1)</f>
        <v>132</v>
      </c>
      <c r="AO18" s="72">
        <f>COUNTIFS(Offshore_Wells_Jan_2024[[Region QB]:[Region QB]],"NNS",Offshore_Wells_Jan_2024[[Spud Year]:[Spud Year]],AO$4,Offshore_Wells_Jan_2024[[Total Count Excl E&amp;A Mech ST]:[Total Count Excl E&amp;A Mech ST]],1)</f>
        <v>123</v>
      </c>
      <c r="AP18" s="72">
        <f>COUNTIFS(Offshore_Wells_Jan_2024[[Region QB]:[Region QB]],"NNS",Offshore_Wells_Jan_2024[[Spud Year]:[Spud Year]],AP$4,Offshore_Wells_Jan_2024[[Total Count Excl E&amp;A Mech ST]:[Total Count Excl E&amp;A Mech ST]],1)</f>
        <v>78</v>
      </c>
      <c r="AQ18" s="72">
        <f>COUNTIFS(Offshore_Wells_Jan_2024[[Region QB]:[Region QB]],"NNS",Offshore_Wells_Jan_2024[[Spud Year]:[Spud Year]],AQ$4,Offshore_Wells_Jan_2024[[Total Count Excl E&amp;A Mech ST]:[Total Count Excl E&amp;A Mech ST]],1)</f>
        <v>68</v>
      </c>
      <c r="AR18" s="72">
        <f>COUNTIFS(Offshore_Wells_Jan_2024[[Region QB]:[Region QB]],"NNS",Offshore_Wells_Jan_2024[[Spud Year]:[Spud Year]],AR$4,Offshore_Wells_Jan_2024[[Total Count Excl E&amp;A Mech ST]:[Total Count Excl E&amp;A Mech ST]],1)</f>
        <v>72</v>
      </c>
      <c r="AS18" s="72">
        <f>COUNTIFS(Offshore_Wells_Jan_2024[[Region QB]:[Region QB]],"NNS",Offshore_Wells_Jan_2024[[Spud Year]:[Spud Year]],AS$4,Offshore_Wells_Jan_2024[[Total Count Excl E&amp;A Mech ST]:[Total Count Excl E&amp;A Mech ST]],1)</f>
        <v>87</v>
      </c>
      <c r="AT18" s="72">
        <f>COUNTIFS(Offshore_Wells_Jan_2024[[Region QB]:[Region QB]],"NNS",Offshore_Wells_Jan_2024[[Spud Year]:[Spud Year]],AT$4,Offshore_Wells_Jan_2024[[Total Count Excl E&amp;A Mech ST]:[Total Count Excl E&amp;A Mech ST]],1)</f>
        <v>46</v>
      </c>
      <c r="AU18" s="72">
        <f>COUNTIFS(Offshore_Wells_Jan_2024[[Region QB]:[Region QB]],"NNS",Offshore_Wells_Jan_2024[[Spud Year]:[Spud Year]],AU$4,Offshore_Wells_Jan_2024[[Total Count Excl E&amp;A Mech ST]:[Total Count Excl E&amp;A Mech ST]],1)</f>
        <v>94</v>
      </c>
      <c r="AV18" s="72">
        <f>COUNTIFS(Offshore_Wells_Jan_2024[[Region QB]:[Region QB]],"NNS",Offshore_Wells_Jan_2024[[Spud Year]:[Spud Year]],AV$4,Offshore_Wells_Jan_2024[[Total Count Excl E&amp;A Mech ST]:[Total Count Excl E&amp;A Mech ST]],1)</f>
        <v>38</v>
      </c>
      <c r="AW18" s="72">
        <f>COUNTIFS(Offshore_Wells_Jan_2024[[Region QB]:[Region QB]],"NNS",Offshore_Wells_Jan_2024[[Spud Year]:[Spud Year]],AW$4,Offshore_Wells_Jan_2024[[Total Count Excl E&amp;A Mech ST]:[Total Count Excl E&amp;A Mech ST]],1)</f>
        <v>64</v>
      </c>
      <c r="AX18" s="72">
        <f>COUNTIFS(Offshore_Wells_Jan_2024[[Region QB]:[Region QB]],"NNS",Offshore_Wells_Jan_2024[[Spud Year]:[Spud Year]],AX$4,Offshore_Wells_Jan_2024[[Total Count Excl E&amp;A Mech ST]:[Total Count Excl E&amp;A Mech ST]],1)</f>
        <v>40</v>
      </c>
      <c r="AY18" s="72">
        <f>COUNTIFS(Offshore_Wells_Jan_2024[[Region QB]:[Region QB]],"NNS",Offshore_Wells_Jan_2024[[Spud Year]:[Spud Year]],AY$4,Offshore_Wells_Jan_2024[[Total Count Excl E&amp;A Mech ST]:[Total Count Excl E&amp;A Mech ST]],1)</f>
        <v>38</v>
      </c>
      <c r="AZ18" s="72">
        <f>COUNTIFS(Offshore_Wells_Jan_2024[[Region QB]:[Region QB]],"NNS",Offshore_Wells_Jan_2024[[Spud Year]:[Spud Year]],AZ$4,Offshore_Wells_Jan_2024[[Total Count Excl E&amp;A Mech ST]:[Total Count Excl E&amp;A Mech ST]],1)</f>
        <v>39</v>
      </c>
      <c r="BA18" s="72">
        <f>COUNTIFS(Offshore_Wells_Jan_2024[[Region QB]:[Region QB]],"NNS",Offshore_Wells_Jan_2024[[Spud Year]:[Spud Year]],BA$4,Offshore_Wells_Jan_2024[[Total Count Excl E&amp;A Mech ST]:[Total Count Excl E&amp;A Mech ST]],1)</f>
        <v>51</v>
      </c>
      <c r="BB18" s="72">
        <f>COUNTIFS(Offshore_Wells_Jan_2024[[Region QB]:[Region QB]],"NNS",Offshore_Wells_Jan_2024[[Spud Year]:[Spud Year]],BB$4,Offshore_Wells_Jan_2024[[Total Count Excl E&amp;A Mech ST]:[Total Count Excl E&amp;A Mech ST]],1)</f>
        <v>54</v>
      </c>
      <c r="BC18" s="72">
        <f>COUNTIFS(Offshore_Wells_Jan_2024[[Region QB]:[Region QB]],"NNS",Offshore_Wells_Jan_2024[[Spud Year]:[Spud Year]],BC$4,Offshore_Wells_Jan_2024[[Total Count Excl E&amp;A Mech ST]:[Total Count Excl E&amp;A Mech ST]],1)</f>
        <v>37</v>
      </c>
      <c r="BD18" s="72">
        <f>COUNTIFS(Offshore_Wells_Jan_2024[[Region QB]:[Region QB]],"NNS",Offshore_Wells_Jan_2024[[Spud Year]:[Spud Year]],BD$4,Offshore_Wells_Jan_2024[[Total Count Excl E&amp;A Mech ST]:[Total Count Excl E&amp;A Mech ST]],1)</f>
        <v>31</v>
      </c>
      <c r="BE18" s="72">
        <f>COUNTIFS(Offshore_Wells_Jan_2024[[Region QB]:[Region QB]],"NNS",Offshore_Wells_Jan_2024[[Spud Year]:[Spud Year]],BE$4,Offshore_Wells_Jan_2024[[Total Count Excl E&amp;A Mech ST]:[Total Count Excl E&amp;A Mech ST]],1)</f>
        <v>40</v>
      </c>
      <c r="BF18" s="72">
        <f>COUNTIFS(Offshore_Wells_Jan_2024[[Region QB]:[Region QB]],"NNS",Offshore_Wells_Jan_2024[[Spud Year]:[Spud Year]],BF$4,Offshore_Wells_Jan_2024[[Total Count Excl E&amp;A Mech ST]:[Total Count Excl E&amp;A Mech ST]],1)</f>
        <v>58</v>
      </c>
      <c r="BG18" s="72">
        <f>COUNTIFS(Offshore_Wells_Jan_2024[[Region QB]:[Region QB]],"NNS",Offshore_Wells_Jan_2024[[Spud Year]:[Spud Year]],BG$4,Offshore_Wells_Jan_2024[[Total Count Excl E&amp;A Mech ST]:[Total Count Excl E&amp;A Mech ST]],1)</f>
        <v>32</v>
      </c>
      <c r="BH18" s="72">
        <f>COUNTIFS(Offshore_Wells_Jan_2024[[Region QB]:[Region QB]],"NNS",Offshore_Wells_Jan_2024[[Spud Year]:[Spud Year]],BH$4,Offshore_Wells_Jan_2024[[Total Count Excl E&amp;A Mech ST]:[Total Count Excl E&amp;A Mech ST]],1)</f>
        <v>25</v>
      </c>
      <c r="BI18" s="72">
        <f>COUNTIFS(Offshore_Wells_Jan_2024[[Region QB]:[Region QB]],"NNS",Offshore_Wells_Jan_2024[[Spud Year]:[Spud Year]],BI$4,Offshore_Wells_Jan_2024[[Total Count Excl E&amp;A Mech ST]:[Total Count Excl E&amp;A Mech ST]],1)</f>
        <v>16</v>
      </c>
      <c r="BJ18" s="72">
        <f>COUNTIFS(Offshore_Wells_Jan_2024[[Region QB]:[Region QB]],"NNS",Offshore_Wells_Jan_2024[[Spud Year]:[Spud Year]],BJ$4,Offshore_Wells_Jan_2024[[Total Count Excl E&amp;A Mech ST]:[Total Count Excl E&amp;A Mech ST]],1)</f>
        <v>15</v>
      </c>
      <c r="BK18" s="73">
        <f t="shared" si="3"/>
        <v>4270</v>
      </c>
    </row>
    <row r="19" spans="1:63" outlineLevel="1" x14ac:dyDescent="0.3">
      <c r="B19" s="13" t="s">
        <v>41</v>
      </c>
      <c r="C19" s="72">
        <f>COUNTIFS(Offshore_Wells_Jan_2024[[Region QB]:[Region QB]],"SNS",Offshore_Wells_Jan_2024[[Spud Year]:[Spud Year]],C$4,Offshore_Wells_Jan_2024[[Total Count Excl E&amp;A Mech ST]:[Total Count Excl E&amp;A Mech ST]],1)</f>
        <v>0</v>
      </c>
      <c r="D19" s="72">
        <f>COUNTIFS(Offshore_Wells_Jan_2024[[Region QB]:[Region QB]],"SNS",Offshore_Wells_Jan_2024[[Spud Year]:[Spud Year]],D$4,Offshore_Wells_Jan_2024[[Total Count Excl E&amp;A Mech ST]:[Total Count Excl E&amp;A Mech ST]],1)</f>
        <v>10</v>
      </c>
      <c r="E19" s="72">
        <f>COUNTIFS(Offshore_Wells_Jan_2024[[Region QB]:[Region QB]],"SNS",Offshore_Wells_Jan_2024[[Spud Year]:[Spud Year]],E$4,Offshore_Wells_Jan_2024[[Total Count Excl E&amp;A Mech ST]:[Total Count Excl E&amp;A Mech ST]],1)</f>
        <v>32</v>
      </c>
      <c r="F19" s="72">
        <f>COUNTIFS(Offshore_Wells_Jan_2024[[Region QB]:[Region QB]],"SNS",Offshore_Wells_Jan_2024[[Spud Year]:[Spud Year]],F$4,Offshore_Wells_Jan_2024[[Total Count Excl E&amp;A Mech ST]:[Total Count Excl E&amp;A Mech ST]],1)</f>
        <v>59</v>
      </c>
      <c r="G19" s="72">
        <f>COUNTIFS(Offshore_Wells_Jan_2024[[Region QB]:[Region QB]],"SNS",Offshore_Wells_Jan_2024[[Spud Year]:[Spud Year]],G$4,Offshore_Wells_Jan_2024[[Total Count Excl E&amp;A Mech ST]:[Total Count Excl E&amp;A Mech ST]],1)</f>
        <v>75</v>
      </c>
      <c r="H19" s="72">
        <f>COUNTIFS(Offshore_Wells_Jan_2024[[Region QB]:[Region QB]],"SNS",Offshore_Wells_Jan_2024[[Spud Year]:[Spud Year]],H$4,Offshore_Wells_Jan_2024[[Total Count Excl E&amp;A Mech ST]:[Total Count Excl E&amp;A Mech ST]],1)</f>
        <v>67</v>
      </c>
      <c r="I19" s="72">
        <f>COUNTIFS(Offshore_Wells_Jan_2024[[Region QB]:[Region QB]],"SNS",Offshore_Wells_Jan_2024[[Spud Year]:[Spud Year]],I$4,Offshore_Wells_Jan_2024[[Total Count Excl E&amp;A Mech ST]:[Total Count Excl E&amp;A Mech ST]],1)</f>
        <v>44</v>
      </c>
      <c r="J19" s="72">
        <f>COUNTIFS(Offshore_Wells_Jan_2024[[Region QB]:[Region QB]],"SNS",Offshore_Wells_Jan_2024[[Spud Year]:[Spud Year]],J$4,Offshore_Wells_Jan_2024[[Total Count Excl E&amp;A Mech ST]:[Total Count Excl E&amp;A Mech ST]],1)</f>
        <v>41</v>
      </c>
      <c r="K19" s="72">
        <f>COUNTIFS(Offshore_Wells_Jan_2024[[Region QB]:[Region QB]],"SNS",Offshore_Wells_Jan_2024[[Spud Year]:[Spud Year]],K$4,Offshore_Wells_Jan_2024[[Total Count Excl E&amp;A Mech ST]:[Total Count Excl E&amp;A Mech ST]],1)</f>
        <v>53</v>
      </c>
      <c r="L19" s="72">
        <f>COUNTIFS(Offshore_Wells_Jan_2024[[Region QB]:[Region QB]],"SNS",Offshore_Wells_Jan_2024[[Spud Year]:[Spud Year]],L$4,Offshore_Wells_Jan_2024[[Total Count Excl E&amp;A Mech ST]:[Total Count Excl E&amp;A Mech ST]],1)</f>
        <v>33</v>
      </c>
      <c r="M19" s="72">
        <f>COUNTIFS(Offshore_Wells_Jan_2024[[Region QB]:[Region QB]],"SNS",Offshore_Wells_Jan_2024[[Spud Year]:[Spud Year]],M$4,Offshore_Wells_Jan_2024[[Total Count Excl E&amp;A Mech ST]:[Total Count Excl E&amp;A Mech ST]],1)</f>
        <v>27</v>
      </c>
      <c r="N19" s="72">
        <f>COUNTIFS(Offshore_Wells_Jan_2024[[Region QB]:[Region QB]],"SNS",Offshore_Wells_Jan_2024[[Spud Year]:[Spud Year]],N$4,Offshore_Wells_Jan_2024[[Total Count Excl E&amp;A Mech ST]:[Total Count Excl E&amp;A Mech ST]],1)</f>
        <v>19</v>
      </c>
      <c r="O19" s="72">
        <f>COUNTIFS(Offshore_Wells_Jan_2024[[Region QB]:[Region QB]],"SNS",Offshore_Wells_Jan_2024[[Spud Year]:[Spud Year]],O$4,Offshore_Wells_Jan_2024[[Total Count Excl E&amp;A Mech ST]:[Total Count Excl E&amp;A Mech ST]],1)</f>
        <v>12</v>
      </c>
      <c r="P19" s="72">
        <f>COUNTIFS(Offshore_Wells_Jan_2024[[Region QB]:[Region QB]],"SNS",Offshore_Wells_Jan_2024[[Spud Year]:[Spud Year]],P$4,Offshore_Wells_Jan_2024[[Total Count Excl E&amp;A Mech ST]:[Total Count Excl E&amp;A Mech ST]],1)</f>
        <v>14</v>
      </c>
      <c r="Q19" s="72">
        <f>COUNTIFS(Offshore_Wells_Jan_2024[[Region QB]:[Region QB]],"SNS",Offshore_Wells_Jan_2024[[Spud Year]:[Spud Year]],Q$4,Offshore_Wells_Jan_2024[[Total Count Excl E&amp;A Mech ST]:[Total Count Excl E&amp;A Mech ST]],1)</f>
        <v>8</v>
      </c>
      <c r="R19" s="72">
        <f>COUNTIFS(Offshore_Wells_Jan_2024[[Region QB]:[Region QB]],"SNS",Offshore_Wells_Jan_2024[[Spud Year]:[Spud Year]],R$4,Offshore_Wells_Jan_2024[[Total Count Excl E&amp;A Mech ST]:[Total Count Excl E&amp;A Mech ST]],1)</f>
        <v>3</v>
      </c>
      <c r="S19" s="72">
        <f>COUNTIFS(Offshore_Wells_Jan_2024[[Region QB]:[Region QB]],"SNS",Offshore_Wells_Jan_2024[[Spud Year]:[Spud Year]],S$4,Offshore_Wells_Jan_2024[[Total Count Excl E&amp;A Mech ST]:[Total Count Excl E&amp;A Mech ST]],1)</f>
        <v>0</v>
      </c>
      <c r="T19" s="72">
        <f>COUNTIFS(Offshore_Wells_Jan_2024[[Region QB]:[Region QB]],"SNS",Offshore_Wells_Jan_2024[[Spud Year]:[Spud Year]],T$4,Offshore_Wells_Jan_2024[[Total Count Excl E&amp;A Mech ST]:[Total Count Excl E&amp;A Mech ST]],1)</f>
        <v>6</v>
      </c>
      <c r="U19" s="72">
        <f>COUNTIFS(Offshore_Wells_Jan_2024[[Region QB]:[Region QB]],"SNS",Offshore_Wells_Jan_2024[[Spud Year]:[Spud Year]],U$4,Offshore_Wells_Jan_2024[[Total Count Excl E&amp;A Mech ST]:[Total Count Excl E&amp;A Mech ST]],1)</f>
        <v>30</v>
      </c>
      <c r="V19" s="72">
        <f>COUNTIFS(Offshore_Wells_Jan_2024[[Region QB]:[Region QB]],"SNS",Offshore_Wells_Jan_2024[[Spud Year]:[Spud Year]],V$4,Offshore_Wells_Jan_2024[[Total Count Excl E&amp;A Mech ST]:[Total Count Excl E&amp;A Mech ST]],1)</f>
        <v>40</v>
      </c>
      <c r="W19" s="72">
        <f>COUNTIFS(Offshore_Wells_Jan_2024[[Region QB]:[Region QB]],"SNS",Offshore_Wells_Jan_2024[[Spud Year]:[Spud Year]],W$4,Offshore_Wells_Jan_2024[[Total Count Excl E&amp;A Mech ST]:[Total Count Excl E&amp;A Mech ST]],1)</f>
        <v>71</v>
      </c>
      <c r="X19" s="72">
        <f>COUNTIFS(Offshore_Wells_Jan_2024[[Region QB]:[Region QB]],"SNS",Offshore_Wells_Jan_2024[[Spud Year]:[Spud Year]],X$4,Offshore_Wells_Jan_2024[[Total Count Excl E&amp;A Mech ST]:[Total Count Excl E&amp;A Mech ST]],1)</f>
        <v>70</v>
      </c>
      <c r="Y19" s="72">
        <f>COUNTIFS(Offshore_Wells_Jan_2024[[Region QB]:[Region QB]],"SNS",Offshore_Wells_Jan_2024[[Spud Year]:[Spud Year]],Y$4,Offshore_Wells_Jan_2024[[Total Count Excl E&amp;A Mech ST]:[Total Count Excl E&amp;A Mech ST]],1)</f>
        <v>62</v>
      </c>
      <c r="Z19" s="72">
        <f>COUNTIFS(Offshore_Wells_Jan_2024[[Region QB]:[Region QB]],"SNS",Offshore_Wells_Jan_2024[[Spud Year]:[Spud Year]],Z$4,Offshore_Wells_Jan_2024[[Total Count Excl E&amp;A Mech ST]:[Total Count Excl E&amp;A Mech ST]],1)</f>
        <v>77</v>
      </c>
      <c r="AA19" s="72">
        <f>COUNTIFS(Offshore_Wells_Jan_2024[[Region QB]:[Region QB]],"SNS",Offshore_Wells_Jan_2024[[Spud Year]:[Spud Year]],AA$4,Offshore_Wells_Jan_2024[[Total Count Excl E&amp;A Mech ST]:[Total Count Excl E&amp;A Mech ST]],1)</f>
        <v>100</v>
      </c>
      <c r="AB19" s="72">
        <f>COUNTIFS(Offshore_Wells_Jan_2024[[Region QB]:[Region QB]],"SNS",Offshore_Wells_Jan_2024[[Spud Year]:[Spud Year]],AB$4,Offshore_Wells_Jan_2024[[Total Count Excl E&amp;A Mech ST]:[Total Count Excl E&amp;A Mech ST]],1)</f>
        <v>106</v>
      </c>
      <c r="AC19" s="72">
        <f>COUNTIFS(Offshore_Wells_Jan_2024[[Region QB]:[Region QB]],"SNS",Offshore_Wells_Jan_2024[[Spud Year]:[Spud Year]],AC$4,Offshore_Wells_Jan_2024[[Total Count Excl E&amp;A Mech ST]:[Total Count Excl E&amp;A Mech ST]],1)</f>
        <v>88</v>
      </c>
      <c r="AD19" s="72">
        <f>COUNTIFS(Offshore_Wells_Jan_2024[[Region QB]:[Region QB]],"SNS",Offshore_Wells_Jan_2024[[Spud Year]:[Spud Year]],AD$4,Offshore_Wells_Jan_2024[[Total Count Excl E&amp;A Mech ST]:[Total Count Excl E&amp;A Mech ST]],1)</f>
        <v>78</v>
      </c>
      <c r="AE19" s="72">
        <f>COUNTIFS(Offshore_Wells_Jan_2024[[Region QB]:[Region QB]],"SNS",Offshore_Wells_Jan_2024[[Spud Year]:[Spud Year]],AE$4,Offshore_Wells_Jan_2024[[Total Count Excl E&amp;A Mech ST]:[Total Count Excl E&amp;A Mech ST]],1)</f>
        <v>70</v>
      </c>
      <c r="AF19" s="72">
        <f>COUNTIFS(Offshore_Wells_Jan_2024[[Region QB]:[Region QB]],"SNS",Offshore_Wells_Jan_2024[[Spud Year]:[Spud Year]],AF$4,Offshore_Wells_Jan_2024[[Total Count Excl E&amp;A Mech ST]:[Total Count Excl E&amp;A Mech ST]],1)</f>
        <v>51</v>
      </c>
      <c r="AG19" s="72">
        <f>COUNTIFS(Offshore_Wells_Jan_2024[[Region QB]:[Region QB]],"SNS",Offshore_Wells_Jan_2024[[Spud Year]:[Spud Year]],AG$4,Offshore_Wells_Jan_2024[[Total Count Excl E&amp;A Mech ST]:[Total Count Excl E&amp;A Mech ST]],1)</f>
        <v>69</v>
      </c>
      <c r="AH19" s="72">
        <f>COUNTIFS(Offshore_Wells_Jan_2024[[Region QB]:[Region QB]],"SNS",Offshore_Wells_Jan_2024[[Spud Year]:[Spud Year]],AH$4,Offshore_Wells_Jan_2024[[Total Count Excl E&amp;A Mech ST]:[Total Count Excl E&amp;A Mech ST]],1)</f>
        <v>60</v>
      </c>
      <c r="AI19" s="72">
        <f>COUNTIFS(Offshore_Wells_Jan_2024[[Region QB]:[Region QB]],"SNS",Offshore_Wells_Jan_2024[[Spud Year]:[Spud Year]],AI$4,Offshore_Wells_Jan_2024[[Total Count Excl E&amp;A Mech ST]:[Total Count Excl E&amp;A Mech ST]],1)</f>
        <v>34</v>
      </c>
      <c r="AJ19" s="72">
        <f>COUNTIFS(Offshore_Wells_Jan_2024[[Region QB]:[Region QB]],"SNS",Offshore_Wells_Jan_2024[[Spud Year]:[Spud Year]],AJ$4,Offshore_Wells_Jan_2024[[Total Count Excl E&amp;A Mech ST]:[Total Count Excl E&amp;A Mech ST]],1)</f>
        <v>42</v>
      </c>
      <c r="AK19" s="72">
        <f>COUNTIFS(Offshore_Wells_Jan_2024[[Region QB]:[Region QB]],"SNS",Offshore_Wells_Jan_2024[[Spud Year]:[Spud Year]],AK$4,Offshore_Wells_Jan_2024[[Total Count Excl E&amp;A Mech ST]:[Total Count Excl E&amp;A Mech ST]],1)</f>
        <v>43</v>
      </c>
      <c r="AL19" s="72">
        <f>COUNTIFS(Offshore_Wells_Jan_2024[[Region QB]:[Region QB]],"SNS",Offshore_Wells_Jan_2024[[Spud Year]:[Spud Year]],AL$4,Offshore_Wells_Jan_2024[[Total Count Excl E&amp;A Mech ST]:[Total Count Excl E&amp;A Mech ST]],1)</f>
        <v>42</v>
      </c>
      <c r="AM19" s="72">
        <f>COUNTIFS(Offshore_Wells_Jan_2024[[Region QB]:[Region QB]],"SNS",Offshore_Wells_Jan_2024[[Spud Year]:[Spud Year]],AM$4,Offshore_Wells_Jan_2024[[Total Count Excl E&amp;A Mech ST]:[Total Count Excl E&amp;A Mech ST]],1)</f>
        <v>38</v>
      </c>
      <c r="AN19" s="72">
        <f>COUNTIFS(Offshore_Wells_Jan_2024[[Region QB]:[Region QB]],"SNS",Offshore_Wells_Jan_2024[[Spud Year]:[Spud Year]],AN$4,Offshore_Wells_Jan_2024[[Total Count Excl E&amp;A Mech ST]:[Total Count Excl E&amp;A Mech ST]],1)</f>
        <v>21</v>
      </c>
      <c r="AO19" s="72">
        <f>COUNTIFS(Offshore_Wells_Jan_2024[[Region QB]:[Region QB]],"SNS",Offshore_Wells_Jan_2024[[Spud Year]:[Spud Year]],AO$4,Offshore_Wells_Jan_2024[[Total Count Excl E&amp;A Mech ST]:[Total Count Excl E&amp;A Mech ST]],1)</f>
        <v>41</v>
      </c>
      <c r="AP19" s="72">
        <f>COUNTIFS(Offshore_Wells_Jan_2024[[Region QB]:[Region QB]],"SNS",Offshore_Wells_Jan_2024[[Spud Year]:[Spud Year]],AP$4,Offshore_Wells_Jan_2024[[Total Count Excl E&amp;A Mech ST]:[Total Count Excl E&amp;A Mech ST]],1)</f>
        <v>43</v>
      </c>
      <c r="AQ19" s="72">
        <f>COUNTIFS(Offshore_Wells_Jan_2024[[Region QB]:[Region QB]],"SNS",Offshore_Wells_Jan_2024[[Spud Year]:[Spud Year]],AQ$4,Offshore_Wells_Jan_2024[[Total Count Excl E&amp;A Mech ST]:[Total Count Excl E&amp;A Mech ST]],1)</f>
        <v>22</v>
      </c>
      <c r="AR19" s="72">
        <f>COUNTIFS(Offshore_Wells_Jan_2024[[Region QB]:[Region QB]],"SNS",Offshore_Wells_Jan_2024[[Spud Year]:[Spud Year]],AR$4,Offshore_Wells_Jan_2024[[Total Count Excl E&amp;A Mech ST]:[Total Count Excl E&amp;A Mech ST]],1)</f>
        <v>37</v>
      </c>
      <c r="AS19" s="72">
        <f>COUNTIFS(Offshore_Wells_Jan_2024[[Region QB]:[Region QB]],"SNS",Offshore_Wells_Jan_2024[[Spud Year]:[Spud Year]],AS$4,Offshore_Wells_Jan_2024[[Total Count Excl E&amp;A Mech ST]:[Total Count Excl E&amp;A Mech ST]],1)</f>
        <v>46</v>
      </c>
      <c r="AT19" s="72">
        <f>COUNTIFS(Offshore_Wells_Jan_2024[[Region QB]:[Region QB]],"SNS",Offshore_Wells_Jan_2024[[Spud Year]:[Spud Year]],AT$4,Offshore_Wells_Jan_2024[[Total Count Excl E&amp;A Mech ST]:[Total Count Excl E&amp;A Mech ST]],1)</f>
        <v>44</v>
      </c>
      <c r="AU19" s="72">
        <f>COUNTIFS(Offshore_Wells_Jan_2024[[Region QB]:[Region QB]],"SNS",Offshore_Wells_Jan_2024[[Spud Year]:[Spud Year]],AU$4,Offshore_Wells_Jan_2024[[Total Count Excl E&amp;A Mech ST]:[Total Count Excl E&amp;A Mech ST]],1)</f>
        <v>42</v>
      </c>
      <c r="AV19" s="72">
        <f>COUNTIFS(Offshore_Wells_Jan_2024[[Region QB]:[Region QB]],"SNS",Offshore_Wells_Jan_2024[[Spud Year]:[Spud Year]],AV$4,Offshore_Wells_Jan_2024[[Total Count Excl E&amp;A Mech ST]:[Total Count Excl E&amp;A Mech ST]],1)</f>
        <v>23</v>
      </c>
      <c r="AW19" s="72">
        <f>COUNTIFS(Offshore_Wells_Jan_2024[[Region QB]:[Region QB]],"SNS",Offshore_Wells_Jan_2024[[Spud Year]:[Spud Year]],AW$4,Offshore_Wells_Jan_2024[[Total Count Excl E&amp;A Mech ST]:[Total Count Excl E&amp;A Mech ST]],1)</f>
        <v>24</v>
      </c>
      <c r="AX19" s="72">
        <f>COUNTIFS(Offshore_Wells_Jan_2024[[Region QB]:[Region QB]],"SNS",Offshore_Wells_Jan_2024[[Spud Year]:[Spud Year]],AX$4,Offshore_Wells_Jan_2024[[Total Count Excl E&amp;A Mech ST]:[Total Count Excl E&amp;A Mech ST]],1)</f>
        <v>14</v>
      </c>
      <c r="AY19" s="72">
        <f>COUNTIFS(Offshore_Wells_Jan_2024[[Region QB]:[Region QB]],"SNS",Offshore_Wells_Jan_2024[[Spud Year]:[Spud Year]],AY$4,Offshore_Wells_Jan_2024[[Total Count Excl E&amp;A Mech ST]:[Total Count Excl E&amp;A Mech ST]],1)</f>
        <v>19</v>
      </c>
      <c r="AZ19" s="72">
        <f>COUNTIFS(Offshore_Wells_Jan_2024[[Region QB]:[Region QB]],"SNS",Offshore_Wells_Jan_2024[[Spud Year]:[Spud Year]],AZ$4,Offshore_Wells_Jan_2024[[Total Count Excl E&amp;A Mech ST]:[Total Count Excl E&amp;A Mech ST]],1)</f>
        <v>24</v>
      </c>
      <c r="BA19" s="72">
        <f>COUNTIFS(Offshore_Wells_Jan_2024[[Region QB]:[Region QB]],"SNS",Offshore_Wells_Jan_2024[[Spud Year]:[Spud Year]],BA$4,Offshore_Wells_Jan_2024[[Total Count Excl E&amp;A Mech ST]:[Total Count Excl E&amp;A Mech ST]],1)</f>
        <v>23</v>
      </c>
      <c r="BB19" s="72">
        <f>COUNTIFS(Offshore_Wells_Jan_2024[[Region QB]:[Region QB]],"SNS",Offshore_Wells_Jan_2024[[Spud Year]:[Spud Year]],BB$4,Offshore_Wells_Jan_2024[[Total Count Excl E&amp;A Mech ST]:[Total Count Excl E&amp;A Mech ST]],1)</f>
        <v>13</v>
      </c>
      <c r="BC19" s="72">
        <f>COUNTIFS(Offshore_Wells_Jan_2024[[Region QB]:[Region QB]],"SNS",Offshore_Wells_Jan_2024[[Spud Year]:[Spud Year]],BC$4,Offshore_Wells_Jan_2024[[Total Count Excl E&amp;A Mech ST]:[Total Count Excl E&amp;A Mech ST]],1)</f>
        <v>4</v>
      </c>
      <c r="BD19" s="72">
        <f>COUNTIFS(Offshore_Wells_Jan_2024[[Region QB]:[Region QB]],"SNS",Offshore_Wells_Jan_2024[[Spud Year]:[Spud Year]],BD$4,Offshore_Wells_Jan_2024[[Total Count Excl E&amp;A Mech ST]:[Total Count Excl E&amp;A Mech ST]],1)</f>
        <v>8</v>
      </c>
      <c r="BE19" s="72">
        <f>COUNTIFS(Offshore_Wells_Jan_2024[[Region QB]:[Region QB]],"SNS",Offshore_Wells_Jan_2024[[Spud Year]:[Spud Year]],BE$4,Offshore_Wells_Jan_2024[[Total Count Excl E&amp;A Mech ST]:[Total Count Excl E&amp;A Mech ST]],1)</f>
        <v>5</v>
      </c>
      <c r="BF19" s="72">
        <f>COUNTIFS(Offshore_Wells_Jan_2024[[Region QB]:[Region QB]],"SNS",Offshore_Wells_Jan_2024[[Spud Year]:[Spud Year]],BF$4,Offshore_Wells_Jan_2024[[Total Count Excl E&amp;A Mech ST]:[Total Count Excl E&amp;A Mech ST]],1)</f>
        <v>12</v>
      </c>
      <c r="BG19" s="72">
        <f>COUNTIFS(Offshore_Wells_Jan_2024[[Region QB]:[Region QB]],"SNS",Offshore_Wells_Jan_2024[[Spud Year]:[Spud Year]],BG$4,Offshore_Wells_Jan_2024[[Total Count Excl E&amp;A Mech ST]:[Total Count Excl E&amp;A Mech ST]],1)</f>
        <v>4</v>
      </c>
      <c r="BH19" s="72">
        <f>COUNTIFS(Offshore_Wells_Jan_2024[[Region QB]:[Region QB]],"SNS",Offshore_Wells_Jan_2024[[Spud Year]:[Spud Year]],BH$4,Offshore_Wells_Jan_2024[[Total Count Excl E&amp;A Mech ST]:[Total Count Excl E&amp;A Mech ST]],1)</f>
        <v>6</v>
      </c>
      <c r="BI19" s="72">
        <f>COUNTIFS(Offshore_Wells_Jan_2024[[Region QB]:[Region QB]],"SNS",Offshore_Wells_Jan_2024[[Spud Year]:[Spud Year]],BI$4,Offshore_Wells_Jan_2024[[Total Count Excl E&amp;A Mech ST]:[Total Count Excl E&amp;A Mech ST]],1)</f>
        <v>7</v>
      </c>
      <c r="BJ19" s="72">
        <f>COUNTIFS(Offshore_Wells_Jan_2024[[Region QB]:[Region QB]],"SNS",Offshore_Wells_Jan_2024[[Spud Year]:[Spud Year]],BJ$4,Offshore_Wells_Jan_2024[[Total Count Excl E&amp;A Mech ST]:[Total Count Excl E&amp;A Mech ST]],1)</f>
        <v>8</v>
      </c>
      <c r="BK19" s="73">
        <f t="shared" si="3"/>
        <v>2164</v>
      </c>
    </row>
    <row r="20" spans="1:63" outlineLevel="1" x14ac:dyDescent="0.3">
      <c r="B20" s="13" t="s">
        <v>42</v>
      </c>
      <c r="C20" s="72">
        <f>COUNTIFS(Offshore_Wells_Jan_2024[[Region QB]:[Region QB]],"WoE/W",Offshore_Wells_Jan_2024[[Spud Year]:[Spud Year]],C$4,Offshore_Wells_Jan_2024[[Total Count Excl E&amp;A Mech ST]:[Total Count Excl E&amp;A Mech ST]],1)</f>
        <v>0</v>
      </c>
      <c r="D20" s="72">
        <f>COUNTIFS(Offshore_Wells_Jan_2024[[Region QB]:[Region QB]],"WoE/W",Offshore_Wells_Jan_2024[[Spud Year]:[Spud Year]],D$4,Offshore_Wells_Jan_2024[[Total Count Excl E&amp;A Mech ST]:[Total Count Excl E&amp;A Mech ST]],1)</f>
        <v>0</v>
      </c>
      <c r="E20" s="72">
        <f>COUNTIFS(Offshore_Wells_Jan_2024[[Region QB]:[Region QB]],"WoE/W",Offshore_Wells_Jan_2024[[Spud Year]:[Spud Year]],E$4,Offshore_Wells_Jan_2024[[Total Count Excl E&amp;A Mech ST]:[Total Count Excl E&amp;A Mech ST]],1)</f>
        <v>0</v>
      </c>
      <c r="F20" s="72">
        <f>COUNTIFS(Offshore_Wells_Jan_2024[[Region QB]:[Region QB]],"WoE/W",Offshore_Wells_Jan_2024[[Spud Year]:[Spud Year]],F$4,Offshore_Wells_Jan_2024[[Total Count Excl E&amp;A Mech ST]:[Total Count Excl E&amp;A Mech ST]],1)</f>
        <v>0</v>
      </c>
      <c r="G20" s="72">
        <f>COUNTIFS(Offshore_Wells_Jan_2024[[Region QB]:[Region QB]],"WoE/W",Offshore_Wells_Jan_2024[[Spud Year]:[Spud Year]],G$4,Offshore_Wells_Jan_2024[[Total Count Excl E&amp;A Mech ST]:[Total Count Excl E&amp;A Mech ST]],1)</f>
        <v>0</v>
      </c>
      <c r="H20" s="72">
        <f>COUNTIFS(Offshore_Wells_Jan_2024[[Region QB]:[Region QB]],"WoE/W",Offshore_Wells_Jan_2024[[Spud Year]:[Spud Year]],H$4,Offshore_Wells_Jan_2024[[Total Count Excl E&amp;A Mech ST]:[Total Count Excl E&amp;A Mech ST]],1)</f>
        <v>2</v>
      </c>
      <c r="I20" s="72">
        <f>COUNTIFS(Offshore_Wells_Jan_2024[[Region QB]:[Region QB]],"WoE/W",Offshore_Wells_Jan_2024[[Spud Year]:[Spud Year]],I$4,Offshore_Wells_Jan_2024[[Total Count Excl E&amp;A Mech ST]:[Total Count Excl E&amp;A Mech ST]],1)</f>
        <v>0</v>
      </c>
      <c r="J20" s="72">
        <f>COUNTIFS(Offshore_Wells_Jan_2024[[Region QB]:[Region QB]],"WoE/W",Offshore_Wells_Jan_2024[[Spud Year]:[Spud Year]],J$4,Offshore_Wells_Jan_2024[[Total Count Excl E&amp;A Mech ST]:[Total Count Excl E&amp;A Mech ST]],1)</f>
        <v>0</v>
      </c>
      <c r="K20" s="72">
        <f>COUNTIFS(Offshore_Wells_Jan_2024[[Region QB]:[Region QB]],"WoE/W",Offshore_Wells_Jan_2024[[Spud Year]:[Spud Year]],K$4,Offshore_Wells_Jan_2024[[Total Count Excl E&amp;A Mech ST]:[Total Count Excl E&amp;A Mech ST]],1)</f>
        <v>0</v>
      </c>
      <c r="L20" s="72">
        <f>COUNTIFS(Offshore_Wells_Jan_2024[[Region QB]:[Region QB]],"WoE/W",Offshore_Wells_Jan_2024[[Spud Year]:[Spud Year]],L$4,Offshore_Wells_Jan_2024[[Total Count Excl E&amp;A Mech ST]:[Total Count Excl E&amp;A Mech ST]],1)</f>
        <v>1</v>
      </c>
      <c r="M20" s="72">
        <f>COUNTIFS(Offshore_Wells_Jan_2024[[Region QB]:[Region QB]],"WoE/W",Offshore_Wells_Jan_2024[[Spud Year]:[Spud Year]],M$4,Offshore_Wells_Jan_2024[[Total Count Excl E&amp;A Mech ST]:[Total Count Excl E&amp;A Mech ST]],1)</f>
        <v>4</v>
      </c>
      <c r="N20" s="72">
        <f>COUNTIFS(Offshore_Wells_Jan_2024[[Region QB]:[Region QB]],"WoE/W",Offshore_Wells_Jan_2024[[Spud Year]:[Spud Year]],N$4,Offshore_Wells_Jan_2024[[Total Count Excl E&amp;A Mech ST]:[Total Count Excl E&amp;A Mech ST]],1)</f>
        <v>3</v>
      </c>
      <c r="O20" s="72">
        <f>COUNTIFS(Offshore_Wells_Jan_2024[[Region QB]:[Region QB]],"WoE/W",Offshore_Wells_Jan_2024[[Spud Year]:[Spud Year]],O$4,Offshore_Wells_Jan_2024[[Total Count Excl E&amp;A Mech ST]:[Total Count Excl E&amp;A Mech ST]],1)</f>
        <v>5</v>
      </c>
      <c r="P20" s="72">
        <f>COUNTIFS(Offshore_Wells_Jan_2024[[Region QB]:[Region QB]],"WoE/W",Offshore_Wells_Jan_2024[[Spud Year]:[Spud Year]],P$4,Offshore_Wells_Jan_2024[[Total Count Excl E&amp;A Mech ST]:[Total Count Excl E&amp;A Mech ST]],1)</f>
        <v>5</v>
      </c>
      <c r="Q20" s="72">
        <f>COUNTIFS(Offshore_Wells_Jan_2024[[Region QB]:[Region QB]],"WoE/W",Offshore_Wells_Jan_2024[[Spud Year]:[Spud Year]],Q$4,Offshore_Wells_Jan_2024[[Total Count Excl E&amp;A Mech ST]:[Total Count Excl E&amp;A Mech ST]],1)</f>
        <v>7</v>
      </c>
      <c r="R20" s="72">
        <f>COUNTIFS(Offshore_Wells_Jan_2024[[Region QB]:[Region QB]],"WoE/W",Offshore_Wells_Jan_2024[[Spud Year]:[Spud Year]],R$4,Offshore_Wells_Jan_2024[[Total Count Excl E&amp;A Mech ST]:[Total Count Excl E&amp;A Mech ST]],1)</f>
        <v>0</v>
      </c>
      <c r="S20" s="72">
        <f>COUNTIFS(Offshore_Wells_Jan_2024[[Region QB]:[Region QB]],"WoE/W",Offshore_Wells_Jan_2024[[Spud Year]:[Spud Year]],S$4,Offshore_Wells_Jan_2024[[Total Count Excl E&amp;A Mech ST]:[Total Count Excl E&amp;A Mech ST]],1)</f>
        <v>0</v>
      </c>
      <c r="T20" s="72">
        <f>COUNTIFS(Offshore_Wells_Jan_2024[[Region QB]:[Region QB]],"WoE/W",Offshore_Wells_Jan_2024[[Spud Year]:[Spud Year]],T$4,Offshore_Wells_Jan_2024[[Total Count Excl E&amp;A Mech ST]:[Total Count Excl E&amp;A Mech ST]],1)</f>
        <v>0</v>
      </c>
      <c r="U20" s="72">
        <f>COUNTIFS(Offshore_Wells_Jan_2024[[Region QB]:[Region QB]],"WoE/W",Offshore_Wells_Jan_2024[[Spud Year]:[Spud Year]],U$4,Offshore_Wells_Jan_2024[[Total Count Excl E&amp;A Mech ST]:[Total Count Excl E&amp;A Mech ST]],1)</f>
        <v>4</v>
      </c>
      <c r="V20" s="72">
        <f>COUNTIFS(Offshore_Wells_Jan_2024[[Region QB]:[Region QB]],"WoE/W",Offshore_Wells_Jan_2024[[Spud Year]:[Spud Year]],V$4,Offshore_Wells_Jan_2024[[Total Count Excl E&amp;A Mech ST]:[Total Count Excl E&amp;A Mech ST]],1)</f>
        <v>4</v>
      </c>
      <c r="W20" s="72">
        <f>COUNTIFS(Offshore_Wells_Jan_2024[[Region QB]:[Region QB]],"WoE/W",Offshore_Wells_Jan_2024[[Spud Year]:[Spud Year]],W$4,Offshore_Wells_Jan_2024[[Total Count Excl E&amp;A Mech ST]:[Total Count Excl E&amp;A Mech ST]],1)</f>
        <v>3</v>
      </c>
      <c r="X20" s="72">
        <f>COUNTIFS(Offshore_Wells_Jan_2024[[Region QB]:[Region QB]],"WoE/W",Offshore_Wells_Jan_2024[[Spud Year]:[Spud Year]],X$4,Offshore_Wells_Jan_2024[[Total Count Excl E&amp;A Mech ST]:[Total Count Excl E&amp;A Mech ST]],1)</f>
        <v>11</v>
      </c>
      <c r="Y20" s="72">
        <f>COUNTIFS(Offshore_Wells_Jan_2024[[Region QB]:[Region QB]],"WoE/W",Offshore_Wells_Jan_2024[[Spud Year]:[Spud Year]],Y$4,Offshore_Wells_Jan_2024[[Total Count Excl E&amp;A Mech ST]:[Total Count Excl E&amp;A Mech ST]],1)</f>
        <v>5</v>
      </c>
      <c r="Z20" s="72">
        <f>COUNTIFS(Offshore_Wells_Jan_2024[[Region QB]:[Region QB]],"WoE/W",Offshore_Wells_Jan_2024[[Spud Year]:[Spud Year]],Z$4,Offshore_Wells_Jan_2024[[Total Count Excl E&amp;A Mech ST]:[Total Count Excl E&amp;A Mech ST]],1)</f>
        <v>6</v>
      </c>
      <c r="AA20" s="72">
        <f>COUNTIFS(Offshore_Wells_Jan_2024[[Region QB]:[Region QB]],"WoE/W",Offshore_Wells_Jan_2024[[Spud Year]:[Spud Year]],AA$4,Offshore_Wells_Jan_2024[[Total Count Excl E&amp;A Mech ST]:[Total Count Excl E&amp;A Mech ST]],1)</f>
        <v>5</v>
      </c>
      <c r="AB20" s="72">
        <f>COUNTIFS(Offshore_Wells_Jan_2024[[Region QB]:[Region QB]],"WoE/W",Offshore_Wells_Jan_2024[[Spud Year]:[Spud Year]],AB$4,Offshore_Wells_Jan_2024[[Total Count Excl E&amp;A Mech ST]:[Total Count Excl E&amp;A Mech ST]],1)</f>
        <v>10</v>
      </c>
      <c r="AC20" s="72">
        <f>COUNTIFS(Offshore_Wells_Jan_2024[[Region QB]:[Region QB]],"WoE/W",Offshore_Wells_Jan_2024[[Spud Year]:[Spud Year]],AC$4,Offshore_Wells_Jan_2024[[Total Count Excl E&amp;A Mech ST]:[Total Count Excl E&amp;A Mech ST]],1)</f>
        <v>11</v>
      </c>
      <c r="AD20" s="72">
        <f>COUNTIFS(Offshore_Wells_Jan_2024[[Region QB]:[Region QB]],"WoE/W",Offshore_Wells_Jan_2024[[Spud Year]:[Spud Year]],AD$4,Offshore_Wells_Jan_2024[[Total Count Excl E&amp;A Mech ST]:[Total Count Excl E&amp;A Mech ST]],1)</f>
        <v>14</v>
      </c>
      <c r="AE20" s="72">
        <f>COUNTIFS(Offshore_Wells_Jan_2024[[Region QB]:[Region QB]],"WoE/W",Offshore_Wells_Jan_2024[[Spud Year]:[Spud Year]],AE$4,Offshore_Wells_Jan_2024[[Total Count Excl E&amp;A Mech ST]:[Total Count Excl E&amp;A Mech ST]],1)</f>
        <v>11</v>
      </c>
      <c r="AF20" s="72">
        <f>COUNTIFS(Offshore_Wells_Jan_2024[[Region QB]:[Region QB]],"WoE/W",Offshore_Wells_Jan_2024[[Spud Year]:[Spud Year]],AF$4,Offshore_Wells_Jan_2024[[Total Count Excl E&amp;A Mech ST]:[Total Count Excl E&amp;A Mech ST]],1)</f>
        <v>16</v>
      </c>
      <c r="AG20" s="72">
        <f>COUNTIFS(Offshore_Wells_Jan_2024[[Region QB]:[Region QB]],"WoE/W",Offshore_Wells_Jan_2024[[Spud Year]:[Spud Year]],AG$4,Offshore_Wells_Jan_2024[[Total Count Excl E&amp;A Mech ST]:[Total Count Excl E&amp;A Mech ST]],1)</f>
        <v>16</v>
      </c>
      <c r="AH20" s="72">
        <f>COUNTIFS(Offshore_Wells_Jan_2024[[Region QB]:[Region QB]],"WoE/W",Offshore_Wells_Jan_2024[[Spud Year]:[Spud Year]],AH$4,Offshore_Wells_Jan_2024[[Total Count Excl E&amp;A Mech ST]:[Total Count Excl E&amp;A Mech ST]],1)</f>
        <v>21</v>
      </c>
      <c r="AI20" s="72">
        <f>COUNTIFS(Offshore_Wells_Jan_2024[[Region QB]:[Region QB]],"WoE/W",Offshore_Wells_Jan_2024[[Spud Year]:[Spud Year]],AI$4,Offshore_Wells_Jan_2024[[Total Count Excl E&amp;A Mech ST]:[Total Count Excl E&amp;A Mech ST]],1)</f>
        <v>27</v>
      </c>
      <c r="AJ20" s="72">
        <f>COUNTIFS(Offshore_Wells_Jan_2024[[Region QB]:[Region QB]],"WoE/W",Offshore_Wells_Jan_2024[[Spud Year]:[Spud Year]],AJ$4,Offshore_Wells_Jan_2024[[Total Count Excl E&amp;A Mech ST]:[Total Count Excl E&amp;A Mech ST]],1)</f>
        <v>4</v>
      </c>
      <c r="AK20" s="72">
        <f>COUNTIFS(Offshore_Wells_Jan_2024[[Region QB]:[Region QB]],"WoE/W",Offshore_Wells_Jan_2024[[Spud Year]:[Spud Year]],AK$4,Offshore_Wells_Jan_2024[[Total Count Excl E&amp;A Mech ST]:[Total Count Excl E&amp;A Mech ST]],1)</f>
        <v>9</v>
      </c>
      <c r="AL20" s="72">
        <f>COUNTIFS(Offshore_Wells_Jan_2024[[Region QB]:[Region QB]],"WoE/W",Offshore_Wells_Jan_2024[[Spud Year]:[Spud Year]],AL$4,Offshore_Wells_Jan_2024[[Total Count Excl E&amp;A Mech ST]:[Total Count Excl E&amp;A Mech ST]],1)</f>
        <v>3</v>
      </c>
      <c r="AM20" s="72">
        <f>COUNTIFS(Offshore_Wells_Jan_2024[[Region QB]:[Region QB]],"WoE/W",Offshore_Wells_Jan_2024[[Spud Year]:[Spud Year]],AM$4,Offshore_Wells_Jan_2024[[Total Count Excl E&amp;A Mech ST]:[Total Count Excl E&amp;A Mech ST]],1)</f>
        <v>9</v>
      </c>
      <c r="AN20" s="72">
        <f>COUNTIFS(Offshore_Wells_Jan_2024[[Region QB]:[Region QB]],"WoE/W",Offshore_Wells_Jan_2024[[Spud Year]:[Spud Year]],AN$4,Offshore_Wells_Jan_2024[[Total Count Excl E&amp;A Mech ST]:[Total Count Excl E&amp;A Mech ST]],1)</f>
        <v>16</v>
      </c>
      <c r="AO20" s="72">
        <f>COUNTIFS(Offshore_Wells_Jan_2024[[Region QB]:[Region QB]],"WoE/W",Offshore_Wells_Jan_2024[[Spud Year]:[Spud Year]],AO$4,Offshore_Wells_Jan_2024[[Total Count Excl E&amp;A Mech ST]:[Total Count Excl E&amp;A Mech ST]],1)</f>
        <v>6</v>
      </c>
      <c r="AP20" s="72">
        <f>COUNTIFS(Offshore_Wells_Jan_2024[[Region QB]:[Region QB]],"WoE/W",Offshore_Wells_Jan_2024[[Spud Year]:[Spud Year]],AP$4,Offshore_Wells_Jan_2024[[Total Count Excl E&amp;A Mech ST]:[Total Count Excl E&amp;A Mech ST]],1)</f>
        <v>11</v>
      </c>
      <c r="AQ20" s="72">
        <f>COUNTIFS(Offshore_Wells_Jan_2024[[Region QB]:[Region QB]],"WoE/W",Offshore_Wells_Jan_2024[[Spud Year]:[Spud Year]],AQ$4,Offshore_Wells_Jan_2024[[Total Count Excl E&amp;A Mech ST]:[Total Count Excl E&amp;A Mech ST]],1)</f>
        <v>1</v>
      </c>
      <c r="AR20" s="72">
        <f>COUNTIFS(Offshore_Wells_Jan_2024[[Region QB]:[Region QB]],"WoE/W",Offshore_Wells_Jan_2024[[Spud Year]:[Spud Year]],AR$4,Offshore_Wells_Jan_2024[[Total Count Excl E&amp;A Mech ST]:[Total Count Excl E&amp;A Mech ST]],1)</f>
        <v>9</v>
      </c>
      <c r="AS20" s="72">
        <f>COUNTIFS(Offshore_Wells_Jan_2024[[Region QB]:[Region QB]],"WoE/W",Offshore_Wells_Jan_2024[[Spud Year]:[Spud Year]],AS$4,Offshore_Wells_Jan_2024[[Total Count Excl E&amp;A Mech ST]:[Total Count Excl E&amp;A Mech ST]],1)</f>
        <v>0</v>
      </c>
      <c r="AT20" s="72">
        <f>COUNTIFS(Offshore_Wells_Jan_2024[[Region QB]:[Region QB]],"WoE/W",Offshore_Wells_Jan_2024[[Spud Year]:[Spud Year]],AT$4,Offshore_Wells_Jan_2024[[Total Count Excl E&amp;A Mech ST]:[Total Count Excl E&amp;A Mech ST]],1)</f>
        <v>0</v>
      </c>
      <c r="AU20" s="72">
        <f>COUNTIFS(Offshore_Wells_Jan_2024[[Region QB]:[Region QB]],"WoE/W",Offshore_Wells_Jan_2024[[Spud Year]:[Spud Year]],AU$4,Offshore_Wells_Jan_2024[[Total Count Excl E&amp;A Mech ST]:[Total Count Excl E&amp;A Mech ST]],1)</f>
        <v>0</v>
      </c>
      <c r="AV20" s="72">
        <f>COUNTIFS(Offshore_Wells_Jan_2024[[Region QB]:[Region QB]],"WoE/W",Offshore_Wells_Jan_2024[[Spud Year]:[Spud Year]],AV$4,Offshore_Wells_Jan_2024[[Total Count Excl E&amp;A Mech ST]:[Total Count Excl E&amp;A Mech ST]],1)</f>
        <v>10</v>
      </c>
      <c r="AW20" s="72">
        <f>COUNTIFS(Offshore_Wells_Jan_2024[[Region QB]:[Region QB]],"WoE/W",Offshore_Wells_Jan_2024[[Spud Year]:[Spud Year]],AW$4,Offshore_Wells_Jan_2024[[Total Count Excl E&amp;A Mech ST]:[Total Count Excl E&amp;A Mech ST]],1)</f>
        <v>4</v>
      </c>
      <c r="AX20" s="72">
        <f>COUNTIFS(Offshore_Wells_Jan_2024[[Region QB]:[Region QB]],"WoE/W",Offshore_Wells_Jan_2024[[Spud Year]:[Spud Year]],AX$4,Offshore_Wells_Jan_2024[[Total Count Excl E&amp;A Mech ST]:[Total Count Excl E&amp;A Mech ST]],1)</f>
        <v>0</v>
      </c>
      <c r="AY20" s="72">
        <f>COUNTIFS(Offshore_Wells_Jan_2024[[Region QB]:[Region QB]],"WoE/W",Offshore_Wells_Jan_2024[[Spud Year]:[Spud Year]],AY$4,Offshore_Wells_Jan_2024[[Total Count Excl E&amp;A Mech ST]:[Total Count Excl E&amp;A Mech ST]],1)</f>
        <v>3</v>
      </c>
      <c r="AZ20" s="72">
        <f>COUNTIFS(Offshore_Wells_Jan_2024[[Region QB]:[Region QB]],"WoE/W",Offshore_Wells_Jan_2024[[Spud Year]:[Spud Year]],AZ$4,Offshore_Wells_Jan_2024[[Total Count Excl E&amp;A Mech ST]:[Total Count Excl E&amp;A Mech ST]],1)</f>
        <v>12</v>
      </c>
      <c r="BA20" s="72">
        <f>COUNTIFS(Offshore_Wells_Jan_2024[[Region QB]:[Region QB]],"WoE/W",Offshore_Wells_Jan_2024[[Spud Year]:[Spud Year]],BA$4,Offshore_Wells_Jan_2024[[Total Count Excl E&amp;A Mech ST]:[Total Count Excl E&amp;A Mech ST]],1)</f>
        <v>1</v>
      </c>
      <c r="BB20" s="72">
        <f>COUNTIFS(Offshore_Wells_Jan_2024[[Region QB]:[Region QB]],"WoE/W",Offshore_Wells_Jan_2024[[Spud Year]:[Spud Year]],BB$4,Offshore_Wells_Jan_2024[[Total Count Excl E&amp;A Mech ST]:[Total Count Excl E&amp;A Mech ST]],1)</f>
        <v>0</v>
      </c>
      <c r="BC20" s="72">
        <f>COUNTIFS(Offshore_Wells_Jan_2024[[Region QB]:[Region QB]],"WoE/W",Offshore_Wells_Jan_2024[[Spud Year]:[Spud Year]],BC$4,Offshore_Wells_Jan_2024[[Total Count Excl E&amp;A Mech ST]:[Total Count Excl E&amp;A Mech ST]],1)</f>
        <v>0</v>
      </c>
      <c r="BD20" s="72">
        <f>COUNTIFS(Offshore_Wells_Jan_2024[[Region QB]:[Region QB]],"WoE/W",Offshore_Wells_Jan_2024[[Spud Year]:[Spud Year]],BD$4,Offshore_Wells_Jan_2024[[Total Count Excl E&amp;A Mech ST]:[Total Count Excl E&amp;A Mech ST]],1)</f>
        <v>0</v>
      </c>
      <c r="BE20" s="72">
        <f>COUNTIFS(Offshore_Wells_Jan_2024[[Region QB]:[Region QB]],"WoE/W",Offshore_Wells_Jan_2024[[Spud Year]:[Spud Year]],BE$4,Offshore_Wells_Jan_2024[[Total Count Excl E&amp;A Mech ST]:[Total Count Excl E&amp;A Mech ST]],1)</f>
        <v>0</v>
      </c>
      <c r="BF20" s="72">
        <f>COUNTIFS(Offshore_Wells_Jan_2024[[Region QB]:[Region QB]],"WoE/W",Offshore_Wells_Jan_2024[[Spud Year]:[Spud Year]],BF$4,Offshore_Wells_Jan_2024[[Total Count Excl E&amp;A Mech ST]:[Total Count Excl E&amp;A Mech ST]],1)</f>
        <v>0</v>
      </c>
      <c r="BG20" s="72">
        <f>COUNTIFS(Offshore_Wells_Jan_2024[[Region QB]:[Region QB]],"WoE/W",Offshore_Wells_Jan_2024[[Spud Year]:[Spud Year]],BG$4,Offshore_Wells_Jan_2024[[Total Count Excl E&amp;A Mech ST]:[Total Count Excl E&amp;A Mech ST]],1)</f>
        <v>0</v>
      </c>
      <c r="BH20" s="72">
        <f>COUNTIFS(Offshore_Wells_Jan_2024[[Region QB]:[Region QB]],"WoE/W",Offshore_Wells_Jan_2024[[Spud Year]:[Spud Year]],BH$4,Offshore_Wells_Jan_2024[[Total Count Excl E&amp;A Mech ST]:[Total Count Excl E&amp;A Mech ST]],1)</f>
        <v>0</v>
      </c>
      <c r="BI20" s="72">
        <f>COUNTIFS(Offshore_Wells_Jan_2024[[Region QB]:[Region QB]],"WoE/W",Offshore_Wells_Jan_2024[[Spud Year]:[Spud Year]],BI$4,Offshore_Wells_Jan_2024[[Total Count Excl E&amp;A Mech ST]:[Total Count Excl E&amp;A Mech ST]],1)</f>
        <v>0</v>
      </c>
      <c r="BJ20" s="72">
        <f>COUNTIFS(Offshore_Wells_Jan_2024[[Region QB]:[Region QB]],"WoE/W",Offshore_Wells_Jan_2024[[Spud Year]:[Spud Year]],BJ$4,Offshore_Wells_Jan_2024[[Total Count Excl E&amp;A Mech ST]:[Total Count Excl E&amp;A Mech ST]],1)</f>
        <v>0</v>
      </c>
      <c r="BK20" s="73">
        <f t="shared" si="3"/>
        <v>289</v>
      </c>
    </row>
    <row r="21" spans="1:63" outlineLevel="1" x14ac:dyDescent="0.3">
      <c r="B21" s="13" t="s">
        <v>43</v>
      </c>
      <c r="C21" s="72">
        <f>COUNTIFS(Offshore_Wells_Jan_2024[[Region QB]:[Region QB]],"WoS",Offshore_Wells_Jan_2024[[Spud Year]:[Spud Year]],C$4,Offshore_Wells_Jan_2024[[Total Count Excl E&amp;A Mech ST]:[Total Count Excl E&amp;A Mech ST]],1)</f>
        <v>0</v>
      </c>
      <c r="D21" s="72">
        <f>COUNTIFS(Offshore_Wells_Jan_2024[[Region QB]:[Region QB]],"WoS",Offshore_Wells_Jan_2024[[Spud Year]:[Spud Year]],D$4,Offshore_Wells_Jan_2024[[Total Count Excl E&amp;A Mech ST]:[Total Count Excl E&amp;A Mech ST]],1)</f>
        <v>0</v>
      </c>
      <c r="E21" s="72">
        <f>COUNTIFS(Offshore_Wells_Jan_2024[[Region QB]:[Region QB]],"WoS",Offshore_Wells_Jan_2024[[Spud Year]:[Spud Year]],E$4,Offshore_Wells_Jan_2024[[Total Count Excl E&amp;A Mech ST]:[Total Count Excl E&amp;A Mech ST]],1)</f>
        <v>0</v>
      </c>
      <c r="F21" s="72">
        <f>COUNTIFS(Offshore_Wells_Jan_2024[[Region QB]:[Region QB]],"WoS",Offshore_Wells_Jan_2024[[Spud Year]:[Spud Year]],F$4,Offshore_Wells_Jan_2024[[Total Count Excl E&amp;A Mech ST]:[Total Count Excl E&amp;A Mech ST]],1)</f>
        <v>0</v>
      </c>
      <c r="G21" s="72">
        <f>COUNTIFS(Offshore_Wells_Jan_2024[[Region QB]:[Region QB]],"WoS",Offshore_Wells_Jan_2024[[Spud Year]:[Spud Year]],G$4,Offshore_Wells_Jan_2024[[Total Count Excl E&amp;A Mech ST]:[Total Count Excl E&amp;A Mech ST]],1)</f>
        <v>0</v>
      </c>
      <c r="H21" s="72">
        <f>COUNTIFS(Offshore_Wells_Jan_2024[[Region QB]:[Region QB]],"WoS",Offshore_Wells_Jan_2024[[Spud Year]:[Spud Year]],H$4,Offshore_Wells_Jan_2024[[Total Count Excl E&amp;A Mech ST]:[Total Count Excl E&amp;A Mech ST]],1)</f>
        <v>0</v>
      </c>
      <c r="I21" s="72">
        <f>COUNTIFS(Offshore_Wells_Jan_2024[[Region QB]:[Region QB]],"WoS",Offshore_Wells_Jan_2024[[Spud Year]:[Spud Year]],I$4,Offshore_Wells_Jan_2024[[Total Count Excl E&amp;A Mech ST]:[Total Count Excl E&amp;A Mech ST]],1)</f>
        <v>0</v>
      </c>
      <c r="J21" s="72">
        <f>COUNTIFS(Offshore_Wells_Jan_2024[[Region QB]:[Region QB]],"WoS",Offshore_Wells_Jan_2024[[Spud Year]:[Spud Year]],J$4,Offshore_Wells_Jan_2024[[Total Count Excl E&amp;A Mech ST]:[Total Count Excl E&amp;A Mech ST]],1)</f>
        <v>0</v>
      </c>
      <c r="K21" s="72">
        <f>COUNTIFS(Offshore_Wells_Jan_2024[[Region QB]:[Region QB]],"WoS",Offshore_Wells_Jan_2024[[Spud Year]:[Spud Year]],K$4,Offshore_Wells_Jan_2024[[Total Count Excl E&amp;A Mech ST]:[Total Count Excl E&amp;A Mech ST]],1)</f>
        <v>1</v>
      </c>
      <c r="L21" s="72">
        <f>COUNTIFS(Offshore_Wells_Jan_2024[[Region QB]:[Region QB]],"WoS",Offshore_Wells_Jan_2024[[Spud Year]:[Spud Year]],L$4,Offshore_Wells_Jan_2024[[Total Count Excl E&amp;A Mech ST]:[Total Count Excl E&amp;A Mech ST]],1)</f>
        <v>0</v>
      </c>
      <c r="M21" s="72">
        <f>COUNTIFS(Offshore_Wells_Jan_2024[[Region QB]:[Region QB]],"WoS",Offshore_Wells_Jan_2024[[Spud Year]:[Spud Year]],M$4,Offshore_Wells_Jan_2024[[Total Count Excl E&amp;A Mech ST]:[Total Count Excl E&amp;A Mech ST]],1)</f>
        <v>11</v>
      </c>
      <c r="N21" s="72">
        <f>COUNTIFS(Offshore_Wells_Jan_2024[[Region QB]:[Region QB]],"WoS",Offshore_Wells_Jan_2024[[Spud Year]:[Spud Year]],N$4,Offshore_Wells_Jan_2024[[Total Count Excl E&amp;A Mech ST]:[Total Count Excl E&amp;A Mech ST]],1)</f>
        <v>4</v>
      </c>
      <c r="O21" s="72">
        <f>COUNTIFS(Offshore_Wells_Jan_2024[[Region QB]:[Region QB]],"WoS",Offshore_Wells_Jan_2024[[Spud Year]:[Spud Year]],O$4,Offshore_Wells_Jan_2024[[Total Count Excl E&amp;A Mech ST]:[Total Count Excl E&amp;A Mech ST]],1)</f>
        <v>1</v>
      </c>
      <c r="P21" s="72">
        <f>COUNTIFS(Offshore_Wells_Jan_2024[[Region QB]:[Region QB]],"WoS",Offshore_Wells_Jan_2024[[Spud Year]:[Spud Year]],P$4,Offshore_Wells_Jan_2024[[Total Count Excl E&amp;A Mech ST]:[Total Count Excl E&amp;A Mech ST]],1)</f>
        <v>12</v>
      </c>
      <c r="Q21" s="72">
        <f>COUNTIFS(Offshore_Wells_Jan_2024[[Region QB]:[Region QB]],"WoS",Offshore_Wells_Jan_2024[[Spud Year]:[Spud Year]],Q$4,Offshore_Wells_Jan_2024[[Total Count Excl E&amp;A Mech ST]:[Total Count Excl E&amp;A Mech ST]],1)</f>
        <v>5</v>
      </c>
      <c r="R21" s="72">
        <f>COUNTIFS(Offshore_Wells_Jan_2024[[Region QB]:[Region QB]],"WoS",Offshore_Wells_Jan_2024[[Spud Year]:[Spud Year]],R$4,Offshore_Wells_Jan_2024[[Total Count Excl E&amp;A Mech ST]:[Total Count Excl E&amp;A Mech ST]],1)</f>
        <v>4</v>
      </c>
      <c r="S21" s="72">
        <f>COUNTIFS(Offshore_Wells_Jan_2024[[Region QB]:[Region QB]],"WoS",Offshore_Wells_Jan_2024[[Spud Year]:[Spud Year]],S$4,Offshore_Wells_Jan_2024[[Total Count Excl E&amp;A Mech ST]:[Total Count Excl E&amp;A Mech ST]],1)</f>
        <v>10</v>
      </c>
      <c r="T21" s="72">
        <f>COUNTIFS(Offshore_Wells_Jan_2024[[Region QB]:[Region QB]],"WoS",Offshore_Wells_Jan_2024[[Spud Year]:[Spud Year]],T$4,Offshore_Wells_Jan_2024[[Total Count Excl E&amp;A Mech ST]:[Total Count Excl E&amp;A Mech ST]],1)</f>
        <v>3</v>
      </c>
      <c r="U21" s="72">
        <f>COUNTIFS(Offshore_Wells_Jan_2024[[Region QB]:[Region QB]],"WoS",Offshore_Wells_Jan_2024[[Spud Year]:[Spud Year]],U$4,Offshore_Wells_Jan_2024[[Total Count Excl E&amp;A Mech ST]:[Total Count Excl E&amp;A Mech ST]],1)</f>
        <v>3</v>
      </c>
      <c r="V21" s="72">
        <f>COUNTIFS(Offshore_Wells_Jan_2024[[Region QB]:[Region QB]],"WoS",Offshore_Wells_Jan_2024[[Spud Year]:[Spud Year]],V$4,Offshore_Wells_Jan_2024[[Total Count Excl E&amp;A Mech ST]:[Total Count Excl E&amp;A Mech ST]],1)</f>
        <v>3</v>
      </c>
      <c r="W21" s="72">
        <f>COUNTIFS(Offshore_Wells_Jan_2024[[Region QB]:[Region QB]],"WoS",Offshore_Wells_Jan_2024[[Spud Year]:[Spud Year]],W$4,Offshore_Wells_Jan_2024[[Total Count Excl E&amp;A Mech ST]:[Total Count Excl E&amp;A Mech ST]],1)</f>
        <v>11</v>
      </c>
      <c r="X21" s="72">
        <f>COUNTIFS(Offshore_Wells_Jan_2024[[Region QB]:[Region QB]],"WoS",Offshore_Wells_Jan_2024[[Spud Year]:[Spud Year]],X$4,Offshore_Wells_Jan_2024[[Total Count Excl E&amp;A Mech ST]:[Total Count Excl E&amp;A Mech ST]],1)</f>
        <v>14</v>
      </c>
      <c r="Y21" s="72">
        <f>COUNTIFS(Offshore_Wells_Jan_2024[[Region QB]:[Region QB]],"WoS",Offshore_Wells_Jan_2024[[Spud Year]:[Spud Year]],Y$4,Offshore_Wells_Jan_2024[[Total Count Excl E&amp;A Mech ST]:[Total Count Excl E&amp;A Mech ST]],1)</f>
        <v>8</v>
      </c>
      <c r="Z21" s="72">
        <f>COUNTIFS(Offshore_Wells_Jan_2024[[Region QB]:[Region QB]],"WoS",Offshore_Wells_Jan_2024[[Spud Year]:[Spud Year]],Z$4,Offshore_Wells_Jan_2024[[Total Count Excl E&amp;A Mech ST]:[Total Count Excl E&amp;A Mech ST]],1)</f>
        <v>3</v>
      </c>
      <c r="AA21" s="72">
        <f>COUNTIFS(Offshore_Wells_Jan_2024[[Region QB]:[Region QB]],"WoS",Offshore_Wells_Jan_2024[[Spud Year]:[Spud Year]],AA$4,Offshore_Wells_Jan_2024[[Total Count Excl E&amp;A Mech ST]:[Total Count Excl E&amp;A Mech ST]],1)</f>
        <v>1</v>
      </c>
      <c r="AB21" s="72">
        <f>COUNTIFS(Offshore_Wells_Jan_2024[[Region QB]:[Region QB]],"WoS",Offshore_Wells_Jan_2024[[Spud Year]:[Spud Year]],AB$4,Offshore_Wells_Jan_2024[[Total Count Excl E&amp;A Mech ST]:[Total Count Excl E&amp;A Mech ST]],1)</f>
        <v>2</v>
      </c>
      <c r="AC21" s="72">
        <f>COUNTIFS(Offshore_Wells_Jan_2024[[Region QB]:[Region QB]],"WoS",Offshore_Wells_Jan_2024[[Spud Year]:[Spud Year]],AC$4,Offshore_Wells_Jan_2024[[Total Count Excl E&amp;A Mech ST]:[Total Count Excl E&amp;A Mech ST]],1)</f>
        <v>8</v>
      </c>
      <c r="AD21" s="72">
        <f>COUNTIFS(Offshore_Wells_Jan_2024[[Region QB]:[Region QB]],"WoS",Offshore_Wells_Jan_2024[[Spud Year]:[Spud Year]],AD$4,Offshore_Wells_Jan_2024[[Total Count Excl E&amp;A Mech ST]:[Total Count Excl E&amp;A Mech ST]],1)</f>
        <v>9</v>
      </c>
      <c r="AE21" s="72">
        <f>COUNTIFS(Offshore_Wells_Jan_2024[[Region QB]:[Region QB]],"WoS",Offshore_Wells_Jan_2024[[Spud Year]:[Spud Year]],AE$4,Offshore_Wells_Jan_2024[[Total Count Excl E&amp;A Mech ST]:[Total Count Excl E&amp;A Mech ST]],1)</f>
        <v>5</v>
      </c>
      <c r="AF21" s="72">
        <f>COUNTIFS(Offshore_Wells_Jan_2024[[Region QB]:[Region QB]],"WoS",Offshore_Wells_Jan_2024[[Spud Year]:[Spud Year]],AF$4,Offshore_Wells_Jan_2024[[Total Count Excl E&amp;A Mech ST]:[Total Count Excl E&amp;A Mech ST]],1)</f>
        <v>2</v>
      </c>
      <c r="AG21" s="72">
        <f>COUNTIFS(Offshore_Wells_Jan_2024[[Region QB]:[Region QB]],"WoS",Offshore_Wells_Jan_2024[[Spud Year]:[Spud Year]],AG$4,Offshore_Wells_Jan_2024[[Total Count Excl E&amp;A Mech ST]:[Total Count Excl E&amp;A Mech ST]],1)</f>
        <v>19</v>
      </c>
      <c r="AH21" s="72">
        <f>COUNTIFS(Offshore_Wells_Jan_2024[[Region QB]:[Region QB]],"WoS",Offshore_Wells_Jan_2024[[Spud Year]:[Spud Year]],AH$4,Offshore_Wells_Jan_2024[[Total Count Excl E&amp;A Mech ST]:[Total Count Excl E&amp;A Mech ST]],1)</f>
        <v>36</v>
      </c>
      <c r="AI21" s="72">
        <f>COUNTIFS(Offshore_Wells_Jan_2024[[Region QB]:[Region QB]],"WoS",Offshore_Wells_Jan_2024[[Spud Year]:[Spud Year]],AI$4,Offshore_Wells_Jan_2024[[Total Count Excl E&amp;A Mech ST]:[Total Count Excl E&amp;A Mech ST]],1)</f>
        <v>25</v>
      </c>
      <c r="AJ21" s="72">
        <f>COUNTIFS(Offshore_Wells_Jan_2024[[Region QB]:[Region QB]],"WoS",Offshore_Wells_Jan_2024[[Spud Year]:[Spud Year]],AJ$4,Offshore_Wells_Jan_2024[[Total Count Excl E&amp;A Mech ST]:[Total Count Excl E&amp;A Mech ST]],1)</f>
        <v>16</v>
      </c>
      <c r="AK21" s="72">
        <f>COUNTIFS(Offshore_Wells_Jan_2024[[Region QB]:[Region QB]],"WoS",Offshore_Wells_Jan_2024[[Spud Year]:[Spud Year]],AK$4,Offshore_Wells_Jan_2024[[Total Count Excl E&amp;A Mech ST]:[Total Count Excl E&amp;A Mech ST]],1)</f>
        <v>24</v>
      </c>
      <c r="AL21" s="72">
        <f>COUNTIFS(Offshore_Wells_Jan_2024[[Region QB]:[Region QB]],"WoS",Offshore_Wells_Jan_2024[[Spud Year]:[Spud Year]],AL$4,Offshore_Wells_Jan_2024[[Total Count Excl E&amp;A Mech ST]:[Total Count Excl E&amp;A Mech ST]],1)</f>
        <v>15</v>
      </c>
      <c r="AM21" s="72">
        <f>COUNTIFS(Offshore_Wells_Jan_2024[[Region QB]:[Region QB]],"WoS",Offshore_Wells_Jan_2024[[Spud Year]:[Spud Year]],AM$4,Offshore_Wells_Jan_2024[[Total Count Excl E&amp;A Mech ST]:[Total Count Excl E&amp;A Mech ST]],1)</f>
        <v>18</v>
      </c>
      <c r="AN21" s="72">
        <f>COUNTIFS(Offshore_Wells_Jan_2024[[Region QB]:[Region QB]],"WoS",Offshore_Wells_Jan_2024[[Spud Year]:[Spud Year]],AN$4,Offshore_Wells_Jan_2024[[Total Count Excl E&amp;A Mech ST]:[Total Count Excl E&amp;A Mech ST]],1)</f>
        <v>15</v>
      </c>
      <c r="AO21" s="72">
        <f>COUNTIFS(Offshore_Wells_Jan_2024[[Region QB]:[Region QB]],"WoS",Offshore_Wells_Jan_2024[[Spud Year]:[Spud Year]],AO$4,Offshore_Wells_Jan_2024[[Total Count Excl E&amp;A Mech ST]:[Total Count Excl E&amp;A Mech ST]],1)</f>
        <v>15</v>
      </c>
      <c r="AP21" s="72">
        <f>COUNTIFS(Offshore_Wells_Jan_2024[[Region QB]:[Region QB]],"WoS",Offshore_Wells_Jan_2024[[Spud Year]:[Spud Year]],AP$4,Offshore_Wells_Jan_2024[[Total Count Excl E&amp;A Mech ST]:[Total Count Excl E&amp;A Mech ST]],1)</f>
        <v>14</v>
      </c>
      <c r="AQ21" s="72">
        <f>COUNTIFS(Offshore_Wells_Jan_2024[[Region QB]:[Region QB]],"WoS",Offshore_Wells_Jan_2024[[Spud Year]:[Spud Year]],AQ$4,Offshore_Wells_Jan_2024[[Total Count Excl E&amp;A Mech ST]:[Total Count Excl E&amp;A Mech ST]],1)</f>
        <v>12</v>
      </c>
      <c r="AR21" s="72">
        <f>COUNTIFS(Offshore_Wells_Jan_2024[[Region QB]:[Region QB]],"WoS",Offshore_Wells_Jan_2024[[Spud Year]:[Spud Year]],AR$4,Offshore_Wells_Jan_2024[[Total Count Excl E&amp;A Mech ST]:[Total Count Excl E&amp;A Mech ST]],1)</f>
        <v>18</v>
      </c>
      <c r="AS21" s="72">
        <f>COUNTIFS(Offshore_Wells_Jan_2024[[Region QB]:[Region QB]],"WoS",Offshore_Wells_Jan_2024[[Spud Year]:[Spud Year]],AS$4,Offshore_Wells_Jan_2024[[Total Count Excl E&amp;A Mech ST]:[Total Count Excl E&amp;A Mech ST]],1)</f>
        <v>14</v>
      </c>
      <c r="AT21" s="72">
        <f>COUNTIFS(Offshore_Wells_Jan_2024[[Region QB]:[Region QB]],"WoS",Offshore_Wells_Jan_2024[[Spud Year]:[Spud Year]],AT$4,Offshore_Wells_Jan_2024[[Total Count Excl E&amp;A Mech ST]:[Total Count Excl E&amp;A Mech ST]],1)</f>
        <v>11</v>
      </c>
      <c r="AU21" s="72">
        <f>COUNTIFS(Offshore_Wells_Jan_2024[[Region QB]:[Region QB]],"WoS",Offshore_Wells_Jan_2024[[Spud Year]:[Spud Year]],AU$4,Offshore_Wells_Jan_2024[[Total Count Excl E&amp;A Mech ST]:[Total Count Excl E&amp;A Mech ST]],1)</f>
        <v>18</v>
      </c>
      <c r="AV21" s="72">
        <f>COUNTIFS(Offshore_Wells_Jan_2024[[Region QB]:[Region QB]],"WoS",Offshore_Wells_Jan_2024[[Spud Year]:[Spud Year]],AV$4,Offshore_Wells_Jan_2024[[Total Count Excl E&amp;A Mech ST]:[Total Count Excl E&amp;A Mech ST]],1)</f>
        <v>23</v>
      </c>
      <c r="AW21" s="72">
        <f>COUNTIFS(Offshore_Wells_Jan_2024[[Region QB]:[Region QB]],"WoS",Offshore_Wells_Jan_2024[[Spud Year]:[Spud Year]],AW$4,Offshore_Wells_Jan_2024[[Total Count Excl E&amp;A Mech ST]:[Total Count Excl E&amp;A Mech ST]],1)</f>
        <v>9</v>
      </c>
      <c r="AX21" s="72">
        <f>COUNTIFS(Offshore_Wells_Jan_2024[[Region QB]:[Region QB]],"WoS",Offshore_Wells_Jan_2024[[Spud Year]:[Spud Year]],AX$4,Offshore_Wells_Jan_2024[[Total Count Excl E&amp;A Mech ST]:[Total Count Excl E&amp;A Mech ST]],1)</f>
        <v>6</v>
      </c>
      <c r="AY21" s="72">
        <f>COUNTIFS(Offshore_Wells_Jan_2024[[Region QB]:[Region QB]],"WoS",Offshore_Wells_Jan_2024[[Spud Year]:[Spud Year]],AY$4,Offshore_Wells_Jan_2024[[Total Count Excl E&amp;A Mech ST]:[Total Count Excl E&amp;A Mech ST]],1)</f>
        <v>9</v>
      </c>
      <c r="AZ21" s="72">
        <f>COUNTIFS(Offshore_Wells_Jan_2024[[Region QB]:[Region QB]],"WoS",Offshore_Wells_Jan_2024[[Spud Year]:[Spud Year]],AZ$4,Offshore_Wells_Jan_2024[[Total Count Excl E&amp;A Mech ST]:[Total Count Excl E&amp;A Mech ST]],1)</f>
        <v>17</v>
      </c>
      <c r="BA21" s="72">
        <f>COUNTIFS(Offshore_Wells_Jan_2024[[Region QB]:[Region QB]],"WoS",Offshore_Wells_Jan_2024[[Spud Year]:[Spud Year]],BA$4,Offshore_Wells_Jan_2024[[Total Count Excl E&amp;A Mech ST]:[Total Count Excl E&amp;A Mech ST]],1)</f>
        <v>7</v>
      </c>
      <c r="BB21" s="72">
        <f>COUNTIFS(Offshore_Wells_Jan_2024[[Region QB]:[Region QB]],"WoS",Offshore_Wells_Jan_2024[[Spud Year]:[Spud Year]],BB$4,Offshore_Wells_Jan_2024[[Total Count Excl E&amp;A Mech ST]:[Total Count Excl E&amp;A Mech ST]],1)</f>
        <v>16</v>
      </c>
      <c r="BC21" s="72">
        <f>COUNTIFS(Offshore_Wells_Jan_2024[[Region QB]:[Region QB]],"WoS",Offshore_Wells_Jan_2024[[Spud Year]:[Spud Year]],BC$4,Offshore_Wells_Jan_2024[[Total Count Excl E&amp;A Mech ST]:[Total Count Excl E&amp;A Mech ST]],1)</f>
        <v>17</v>
      </c>
      <c r="BD21" s="72">
        <f>COUNTIFS(Offshore_Wells_Jan_2024[[Region QB]:[Region QB]],"WoS",Offshore_Wells_Jan_2024[[Spud Year]:[Spud Year]],BD$4,Offshore_Wells_Jan_2024[[Total Count Excl E&amp;A Mech ST]:[Total Count Excl E&amp;A Mech ST]],1)</f>
        <v>13</v>
      </c>
      <c r="BE21" s="72">
        <f>COUNTIFS(Offshore_Wells_Jan_2024[[Region QB]:[Region QB]],"WoS",Offshore_Wells_Jan_2024[[Spud Year]:[Spud Year]],BE$4,Offshore_Wells_Jan_2024[[Total Count Excl E&amp;A Mech ST]:[Total Count Excl E&amp;A Mech ST]],1)</f>
        <v>11</v>
      </c>
      <c r="BF21" s="72">
        <f>COUNTIFS(Offshore_Wells_Jan_2024[[Region QB]:[Region QB]],"WoS",Offshore_Wells_Jan_2024[[Spud Year]:[Spud Year]],BF$4,Offshore_Wells_Jan_2024[[Total Count Excl E&amp;A Mech ST]:[Total Count Excl E&amp;A Mech ST]],1)</f>
        <v>20</v>
      </c>
      <c r="BG21" s="72">
        <f>COUNTIFS(Offshore_Wells_Jan_2024[[Region QB]:[Region QB]],"WoS",Offshore_Wells_Jan_2024[[Spud Year]:[Spud Year]],BG$4,Offshore_Wells_Jan_2024[[Total Count Excl E&amp;A Mech ST]:[Total Count Excl E&amp;A Mech ST]],1)</f>
        <v>6</v>
      </c>
      <c r="BH21" s="72">
        <f>COUNTIFS(Offshore_Wells_Jan_2024[[Region QB]:[Region QB]],"WoS",Offshore_Wells_Jan_2024[[Spud Year]:[Spud Year]],BH$4,Offshore_Wells_Jan_2024[[Total Count Excl E&amp;A Mech ST]:[Total Count Excl E&amp;A Mech ST]],1)</f>
        <v>5</v>
      </c>
      <c r="BI21" s="72">
        <f>COUNTIFS(Offshore_Wells_Jan_2024[[Region QB]:[Region QB]],"WoS",Offshore_Wells_Jan_2024[[Spud Year]:[Spud Year]],BI$4,Offshore_Wells_Jan_2024[[Total Count Excl E&amp;A Mech ST]:[Total Count Excl E&amp;A Mech ST]],1)</f>
        <v>4</v>
      </c>
      <c r="BJ21" s="72">
        <f>COUNTIFS(Offshore_Wells_Jan_2024[[Region QB]:[Region QB]],"WoS",Offshore_Wells_Jan_2024[[Spud Year]:[Spud Year]],BJ$4,Offshore_Wells_Jan_2024[[Total Count Excl E&amp;A Mech ST]:[Total Count Excl E&amp;A Mech ST]],1)</f>
        <v>10</v>
      </c>
      <c r="BK21" s="73">
        <f t="shared" si="3"/>
        <v>563</v>
      </c>
    </row>
    <row r="22" spans="1:63" s="16" customFormat="1" x14ac:dyDescent="0.3">
      <c r="B22" s="22"/>
      <c r="C22" s="75"/>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6"/>
    </row>
    <row r="23" spans="1:63" s="47" customFormat="1" ht="14.5" thickBot="1" x14ac:dyDescent="0.35">
      <c r="B23" s="48"/>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8"/>
    </row>
    <row r="24" spans="1:63" s="21" customFormat="1" ht="15.5" x14ac:dyDescent="0.35">
      <c r="A24" s="25" t="s">
        <v>45</v>
      </c>
      <c r="B24" s="46"/>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80"/>
    </row>
    <row r="25" spans="1:63" x14ac:dyDescent="0.3">
      <c r="A25" s="17"/>
      <c r="B25" s="42" t="s">
        <v>46</v>
      </c>
      <c r="C25" s="70">
        <f t="shared" ref="C25" si="4">SUM(C26:C31)</f>
        <v>1</v>
      </c>
      <c r="D25" s="70">
        <f t="shared" ref="D25" si="5">SUM(D26:D31)</f>
        <v>10</v>
      </c>
      <c r="E25" s="70">
        <f t="shared" ref="E25" si="6">SUM(E26:E31)</f>
        <v>23</v>
      </c>
      <c r="F25" s="70">
        <f t="shared" ref="F25" si="7">SUM(F26:F31)</f>
        <v>42</v>
      </c>
      <c r="G25" s="70">
        <f t="shared" ref="G25" si="8">SUM(G26:G31)</f>
        <v>34</v>
      </c>
      <c r="H25" s="70">
        <f t="shared" ref="H25" si="9">SUM(H26:H31)</f>
        <v>45</v>
      </c>
      <c r="I25" s="70">
        <f t="shared" ref="I25" si="10">SUM(I26:I31)</f>
        <v>22</v>
      </c>
      <c r="J25" s="70">
        <f t="shared" ref="J25" si="11">SUM(J26:J31)</f>
        <v>26</v>
      </c>
      <c r="K25" s="70">
        <f t="shared" ref="K25" si="12">SUM(K26:K31)</f>
        <v>38</v>
      </c>
      <c r="L25" s="70">
        <f t="shared" ref="L25" si="13">SUM(L26:L31)</f>
        <v>45</v>
      </c>
      <c r="M25" s="70">
        <f t="shared" ref="M25" si="14">SUM(M26:M31)</f>
        <v>76</v>
      </c>
      <c r="N25" s="70">
        <f t="shared" ref="N25" si="15">SUM(N26:N31)</f>
        <v>85</v>
      </c>
      <c r="O25" s="70">
        <f t="shared" ref="O25" si="16">SUM(O26:O31)</f>
        <v>65</v>
      </c>
      <c r="P25" s="70">
        <f t="shared" ref="P25" si="17">SUM(P26:P31)</f>
        <v>75</v>
      </c>
      <c r="Q25" s="70">
        <f t="shared" ref="Q25" si="18">SUM(Q26:Q31)</f>
        <v>42</v>
      </c>
      <c r="R25" s="70">
        <f t="shared" ref="R25" si="19">SUM(R26:R31)</f>
        <v>40</v>
      </c>
      <c r="S25" s="70">
        <f t="shared" ref="S25" si="20">SUM(S26:S31)</f>
        <v>40</v>
      </c>
      <c r="T25" s="70">
        <f t="shared" ref="T25" si="21">SUM(T26:T31)</f>
        <v>59</v>
      </c>
      <c r="U25" s="70">
        <f t="shared" ref="U25" si="22">SUM(U26:U31)</f>
        <v>80</v>
      </c>
      <c r="V25" s="70">
        <f t="shared" ref="V25" si="23">SUM(V26:V31)</f>
        <v>92</v>
      </c>
      <c r="W25" s="70">
        <f t="shared" ref="W25" si="24">SUM(W26:W31)</f>
        <v>121</v>
      </c>
      <c r="X25" s="70">
        <f t="shared" ref="X25" si="25">SUM(X26:X31)</f>
        <v>104</v>
      </c>
      <c r="Y25" s="70">
        <f t="shared" ref="Y25" si="26">SUM(Y26:Y31)</f>
        <v>80</v>
      </c>
      <c r="Z25" s="70">
        <f t="shared" ref="Z25" si="27">SUM(Z26:Z31)</f>
        <v>78</v>
      </c>
      <c r="AA25" s="70">
        <f t="shared" ref="AA25" si="28">SUM(AA26:AA31)</f>
        <v>98</v>
      </c>
      <c r="AB25" s="70">
        <f t="shared" ref="AB25" si="29">SUM(AB26:AB31)</f>
        <v>103</v>
      </c>
      <c r="AC25" s="70">
        <f t="shared" ref="AC25" si="30">SUM(AC26:AC31)</f>
        <v>171</v>
      </c>
      <c r="AD25" s="70">
        <f t="shared" ref="AD25" si="31">SUM(AD26:AD31)</f>
        <v>121</v>
      </c>
      <c r="AE25" s="70">
        <f t="shared" ref="AE25" si="32">SUM(AE26:AE31)</f>
        <v>88</v>
      </c>
      <c r="AF25" s="70">
        <f t="shared" ref="AF25" si="33">SUM(AF26:AF31)</f>
        <v>55</v>
      </c>
      <c r="AG25" s="70">
        <f t="shared" ref="AG25" si="34">SUM(AG26:AG31)</f>
        <v>63</v>
      </c>
      <c r="AH25" s="70">
        <f t="shared" ref="AH25" si="35">SUM(AH26:AH31)</f>
        <v>63</v>
      </c>
      <c r="AI25" s="70">
        <f t="shared" ref="AI25" si="36">SUM(AI26:AI31)</f>
        <v>76</v>
      </c>
      <c r="AJ25" s="70">
        <f t="shared" ref="AJ25" si="37">SUM(AJ26:AJ31)</f>
        <v>63</v>
      </c>
      <c r="AK25" s="70">
        <f t="shared" ref="AK25" si="38">SUM(AK26:AK31)</f>
        <v>49</v>
      </c>
      <c r="AL25" s="70">
        <f t="shared" ref="AL25" si="39">SUM(AL26:AL31)</f>
        <v>18</v>
      </c>
      <c r="AM25" s="70">
        <f t="shared" ref="AM25" si="40">SUM(AM26:AM31)</f>
        <v>35</v>
      </c>
      <c r="AN25" s="70">
        <f t="shared" ref="AN25" si="41">SUM(AN26:AN31)</f>
        <v>27</v>
      </c>
      <c r="AO25" s="70">
        <f t="shared" ref="AO25" si="42">SUM(AO26:AO31)</f>
        <v>19</v>
      </c>
      <c r="AP25" s="70">
        <f t="shared" ref="AP25" si="43">SUM(AP26:AP31)</f>
        <v>27</v>
      </c>
      <c r="AQ25" s="70">
        <f t="shared" ref="AQ25" si="44">SUM(AQ26:AQ31)</f>
        <v>34</v>
      </c>
      <c r="AR25" s="70">
        <f t="shared" ref="AR25" si="45">SUM(AR26:AR31)</f>
        <v>47</v>
      </c>
      <c r="AS25" s="70">
        <f t="shared" ref="AS25" si="46">SUM(AS26:AS31)</f>
        <v>34</v>
      </c>
      <c r="AT25" s="70">
        <f t="shared" ref="AT25" si="47">SUM(AT26:AT31)</f>
        <v>39</v>
      </c>
      <c r="AU25" s="70">
        <f t="shared" ref="AU25" si="48">SUM(AU26:AU31)</f>
        <v>49</v>
      </c>
      <c r="AV25" s="70">
        <f t="shared" ref="AV25" si="49">SUM(AV26:AV31)</f>
        <v>26</v>
      </c>
      <c r="AW25" s="70">
        <f t="shared" ref="AW25" si="50">SUM(AW26:AW31)</f>
        <v>30</v>
      </c>
      <c r="AX25" s="70">
        <f t="shared" ref="AX25" si="51">SUM(AX26:AX31)</f>
        <v>18</v>
      </c>
      <c r="AY25" s="70">
        <f t="shared" ref="AY25" si="52">SUM(AY26:AY31)</f>
        <v>32</v>
      </c>
      <c r="AZ25" s="70">
        <f t="shared" ref="AZ25" si="53">SUM(AZ26:AZ31)</f>
        <v>23</v>
      </c>
      <c r="BA25" s="70">
        <f t="shared" ref="BA25" si="54">SUM(BA26:BA31)</f>
        <v>21</v>
      </c>
      <c r="BB25" s="70">
        <f t="shared" ref="BB25" si="55">SUM(BB26:BB31)</f>
        <v>16</v>
      </c>
      <c r="BC25" s="70">
        <f t="shared" ref="BC25" si="56">SUM(BC26:BC31)</f>
        <v>16</v>
      </c>
      <c r="BD25" s="70">
        <f t="shared" ref="BD25" si="57">SUM(BD26:BD31)</f>
        <v>19</v>
      </c>
      <c r="BE25" s="70">
        <f t="shared" ref="BE25" si="58">SUM(BE26:BE31)</f>
        <v>11</v>
      </c>
      <c r="BF25" s="70">
        <f t="shared" ref="BF25" si="59">SUM(BF26:BF31)</f>
        <v>21</v>
      </c>
      <c r="BG25" s="70">
        <f t="shared" ref="BG25" si="60">SUM(BG26:BG31)</f>
        <v>10</v>
      </c>
      <c r="BH25" s="70">
        <f t="shared" ref="BH25" si="61">SUM(BH26:BH31)</f>
        <v>5</v>
      </c>
      <c r="BI25" s="70">
        <f t="shared" ref="BI25" si="62">SUM(BI26:BI31)</f>
        <v>8</v>
      </c>
      <c r="BJ25" s="70">
        <f t="shared" ref="BJ25" si="63">SUM(BJ26:BJ31)</f>
        <v>12</v>
      </c>
      <c r="BK25" s="71">
        <f t="shared" ref="BK25:BK31" si="64">SUM(C25:BJ25)</f>
        <v>2870</v>
      </c>
    </row>
    <row r="26" spans="1:63" outlineLevel="1" x14ac:dyDescent="0.3">
      <c r="A26" s="17"/>
      <c r="B26" s="19" t="s">
        <v>38</v>
      </c>
      <c r="C26" s="81">
        <f>COUNTIFS(Offshore_Wells_Jan_2024[[Region QB]:[Region QB]],"C/SWA",Offshore_Wells_Jan_2024[[Spud Year]:[Spud Year]],C$4,Offshore_Wells_Jan_2024[[Original Wellbore Intent]:[Original Wellbore Intent]],"Exploration")</f>
        <v>0</v>
      </c>
      <c r="D26" s="81">
        <f>COUNTIFS(Offshore_Wells_Jan_2024[[Region QB]:[Region QB]],"C/SWA",Offshore_Wells_Jan_2024[[Spud Year]:[Spud Year]],D$4,Offshore_Wells_Jan_2024[[Original Wellbore Intent]:[Original Wellbore Intent]],"Exploration")</f>
        <v>0</v>
      </c>
      <c r="E26" s="81">
        <f>COUNTIFS(Offshore_Wells_Jan_2024[[Region QB]:[Region QB]],"C/SWA",Offshore_Wells_Jan_2024[[Spud Year]:[Spud Year]],E$4,Offshore_Wells_Jan_2024[[Original Wellbore Intent]:[Original Wellbore Intent]],"Exploration")</f>
        <v>0</v>
      </c>
      <c r="F26" s="81">
        <f>COUNTIFS(Offshore_Wells_Jan_2024[[Region QB]:[Region QB]],"C/SWA",Offshore_Wells_Jan_2024[[Spud Year]:[Spud Year]],F$4,Offshore_Wells_Jan_2024[[Original Wellbore Intent]:[Original Wellbore Intent]],"Exploration")</f>
        <v>0</v>
      </c>
      <c r="G26" s="81">
        <f>COUNTIFS(Offshore_Wells_Jan_2024[[Region QB]:[Region QB]],"C/SWA",Offshore_Wells_Jan_2024[[Spud Year]:[Spud Year]],G$4,Offshore_Wells_Jan_2024[[Original Wellbore Intent]:[Original Wellbore Intent]],"Exploration")</f>
        <v>0</v>
      </c>
      <c r="H26" s="81">
        <f>COUNTIFS(Offshore_Wells_Jan_2024[[Region QB]:[Region QB]],"C/SWA",Offshore_Wells_Jan_2024[[Spud Year]:[Spud Year]],H$4,Offshore_Wells_Jan_2024[[Original Wellbore Intent]:[Original Wellbore Intent]],"Exploration")</f>
        <v>0</v>
      </c>
      <c r="I26" s="81">
        <f>COUNTIFS(Offshore_Wells_Jan_2024[[Region QB]:[Region QB]],"C/SWA",Offshore_Wells_Jan_2024[[Spud Year]:[Spud Year]],I$4,Offshore_Wells_Jan_2024[[Original Wellbore Intent]:[Original Wellbore Intent]],"Exploration")</f>
        <v>0</v>
      </c>
      <c r="J26" s="81">
        <f>COUNTIFS(Offshore_Wells_Jan_2024[[Region QB]:[Region QB]],"C/SWA",Offshore_Wells_Jan_2024[[Spud Year]:[Spud Year]],J$4,Offshore_Wells_Jan_2024[[Original Wellbore Intent]:[Original Wellbore Intent]],"Exploration")</f>
        <v>0</v>
      </c>
      <c r="K26" s="81">
        <f>COUNTIFS(Offshore_Wells_Jan_2024[[Region QB]:[Region QB]],"C/SWA",Offshore_Wells_Jan_2024[[Spud Year]:[Spud Year]],K$4,Offshore_Wells_Jan_2024[[Original Wellbore Intent]:[Original Wellbore Intent]],"Exploration")</f>
        <v>0</v>
      </c>
      <c r="L26" s="81">
        <f>COUNTIFS(Offshore_Wells_Jan_2024[[Region QB]:[Region QB]],"C/SWA",Offshore_Wells_Jan_2024[[Spud Year]:[Spud Year]],L$4,Offshore_Wells_Jan_2024[[Original Wellbore Intent]:[Original Wellbore Intent]],"Exploration")</f>
        <v>0</v>
      </c>
      <c r="M26" s="81">
        <f>COUNTIFS(Offshore_Wells_Jan_2024[[Region QB]:[Region QB]],"C/SWA",Offshore_Wells_Jan_2024[[Spud Year]:[Spud Year]],M$4,Offshore_Wells_Jan_2024[[Original Wellbore Intent]:[Original Wellbore Intent]],"Exploration")</f>
        <v>0</v>
      </c>
      <c r="N26" s="81">
        <f>COUNTIFS(Offshore_Wells_Jan_2024[[Region QB]:[Region QB]],"C/SWA",Offshore_Wells_Jan_2024[[Spud Year]:[Spud Year]],N$4,Offshore_Wells_Jan_2024[[Original Wellbore Intent]:[Original Wellbore Intent]],"Exploration")</f>
        <v>0</v>
      </c>
      <c r="O26" s="81">
        <f>COUNTIFS(Offshore_Wells_Jan_2024[[Region QB]:[Region QB]],"C/SWA",Offshore_Wells_Jan_2024[[Spud Year]:[Spud Year]],O$4,Offshore_Wells_Jan_2024[[Original Wellbore Intent]:[Original Wellbore Intent]],"Exploration")</f>
        <v>0</v>
      </c>
      <c r="P26" s="81">
        <f>COUNTIFS(Offshore_Wells_Jan_2024[[Region QB]:[Region QB]],"C/SWA",Offshore_Wells_Jan_2024[[Spud Year]:[Spud Year]],P$4,Offshore_Wells_Jan_2024[[Original Wellbore Intent]:[Original Wellbore Intent]],"Exploration")</f>
        <v>0</v>
      </c>
      <c r="Q26" s="81">
        <f>COUNTIFS(Offshore_Wells_Jan_2024[[Region QB]:[Region QB]],"C/SWA",Offshore_Wells_Jan_2024[[Spud Year]:[Spud Year]],Q$4,Offshore_Wells_Jan_2024[[Original Wellbore Intent]:[Original Wellbore Intent]],"Exploration")</f>
        <v>2</v>
      </c>
      <c r="R26" s="81">
        <f>COUNTIFS(Offshore_Wells_Jan_2024[[Region QB]:[Region QB]],"C/SWA",Offshore_Wells_Jan_2024[[Spud Year]:[Spud Year]],R$4,Offshore_Wells_Jan_2024[[Original Wellbore Intent]:[Original Wellbore Intent]],"Exploration")</f>
        <v>7</v>
      </c>
      <c r="S26" s="81">
        <f>COUNTIFS(Offshore_Wells_Jan_2024[[Region QB]:[Region QB]],"C/SWA",Offshore_Wells_Jan_2024[[Spud Year]:[Spud Year]],S$4,Offshore_Wells_Jan_2024[[Original Wellbore Intent]:[Original Wellbore Intent]],"Exploration")</f>
        <v>0</v>
      </c>
      <c r="T26" s="81">
        <f>COUNTIFS(Offshore_Wells_Jan_2024[[Region QB]:[Region QB]],"C/SWA",Offshore_Wells_Jan_2024[[Spud Year]:[Spud Year]],T$4,Offshore_Wells_Jan_2024[[Original Wellbore Intent]:[Original Wellbore Intent]],"Exploration")</f>
        <v>1</v>
      </c>
      <c r="U26" s="81">
        <f>COUNTIFS(Offshore_Wells_Jan_2024[[Region QB]:[Region QB]],"C/SWA",Offshore_Wells_Jan_2024[[Spud Year]:[Spud Year]],U$4,Offshore_Wells_Jan_2024[[Original Wellbore Intent]:[Original Wellbore Intent]],"Exploration")</f>
        <v>8</v>
      </c>
      <c r="V26" s="81">
        <f>COUNTIFS(Offshore_Wells_Jan_2024[[Region QB]:[Region QB]],"C/SWA",Offshore_Wells_Jan_2024[[Spud Year]:[Spud Year]],V$4,Offshore_Wells_Jan_2024[[Original Wellbore Intent]:[Original Wellbore Intent]],"Exploration")</f>
        <v>9</v>
      </c>
      <c r="W26" s="81">
        <f>COUNTIFS(Offshore_Wells_Jan_2024[[Region QB]:[Region QB]],"C/SWA",Offshore_Wells_Jan_2024[[Spud Year]:[Spud Year]],W$4,Offshore_Wells_Jan_2024[[Original Wellbore Intent]:[Original Wellbore Intent]],"Exploration")</f>
        <v>5</v>
      </c>
      <c r="X26" s="81">
        <f>COUNTIFS(Offshore_Wells_Jan_2024[[Region QB]:[Region QB]],"C/SWA",Offshore_Wells_Jan_2024[[Spud Year]:[Spud Year]],X$4,Offshore_Wells_Jan_2024[[Original Wellbore Intent]:[Original Wellbore Intent]],"Exploration")</f>
        <v>0</v>
      </c>
      <c r="Y26" s="81">
        <f>COUNTIFS(Offshore_Wells_Jan_2024[[Region QB]:[Region QB]],"C/SWA",Offshore_Wells_Jan_2024[[Spud Year]:[Spud Year]],Y$4,Offshore_Wells_Jan_2024[[Original Wellbore Intent]:[Original Wellbore Intent]],"Exploration")</f>
        <v>3</v>
      </c>
      <c r="Z26" s="81">
        <f>COUNTIFS(Offshore_Wells_Jan_2024[[Region QB]:[Region QB]],"C/SWA",Offshore_Wells_Jan_2024[[Spud Year]:[Spud Year]],Z$4,Offshore_Wells_Jan_2024[[Original Wellbore Intent]:[Original Wellbore Intent]],"Exploration")</f>
        <v>1</v>
      </c>
      <c r="AA26" s="81">
        <f>COUNTIFS(Offshore_Wells_Jan_2024[[Region QB]:[Region QB]],"C/SWA",Offshore_Wells_Jan_2024[[Spud Year]:[Spud Year]],AA$4,Offshore_Wells_Jan_2024[[Original Wellbore Intent]:[Original Wellbore Intent]],"Exploration")</f>
        <v>2</v>
      </c>
      <c r="AB26" s="81">
        <f>COUNTIFS(Offshore_Wells_Jan_2024[[Region QB]:[Region QB]],"C/SWA",Offshore_Wells_Jan_2024[[Spud Year]:[Spud Year]],AB$4,Offshore_Wells_Jan_2024[[Original Wellbore Intent]:[Original Wellbore Intent]],"Exploration")</f>
        <v>0</v>
      </c>
      <c r="AC26" s="81">
        <f>COUNTIFS(Offshore_Wells_Jan_2024[[Region QB]:[Region QB]],"C/SWA",Offshore_Wells_Jan_2024[[Spud Year]:[Spud Year]],AC$4,Offshore_Wells_Jan_2024[[Original Wellbore Intent]:[Original Wellbore Intent]],"Exploration")</f>
        <v>0</v>
      </c>
      <c r="AD26" s="81">
        <f>COUNTIFS(Offshore_Wells_Jan_2024[[Region QB]:[Region QB]],"C/SWA",Offshore_Wells_Jan_2024[[Spud Year]:[Spud Year]],AD$4,Offshore_Wells_Jan_2024[[Original Wellbore Intent]:[Original Wellbore Intent]],"Exploration")</f>
        <v>2</v>
      </c>
      <c r="AE26" s="81">
        <f>COUNTIFS(Offshore_Wells_Jan_2024[[Region QB]:[Region QB]],"C/SWA",Offshore_Wells_Jan_2024[[Spud Year]:[Spud Year]],AE$4,Offshore_Wells_Jan_2024[[Original Wellbore Intent]:[Original Wellbore Intent]],"Exploration")</f>
        <v>0</v>
      </c>
      <c r="AF26" s="81">
        <f>COUNTIFS(Offshore_Wells_Jan_2024[[Region QB]:[Region QB]],"C/SWA",Offshore_Wells_Jan_2024[[Spud Year]:[Spud Year]],AF$4,Offshore_Wells_Jan_2024[[Original Wellbore Intent]:[Original Wellbore Intent]],"Exploration")</f>
        <v>1</v>
      </c>
      <c r="AG26" s="81">
        <f>COUNTIFS(Offshore_Wells_Jan_2024[[Region QB]:[Region QB]],"C/SWA",Offshore_Wells_Jan_2024[[Spud Year]:[Spud Year]],AG$4,Offshore_Wells_Jan_2024[[Original Wellbore Intent]:[Original Wellbore Intent]],"Exploration")</f>
        <v>0</v>
      </c>
      <c r="AH26" s="81">
        <f>COUNTIFS(Offshore_Wells_Jan_2024[[Region QB]:[Region QB]],"C/SWA",Offshore_Wells_Jan_2024[[Spud Year]:[Spud Year]],AH$4,Offshore_Wells_Jan_2024[[Original Wellbore Intent]:[Original Wellbore Intent]],"Exploration")</f>
        <v>1</v>
      </c>
      <c r="AI26" s="81">
        <f>COUNTIFS(Offshore_Wells_Jan_2024[[Region QB]:[Region QB]],"C/SWA",Offshore_Wells_Jan_2024[[Spud Year]:[Spud Year]],AI$4,Offshore_Wells_Jan_2024[[Original Wellbore Intent]:[Original Wellbore Intent]],"Exploration")</f>
        <v>1</v>
      </c>
      <c r="AJ26" s="81">
        <f>COUNTIFS(Offshore_Wells_Jan_2024[[Region QB]:[Region QB]],"C/SWA",Offshore_Wells_Jan_2024[[Spud Year]:[Spud Year]],AJ$4,Offshore_Wells_Jan_2024[[Original Wellbore Intent]:[Original Wellbore Intent]],"Exploration")</f>
        <v>0</v>
      </c>
      <c r="AK26" s="81">
        <f>COUNTIFS(Offshore_Wells_Jan_2024[[Region QB]:[Region QB]],"C/SWA",Offshore_Wells_Jan_2024[[Spud Year]:[Spud Year]],AK$4,Offshore_Wells_Jan_2024[[Original Wellbore Intent]:[Original Wellbore Intent]],"Exploration")</f>
        <v>0</v>
      </c>
      <c r="AL26" s="81">
        <f>COUNTIFS(Offshore_Wells_Jan_2024[[Region QB]:[Region QB]],"C/SWA",Offshore_Wells_Jan_2024[[Spud Year]:[Spud Year]],AL$4,Offshore_Wells_Jan_2024[[Original Wellbore Intent]:[Original Wellbore Intent]],"Exploration")</f>
        <v>0</v>
      </c>
      <c r="AM26" s="81">
        <f>COUNTIFS(Offshore_Wells_Jan_2024[[Region QB]:[Region QB]],"C/SWA",Offshore_Wells_Jan_2024[[Spud Year]:[Spud Year]],AM$4,Offshore_Wells_Jan_2024[[Original Wellbore Intent]:[Original Wellbore Intent]],"Exploration")</f>
        <v>0</v>
      </c>
      <c r="AN26" s="81">
        <f>COUNTIFS(Offshore_Wells_Jan_2024[[Region QB]:[Region QB]],"C/SWA",Offshore_Wells_Jan_2024[[Spud Year]:[Spud Year]],AN$4,Offshore_Wells_Jan_2024[[Original Wellbore Intent]:[Original Wellbore Intent]],"Exploration")</f>
        <v>2</v>
      </c>
      <c r="AO26" s="81">
        <f>COUNTIFS(Offshore_Wells_Jan_2024[[Region QB]:[Region QB]],"C/SWA",Offshore_Wells_Jan_2024[[Spud Year]:[Spud Year]],AO$4,Offshore_Wells_Jan_2024[[Original Wellbore Intent]:[Original Wellbore Intent]],"Exploration")</f>
        <v>0</v>
      </c>
      <c r="AP26" s="81">
        <f>COUNTIFS(Offshore_Wells_Jan_2024[[Region QB]:[Region QB]],"C/SWA",Offshore_Wells_Jan_2024[[Spud Year]:[Spud Year]],AP$4,Offshore_Wells_Jan_2024[[Original Wellbore Intent]:[Original Wellbore Intent]],"Exploration")</f>
        <v>0</v>
      </c>
      <c r="AQ26" s="81">
        <f>COUNTIFS(Offshore_Wells_Jan_2024[[Region QB]:[Region QB]],"C/SWA",Offshore_Wells_Jan_2024[[Spud Year]:[Spud Year]],AQ$4,Offshore_Wells_Jan_2024[[Original Wellbore Intent]:[Original Wellbore Intent]],"Exploration")</f>
        <v>0</v>
      </c>
      <c r="AR26" s="81">
        <f>COUNTIFS(Offshore_Wells_Jan_2024[[Region QB]:[Region QB]],"C/SWA",Offshore_Wells_Jan_2024[[Spud Year]:[Spud Year]],AR$4,Offshore_Wells_Jan_2024[[Original Wellbore Intent]:[Original Wellbore Intent]],"Exploration")</f>
        <v>0</v>
      </c>
      <c r="AS26" s="81">
        <f>COUNTIFS(Offshore_Wells_Jan_2024[[Region QB]:[Region QB]],"C/SWA",Offshore_Wells_Jan_2024[[Spud Year]:[Spud Year]],AS$4,Offshore_Wells_Jan_2024[[Original Wellbore Intent]:[Original Wellbore Intent]],"Exploration")</f>
        <v>0</v>
      </c>
      <c r="AT26" s="81">
        <f>COUNTIFS(Offshore_Wells_Jan_2024[[Region QB]:[Region QB]],"C/SWA",Offshore_Wells_Jan_2024[[Spud Year]:[Spud Year]],AT$4,Offshore_Wells_Jan_2024[[Original Wellbore Intent]:[Original Wellbore Intent]],"Exploration")</f>
        <v>0</v>
      </c>
      <c r="AU26" s="81">
        <f>COUNTIFS(Offshore_Wells_Jan_2024[[Region QB]:[Region QB]],"C/SWA",Offshore_Wells_Jan_2024[[Spud Year]:[Spud Year]],AU$4,Offshore_Wells_Jan_2024[[Original Wellbore Intent]:[Original Wellbore Intent]],"Exploration")</f>
        <v>0</v>
      </c>
      <c r="AV26" s="81">
        <f>COUNTIFS(Offshore_Wells_Jan_2024[[Region QB]:[Region QB]],"C/SWA",Offshore_Wells_Jan_2024[[Spud Year]:[Spud Year]],AV$4,Offshore_Wells_Jan_2024[[Original Wellbore Intent]:[Original Wellbore Intent]],"Exploration")</f>
        <v>0</v>
      </c>
      <c r="AW26" s="81">
        <f>COUNTIFS(Offshore_Wells_Jan_2024[[Region QB]:[Region QB]],"C/SWA",Offshore_Wells_Jan_2024[[Spud Year]:[Spud Year]],AW$4,Offshore_Wells_Jan_2024[[Original Wellbore Intent]:[Original Wellbore Intent]],"Exploration")</f>
        <v>0</v>
      </c>
      <c r="AX26" s="81">
        <f>COUNTIFS(Offshore_Wells_Jan_2024[[Region QB]:[Region QB]],"C/SWA",Offshore_Wells_Jan_2024[[Spud Year]:[Spud Year]],AX$4,Offshore_Wells_Jan_2024[[Original Wellbore Intent]:[Original Wellbore Intent]],"Exploration")</f>
        <v>0</v>
      </c>
      <c r="AY26" s="81">
        <f>COUNTIFS(Offshore_Wells_Jan_2024[[Region QB]:[Region QB]],"C/SWA",Offshore_Wells_Jan_2024[[Spud Year]:[Spud Year]],AY$4,Offshore_Wells_Jan_2024[[Original Wellbore Intent]:[Original Wellbore Intent]],"Exploration")</f>
        <v>0</v>
      </c>
      <c r="AZ26" s="81">
        <f>COUNTIFS(Offshore_Wells_Jan_2024[[Region QB]:[Region QB]],"C/SWA",Offshore_Wells_Jan_2024[[Spud Year]:[Spud Year]],AZ$4,Offshore_Wells_Jan_2024[[Original Wellbore Intent]:[Original Wellbore Intent]],"Exploration")</f>
        <v>0</v>
      </c>
      <c r="BA26" s="81">
        <f>COUNTIFS(Offshore_Wells_Jan_2024[[Region QB]:[Region QB]],"C/SWA",Offshore_Wells_Jan_2024[[Spud Year]:[Spud Year]],BA$4,Offshore_Wells_Jan_2024[[Original Wellbore Intent]:[Original Wellbore Intent]],"Exploration")</f>
        <v>0</v>
      </c>
      <c r="BB26" s="81">
        <f>COUNTIFS(Offshore_Wells_Jan_2024[[Region QB]:[Region QB]],"C/SWA",Offshore_Wells_Jan_2024[[Spud Year]:[Spud Year]],BB$4,Offshore_Wells_Jan_2024[[Original Wellbore Intent]:[Original Wellbore Intent]],"Exploration")</f>
        <v>0</v>
      </c>
      <c r="BC26" s="81">
        <f>COUNTIFS(Offshore_Wells_Jan_2024[[Region QB]:[Region QB]],"C/SWA",Offshore_Wells_Jan_2024[[Spud Year]:[Spud Year]],BC$4,Offshore_Wells_Jan_2024[[Original Wellbore Intent]:[Original Wellbore Intent]],"Exploration")</f>
        <v>0</v>
      </c>
      <c r="BD26" s="81">
        <f>COUNTIFS(Offshore_Wells_Jan_2024[[Region QB]:[Region QB]],"C/SWA",Offshore_Wells_Jan_2024[[Spud Year]:[Spud Year]],BD$4,Offshore_Wells_Jan_2024[[Original Wellbore Intent]:[Original Wellbore Intent]],"Exploration")</f>
        <v>0</v>
      </c>
      <c r="BE26" s="81">
        <f>COUNTIFS(Offshore_Wells_Jan_2024[[Region QB]:[Region QB]],"C/SWA",Offshore_Wells_Jan_2024[[Spud Year]:[Spud Year]],BE$4,Offshore_Wells_Jan_2024[[Original Wellbore Intent]:[Original Wellbore Intent]],"Exploration")</f>
        <v>0</v>
      </c>
      <c r="BF26" s="81">
        <f>COUNTIFS(Offshore_Wells_Jan_2024[[Region QB]:[Region QB]],"C/SWA",Offshore_Wells_Jan_2024[[Spud Year]:[Spud Year]],BF$4,Offshore_Wells_Jan_2024[[Original Wellbore Intent]:[Original Wellbore Intent]],"Exploration")</f>
        <v>0</v>
      </c>
      <c r="BG26" s="81">
        <f>COUNTIFS(Offshore_Wells_Jan_2024[[Region QB]:[Region QB]],"C/SWA",Offshore_Wells_Jan_2024[[Spud Year]:[Spud Year]],BG$4,Offshore_Wells_Jan_2024[[Original Wellbore Intent]:[Original Wellbore Intent]],"Exploration")</f>
        <v>0</v>
      </c>
      <c r="BH26" s="81">
        <f>COUNTIFS(Offshore_Wells_Jan_2024[[Region QB]:[Region QB]],"C/SWA",Offshore_Wells_Jan_2024[[Spud Year]:[Spud Year]],BH$4,Offshore_Wells_Jan_2024[[Original Wellbore Intent]:[Original Wellbore Intent]],"Exploration")</f>
        <v>0</v>
      </c>
      <c r="BI26" s="81">
        <f>COUNTIFS(Offshore_Wells_Jan_2024[[Region QB]:[Region QB]],"C/SWA",Offshore_Wells_Jan_2024[[Spud Year]:[Spud Year]],BI$4,Offshore_Wells_Jan_2024[[Original Wellbore Intent]:[Original Wellbore Intent]],"Exploration")</f>
        <v>0</v>
      </c>
      <c r="BJ26" s="81">
        <f>COUNTIFS(Offshore_Wells_Jan_2024[[Region QB]:[Region QB]],"C/SWA",Offshore_Wells_Jan_2024[[Spud Year]:[Spud Year]],BJ$4,Offshore_Wells_Jan_2024[[Original Wellbore Intent]:[Original Wellbore Intent]],"Exploration")</f>
        <v>0</v>
      </c>
      <c r="BK26" s="73">
        <f t="shared" si="64"/>
        <v>45</v>
      </c>
    </row>
    <row r="27" spans="1:63" outlineLevel="1" x14ac:dyDescent="0.3">
      <c r="A27" s="17"/>
      <c r="B27" s="19" t="s">
        <v>39</v>
      </c>
      <c r="C27" s="81">
        <f>COUNTIFS(Offshore_Wells_Jan_2024[[Region QB]:[Region QB]],"CNS",Offshore_Wells_Jan_2024[[Spud Year]:[Spud Year]],C$4,Offshore_Wells_Jan_2024[[Original Wellbore Intent]:[Original Wellbore Intent]],"Exploration")</f>
        <v>1</v>
      </c>
      <c r="D27" s="81">
        <f>COUNTIFS(Offshore_Wells_Jan_2024[[Region QB]:[Region QB]],"CNS",Offshore_Wells_Jan_2024[[Spud Year]:[Spud Year]],D$4,Offshore_Wells_Jan_2024[[Original Wellbore Intent]:[Original Wellbore Intent]],"Exploration")</f>
        <v>0</v>
      </c>
      <c r="E27" s="81">
        <f>COUNTIFS(Offshore_Wells_Jan_2024[[Region QB]:[Region QB]],"CNS",Offshore_Wells_Jan_2024[[Spud Year]:[Spud Year]],E$4,Offshore_Wells_Jan_2024[[Original Wellbore Intent]:[Original Wellbore Intent]],"Exploration")</f>
        <v>0</v>
      </c>
      <c r="F27" s="81">
        <f>COUNTIFS(Offshore_Wells_Jan_2024[[Region QB]:[Region QB]],"CNS",Offshore_Wells_Jan_2024[[Spud Year]:[Spud Year]],F$4,Offshore_Wells_Jan_2024[[Original Wellbore Intent]:[Original Wellbore Intent]],"Exploration")</f>
        <v>11</v>
      </c>
      <c r="G27" s="81">
        <f>COUNTIFS(Offshore_Wells_Jan_2024[[Region QB]:[Region QB]],"CNS",Offshore_Wells_Jan_2024[[Spud Year]:[Spud Year]],G$4,Offshore_Wells_Jan_2024[[Original Wellbore Intent]:[Original Wellbore Intent]],"Exploration")</f>
        <v>2</v>
      </c>
      <c r="H27" s="81">
        <f>COUNTIFS(Offshore_Wells_Jan_2024[[Region QB]:[Region QB]],"CNS",Offshore_Wells_Jan_2024[[Spud Year]:[Spud Year]],H$4,Offshore_Wells_Jan_2024[[Original Wellbore Intent]:[Original Wellbore Intent]],"Exploration")</f>
        <v>10</v>
      </c>
      <c r="I27" s="81">
        <f>COUNTIFS(Offshore_Wells_Jan_2024[[Region QB]:[Region QB]],"CNS",Offshore_Wells_Jan_2024[[Spud Year]:[Spud Year]],I$4,Offshore_Wells_Jan_2024[[Original Wellbore Intent]:[Original Wellbore Intent]],"Exploration")</f>
        <v>11</v>
      </c>
      <c r="J27" s="81">
        <f>COUNTIFS(Offshore_Wells_Jan_2024[[Region QB]:[Region QB]],"CNS",Offshore_Wells_Jan_2024[[Spud Year]:[Spud Year]],J$4,Offshore_Wells_Jan_2024[[Original Wellbore Intent]:[Original Wellbore Intent]],"Exploration")</f>
        <v>14</v>
      </c>
      <c r="K27" s="81">
        <f>COUNTIFS(Offshore_Wells_Jan_2024[[Region QB]:[Region QB]],"CNS",Offshore_Wells_Jan_2024[[Spud Year]:[Spud Year]],K$4,Offshore_Wells_Jan_2024[[Original Wellbore Intent]:[Original Wellbore Intent]],"Exploration")</f>
        <v>15</v>
      </c>
      <c r="L27" s="81">
        <f>COUNTIFS(Offshore_Wells_Jan_2024[[Region QB]:[Region QB]],"CNS",Offshore_Wells_Jan_2024[[Spud Year]:[Spud Year]],L$4,Offshore_Wells_Jan_2024[[Original Wellbore Intent]:[Original Wellbore Intent]],"Exploration")</f>
        <v>19</v>
      </c>
      <c r="M27" s="81">
        <f>COUNTIFS(Offshore_Wells_Jan_2024[[Region QB]:[Region QB]],"CNS",Offshore_Wells_Jan_2024[[Spud Year]:[Spud Year]],M$4,Offshore_Wells_Jan_2024[[Original Wellbore Intent]:[Original Wellbore Intent]],"Exploration")</f>
        <v>22</v>
      </c>
      <c r="N27" s="81">
        <f>COUNTIFS(Offshore_Wells_Jan_2024[[Region QB]:[Region QB]],"CNS",Offshore_Wells_Jan_2024[[Spud Year]:[Spud Year]],N$4,Offshore_Wells_Jan_2024[[Original Wellbore Intent]:[Original Wellbore Intent]],"Exploration")</f>
        <v>41</v>
      </c>
      <c r="O27" s="81">
        <f>COUNTIFS(Offshore_Wells_Jan_2024[[Region QB]:[Region QB]],"CNS",Offshore_Wells_Jan_2024[[Spud Year]:[Spud Year]],O$4,Offshore_Wells_Jan_2024[[Original Wellbore Intent]:[Original Wellbore Intent]],"Exploration")</f>
        <v>25</v>
      </c>
      <c r="P27" s="81">
        <f>COUNTIFS(Offshore_Wells_Jan_2024[[Region QB]:[Region QB]],"CNS",Offshore_Wells_Jan_2024[[Spud Year]:[Spud Year]],P$4,Offshore_Wells_Jan_2024[[Original Wellbore Intent]:[Original Wellbore Intent]],"Exploration")</f>
        <v>20</v>
      </c>
      <c r="Q27" s="81">
        <f>COUNTIFS(Offshore_Wells_Jan_2024[[Region QB]:[Region QB]],"CNS",Offshore_Wells_Jan_2024[[Spud Year]:[Spud Year]],Q$4,Offshore_Wells_Jan_2024[[Original Wellbore Intent]:[Original Wellbore Intent]],"Exploration")</f>
        <v>22</v>
      </c>
      <c r="R27" s="81">
        <f>COUNTIFS(Offshore_Wells_Jan_2024[[Region QB]:[Region QB]],"CNS",Offshore_Wells_Jan_2024[[Spud Year]:[Spud Year]],R$4,Offshore_Wells_Jan_2024[[Original Wellbore Intent]:[Original Wellbore Intent]],"Exploration")</f>
        <v>17</v>
      </c>
      <c r="S27" s="81">
        <f>COUNTIFS(Offshore_Wells_Jan_2024[[Region QB]:[Region QB]],"CNS",Offshore_Wells_Jan_2024[[Spud Year]:[Spud Year]],S$4,Offshore_Wells_Jan_2024[[Original Wellbore Intent]:[Original Wellbore Intent]],"Exploration")</f>
        <v>18</v>
      </c>
      <c r="T27" s="81">
        <f>COUNTIFS(Offshore_Wells_Jan_2024[[Region QB]:[Region QB]],"CNS",Offshore_Wells_Jan_2024[[Spud Year]:[Spud Year]],T$4,Offshore_Wells_Jan_2024[[Original Wellbore Intent]:[Original Wellbore Intent]],"Exploration")</f>
        <v>43</v>
      </c>
      <c r="U27" s="81">
        <f>COUNTIFS(Offshore_Wells_Jan_2024[[Region QB]:[Region QB]],"CNS",Offshore_Wells_Jan_2024[[Spud Year]:[Spud Year]],U$4,Offshore_Wells_Jan_2024[[Original Wellbore Intent]:[Original Wellbore Intent]],"Exploration")</f>
        <v>36</v>
      </c>
      <c r="V27" s="81">
        <f>COUNTIFS(Offshore_Wells_Jan_2024[[Region QB]:[Region QB]],"CNS",Offshore_Wells_Jan_2024[[Spud Year]:[Spud Year]],V$4,Offshore_Wells_Jan_2024[[Original Wellbore Intent]:[Original Wellbore Intent]],"Exploration")</f>
        <v>43</v>
      </c>
      <c r="W27" s="81">
        <f>COUNTIFS(Offshore_Wells_Jan_2024[[Region QB]:[Region QB]],"CNS",Offshore_Wells_Jan_2024[[Spud Year]:[Spud Year]],W$4,Offshore_Wells_Jan_2024[[Original Wellbore Intent]:[Original Wellbore Intent]],"Exploration")</f>
        <v>49</v>
      </c>
      <c r="X27" s="81">
        <f>COUNTIFS(Offshore_Wells_Jan_2024[[Region QB]:[Region QB]],"CNS",Offshore_Wells_Jan_2024[[Spud Year]:[Spud Year]],X$4,Offshore_Wells_Jan_2024[[Original Wellbore Intent]:[Original Wellbore Intent]],"Exploration")</f>
        <v>46</v>
      </c>
      <c r="Y27" s="81">
        <f>COUNTIFS(Offshore_Wells_Jan_2024[[Region QB]:[Region QB]],"CNS",Offshore_Wells_Jan_2024[[Spud Year]:[Spud Year]],Y$4,Offshore_Wells_Jan_2024[[Original Wellbore Intent]:[Original Wellbore Intent]],"Exploration")</f>
        <v>32</v>
      </c>
      <c r="Z27" s="81">
        <f>COUNTIFS(Offshore_Wells_Jan_2024[[Region QB]:[Region QB]],"CNS",Offshore_Wells_Jan_2024[[Spud Year]:[Spud Year]],Z$4,Offshore_Wells_Jan_2024[[Original Wellbore Intent]:[Original Wellbore Intent]],"Exploration")</f>
        <v>30</v>
      </c>
      <c r="AA27" s="81">
        <f>COUNTIFS(Offshore_Wells_Jan_2024[[Region QB]:[Region QB]],"CNS",Offshore_Wells_Jan_2024[[Spud Year]:[Spud Year]],AA$4,Offshore_Wells_Jan_2024[[Original Wellbore Intent]:[Original Wellbore Intent]],"Exploration")</f>
        <v>34</v>
      </c>
      <c r="AB27" s="81">
        <f>COUNTIFS(Offshore_Wells_Jan_2024[[Region QB]:[Region QB]],"CNS",Offshore_Wells_Jan_2024[[Spud Year]:[Spud Year]],AB$4,Offshore_Wells_Jan_2024[[Original Wellbore Intent]:[Original Wellbore Intent]],"Exploration")</f>
        <v>40</v>
      </c>
      <c r="AC27" s="81">
        <f>COUNTIFS(Offshore_Wells_Jan_2024[[Region QB]:[Region QB]],"CNS",Offshore_Wells_Jan_2024[[Spud Year]:[Spud Year]],AC$4,Offshore_Wells_Jan_2024[[Original Wellbore Intent]:[Original Wellbore Intent]],"Exploration")</f>
        <v>65</v>
      </c>
      <c r="AD27" s="81">
        <f>COUNTIFS(Offshore_Wells_Jan_2024[[Region QB]:[Region QB]],"CNS",Offshore_Wells_Jan_2024[[Spud Year]:[Spud Year]],AD$4,Offshore_Wells_Jan_2024[[Original Wellbore Intent]:[Original Wellbore Intent]],"Exploration")</f>
        <v>53</v>
      </c>
      <c r="AE27" s="81">
        <f>COUNTIFS(Offshore_Wells_Jan_2024[[Region QB]:[Region QB]],"CNS",Offshore_Wells_Jan_2024[[Spud Year]:[Spud Year]],AE$4,Offshore_Wells_Jan_2024[[Original Wellbore Intent]:[Original Wellbore Intent]],"Exploration")</f>
        <v>45</v>
      </c>
      <c r="AF27" s="81">
        <f>COUNTIFS(Offshore_Wells_Jan_2024[[Region QB]:[Region QB]],"CNS",Offshore_Wells_Jan_2024[[Spud Year]:[Spud Year]],AF$4,Offshore_Wells_Jan_2024[[Original Wellbore Intent]:[Original Wellbore Intent]],"Exploration")</f>
        <v>20</v>
      </c>
      <c r="AG27" s="81">
        <f>COUNTIFS(Offshore_Wells_Jan_2024[[Region QB]:[Region QB]],"CNS",Offshore_Wells_Jan_2024[[Spud Year]:[Spud Year]],AG$4,Offshore_Wells_Jan_2024[[Original Wellbore Intent]:[Original Wellbore Intent]],"Exploration")</f>
        <v>18</v>
      </c>
      <c r="AH27" s="81">
        <f>COUNTIFS(Offshore_Wells_Jan_2024[[Region QB]:[Region QB]],"CNS",Offshore_Wells_Jan_2024[[Spud Year]:[Spud Year]],AH$4,Offshore_Wells_Jan_2024[[Original Wellbore Intent]:[Original Wellbore Intent]],"Exploration")</f>
        <v>25</v>
      </c>
      <c r="AI27" s="81">
        <f>COUNTIFS(Offshore_Wells_Jan_2024[[Region QB]:[Region QB]],"CNS",Offshore_Wells_Jan_2024[[Spud Year]:[Spud Year]],AI$4,Offshore_Wells_Jan_2024[[Original Wellbore Intent]:[Original Wellbore Intent]],"Exploration")</f>
        <v>32</v>
      </c>
      <c r="AJ27" s="81">
        <f>COUNTIFS(Offshore_Wells_Jan_2024[[Region QB]:[Region QB]],"CNS",Offshore_Wells_Jan_2024[[Spud Year]:[Spud Year]],AJ$4,Offshore_Wells_Jan_2024[[Original Wellbore Intent]:[Original Wellbore Intent]],"Exploration")</f>
        <v>23</v>
      </c>
      <c r="AK27" s="81">
        <f>COUNTIFS(Offshore_Wells_Jan_2024[[Region QB]:[Region QB]],"CNS",Offshore_Wells_Jan_2024[[Spud Year]:[Spud Year]],AK$4,Offshore_Wells_Jan_2024[[Original Wellbore Intent]:[Original Wellbore Intent]],"Exploration")</f>
        <v>18</v>
      </c>
      <c r="AL27" s="81">
        <f>COUNTIFS(Offshore_Wells_Jan_2024[[Region QB]:[Region QB]],"CNS",Offshore_Wells_Jan_2024[[Spud Year]:[Spud Year]],AL$4,Offshore_Wells_Jan_2024[[Original Wellbore Intent]:[Original Wellbore Intent]],"Exploration")</f>
        <v>11</v>
      </c>
      <c r="AM27" s="81">
        <f>COUNTIFS(Offshore_Wells_Jan_2024[[Region QB]:[Region QB]],"CNS",Offshore_Wells_Jan_2024[[Spud Year]:[Spud Year]],AM$4,Offshore_Wells_Jan_2024[[Original Wellbore Intent]:[Original Wellbore Intent]],"Exploration")</f>
        <v>16</v>
      </c>
      <c r="AN27" s="81">
        <f>COUNTIFS(Offshore_Wells_Jan_2024[[Region QB]:[Region QB]],"CNS",Offshore_Wells_Jan_2024[[Spud Year]:[Spud Year]],AN$4,Offshore_Wells_Jan_2024[[Original Wellbore Intent]:[Original Wellbore Intent]],"Exploration")</f>
        <v>9</v>
      </c>
      <c r="AO27" s="81">
        <f>COUNTIFS(Offshore_Wells_Jan_2024[[Region QB]:[Region QB]],"CNS",Offshore_Wells_Jan_2024[[Spud Year]:[Spud Year]],AO$4,Offshore_Wells_Jan_2024[[Original Wellbore Intent]:[Original Wellbore Intent]],"Exploration")</f>
        <v>8</v>
      </c>
      <c r="AP27" s="81">
        <f>COUNTIFS(Offshore_Wells_Jan_2024[[Region QB]:[Region QB]],"CNS",Offshore_Wells_Jan_2024[[Spud Year]:[Spud Year]],AP$4,Offshore_Wells_Jan_2024[[Original Wellbore Intent]:[Original Wellbore Intent]],"Exploration")</f>
        <v>12</v>
      </c>
      <c r="AQ27" s="81">
        <f>COUNTIFS(Offshore_Wells_Jan_2024[[Region QB]:[Region QB]],"CNS",Offshore_Wells_Jan_2024[[Spud Year]:[Spud Year]],AQ$4,Offshore_Wells_Jan_2024[[Original Wellbore Intent]:[Original Wellbore Intent]],"Exploration")</f>
        <v>15</v>
      </c>
      <c r="AR27" s="81">
        <f>COUNTIFS(Offshore_Wells_Jan_2024[[Region QB]:[Region QB]],"CNS",Offshore_Wells_Jan_2024[[Spud Year]:[Spud Year]],AR$4,Offshore_Wells_Jan_2024[[Original Wellbore Intent]:[Original Wellbore Intent]],"Exploration")</f>
        <v>28</v>
      </c>
      <c r="AS27" s="81">
        <f>COUNTIFS(Offshore_Wells_Jan_2024[[Region QB]:[Region QB]],"CNS",Offshore_Wells_Jan_2024[[Spud Year]:[Spud Year]],AS$4,Offshore_Wells_Jan_2024[[Original Wellbore Intent]:[Original Wellbore Intent]],"Exploration")</f>
        <v>16</v>
      </c>
      <c r="AT27" s="81">
        <f>COUNTIFS(Offshore_Wells_Jan_2024[[Region QB]:[Region QB]],"CNS",Offshore_Wells_Jan_2024[[Spud Year]:[Spud Year]],AT$4,Offshore_Wells_Jan_2024[[Original Wellbore Intent]:[Original Wellbore Intent]],"Exploration")</f>
        <v>19</v>
      </c>
      <c r="AU27" s="81">
        <f>COUNTIFS(Offshore_Wells_Jan_2024[[Region QB]:[Region QB]],"CNS",Offshore_Wells_Jan_2024[[Spud Year]:[Spud Year]],AU$4,Offshore_Wells_Jan_2024[[Original Wellbore Intent]:[Original Wellbore Intent]],"Exploration")</f>
        <v>24</v>
      </c>
      <c r="AV27" s="81">
        <f>COUNTIFS(Offshore_Wells_Jan_2024[[Region QB]:[Region QB]],"CNS",Offshore_Wells_Jan_2024[[Spud Year]:[Spud Year]],AV$4,Offshore_Wells_Jan_2024[[Original Wellbore Intent]:[Original Wellbore Intent]],"Exploration")</f>
        <v>11</v>
      </c>
      <c r="AW27" s="81">
        <f>COUNTIFS(Offshore_Wells_Jan_2024[[Region QB]:[Region QB]],"CNS",Offshore_Wells_Jan_2024[[Spud Year]:[Spud Year]],AW$4,Offshore_Wells_Jan_2024[[Original Wellbore Intent]:[Original Wellbore Intent]],"Exploration")</f>
        <v>6</v>
      </c>
      <c r="AX27" s="81">
        <f>COUNTIFS(Offshore_Wells_Jan_2024[[Region QB]:[Region QB]],"CNS",Offshore_Wells_Jan_2024[[Spud Year]:[Spud Year]],AX$4,Offshore_Wells_Jan_2024[[Original Wellbore Intent]:[Original Wellbore Intent]],"Exploration")</f>
        <v>7</v>
      </c>
      <c r="AY27" s="81">
        <f>COUNTIFS(Offshore_Wells_Jan_2024[[Region QB]:[Region QB]],"CNS",Offshore_Wells_Jan_2024[[Spud Year]:[Spud Year]],AY$4,Offshore_Wells_Jan_2024[[Original Wellbore Intent]:[Original Wellbore Intent]],"Exploration")</f>
        <v>14</v>
      </c>
      <c r="AZ27" s="81">
        <f>COUNTIFS(Offshore_Wells_Jan_2024[[Region QB]:[Region QB]],"CNS",Offshore_Wells_Jan_2024[[Spud Year]:[Spud Year]],AZ$4,Offshore_Wells_Jan_2024[[Original Wellbore Intent]:[Original Wellbore Intent]],"Exploration")</f>
        <v>15</v>
      </c>
      <c r="BA27" s="81">
        <f>COUNTIFS(Offshore_Wells_Jan_2024[[Region QB]:[Region QB]],"CNS",Offshore_Wells_Jan_2024[[Spud Year]:[Spud Year]],BA$4,Offshore_Wells_Jan_2024[[Original Wellbore Intent]:[Original Wellbore Intent]],"Exploration")</f>
        <v>10</v>
      </c>
      <c r="BB27" s="81">
        <f>COUNTIFS(Offshore_Wells_Jan_2024[[Region QB]:[Region QB]],"CNS",Offshore_Wells_Jan_2024[[Spud Year]:[Spud Year]],BB$4,Offshore_Wells_Jan_2024[[Original Wellbore Intent]:[Original Wellbore Intent]],"Exploration")</f>
        <v>9</v>
      </c>
      <c r="BC27" s="81">
        <f>COUNTIFS(Offshore_Wells_Jan_2024[[Region QB]:[Region QB]],"CNS",Offshore_Wells_Jan_2024[[Spud Year]:[Spud Year]],BC$4,Offshore_Wells_Jan_2024[[Original Wellbore Intent]:[Original Wellbore Intent]],"Exploration")</f>
        <v>6</v>
      </c>
      <c r="BD27" s="81">
        <f>COUNTIFS(Offshore_Wells_Jan_2024[[Region QB]:[Region QB]],"CNS",Offshore_Wells_Jan_2024[[Spud Year]:[Spud Year]],BD$4,Offshore_Wells_Jan_2024[[Original Wellbore Intent]:[Original Wellbore Intent]],"Exploration")</f>
        <v>8</v>
      </c>
      <c r="BE27" s="81">
        <f>COUNTIFS(Offshore_Wells_Jan_2024[[Region QB]:[Region QB]],"CNS",Offshore_Wells_Jan_2024[[Spud Year]:[Spud Year]],BE$4,Offshore_Wells_Jan_2024[[Original Wellbore Intent]:[Original Wellbore Intent]],"Exploration")</f>
        <v>8</v>
      </c>
      <c r="BF27" s="81">
        <f>COUNTIFS(Offshore_Wells_Jan_2024[[Region QB]:[Region QB]],"CNS",Offshore_Wells_Jan_2024[[Spud Year]:[Spud Year]],BF$4,Offshore_Wells_Jan_2024[[Original Wellbore Intent]:[Original Wellbore Intent]],"Exploration")</f>
        <v>3</v>
      </c>
      <c r="BG27" s="81">
        <f>COUNTIFS(Offshore_Wells_Jan_2024[[Region QB]:[Region QB]],"CNS",Offshore_Wells_Jan_2024[[Spud Year]:[Spud Year]],BG$4,Offshore_Wells_Jan_2024[[Original Wellbore Intent]:[Original Wellbore Intent]],"Exploration")</f>
        <v>1</v>
      </c>
      <c r="BH27" s="81">
        <f>COUNTIFS(Offshore_Wells_Jan_2024[[Region QB]:[Region QB]],"CNS",Offshore_Wells_Jan_2024[[Spud Year]:[Spud Year]],BH$4,Offshore_Wells_Jan_2024[[Original Wellbore Intent]:[Original Wellbore Intent]],"Exploration")</f>
        <v>4</v>
      </c>
      <c r="BI27" s="81">
        <f>COUNTIFS(Offshore_Wells_Jan_2024[[Region QB]:[Region QB]],"CNS",Offshore_Wells_Jan_2024[[Spud Year]:[Spud Year]],BI$4,Offshore_Wells_Jan_2024[[Original Wellbore Intent]:[Original Wellbore Intent]],"Exploration")</f>
        <v>4</v>
      </c>
      <c r="BJ27" s="81">
        <f>COUNTIFS(Offshore_Wells_Jan_2024[[Region QB]:[Region QB]],"CNS",Offshore_Wells_Jan_2024[[Spud Year]:[Spud Year]],BJ$4,Offshore_Wells_Jan_2024[[Original Wellbore Intent]:[Original Wellbore Intent]],"Exploration")</f>
        <v>5</v>
      </c>
      <c r="BK27" s="73">
        <f t="shared" si="64"/>
        <v>1169</v>
      </c>
    </row>
    <row r="28" spans="1:63" outlineLevel="1" x14ac:dyDescent="0.3">
      <c r="A28" s="17"/>
      <c r="B28" s="19" t="s">
        <v>40</v>
      </c>
      <c r="C28" s="81">
        <f>COUNTIFS(Offshore_Wells_Jan_2024[[Region QB]:[Region QB]],"NNS",Offshore_Wells_Jan_2024[[Spud Year]:[Spud Year]],C$4,Offshore_Wells_Jan_2024[[Original Wellbore Intent]:[Original Wellbore Intent]],"Exploration")</f>
        <v>0</v>
      </c>
      <c r="D28" s="81">
        <f>COUNTIFS(Offshore_Wells_Jan_2024[[Region QB]:[Region QB]],"NNS",Offshore_Wells_Jan_2024[[Spud Year]:[Spud Year]],D$4,Offshore_Wells_Jan_2024[[Original Wellbore Intent]:[Original Wellbore Intent]],"Exploration")</f>
        <v>0</v>
      </c>
      <c r="E28" s="81">
        <f>COUNTIFS(Offshore_Wells_Jan_2024[[Region QB]:[Region QB]],"NNS",Offshore_Wells_Jan_2024[[Spud Year]:[Spud Year]],E$4,Offshore_Wells_Jan_2024[[Original Wellbore Intent]:[Original Wellbore Intent]],"Exploration")</f>
        <v>0</v>
      </c>
      <c r="F28" s="81">
        <f>COUNTIFS(Offshore_Wells_Jan_2024[[Region QB]:[Region QB]],"NNS",Offshore_Wells_Jan_2024[[Spud Year]:[Spud Year]],F$4,Offshore_Wells_Jan_2024[[Original Wellbore Intent]:[Original Wellbore Intent]],"Exploration")</f>
        <v>0</v>
      </c>
      <c r="G28" s="81">
        <f>COUNTIFS(Offshore_Wells_Jan_2024[[Region QB]:[Region QB]],"NNS",Offshore_Wells_Jan_2024[[Spud Year]:[Spud Year]],G$4,Offshore_Wells_Jan_2024[[Original Wellbore Intent]:[Original Wellbore Intent]],"Exploration")</f>
        <v>0</v>
      </c>
      <c r="H28" s="81">
        <f>COUNTIFS(Offshore_Wells_Jan_2024[[Region QB]:[Region QB]],"NNS",Offshore_Wells_Jan_2024[[Spud Year]:[Spud Year]],H$4,Offshore_Wells_Jan_2024[[Original Wellbore Intent]:[Original Wellbore Intent]],"Exploration")</f>
        <v>0</v>
      </c>
      <c r="I28" s="81">
        <f>COUNTIFS(Offshore_Wells_Jan_2024[[Region QB]:[Region QB]],"NNS",Offshore_Wells_Jan_2024[[Spud Year]:[Spud Year]],I$4,Offshore_Wells_Jan_2024[[Original Wellbore Intent]:[Original Wellbore Intent]],"Exploration")</f>
        <v>0</v>
      </c>
      <c r="J28" s="81">
        <f>COUNTIFS(Offshore_Wells_Jan_2024[[Region QB]:[Region QB]],"NNS",Offshore_Wells_Jan_2024[[Spud Year]:[Spud Year]],J$4,Offshore_Wells_Jan_2024[[Original Wellbore Intent]:[Original Wellbore Intent]],"Exploration")</f>
        <v>6</v>
      </c>
      <c r="K28" s="81">
        <f>COUNTIFS(Offshore_Wells_Jan_2024[[Region QB]:[Region QB]],"NNS",Offshore_Wells_Jan_2024[[Spud Year]:[Spud Year]],K$4,Offshore_Wells_Jan_2024[[Original Wellbore Intent]:[Original Wellbore Intent]],"Exploration")</f>
        <v>13</v>
      </c>
      <c r="L28" s="81">
        <f>COUNTIFS(Offshore_Wells_Jan_2024[[Region QB]:[Region QB]],"NNS",Offshore_Wells_Jan_2024[[Spud Year]:[Spud Year]],L$4,Offshore_Wells_Jan_2024[[Original Wellbore Intent]:[Original Wellbore Intent]],"Exploration")</f>
        <v>18</v>
      </c>
      <c r="M28" s="81">
        <f>COUNTIFS(Offshore_Wells_Jan_2024[[Region QB]:[Region QB]],"NNS",Offshore_Wells_Jan_2024[[Spud Year]:[Spud Year]],M$4,Offshore_Wells_Jan_2024[[Original Wellbore Intent]:[Original Wellbore Intent]],"Exploration")</f>
        <v>35</v>
      </c>
      <c r="N28" s="81">
        <f>COUNTIFS(Offshore_Wells_Jan_2024[[Region QB]:[Region QB]],"NNS",Offshore_Wells_Jan_2024[[Spud Year]:[Spud Year]],N$4,Offshore_Wells_Jan_2024[[Original Wellbore Intent]:[Original Wellbore Intent]],"Exploration")</f>
        <v>36</v>
      </c>
      <c r="O28" s="81">
        <f>COUNTIFS(Offshore_Wells_Jan_2024[[Region QB]:[Region QB]],"NNS",Offshore_Wells_Jan_2024[[Spud Year]:[Spud Year]],O$4,Offshore_Wells_Jan_2024[[Original Wellbore Intent]:[Original Wellbore Intent]],"Exploration")</f>
        <v>32</v>
      </c>
      <c r="P28" s="81">
        <f>COUNTIFS(Offshore_Wells_Jan_2024[[Region QB]:[Region QB]],"NNS",Offshore_Wells_Jan_2024[[Spud Year]:[Spud Year]],P$4,Offshore_Wells_Jan_2024[[Original Wellbore Intent]:[Original Wellbore Intent]],"Exploration")</f>
        <v>33</v>
      </c>
      <c r="Q28" s="81">
        <f>COUNTIFS(Offshore_Wells_Jan_2024[[Region QB]:[Region QB]],"NNS",Offshore_Wells_Jan_2024[[Spud Year]:[Spud Year]],Q$4,Offshore_Wells_Jan_2024[[Original Wellbore Intent]:[Original Wellbore Intent]],"Exploration")</f>
        <v>14</v>
      </c>
      <c r="R28" s="81">
        <f>COUNTIFS(Offshore_Wells_Jan_2024[[Region QB]:[Region QB]],"NNS",Offshore_Wells_Jan_2024[[Spud Year]:[Spud Year]],R$4,Offshore_Wells_Jan_2024[[Original Wellbore Intent]:[Original Wellbore Intent]],"Exploration")</f>
        <v>12</v>
      </c>
      <c r="S28" s="81">
        <f>COUNTIFS(Offshore_Wells_Jan_2024[[Region QB]:[Region QB]],"NNS",Offshore_Wells_Jan_2024[[Spud Year]:[Spud Year]],S$4,Offshore_Wells_Jan_2024[[Original Wellbore Intent]:[Original Wellbore Intent]],"Exploration")</f>
        <v>13</v>
      </c>
      <c r="T28" s="81">
        <f>COUNTIFS(Offshore_Wells_Jan_2024[[Region QB]:[Region QB]],"NNS",Offshore_Wells_Jan_2024[[Spud Year]:[Spud Year]],T$4,Offshore_Wells_Jan_2024[[Original Wellbore Intent]:[Original Wellbore Intent]],"Exploration")</f>
        <v>12</v>
      </c>
      <c r="U28" s="81">
        <f>COUNTIFS(Offshore_Wells_Jan_2024[[Region QB]:[Region QB]],"NNS",Offshore_Wells_Jan_2024[[Spud Year]:[Spud Year]],U$4,Offshore_Wells_Jan_2024[[Original Wellbore Intent]:[Original Wellbore Intent]],"Exploration")</f>
        <v>18</v>
      </c>
      <c r="V28" s="81">
        <f>COUNTIFS(Offshore_Wells_Jan_2024[[Region QB]:[Region QB]],"NNS",Offshore_Wells_Jan_2024[[Spud Year]:[Spud Year]],V$4,Offshore_Wells_Jan_2024[[Original Wellbore Intent]:[Original Wellbore Intent]],"Exploration")</f>
        <v>25</v>
      </c>
      <c r="W28" s="81">
        <f>COUNTIFS(Offshore_Wells_Jan_2024[[Region QB]:[Region QB]],"NNS",Offshore_Wells_Jan_2024[[Spud Year]:[Spud Year]],W$4,Offshore_Wells_Jan_2024[[Original Wellbore Intent]:[Original Wellbore Intent]],"Exploration")</f>
        <v>27</v>
      </c>
      <c r="X28" s="81">
        <f>COUNTIFS(Offshore_Wells_Jan_2024[[Region QB]:[Region QB]],"NNS",Offshore_Wells_Jan_2024[[Spud Year]:[Spud Year]],X$4,Offshore_Wells_Jan_2024[[Original Wellbore Intent]:[Original Wellbore Intent]],"Exploration")</f>
        <v>30</v>
      </c>
      <c r="Y28" s="81">
        <f>COUNTIFS(Offshore_Wells_Jan_2024[[Region QB]:[Region QB]],"NNS",Offshore_Wells_Jan_2024[[Spud Year]:[Spud Year]],Y$4,Offshore_Wells_Jan_2024[[Original Wellbore Intent]:[Original Wellbore Intent]],"Exploration")</f>
        <v>23</v>
      </c>
      <c r="Z28" s="81">
        <f>COUNTIFS(Offshore_Wells_Jan_2024[[Region QB]:[Region QB]],"NNS",Offshore_Wells_Jan_2024[[Spud Year]:[Spud Year]],Z$4,Offshore_Wells_Jan_2024[[Original Wellbore Intent]:[Original Wellbore Intent]],"Exploration")</f>
        <v>19</v>
      </c>
      <c r="AA28" s="81">
        <f>COUNTIFS(Offshore_Wells_Jan_2024[[Region QB]:[Region QB]],"NNS",Offshore_Wells_Jan_2024[[Spud Year]:[Spud Year]],AA$4,Offshore_Wells_Jan_2024[[Original Wellbore Intent]:[Original Wellbore Intent]],"Exploration")</f>
        <v>28</v>
      </c>
      <c r="AB28" s="81">
        <f>COUNTIFS(Offshore_Wells_Jan_2024[[Region QB]:[Region QB]],"NNS",Offshore_Wells_Jan_2024[[Spud Year]:[Spud Year]],AB$4,Offshore_Wells_Jan_2024[[Original Wellbore Intent]:[Original Wellbore Intent]],"Exploration")</f>
        <v>20</v>
      </c>
      <c r="AC28" s="81">
        <f>COUNTIFS(Offshore_Wells_Jan_2024[[Region QB]:[Region QB]],"NNS",Offshore_Wells_Jan_2024[[Spud Year]:[Spud Year]],AC$4,Offshore_Wells_Jan_2024[[Original Wellbore Intent]:[Original Wellbore Intent]],"Exploration")</f>
        <v>54</v>
      </c>
      <c r="AD28" s="81">
        <f>COUNTIFS(Offshore_Wells_Jan_2024[[Region QB]:[Region QB]],"NNS",Offshore_Wells_Jan_2024[[Spud Year]:[Spud Year]],AD$4,Offshore_Wells_Jan_2024[[Original Wellbore Intent]:[Original Wellbore Intent]],"Exploration")</f>
        <v>28</v>
      </c>
      <c r="AE28" s="81">
        <f>COUNTIFS(Offshore_Wells_Jan_2024[[Region QB]:[Region QB]],"NNS",Offshore_Wells_Jan_2024[[Spud Year]:[Spud Year]],AE$4,Offshore_Wells_Jan_2024[[Original Wellbore Intent]:[Original Wellbore Intent]],"Exploration")</f>
        <v>20</v>
      </c>
      <c r="AF28" s="81">
        <f>COUNTIFS(Offshore_Wells_Jan_2024[[Region QB]:[Region QB]],"NNS",Offshore_Wells_Jan_2024[[Spud Year]:[Spud Year]],AF$4,Offshore_Wells_Jan_2024[[Original Wellbore Intent]:[Original Wellbore Intent]],"Exploration")</f>
        <v>11</v>
      </c>
      <c r="AG28" s="81">
        <f>COUNTIFS(Offshore_Wells_Jan_2024[[Region QB]:[Region QB]],"NNS",Offshore_Wells_Jan_2024[[Spud Year]:[Spud Year]],AG$4,Offshore_Wells_Jan_2024[[Original Wellbore Intent]:[Original Wellbore Intent]],"Exploration")</f>
        <v>7</v>
      </c>
      <c r="AH28" s="81">
        <f>COUNTIFS(Offshore_Wells_Jan_2024[[Region QB]:[Region QB]],"NNS",Offshore_Wells_Jan_2024[[Spud Year]:[Spud Year]],AH$4,Offshore_Wells_Jan_2024[[Original Wellbore Intent]:[Original Wellbore Intent]],"Exploration")</f>
        <v>5</v>
      </c>
      <c r="AI28" s="81">
        <f>COUNTIFS(Offshore_Wells_Jan_2024[[Region QB]:[Region QB]],"NNS",Offshore_Wells_Jan_2024[[Spud Year]:[Spud Year]],AI$4,Offshore_Wells_Jan_2024[[Original Wellbore Intent]:[Original Wellbore Intent]],"Exploration")</f>
        <v>12</v>
      </c>
      <c r="AJ28" s="81">
        <f>COUNTIFS(Offshore_Wells_Jan_2024[[Region QB]:[Region QB]],"NNS",Offshore_Wells_Jan_2024[[Spud Year]:[Spud Year]],AJ$4,Offshore_Wells_Jan_2024[[Original Wellbore Intent]:[Original Wellbore Intent]],"Exploration")</f>
        <v>13</v>
      </c>
      <c r="AK28" s="81">
        <f>COUNTIFS(Offshore_Wells_Jan_2024[[Region QB]:[Region QB]],"NNS",Offshore_Wells_Jan_2024[[Spud Year]:[Spud Year]],AK$4,Offshore_Wells_Jan_2024[[Original Wellbore Intent]:[Original Wellbore Intent]],"Exploration")</f>
        <v>11</v>
      </c>
      <c r="AL28" s="81">
        <f>COUNTIFS(Offshore_Wells_Jan_2024[[Region QB]:[Region QB]],"NNS",Offshore_Wells_Jan_2024[[Spud Year]:[Spud Year]],AL$4,Offshore_Wells_Jan_2024[[Original Wellbore Intent]:[Original Wellbore Intent]],"Exploration")</f>
        <v>2</v>
      </c>
      <c r="AM28" s="81">
        <f>COUNTIFS(Offshore_Wells_Jan_2024[[Region QB]:[Region QB]],"NNS",Offshore_Wells_Jan_2024[[Spud Year]:[Spud Year]],AM$4,Offshore_Wells_Jan_2024[[Original Wellbore Intent]:[Original Wellbore Intent]],"Exploration")</f>
        <v>8</v>
      </c>
      <c r="AN28" s="81">
        <f>COUNTIFS(Offshore_Wells_Jan_2024[[Region QB]:[Region QB]],"NNS",Offshore_Wells_Jan_2024[[Spud Year]:[Spud Year]],AN$4,Offshore_Wells_Jan_2024[[Original Wellbore Intent]:[Original Wellbore Intent]],"Exploration")</f>
        <v>5</v>
      </c>
      <c r="AO28" s="81">
        <f>COUNTIFS(Offshore_Wells_Jan_2024[[Region QB]:[Region QB]],"NNS",Offshore_Wells_Jan_2024[[Spud Year]:[Spud Year]],AO$4,Offshore_Wells_Jan_2024[[Original Wellbore Intent]:[Original Wellbore Intent]],"Exploration")</f>
        <v>3</v>
      </c>
      <c r="AP28" s="81">
        <f>COUNTIFS(Offshore_Wells_Jan_2024[[Region QB]:[Region QB]],"NNS",Offshore_Wells_Jan_2024[[Spud Year]:[Spud Year]],AP$4,Offshore_Wells_Jan_2024[[Original Wellbore Intent]:[Original Wellbore Intent]],"Exploration")</f>
        <v>4</v>
      </c>
      <c r="AQ28" s="81">
        <f>COUNTIFS(Offshore_Wells_Jan_2024[[Region QB]:[Region QB]],"NNS",Offshore_Wells_Jan_2024[[Spud Year]:[Spud Year]],AQ$4,Offshore_Wells_Jan_2024[[Original Wellbore Intent]:[Original Wellbore Intent]],"Exploration")</f>
        <v>4</v>
      </c>
      <c r="AR28" s="81">
        <f>COUNTIFS(Offshore_Wells_Jan_2024[[Region QB]:[Region QB]],"NNS",Offshore_Wells_Jan_2024[[Spud Year]:[Spud Year]],AR$4,Offshore_Wells_Jan_2024[[Original Wellbore Intent]:[Original Wellbore Intent]],"Exploration")</f>
        <v>6</v>
      </c>
      <c r="AS28" s="81">
        <f>COUNTIFS(Offshore_Wells_Jan_2024[[Region QB]:[Region QB]],"NNS",Offshore_Wells_Jan_2024[[Spud Year]:[Spud Year]],AS$4,Offshore_Wells_Jan_2024[[Original Wellbore Intent]:[Original Wellbore Intent]],"Exploration")</f>
        <v>8</v>
      </c>
      <c r="AT28" s="81">
        <f>COUNTIFS(Offshore_Wells_Jan_2024[[Region QB]:[Region QB]],"NNS",Offshore_Wells_Jan_2024[[Spud Year]:[Spud Year]],AT$4,Offshore_Wells_Jan_2024[[Original Wellbore Intent]:[Original Wellbore Intent]],"Exploration")</f>
        <v>6</v>
      </c>
      <c r="AU28" s="81">
        <f>COUNTIFS(Offshore_Wells_Jan_2024[[Region QB]:[Region QB]],"NNS",Offshore_Wells_Jan_2024[[Spud Year]:[Spud Year]],AU$4,Offshore_Wells_Jan_2024[[Original Wellbore Intent]:[Original Wellbore Intent]],"Exploration")</f>
        <v>16</v>
      </c>
      <c r="AV28" s="81">
        <f>COUNTIFS(Offshore_Wells_Jan_2024[[Region QB]:[Region QB]],"NNS",Offshore_Wells_Jan_2024[[Spud Year]:[Spud Year]],AV$4,Offshore_Wells_Jan_2024[[Original Wellbore Intent]:[Original Wellbore Intent]],"Exploration")</f>
        <v>2</v>
      </c>
      <c r="AW28" s="81">
        <f>COUNTIFS(Offshore_Wells_Jan_2024[[Region QB]:[Region QB]],"NNS",Offshore_Wells_Jan_2024[[Spud Year]:[Spud Year]],AW$4,Offshore_Wells_Jan_2024[[Original Wellbore Intent]:[Original Wellbore Intent]],"Exploration")</f>
        <v>7</v>
      </c>
      <c r="AX28" s="81">
        <f>COUNTIFS(Offshore_Wells_Jan_2024[[Region QB]:[Region QB]],"NNS",Offshore_Wells_Jan_2024[[Spud Year]:[Spud Year]],AX$4,Offshore_Wells_Jan_2024[[Original Wellbore Intent]:[Original Wellbore Intent]],"Exploration")</f>
        <v>3</v>
      </c>
      <c r="AY28" s="81">
        <f>COUNTIFS(Offshore_Wells_Jan_2024[[Region QB]:[Region QB]],"NNS",Offshore_Wells_Jan_2024[[Spud Year]:[Spud Year]],AY$4,Offshore_Wells_Jan_2024[[Original Wellbore Intent]:[Original Wellbore Intent]],"Exploration")</f>
        <v>6</v>
      </c>
      <c r="AZ28" s="81">
        <f>COUNTIFS(Offshore_Wells_Jan_2024[[Region QB]:[Region QB]],"NNS",Offshore_Wells_Jan_2024[[Spud Year]:[Spud Year]],AZ$4,Offshore_Wells_Jan_2024[[Original Wellbore Intent]:[Original Wellbore Intent]],"Exploration")</f>
        <v>2</v>
      </c>
      <c r="BA28" s="81">
        <f>COUNTIFS(Offshore_Wells_Jan_2024[[Region QB]:[Region QB]],"NNS",Offshore_Wells_Jan_2024[[Spud Year]:[Spud Year]],BA$4,Offshore_Wells_Jan_2024[[Original Wellbore Intent]:[Original Wellbore Intent]],"Exploration")</f>
        <v>6</v>
      </c>
      <c r="BB28" s="81">
        <f>COUNTIFS(Offshore_Wells_Jan_2024[[Region QB]:[Region QB]],"NNS",Offshore_Wells_Jan_2024[[Spud Year]:[Spud Year]],BB$4,Offshore_Wells_Jan_2024[[Original Wellbore Intent]:[Original Wellbore Intent]],"Exploration")</f>
        <v>5</v>
      </c>
      <c r="BC28" s="81">
        <f>COUNTIFS(Offshore_Wells_Jan_2024[[Region QB]:[Region QB]],"NNS",Offshore_Wells_Jan_2024[[Spud Year]:[Spud Year]],BC$4,Offshore_Wells_Jan_2024[[Original Wellbore Intent]:[Original Wellbore Intent]],"Exploration")</f>
        <v>7</v>
      </c>
      <c r="BD28" s="81">
        <f>COUNTIFS(Offshore_Wells_Jan_2024[[Region QB]:[Region QB]],"NNS",Offshore_Wells_Jan_2024[[Spud Year]:[Spud Year]],BD$4,Offshore_Wells_Jan_2024[[Original Wellbore Intent]:[Original Wellbore Intent]],"Exploration")</f>
        <v>6</v>
      </c>
      <c r="BE28" s="81">
        <f>COUNTIFS(Offshore_Wells_Jan_2024[[Region QB]:[Region QB]],"NNS",Offshore_Wells_Jan_2024[[Spud Year]:[Spud Year]],BE$4,Offshore_Wells_Jan_2024[[Original Wellbore Intent]:[Original Wellbore Intent]],"Exploration")</f>
        <v>1</v>
      </c>
      <c r="BF28" s="81">
        <f>COUNTIFS(Offshore_Wells_Jan_2024[[Region QB]:[Region QB]],"NNS",Offshore_Wells_Jan_2024[[Spud Year]:[Spud Year]],BF$4,Offshore_Wells_Jan_2024[[Original Wellbore Intent]:[Original Wellbore Intent]],"Exploration")</f>
        <v>8</v>
      </c>
      <c r="BG28" s="81">
        <f>COUNTIFS(Offshore_Wells_Jan_2024[[Region QB]:[Region QB]],"NNS",Offshore_Wells_Jan_2024[[Spud Year]:[Spud Year]],BG$4,Offshore_Wells_Jan_2024[[Original Wellbore Intent]:[Original Wellbore Intent]],"Exploration")</f>
        <v>9</v>
      </c>
      <c r="BH28" s="81">
        <f>COUNTIFS(Offshore_Wells_Jan_2024[[Region QB]:[Region QB]],"NNS",Offshore_Wells_Jan_2024[[Spud Year]:[Spud Year]],BH$4,Offshore_Wells_Jan_2024[[Original Wellbore Intent]:[Original Wellbore Intent]],"Exploration")</f>
        <v>1</v>
      </c>
      <c r="BI28" s="81">
        <f>COUNTIFS(Offshore_Wells_Jan_2024[[Region QB]:[Region QB]],"NNS",Offshore_Wells_Jan_2024[[Spud Year]:[Spud Year]],BI$4,Offshore_Wells_Jan_2024[[Original Wellbore Intent]:[Original Wellbore Intent]],"Exploration")</f>
        <v>3</v>
      </c>
      <c r="BJ28" s="81">
        <f>COUNTIFS(Offshore_Wells_Jan_2024[[Region QB]:[Region QB]],"NNS",Offshore_Wells_Jan_2024[[Spud Year]:[Spud Year]],BJ$4,Offshore_Wells_Jan_2024[[Original Wellbore Intent]:[Original Wellbore Intent]],"Exploration")</f>
        <v>2</v>
      </c>
      <c r="BK28" s="73">
        <f t="shared" si="64"/>
        <v>705</v>
      </c>
    </row>
    <row r="29" spans="1:63" outlineLevel="1" x14ac:dyDescent="0.3">
      <c r="A29" s="17"/>
      <c r="B29" s="19" t="s">
        <v>41</v>
      </c>
      <c r="C29" s="81">
        <f>COUNTIFS(Offshore_Wells_Jan_2024[[Region QB]:[Region QB]],"SNS",Offshore_Wells_Jan_2024[[Spud Year]:[Spud Year]],C$4,Offshore_Wells_Jan_2024[[Original Wellbore Intent]:[Original Wellbore Intent]],"Exploration")</f>
        <v>0</v>
      </c>
      <c r="D29" s="81">
        <f>COUNTIFS(Offshore_Wells_Jan_2024[[Region QB]:[Region QB]],"SNS",Offshore_Wells_Jan_2024[[Spud Year]:[Spud Year]],D$4,Offshore_Wells_Jan_2024[[Original Wellbore Intent]:[Original Wellbore Intent]],"Exploration")</f>
        <v>10</v>
      </c>
      <c r="E29" s="81">
        <f>COUNTIFS(Offshore_Wells_Jan_2024[[Region QB]:[Region QB]],"SNS",Offshore_Wells_Jan_2024[[Spud Year]:[Spud Year]],E$4,Offshore_Wells_Jan_2024[[Original Wellbore Intent]:[Original Wellbore Intent]],"Exploration")</f>
        <v>23</v>
      </c>
      <c r="F29" s="81">
        <f>COUNTIFS(Offshore_Wells_Jan_2024[[Region QB]:[Region QB]],"SNS",Offshore_Wells_Jan_2024[[Spud Year]:[Spud Year]],F$4,Offshore_Wells_Jan_2024[[Original Wellbore Intent]:[Original Wellbore Intent]],"Exploration")</f>
        <v>31</v>
      </c>
      <c r="G29" s="81">
        <f>COUNTIFS(Offshore_Wells_Jan_2024[[Region QB]:[Region QB]],"SNS",Offshore_Wells_Jan_2024[[Spud Year]:[Spud Year]],G$4,Offshore_Wells_Jan_2024[[Original Wellbore Intent]:[Original Wellbore Intent]],"Exploration")</f>
        <v>32</v>
      </c>
      <c r="H29" s="81">
        <f>COUNTIFS(Offshore_Wells_Jan_2024[[Region QB]:[Region QB]],"SNS",Offshore_Wells_Jan_2024[[Spud Year]:[Spud Year]],H$4,Offshore_Wells_Jan_2024[[Original Wellbore Intent]:[Original Wellbore Intent]],"Exploration")</f>
        <v>33</v>
      </c>
      <c r="I29" s="81">
        <f>COUNTIFS(Offshore_Wells_Jan_2024[[Region QB]:[Region QB]],"SNS",Offshore_Wells_Jan_2024[[Spud Year]:[Spud Year]],I$4,Offshore_Wells_Jan_2024[[Original Wellbore Intent]:[Original Wellbore Intent]],"Exploration")</f>
        <v>11</v>
      </c>
      <c r="J29" s="81">
        <f>COUNTIFS(Offshore_Wells_Jan_2024[[Region QB]:[Region QB]],"SNS",Offshore_Wells_Jan_2024[[Spud Year]:[Spud Year]],J$4,Offshore_Wells_Jan_2024[[Original Wellbore Intent]:[Original Wellbore Intent]],"Exploration")</f>
        <v>6</v>
      </c>
      <c r="K29" s="81">
        <f>COUNTIFS(Offshore_Wells_Jan_2024[[Region QB]:[Region QB]],"SNS",Offshore_Wells_Jan_2024[[Spud Year]:[Spud Year]],K$4,Offshore_Wells_Jan_2024[[Original Wellbore Intent]:[Original Wellbore Intent]],"Exploration")</f>
        <v>9</v>
      </c>
      <c r="L29" s="81">
        <f>COUNTIFS(Offshore_Wells_Jan_2024[[Region QB]:[Region QB]],"SNS",Offshore_Wells_Jan_2024[[Spud Year]:[Spud Year]],L$4,Offshore_Wells_Jan_2024[[Original Wellbore Intent]:[Original Wellbore Intent]],"Exploration")</f>
        <v>7</v>
      </c>
      <c r="M29" s="81">
        <f>COUNTIFS(Offshore_Wells_Jan_2024[[Region QB]:[Region QB]],"SNS",Offshore_Wells_Jan_2024[[Spud Year]:[Spud Year]],M$4,Offshore_Wells_Jan_2024[[Original Wellbore Intent]:[Original Wellbore Intent]],"Exploration")</f>
        <v>4</v>
      </c>
      <c r="N29" s="81">
        <f>COUNTIFS(Offshore_Wells_Jan_2024[[Region QB]:[Region QB]],"SNS",Offshore_Wells_Jan_2024[[Spud Year]:[Spud Year]],N$4,Offshore_Wells_Jan_2024[[Original Wellbore Intent]:[Original Wellbore Intent]],"Exploration")</f>
        <v>2</v>
      </c>
      <c r="O29" s="81">
        <f>COUNTIFS(Offshore_Wells_Jan_2024[[Region QB]:[Region QB]],"SNS",Offshore_Wells_Jan_2024[[Spud Year]:[Spud Year]],O$4,Offshore_Wells_Jan_2024[[Original Wellbore Intent]:[Original Wellbore Intent]],"Exploration")</f>
        <v>3</v>
      </c>
      <c r="P29" s="81">
        <f>COUNTIFS(Offshore_Wells_Jan_2024[[Region QB]:[Region QB]],"SNS",Offshore_Wells_Jan_2024[[Spud Year]:[Spud Year]],P$4,Offshore_Wells_Jan_2024[[Original Wellbore Intent]:[Original Wellbore Intent]],"Exploration")</f>
        <v>6</v>
      </c>
      <c r="Q29" s="81">
        <f>COUNTIFS(Offshore_Wells_Jan_2024[[Region QB]:[Region QB]],"SNS",Offshore_Wells_Jan_2024[[Spud Year]:[Spud Year]],Q$4,Offshore_Wells_Jan_2024[[Original Wellbore Intent]:[Original Wellbore Intent]],"Exploration")</f>
        <v>0</v>
      </c>
      <c r="R29" s="81">
        <f>COUNTIFS(Offshore_Wells_Jan_2024[[Region QB]:[Region QB]],"SNS",Offshore_Wells_Jan_2024[[Spud Year]:[Spud Year]],R$4,Offshore_Wells_Jan_2024[[Original Wellbore Intent]:[Original Wellbore Intent]],"Exploration")</f>
        <v>0</v>
      </c>
      <c r="S29" s="81">
        <f>COUNTIFS(Offshore_Wells_Jan_2024[[Region QB]:[Region QB]],"SNS",Offshore_Wells_Jan_2024[[Spud Year]:[Spud Year]],S$4,Offshore_Wells_Jan_2024[[Original Wellbore Intent]:[Original Wellbore Intent]],"Exploration")</f>
        <v>0</v>
      </c>
      <c r="T29" s="81">
        <f>COUNTIFS(Offshore_Wells_Jan_2024[[Region QB]:[Region QB]],"SNS",Offshore_Wells_Jan_2024[[Spud Year]:[Spud Year]],T$4,Offshore_Wells_Jan_2024[[Original Wellbore Intent]:[Original Wellbore Intent]],"Exploration")</f>
        <v>0</v>
      </c>
      <c r="U29" s="81">
        <f>COUNTIFS(Offshore_Wells_Jan_2024[[Region QB]:[Region QB]],"SNS",Offshore_Wells_Jan_2024[[Spud Year]:[Spud Year]],U$4,Offshore_Wells_Jan_2024[[Original Wellbore Intent]:[Original Wellbore Intent]],"Exploration")</f>
        <v>11</v>
      </c>
      <c r="V29" s="81">
        <f>COUNTIFS(Offshore_Wells_Jan_2024[[Region QB]:[Region QB]],"SNS",Offshore_Wells_Jan_2024[[Spud Year]:[Spud Year]],V$4,Offshore_Wells_Jan_2024[[Original Wellbore Intent]:[Original Wellbore Intent]],"Exploration")</f>
        <v>11</v>
      </c>
      <c r="W29" s="81">
        <f>COUNTIFS(Offshore_Wells_Jan_2024[[Region QB]:[Region QB]],"SNS",Offshore_Wells_Jan_2024[[Spud Year]:[Spud Year]],W$4,Offshore_Wells_Jan_2024[[Original Wellbore Intent]:[Original Wellbore Intent]],"Exploration")</f>
        <v>27</v>
      </c>
      <c r="X29" s="81">
        <f>COUNTIFS(Offshore_Wells_Jan_2024[[Region QB]:[Region QB]],"SNS",Offshore_Wells_Jan_2024[[Spud Year]:[Spud Year]],X$4,Offshore_Wells_Jan_2024[[Original Wellbore Intent]:[Original Wellbore Intent]],"Exploration")</f>
        <v>16</v>
      </c>
      <c r="Y29" s="81">
        <f>COUNTIFS(Offshore_Wells_Jan_2024[[Region QB]:[Region QB]],"SNS",Offshore_Wells_Jan_2024[[Spud Year]:[Spud Year]],Y$4,Offshore_Wells_Jan_2024[[Original Wellbore Intent]:[Original Wellbore Intent]],"Exploration")</f>
        <v>13</v>
      </c>
      <c r="Z29" s="81">
        <f>COUNTIFS(Offshore_Wells_Jan_2024[[Region QB]:[Region QB]],"SNS",Offshore_Wells_Jan_2024[[Spud Year]:[Spud Year]],Z$4,Offshore_Wells_Jan_2024[[Original Wellbore Intent]:[Original Wellbore Intent]],"Exploration")</f>
        <v>23</v>
      </c>
      <c r="AA29" s="81">
        <f>COUNTIFS(Offshore_Wells_Jan_2024[[Region QB]:[Region QB]],"SNS",Offshore_Wells_Jan_2024[[Spud Year]:[Spud Year]],AA$4,Offshore_Wells_Jan_2024[[Original Wellbore Intent]:[Original Wellbore Intent]],"Exploration")</f>
        <v>27</v>
      </c>
      <c r="AB29" s="81">
        <f>COUNTIFS(Offshore_Wells_Jan_2024[[Region QB]:[Region QB]],"SNS",Offshore_Wells_Jan_2024[[Spud Year]:[Spud Year]],AB$4,Offshore_Wells_Jan_2024[[Original Wellbore Intent]:[Original Wellbore Intent]],"Exploration")</f>
        <v>38</v>
      </c>
      <c r="AC29" s="81">
        <f>COUNTIFS(Offshore_Wells_Jan_2024[[Region QB]:[Region QB]],"SNS",Offshore_Wells_Jan_2024[[Spud Year]:[Spud Year]],AC$4,Offshore_Wells_Jan_2024[[Original Wellbore Intent]:[Original Wellbore Intent]],"Exploration")</f>
        <v>37</v>
      </c>
      <c r="AD29" s="81">
        <f>COUNTIFS(Offshore_Wells_Jan_2024[[Region QB]:[Region QB]],"SNS",Offshore_Wells_Jan_2024[[Spud Year]:[Spud Year]],AD$4,Offshore_Wells_Jan_2024[[Original Wellbore Intent]:[Original Wellbore Intent]],"Exploration")</f>
        <v>25</v>
      </c>
      <c r="AE29" s="81">
        <f>COUNTIFS(Offshore_Wells_Jan_2024[[Region QB]:[Region QB]],"SNS",Offshore_Wells_Jan_2024[[Spud Year]:[Spud Year]],AE$4,Offshore_Wells_Jan_2024[[Original Wellbore Intent]:[Original Wellbore Intent]],"Exploration")</f>
        <v>15</v>
      </c>
      <c r="AF29" s="81">
        <f>COUNTIFS(Offshore_Wells_Jan_2024[[Region QB]:[Region QB]],"SNS",Offshore_Wells_Jan_2024[[Spud Year]:[Spud Year]],AF$4,Offshore_Wells_Jan_2024[[Original Wellbore Intent]:[Original Wellbore Intent]],"Exploration")</f>
        <v>16</v>
      </c>
      <c r="AG29" s="81">
        <f>COUNTIFS(Offshore_Wells_Jan_2024[[Region QB]:[Region QB]],"SNS",Offshore_Wells_Jan_2024[[Spud Year]:[Spud Year]],AG$4,Offshore_Wells_Jan_2024[[Original Wellbore Intent]:[Original Wellbore Intent]],"Exploration")</f>
        <v>20</v>
      </c>
      <c r="AH29" s="81">
        <f>COUNTIFS(Offshore_Wells_Jan_2024[[Region QB]:[Region QB]],"SNS",Offshore_Wells_Jan_2024[[Spud Year]:[Spud Year]],AH$4,Offshore_Wells_Jan_2024[[Original Wellbore Intent]:[Original Wellbore Intent]],"Exploration")</f>
        <v>13</v>
      </c>
      <c r="AI29" s="81">
        <f>COUNTIFS(Offshore_Wells_Jan_2024[[Region QB]:[Region QB]],"SNS",Offshore_Wells_Jan_2024[[Spud Year]:[Spud Year]],AI$4,Offshore_Wells_Jan_2024[[Original Wellbore Intent]:[Original Wellbore Intent]],"Exploration")</f>
        <v>12</v>
      </c>
      <c r="AJ29" s="81">
        <f>COUNTIFS(Offshore_Wells_Jan_2024[[Region QB]:[Region QB]],"SNS",Offshore_Wells_Jan_2024[[Spud Year]:[Spud Year]],AJ$4,Offshore_Wells_Jan_2024[[Original Wellbore Intent]:[Original Wellbore Intent]],"Exploration")</f>
        <v>17</v>
      </c>
      <c r="AK29" s="81">
        <f>COUNTIFS(Offshore_Wells_Jan_2024[[Region QB]:[Region QB]],"SNS",Offshore_Wells_Jan_2024[[Spud Year]:[Spud Year]],AK$4,Offshore_Wells_Jan_2024[[Original Wellbore Intent]:[Original Wellbore Intent]],"Exploration")</f>
        <v>12</v>
      </c>
      <c r="AL29" s="81">
        <f>COUNTIFS(Offshore_Wells_Jan_2024[[Region QB]:[Region QB]],"SNS",Offshore_Wells_Jan_2024[[Spud Year]:[Spud Year]],AL$4,Offshore_Wells_Jan_2024[[Original Wellbore Intent]:[Original Wellbore Intent]],"Exploration")</f>
        <v>3</v>
      </c>
      <c r="AM29" s="81">
        <f>COUNTIFS(Offshore_Wells_Jan_2024[[Region QB]:[Region QB]],"SNS",Offshore_Wells_Jan_2024[[Spud Year]:[Spud Year]],AM$4,Offshore_Wells_Jan_2024[[Original Wellbore Intent]:[Original Wellbore Intent]],"Exploration")</f>
        <v>4</v>
      </c>
      <c r="AN29" s="81">
        <f>COUNTIFS(Offshore_Wells_Jan_2024[[Region QB]:[Region QB]],"SNS",Offshore_Wells_Jan_2024[[Spud Year]:[Spud Year]],AN$4,Offshore_Wells_Jan_2024[[Original Wellbore Intent]:[Original Wellbore Intent]],"Exploration")</f>
        <v>8</v>
      </c>
      <c r="AO29" s="81">
        <f>COUNTIFS(Offshore_Wells_Jan_2024[[Region QB]:[Region QB]],"SNS",Offshore_Wells_Jan_2024[[Spud Year]:[Spud Year]],AO$4,Offshore_Wells_Jan_2024[[Original Wellbore Intent]:[Original Wellbore Intent]],"Exploration")</f>
        <v>5</v>
      </c>
      <c r="AP29" s="81">
        <f>COUNTIFS(Offshore_Wells_Jan_2024[[Region QB]:[Region QB]],"SNS",Offshore_Wells_Jan_2024[[Spud Year]:[Spud Year]],AP$4,Offshore_Wells_Jan_2024[[Original Wellbore Intent]:[Original Wellbore Intent]],"Exploration")</f>
        <v>8</v>
      </c>
      <c r="AQ29" s="81">
        <f>COUNTIFS(Offshore_Wells_Jan_2024[[Region QB]:[Region QB]],"SNS",Offshore_Wells_Jan_2024[[Spud Year]:[Spud Year]],AQ$4,Offshore_Wells_Jan_2024[[Original Wellbore Intent]:[Original Wellbore Intent]],"Exploration")</f>
        <v>11</v>
      </c>
      <c r="AR29" s="81">
        <f>COUNTIFS(Offshore_Wells_Jan_2024[[Region QB]:[Region QB]],"SNS",Offshore_Wells_Jan_2024[[Spud Year]:[Spud Year]],AR$4,Offshore_Wells_Jan_2024[[Original Wellbore Intent]:[Original Wellbore Intent]],"Exploration")</f>
        <v>10</v>
      </c>
      <c r="AS29" s="81">
        <f>COUNTIFS(Offshore_Wells_Jan_2024[[Region QB]:[Region QB]],"SNS",Offshore_Wells_Jan_2024[[Spud Year]:[Spud Year]],AS$4,Offshore_Wells_Jan_2024[[Original Wellbore Intent]:[Original Wellbore Intent]],"Exploration")</f>
        <v>8</v>
      </c>
      <c r="AT29" s="81">
        <f>COUNTIFS(Offshore_Wells_Jan_2024[[Region QB]:[Region QB]],"SNS",Offshore_Wells_Jan_2024[[Spud Year]:[Spud Year]],AT$4,Offshore_Wells_Jan_2024[[Original Wellbore Intent]:[Original Wellbore Intent]],"Exploration")</f>
        <v>12</v>
      </c>
      <c r="AU29" s="81">
        <f>COUNTIFS(Offshore_Wells_Jan_2024[[Region QB]:[Region QB]],"SNS",Offshore_Wells_Jan_2024[[Spud Year]:[Spud Year]],AU$4,Offshore_Wells_Jan_2024[[Original Wellbore Intent]:[Original Wellbore Intent]],"Exploration")</f>
        <v>5</v>
      </c>
      <c r="AV29" s="81">
        <f>COUNTIFS(Offshore_Wells_Jan_2024[[Region QB]:[Region QB]],"SNS",Offshore_Wells_Jan_2024[[Spud Year]:[Spud Year]],AV$4,Offshore_Wells_Jan_2024[[Original Wellbore Intent]:[Original Wellbore Intent]],"Exploration")</f>
        <v>3</v>
      </c>
      <c r="AW29" s="81">
        <f>COUNTIFS(Offshore_Wells_Jan_2024[[Region QB]:[Region QB]],"SNS",Offshore_Wells_Jan_2024[[Spud Year]:[Spud Year]],AW$4,Offshore_Wells_Jan_2024[[Original Wellbore Intent]:[Original Wellbore Intent]],"Exploration")</f>
        <v>10</v>
      </c>
      <c r="AX29" s="81">
        <f>COUNTIFS(Offshore_Wells_Jan_2024[[Region QB]:[Region QB]],"SNS",Offshore_Wells_Jan_2024[[Spud Year]:[Spud Year]],AX$4,Offshore_Wells_Jan_2024[[Original Wellbore Intent]:[Original Wellbore Intent]],"Exploration")</f>
        <v>5</v>
      </c>
      <c r="AY29" s="81">
        <f>COUNTIFS(Offshore_Wells_Jan_2024[[Region QB]:[Region QB]],"SNS",Offshore_Wells_Jan_2024[[Spud Year]:[Spud Year]],AY$4,Offshore_Wells_Jan_2024[[Original Wellbore Intent]:[Original Wellbore Intent]],"Exploration")</f>
        <v>1</v>
      </c>
      <c r="AZ29" s="81">
        <f>COUNTIFS(Offshore_Wells_Jan_2024[[Region QB]:[Region QB]],"SNS",Offshore_Wells_Jan_2024[[Spud Year]:[Spud Year]],AZ$4,Offshore_Wells_Jan_2024[[Original Wellbore Intent]:[Original Wellbore Intent]],"Exploration")</f>
        <v>4</v>
      </c>
      <c r="BA29" s="81">
        <f>COUNTIFS(Offshore_Wells_Jan_2024[[Region QB]:[Region QB]],"SNS",Offshore_Wells_Jan_2024[[Spud Year]:[Spud Year]],BA$4,Offshore_Wells_Jan_2024[[Original Wellbore Intent]:[Original Wellbore Intent]],"Exploration")</f>
        <v>2</v>
      </c>
      <c r="BB29" s="81">
        <f>COUNTIFS(Offshore_Wells_Jan_2024[[Region QB]:[Region QB]],"SNS",Offshore_Wells_Jan_2024[[Spud Year]:[Spud Year]],BB$4,Offshore_Wells_Jan_2024[[Original Wellbore Intent]:[Original Wellbore Intent]],"Exploration")</f>
        <v>1</v>
      </c>
      <c r="BC29" s="81">
        <f>COUNTIFS(Offshore_Wells_Jan_2024[[Region QB]:[Region QB]],"SNS",Offshore_Wells_Jan_2024[[Spud Year]:[Spud Year]],BC$4,Offshore_Wells_Jan_2024[[Original Wellbore Intent]:[Original Wellbore Intent]],"Exploration")</f>
        <v>1</v>
      </c>
      <c r="BD29" s="81">
        <f>COUNTIFS(Offshore_Wells_Jan_2024[[Region QB]:[Region QB]],"SNS",Offshore_Wells_Jan_2024[[Spud Year]:[Spud Year]],BD$4,Offshore_Wells_Jan_2024[[Original Wellbore Intent]:[Original Wellbore Intent]],"Exploration")</f>
        <v>1</v>
      </c>
      <c r="BE29" s="81">
        <f>COUNTIFS(Offshore_Wells_Jan_2024[[Region QB]:[Region QB]],"SNS",Offshore_Wells_Jan_2024[[Spud Year]:[Spud Year]],BE$4,Offshore_Wells_Jan_2024[[Original Wellbore Intent]:[Original Wellbore Intent]],"Exploration")</f>
        <v>1</v>
      </c>
      <c r="BF29" s="81">
        <f>COUNTIFS(Offshore_Wells_Jan_2024[[Region QB]:[Region QB]],"SNS",Offshore_Wells_Jan_2024[[Spud Year]:[Spud Year]],BF$4,Offshore_Wells_Jan_2024[[Original Wellbore Intent]:[Original Wellbore Intent]],"Exploration")</f>
        <v>4</v>
      </c>
      <c r="BG29" s="81">
        <f>COUNTIFS(Offshore_Wells_Jan_2024[[Region QB]:[Region QB]],"SNS",Offshore_Wells_Jan_2024[[Spud Year]:[Spud Year]],BG$4,Offshore_Wells_Jan_2024[[Original Wellbore Intent]:[Original Wellbore Intent]],"Exploration")</f>
        <v>0</v>
      </c>
      <c r="BH29" s="81">
        <f>COUNTIFS(Offshore_Wells_Jan_2024[[Region QB]:[Region QB]],"SNS",Offshore_Wells_Jan_2024[[Spud Year]:[Spud Year]],BH$4,Offshore_Wells_Jan_2024[[Original Wellbore Intent]:[Original Wellbore Intent]],"Exploration")</f>
        <v>0</v>
      </c>
      <c r="BI29" s="81">
        <f>COUNTIFS(Offshore_Wells_Jan_2024[[Region QB]:[Region QB]],"SNS",Offshore_Wells_Jan_2024[[Spud Year]:[Spud Year]],BI$4,Offshore_Wells_Jan_2024[[Original Wellbore Intent]:[Original Wellbore Intent]],"Exploration")</f>
        <v>1</v>
      </c>
      <c r="BJ29" s="81">
        <f>COUNTIFS(Offshore_Wells_Jan_2024[[Region QB]:[Region QB]],"SNS",Offshore_Wells_Jan_2024[[Spud Year]:[Spud Year]],BJ$4,Offshore_Wells_Jan_2024[[Original Wellbore Intent]:[Original Wellbore Intent]],"Exploration")</f>
        <v>3</v>
      </c>
      <c r="BK29" s="73">
        <f t="shared" si="64"/>
        <v>621</v>
      </c>
    </row>
    <row r="30" spans="1:63" outlineLevel="1" x14ac:dyDescent="0.3">
      <c r="A30" s="17"/>
      <c r="B30" s="19" t="s">
        <v>42</v>
      </c>
      <c r="C30" s="81">
        <f>COUNTIFS(Offshore_Wells_Jan_2024[[Region QB]:[Region QB]],"WoE/W",Offshore_Wells_Jan_2024[[Spud Year]:[Spud Year]],C$4,Offshore_Wells_Jan_2024[[Original Wellbore Intent]:[Original Wellbore Intent]],"Exploration")</f>
        <v>0</v>
      </c>
      <c r="D30" s="81">
        <f>COUNTIFS(Offshore_Wells_Jan_2024[[Region QB]:[Region QB]],"WoE/W",Offshore_Wells_Jan_2024[[Spud Year]:[Spud Year]],D$4,Offshore_Wells_Jan_2024[[Original Wellbore Intent]:[Original Wellbore Intent]],"Exploration")</f>
        <v>0</v>
      </c>
      <c r="E30" s="81">
        <f>COUNTIFS(Offshore_Wells_Jan_2024[[Region QB]:[Region QB]],"WoE/W",Offshore_Wells_Jan_2024[[Spud Year]:[Spud Year]],E$4,Offshore_Wells_Jan_2024[[Original Wellbore Intent]:[Original Wellbore Intent]],"Exploration")</f>
        <v>0</v>
      </c>
      <c r="F30" s="81">
        <f>COUNTIFS(Offshore_Wells_Jan_2024[[Region QB]:[Region QB]],"WoE/W",Offshore_Wells_Jan_2024[[Spud Year]:[Spud Year]],F$4,Offshore_Wells_Jan_2024[[Original Wellbore Intent]:[Original Wellbore Intent]],"Exploration")</f>
        <v>0</v>
      </c>
      <c r="G30" s="81">
        <f>COUNTIFS(Offshore_Wells_Jan_2024[[Region QB]:[Region QB]],"WoE/W",Offshore_Wells_Jan_2024[[Spud Year]:[Spud Year]],G$4,Offshore_Wells_Jan_2024[[Original Wellbore Intent]:[Original Wellbore Intent]],"Exploration")</f>
        <v>0</v>
      </c>
      <c r="H30" s="81">
        <f>COUNTIFS(Offshore_Wells_Jan_2024[[Region QB]:[Region QB]],"WoE/W",Offshore_Wells_Jan_2024[[Spud Year]:[Spud Year]],H$4,Offshore_Wells_Jan_2024[[Original Wellbore Intent]:[Original Wellbore Intent]],"Exploration")</f>
        <v>2</v>
      </c>
      <c r="I30" s="81">
        <f>COUNTIFS(Offshore_Wells_Jan_2024[[Region QB]:[Region QB]],"WoE/W",Offshore_Wells_Jan_2024[[Spud Year]:[Spud Year]],I$4,Offshore_Wells_Jan_2024[[Original Wellbore Intent]:[Original Wellbore Intent]],"Exploration")</f>
        <v>0</v>
      </c>
      <c r="J30" s="81">
        <f>COUNTIFS(Offshore_Wells_Jan_2024[[Region QB]:[Region QB]],"WoE/W",Offshore_Wells_Jan_2024[[Spud Year]:[Spud Year]],J$4,Offshore_Wells_Jan_2024[[Original Wellbore Intent]:[Original Wellbore Intent]],"Exploration")</f>
        <v>0</v>
      </c>
      <c r="K30" s="81">
        <f>COUNTIFS(Offshore_Wells_Jan_2024[[Region QB]:[Region QB]],"WoE/W",Offshore_Wells_Jan_2024[[Spud Year]:[Spud Year]],K$4,Offshore_Wells_Jan_2024[[Original Wellbore Intent]:[Original Wellbore Intent]],"Exploration")</f>
        <v>0</v>
      </c>
      <c r="L30" s="81">
        <f>COUNTIFS(Offshore_Wells_Jan_2024[[Region QB]:[Region QB]],"WoE/W",Offshore_Wells_Jan_2024[[Spud Year]:[Spud Year]],L$4,Offshore_Wells_Jan_2024[[Original Wellbore Intent]:[Original Wellbore Intent]],"Exploration")</f>
        <v>1</v>
      </c>
      <c r="M30" s="81">
        <f>COUNTIFS(Offshore_Wells_Jan_2024[[Region QB]:[Region QB]],"WoE/W",Offshore_Wells_Jan_2024[[Spud Year]:[Spud Year]],M$4,Offshore_Wells_Jan_2024[[Original Wellbore Intent]:[Original Wellbore Intent]],"Exploration")</f>
        <v>4</v>
      </c>
      <c r="N30" s="81">
        <f>COUNTIFS(Offshore_Wells_Jan_2024[[Region QB]:[Region QB]],"WoE/W",Offshore_Wells_Jan_2024[[Spud Year]:[Spud Year]],N$4,Offshore_Wells_Jan_2024[[Original Wellbore Intent]:[Original Wellbore Intent]],"Exploration")</f>
        <v>2</v>
      </c>
      <c r="O30" s="81">
        <f>COUNTIFS(Offshore_Wells_Jan_2024[[Region QB]:[Region QB]],"WoE/W",Offshore_Wells_Jan_2024[[Spud Year]:[Spud Year]],O$4,Offshore_Wells_Jan_2024[[Original Wellbore Intent]:[Original Wellbore Intent]],"Exploration")</f>
        <v>4</v>
      </c>
      <c r="P30" s="81">
        <f>COUNTIFS(Offshore_Wells_Jan_2024[[Region QB]:[Region QB]],"WoE/W",Offshore_Wells_Jan_2024[[Spud Year]:[Spud Year]],P$4,Offshore_Wells_Jan_2024[[Original Wellbore Intent]:[Original Wellbore Intent]],"Exploration")</f>
        <v>4</v>
      </c>
      <c r="Q30" s="81">
        <f>COUNTIFS(Offshore_Wells_Jan_2024[[Region QB]:[Region QB]],"WoE/W",Offshore_Wells_Jan_2024[[Spud Year]:[Spud Year]],Q$4,Offshore_Wells_Jan_2024[[Original Wellbore Intent]:[Original Wellbore Intent]],"Exploration")</f>
        <v>3</v>
      </c>
      <c r="R30" s="81">
        <f>COUNTIFS(Offshore_Wells_Jan_2024[[Region QB]:[Region QB]],"WoE/W",Offshore_Wells_Jan_2024[[Spud Year]:[Spud Year]],R$4,Offshore_Wells_Jan_2024[[Original Wellbore Intent]:[Original Wellbore Intent]],"Exploration")</f>
        <v>0</v>
      </c>
      <c r="S30" s="81">
        <f>COUNTIFS(Offshore_Wells_Jan_2024[[Region QB]:[Region QB]],"WoE/W",Offshore_Wells_Jan_2024[[Spud Year]:[Spud Year]],S$4,Offshore_Wells_Jan_2024[[Original Wellbore Intent]:[Original Wellbore Intent]],"Exploration")</f>
        <v>0</v>
      </c>
      <c r="T30" s="81">
        <f>COUNTIFS(Offshore_Wells_Jan_2024[[Region QB]:[Region QB]],"WoE/W",Offshore_Wells_Jan_2024[[Spud Year]:[Spud Year]],T$4,Offshore_Wells_Jan_2024[[Original Wellbore Intent]:[Original Wellbore Intent]],"Exploration")</f>
        <v>0</v>
      </c>
      <c r="U30" s="81">
        <f>COUNTIFS(Offshore_Wells_Jan_2024[[Region QB]:[Region QB]],"WoE/W",Offshore_Wells_Jan_2024[[Spud Year]:[Spud Year]],U$4,Offshore_Wells_Jan_2024[[Original Wellbore Intent]:[Original Wellbore Intent]],"Exploration")</f>
        <v>4</v>
      </c>
      <c r="V30" s="81">
        <f>COUNTIFS(Offshore_Wells_Jan_2024[[Region QB]:[Region QB]],"WoE/W",Offshore_Wells_Jan_2024[[Spud Year]:[Spud Year]],V$4,Offshore_Wells_Jan_2024[[Original Wellbore Intent]:[Original Wellbore Intent]],"Exploration")</f>
        <v>1</v>
      </c>
      <c r="W30" s="81">
        <f>COUNTIFS(Offshore_Wells_Jan_2024[[Region QB]:[Region QB]],"WoE/W",Offshore_Wells_Jan_2024[[Spud Year]:[Spud Year]],W$4,Offshore_Wells_Jan_2024[[Original Wellbore Intent]:[Original Wellbore Intent]],"Exploration")</f>
        <v>1</v>
      </c>
      <c r="X30" s="81">
        <f>COUNTIFS(Offshore_Wells_Jan_2024[[Region QB]:[Region QB]],"WoE/W",Offshore_Wells_Jan_2024[[Spud Year]:[Spud Year]],X$4,Offshore_Wells_Jan_2024[[Original Wellbore Intent]:[Original Wellbore Intent]],"Exploration")</f>
        <v>1</v>
      </c>
      <c r="Y30" s="81">
        <f>COUNTIFS(Offshore_Wells_Jan_2024[[Region QB]:[Region QB]],"WoE/W",Offshore_Wells_Jan_2024[[Spud Year]:[Spud Year]],Y$4,Offshore_Wells_Jan_2024[[Original Wellbore Intent]:[Original Wellbore Intent]],"Exploration")</f>
        <v>1</v>
      </c>
      <c r="Z30" s="81">
        <f>COUNTIFS(Offshore_Wells_Jan_2024[[Region QB]:[Region QB]],"WoE/W",Offshore_Wells_Jan_2024[[Spud Year]:[Spud Year]],Z$4,Offshore_Wells_Jan_2024[[Original Wellbore Intent]:[Original Wellbore Intent]],"Exploration")</f>
        <v>2</v>
      </c>
      <c r="AA30" s="81">
        <f>COUNTIFS(Offshore_Wells_Jan_2024[[Region QB]:[Region QB]],"WoE/W",Offshore_Wells_Jan_2024[[Spud Year]:[Spud Year]],AA$4,Offshore_Wells_Jan_2024[[Original Wellbore Intent]:[Original Wellbore Intent]],"Exploration")</f>
        <v>5</v>
      </c>
      <c r="AB30" s="81">
        <f>COUNTIFS(Offshore_Wells_Jan_2024[[Region QB]:[Region QB]],"WoE/W",Offshore_Wells_Jan_2024[[Spud Year]:[Spud Year]],AB$4,Offshore_Wells_Jan_2024[[Original Wellbore Intent]:[Original Wellbore Intent]],"Exploration")</f>
        <v>3</v>
      </c>
      <c r="AC30" s="81">
        <f>COUNTIFS(Offshore_Wells_Jan_2024[[Region QB]:[Region QB]],"WoE/W",Offshore_Wells_Jan_2024[[Spud Year]:[Spud Year]],AC$4,Offshore_Wells_Jan_2024[[Original Wellbore Intent]:[Original Wellbore Intent]],"Exploration")</f>
        <v>6</v>
      </c>
      <c r="AD30" s="81">
        <f>COUNTIFS(Offshore_Wells_Jan_2024[[Region QB]:[Region QB]],"WoE/W",Offshore_Wells_Jan_2024[[Spud Year]:[Spud Year]],AD$4,Offshore_Wells_Jan_2024[[Original Wellbore Intent]:[Original Wellbore Intent]],"Exploration")</f>
        <v>8</v>
      </c>
      <c r="AE30" s="81">
        <f>COUNTIFS(Offshore_Wells_Jan_2024[[Region QB]:[Region QB]],"WoE/W",Offshore_Wells_Jan_2024[[Spud Year]:[Spud Year]],AE$4,Offshore_Wells_Jan_2024[[Original Wellbore Intent]:[Original Wellbore Intent]],"Exploration")</f>
        <v>8</v>
      </c>
      <c r="AF30" s="81">
        <f>COUNTIFS(Offshore_Wells_Jan_2024[[Region QB]:[Region QB]],"WoE/W",Offshore_Wells_Jan_2024[[Spud Year]:[Spud Year]],AF$4,Offshore_Wells_Jan_2024[[Original Wellbore Intent]:[Original Wellbore Intent]],"Exploration")</f>
        <v>5</v>
      </c>
      <c r="AG30" s="81">
        <f>COUNTIFS(Offshore_Wells_Jan_2024[[Region QB]:[Region QB]],"WoE/W",Offshore_Wells_Jan_2024[[Spud Year]:[Spud Year]],AG$4,Offshore_Wells_Jan_2024[[Original Wellbore Intent]:[Original Wellbore Intent]],"Exploration")</f>
        <v>8</v>
      </c>
      <c r="AH30" s="81">
        <f>COUNTIFS(Offshore_Wells_Jan_2024[[Region QB]:[Region QB]],"WoE/W",Offshore_Wells_Jan_2024[[Spud Year]:[Spud Year]],AH$4,Offshore_Wells_Jan_2024[[Original Wellbore Intent]:[Original Wellbore Intent]],"Exploration")</f>
        <v>5</v>
      </c>
      <c r="AI30" s="81">
        <f>COUNTIFS(Offshore_Wells_Jan_2024[[Region QB]:[Region QB]],"WoE/W",Offshore_Wells_Jan_2024[[Spud Year]:[Spud Year]],AI$4,Offshore_Wells_Jan_2024[[Original Wellbore Intent]:[Original Wellbore Intent]],"Exploration")</f>
        <v>12</v>
      </c>
      <c r="AJ30" s="81">
        <f>COUNTIFS(Offshore_Wells_Jan_2024[[Region QB]:[Region QB]],"WoE/W",Offshore_Wells_Jan_2024[[Spud Year]:[Spud Year]],AJ$4,Offshore_Wells_Jan_2024[[Original Wellbore Intent]:[Original Wellbore Intent]],"Exploration")</f>
        <v>3</v>
      </c>
      <c r="AK30" s="81">
        <f>COUNTIFS(Offshore_Wells_Jan_2024[[Region QB]:[Region QB]],"WoE/W",Offshore_Wells_Jan_2024[[Spud Year]:[Spud Year]],AK$4,Offshore_Wells_Jan_2024[[Original Wellbore Intent]:[Original Wellbore Intent]],"Exploration")</f>
        <v>2</v>
      </c>
      <c r="AL30" s="81">
        <f>COUNTIFS(Offshore_Wells_Jan_2024[[Region QB]:[Region QB]],"WoE/W",Offshore_Wells_Jan_2024[[Spud Year]:[Spud Year]],AL$4,Offshore_Wells_Jan_2024[[Original Wellbore Intent]:[Original Wellbore Intent]],"Exploration")</f>
        <v>0</v>
      </c>
      <c r="AM30" s="81">
        <f>COUNTIFS(Offshore_Wells_Jan_2024[[Region QB]:[Region QB]],"WoE/W",Offshore_Wells_Jan_2024[[Spud Year]:[Spud Year]],AM$4,Offshore_Wells_Jan_2024[[Original Wellbore Intent]:[Original Wellbore Intent]],"Exploration")</f>
        <v>0</v>
      </c>
      <c r="AN30" s="81">
        <f>COUNTIFS(Offshore_Wells_Jan_2024[[Region QB]:[Region QB]],"WoE/W",Offshore_Wells_Jan_2024[[Spud Year]:[Spud Year]],AN$4,Offshore_Wells_Jan_2024[[Original Wellbore Intent]:[Original Wellbore Intent]],"Exploration")</f>
        <v>0</v>
      </c>
      <c r="AO30" s="81">
        <f>COUNTIFS(Offshore_Wells_Jan_2024[[Region QB]:[Region QB]],"WoE/W",Offshore_Wells_Jan_2024[[Spud Year]:[Spud Year]],AO$4,Offshore_Wells_Jan_2024[[Original Wellbore Intent]:[Original Wellbore Intent]],"Exploration")</f>
        <v>0</v>
      </c>
      <c r="AP30" s="81">
        <f>COUNTIFS(Offshore_Wells_Jan_2024[[Region QB]:[Region QB]],"WoE/W",Offshore_Wells_Jan_2024[[Spud Year]:[Spud Year]],AP$4,Offshore_Wells_Jan_2024[[Original Wellbore Intent]:[Original Wellbore Intent]],"Exploration")</f>
        <v>1</v>
      </c>
      <c r="AQ30" s="81">
        <f>COUNTIFS(Offshore_Wells_Jan_2024[[Region QB]:[Region QB]],"WoE/W",Offshore_Wells_Jan_2024[[Spud Year]:[Spud Year]],AQ$4,Offshore_Wells_Jan_2024[[Original Wellbore Intent]:[Original Wellbore Intent]],"Exploration")</f>
        <v>0</v>
      </c>
      <c r="AR30" s="81">
        <f>COUNTIFS(Offshore_Wells_Jan_2024[[Region QB]:[Region QB]],"WoE/W",Offshore_Wells_Jan_2024[[Spud Year]:[Spud Year]],AR$4,Offshore_Wells_Jan_2024[[Original Wellbore Intent]:[Original Wellbore Intent]],"Exploration")</f>
        <v>3</v>
      </c>
      <c r="AS30" s="81">
        <f>COUNTIFS(Offshore_Wells_Jan_2024[[Region QB]:[Region QB]],"WoE/W",Offshore_Wells_Jan_2024[[Spud Year]:[Spud Year]],AS$4,Offshore_Wells_Jan_2024[[Original Wellbore Intent]:[Original Wellbore Intent]],"Exploration")</f>
        <v>0</v>
      </c>
      <c r="AT30" s="81">
        <f>COUNTIFS(Offshore_Wells_Jan_2024[[Region QB]:[Region QB]],"WoE/W",Offshore_Wells_Jan_2024[[Spud Year]:[Spud Year]],AT$4,Offshore_Wells_Jan_2024[[Original Wellbore Intent]:[Original Wellbore Intent]],"Exploration")</f>
        <v>0</v>
      </c>
      <c r="AU30" s="81">
        <f>COUNTIFS(Offshore_Wells_Jan_2024[[Region QB]:[Region QB]],"WoE/W",Offshore_Wells_Jan_2024[[Spud Year]:[Spud Year]],AU$4,Offshore_Wells_Jan_2024[[Original Wellbore Intent]:[Original Wellbore Intent]],"Exploration")</f>
        <v>0</v>
      </c>
      <c r="AV30" s="81">
        <f>COUNTIFS(Offshore_Wells_Jan_2024[[Region QB]:[Region QB]],"WoE/W",Offshore_Wells_Jan_2024[[Spud Year]:[Spud Year]],AV$4,Offshore_Wells_Jan_2024[[Original Wellbore Intent]:[Original Wellbore Intent]],"Exploration")</f>
        <v>6</v>
      </c>
      <c r="AW30" s="81">
        <f>COUNTIFS(Offshore_Wells_Jan_2024[[Region QB]:[Region QB]],"WoE/W",Offshore_Wells_Jan_2024[[Spud Year]:[Spud Year]],AW$4,Offshore_Wells_Jan_2024[[Original Wellbore Intent]:[Original Wellbore Intent]],"Exploration")</f>
        <v>4</v>
      </c>
      <c r="AX30" s="81">
        <f>COUNTIFS(Offshore_Wells_Jan_2024[[Region QB]:[Region QB]],"WoE/W",Offshore_Wells_Jan_2024[[Spud Year]:[Spud Year]],AX$4,Offshore_Wells_Jan_2024[[Original Wellbore Intent]:[Original Wellbore Intent]],"Exploration")</f>
        <v>0</v>
      </c>
      <c r="AY30" s="81">
        <f>COUNTIFS(Offshore_Wells_Jan_2024[[Region QB]:[Region QB]],"WoE/W",Offshore_Wells_Jan_2024[[Spud Year]:[Spud Year]],AY$4,Offshore_Wells_Jan_2024[[Original Wellbore Intent]:[Original Wellbore Intent]],"Exploration")</f>
        <v>1</v>
      </c>
      <c r="AZ30" s="81">
        <f>COUNTIFS(Offshore_Wells_Jan_2024[[Region QB]:[Region QB]],"WoE/W",Offshore_Wells_Jan_2024[[Spud Year]:[Spud Year]],AZ$4,Offshore_Wells_Jan_2024[[Original Wellbore Intent]:[Original Wellbore Intent]],"Exploration")</f>
        <v>1</v>
      </c>
      <c r="BA30" s="81">
        <f>COUNTIFS(Offshore_Wells_Jan_2024[[Region QB]:[Region QB]],"WoE/W",Offshore_Wells_Jan_2024[[Spud Year]:[Spud Year]],BA$4,Offshore_Wells_Jan_2024[[Original Wellbore Intent]:[Original Wellbore Intent]],"Exploration")</f>
        <v>1</v>
      </c>
      <c r="BB30" s="81">
        <f>COUNTIFS(Offshore_Wells_Jan_2024[[Region QB]:[Region QB]],"WoE/W",Offshore_Wells_Jan_2024[[Spud Year]:[Spud Year]],BB$4,Offshore_Wells_Jan_2024[[Original Wellbore Intent]:[Original Wellbore Intent]],"Exploration")</f>
        <v>0</v>
      </c>
      <c r="BC30" s="81">
        <f>COUNTIFS(Offshore_Wells_Jan_2024[[Region QB]:[Region QB]],"WoE/W",Offshore_Wells_Jan_2024[[Spud Year]:[Spud Year]],BC$4,Offshore_Wells_Jan_2024[[Original Wellbore Intent]:[Original Wellbore Intent]],"Exploration")</f>
        <v>0</v>
      </c>
      <c r="BD30" s="81">
        <f>COUNTIFS(Offshore_Wells_Jan_2024[[Region QB]:[Region QB]],"WoE/W",Offshore_Wells_Jan_2024[[Spud Year]:[Spud Year]],BD$4,Offshore_Wells_Jan_2024[[Original Wellbore Intent]:[Original Wellbore Intent]],"Exploration")</f>
        <v>0</v>
      </c>
      <c r="BE30" s="81">
        <f>COUNTIFS(Offshore_Wells_Jan_2024[[Region QB]:[Region QB]],"WoE/W",Offshore_Wells_Jan_2024[[Spud Year]:[Spud Year]],BE$4,Offshore_Wells_Jan_2024[[Original Wellbore Intent]:[Original Wellbore Intent]],"Exploration")</f>
        <v>0</v>
      </c>
      <c r="BF30" s="81">
        <f>COUNTIFS(Offshore_Wells_Jan_2024[[Region QB]:[Region QB]],"WoE/W",Offshore_Wells_Jan_2024[[Spud Year]:[Spud Year]],BF$4,Offshore_Wells_Jan_2024[[Original Wellbore Intent]:[Original Wellbore Intent]],"Exploration")</f>
        <v>0</v>
      </c>
      <c r="BG30" s="81">
        <f>COUNTIFS(Offshore_Wells_Jan_2024[[Region QB]:[Region QB]],"WoE/W",Offshore_Wells_Jan_2024[[Spud Year]:[Spud Year]],BG$4,Offshore_Wells_Jan_2024[[Original Wellbore Intent]:[Original Wellbore Intent]],"Exploration")</f>
        <v>0</v>
      </c>
      <c r="BH30" s="81">
        <f>COUNTIFS(Offshore_Wells_Jan_2024[[Region QB]:[Region QB]],"WoE/W",Offshore_Wells_Jan_2024[[Spud Year]:[Spud Year]],BH$4,Offshore_Wells_Jan_2024[[Original Wellbore Intent]:[Original Wellbore Intent]],"Exploration")</f>
        <v>0</v>
      </c>
      <c r="BI30" s="81">
        <f>COUNTIFS(Offshore_Wells_Jan_2024[[Region QB]:[Region QB]],"WoE/W",Offshore_Wells_Jan_2024[[Spud Year]:[Spud Year]],BI$4,Offshore_Wells_Jan_2024[[Original Wellbore Intent]:[Original Wellbore Intent]],"Exploration")</f>
        <v>0</v>
      </c>
      <c r="BJ30" s="81">
        <f>COUNTIFS(Offshore_Wells_Jan_2024[[Region QB]:[Region QB]],"WoE/W",Offshore_Wells_Jan_2024[[Spud Year]:[Spud Year]],BJ$4,Offshore_Wells_Jan_2024[[Original Wellbore Intent]:[Original Wellbore Intent]],"Exploration")</f>
        <v>0</v>
      </c>
      <c r="BK30" s="73">
        <f t="shared" si="64"/>
        <v>112</v>
      </c>
    </row>
    <row r="31" spans="1:63" outlineLevel="1" x14ac:dyDescent="0.3">
      <c r="A31" s="17"/>
      <c r="B31" s="19" t="s">
        <v>43</v>
      </c>
      <c r="C31" s="81">
        <f>COUNTIFS(Offshore_Wells_Jan_2024[[Region QB]:[Region QB]],"WoS",Offshore_Wells_Jan_2024[[Spud Year]:[Spud Year]],C$4,Offshore_Wells_Jan_2024[[Original Wellbore Intent]:[Original Wellbore Intent]],"Exploration")</f>
        <v>0</v>
      </c>
      <c r="D31" s="81">
        <f>COUNTIFS(Offshore_Wells_Jan_2024[[Region QB]:[Region QB]],"WoS",Offshore_Wells_Jan_2024[[Spud Year]:[Spud Year]],D$4,Offshore_Wells_Jan_2024[[Original Wellbore Intent]:[Original Wellbore Intent]],"Exploration")</f>
        <v>0</v>
      </c>
      <c r="E31" s="81">
        <f>COUNTIFS(Offshore_Wells_Jan_2024[[Region QB]:[Region QB]],"WoS",Offshore_Wells_Jan_2024[[Spud Year]:[Spud Year]],E$4,Offshore_Wells_Jan_2024[[Original Wellbore Intent]:[Original Wellbore Intent]],"Exploration")</f>
        <v>0</v>
      </c>
      <c r="F31" s="81">
        <f>COUNTIFS(Offshore_Wells_Jan_2024[[Region QB]:[Region QB]],"WoS",Offshore_Wells_Jan_2024[[Spud Year]:[Spud Year]],F$4,Offshore_Wells_Jan_2024[[Original Wellbore Intent]:[Original Wellbore Intent]],"Exploration")</f>
        <v>0</v>
      </c>
      <c r="G31" s="81">
        <f>COUNTIFS(Offshore_Wells_Jan_2024[[Region QB]:[Region QB]],"WoS",Offshore_Wells_Jan_2024[[Spud Year]:[Spud Year]],G$4,Offshore_Wells_Jan_2024[[Original Wellbore Intent]:[Original Wellbore Intent]],"Exploration")</f>
        <v>0</v>
      </c>
      <c r="H31" s="81">
        <f>COUNTIFS(Offshore_Wells_Jan_2024[[Region QB]:[Region QB]],"WoS",Offshore_Wells_Jan_2024[[Spud Year]:[Spud Year]],H$4,Offshore_Wells_Jan_2024[[Original Wellbore Intent]:[Original Wellbore Intent]],"Exploration")</f>
        <v>0</v>
      </c>
      <c r="I31" s="81">
        <f>COUNTIFS(Offshore_Wells_Jan_2024[[Region QB]:[Region QB]],"WoS",Offshore_Wells_Jan_2024[[Spud Year]:[Spud Year]],I$4,Offshore_Wells_Jan_2024[[Original Wellbore Intent]:[Original Wellbore Intent]],"Exploration")</f>
        <v>0</v>
      </c>
      <c r="J31" s="81">
        <f>COUNTIFS(Offshore_Wells_Jan_2024[[Region QB]:[Region QB]],"WoS",Offshore_Wells_Jan_2024[[Spud Year]:[Spud Year]],J$4,Offshore_Wells_Jan_2024[[Original Wellbore Intent]:[Original Wellbore Intent]],"Exploration")</f>
        <v>0</v>
      </c>
      <c r="K31" s="81">
        <f>COUNTIFS(Offshore_Wells_Jan_2024[[Region QB]:[Region QB]],"WoS",Offshore_Wells_Jan_2024[[Spud Year]:[Spud Year]],K$4,Offshore_Wells_Jan_2024[[Original Wellbore Intent]:[Original Wellbore Intent]],"Exploration")</f>
        <v>1</v>
      </c>
      <c r="L31" s="81">
        <f>COUNTIFS(Offshore_Wells_Jan_2024[[Region QB]:[Region QB]],"WoS",Offshore_Wells_Jan_2024[[Spud Year]:[Spud Year]],L$4,Offshore_Wells_Jan_2024[[Original Wellbore Intent]:[Original Wellbore Intent]],"Exploration")</f>
        <v>0</v>
      </c>
      <c r="M31" s="81">
        <f>COUNTIFS(Offshore_Wells_Jan_2024[[Region QB]:[Region QB]],"WoS",Offshore_Wells_Jan_2024[[Spud Year]:[Spud Year]],M$4,Offshore_Wells_Jan_2024[[Original Wellbore Intent]:[Original Wellbore Intent]],"Exploration")</f>
        <v>11</v>
      </c>
      <c r="N31" s="81">
        <f>COUNTIFS(Offshore_Wells_Jan_2024[[Region QB]:[Region QB]],"WoS",Offshore_Wells_Jan_2024[[Spud Year]:[Spud Year]],N$4,Offshore_Wells_Jan_2024[[Original Wellbore Intent]:[Original Wellbore Intent]],"Exploration")</f>
        <v>4</v>
      </c>
      <c r="O31" s="81">
        <f>COUNTIFS(Offshore_Wells_Jan_2024[[Region QB]:[Region QB]],"WoS",Offshore_Wells_Jan_2024[[Spud Year]:[Spud Year]],O$4,Offshore_Wells_Jan_2024[[Original Wellbore Intent]:[Original Wellbore Intent]],"Exploration")</f>
        <v>1</v>
      </c>
      <c r="P31" s="81">
        <f>COUNTIFS(Offshore_Wells_Jan_2024[[Region QB]:[Region QB]],"WoS",Offshore_Wells_Jan_2024[[Spud Year]:[Spud Year]],P$4,Offshore_Wells_Jan_2024[[Original Wellbore Intent]:[Original Wellbore Intent]],"Exploration")</f>
        <v>12</v>
      </c>
      <c r="Q31" s="81">
        <f>COUNTIFS(Offshore_Wells_Jan_2024[[Region QB]:[Region QB]],"WoS",Offshore_Wells_Jan_2024[[Spud Year]:[Spud Year]],Q$4,Offshore_Wells_Jan_2024[[Original Wellbore Intent]:[Original Wellbore Intent]],"Exploration")</f>
        <v>1</v>
      </c>
      <c r="R31" s="81">
        <f>COUNTIFS(Offshore_Wells_Jan_2024[[Region QB]:[Region QB]],"WoS",Offshore_Wells_Jan_2024[[Spud Year]:[Spud Year]],R$4,Offshore_Wells_Jan_2024[[Original Wellbore Intent]:[Original Wellbore Intent]],"Exploration")</f>
        <v>4</v>
      </c>
      <c r="S31" s="81">
        <f>COUNTIFS(Offshore_Wells_Jan_2024[[Region QB]:[Region QB]],"WoS",Offshore_Wells_Jan_2024[[Spud Year]:[Spud Year]],S$4,Offshore_Wells_Jan_2024[[Original Wellbore Intent]:[Original Wellbore Intent]],"Exploration")</f>
        <v>9</v>
      </c>
      <c r="T31" s="81">
        <f>COUNTIFS(Offshore_Wells_Jan_2024[[Region QB]:[Region QB]],"WoS",Offshore_Wells_Jan_2024[[Spud Year]:[Spud Year]],T$4,Offshore_Wells_Jan_2024[[Original Wellbore Intent]:[Original Wellbore Intent]],"Exploration")</f>
        <v>3</v>
      </c>
      <c r="U31" s="81">
        <f>COUNTIFS(Offshore_Wells_Jan_2024[[Region QB]:[Region QB]],"WoS",Offshore_Wells_Jan_2024[[Spud Year]:[Spud Year]],U$4,Offshore_Wells_Jan_2024[[Original Wellbore Intent]:[Original Wellbore Intent]],"Exploration")</f>
        <v>3</v>
      </c>
      <c r="V31" s="81">
        <f>COUNTIFS(Offshore_Wells_Jan_2024[[Region QB]:[Region QB]],"WoS",Offshore_Wells_Jan_2024[[Spud Year]:[Spud Year]],V$4,Offshore_Wells_Jan_2024[[Original Wellbore Intent]:[Original Wellbore Intent]],"Exploration")</f>
        <v>3</v>
      </c>
      <c r="W31" s="81">
        <f>COUNTIFS(Offshore_Wells_Jan_2024[[Region QB]:[Region QB]],"WoS",Offshore_Wells_Jan_2024[[Spud Year]:[Spud Year]],W$4,Offshore_Wells_Jan_2024[[Original Wellbore Intent]:[Original Wellbore Intent]],"Exploration")</f>
        <v>12</v>
      </c>
      <c r="X31" s="81">
        <f>COUNTIFS(Offshore_Wells_Jan_2024[[Region QB]:[Region QB]],"WoS",Offshore_Wells_Jan_2024[[Spud Year]:[Spud Year]],X$4,Offshore_Wells_Jan_2024[[Original Wellbore Intent]:[Original Wellbore Intent]],"Exploration")</f>
        <v>11</v>
      </c>
      <c r="Y31" s="81">
        <f>COUNTIFS(Offshore_Wells_Jan_2024[[Region QB]:[Region QB]],"WoS",Offshore_Wells_Jan_2024[[Spud Year]:[Spud Year]],Y$4,Offshore_Wells_Jan_2024[[Original Wellbore Intent]:[Original Wellbore Intent]],"Exploration")</f>
        <v>8</v>
      </c>
      <c r="Z31" s="81">
        <f>COUNTIFS(Offshore_Wells_Jan_2024[[Region QB]:[Region QB]],"WoS",Offshore_Wells_Jan_2024[[Spud Year]:[Spud Year]],Z$4,Offshore_Wells_Jan_2024[[Original Wellbore Intent]:[Original Wellbore Intent]],"Exploration")</f>
        <v>3</v>
      </c>
      <c r="AA31" s="81">
        <f>COUNTIFS(Offshore_Wells_Jan_2024[[Region QB]:[Region QB]],"WoS",Offshore_Wells_Jan_2024[[Spud Year]:[Spud Year]],AA$4,Offshore_Wells_Jan_2024[[Original Wellbore Intent]:[Original Wellbore Intent]],"Exploration")</f>
        <v>2</v>
      </c>
      <c r="AB31" s="81">
        <f>COUNTIFS(Offshore_Wells_Jan_2024[[Region QB]:[Region QB]],"WoS",Offshore_Wells_Jan_2024[[Spud Year]:[Spud Year]],AB$4,Offshore_Wells_Jan_2024[[Original Wellbore Intent]:[Original Wellbore Intent]],"Exploration")</f>
        <v>2</v>
      </c>
      <c r="AC31" s="81">
        <f>COUNTIFS(Offshore_Wells_Jan_2024[[Region QB]:[Region QB]],"WoS",Offshore_Wells_Jan_2024[[Spud Year]:[Spud Year]],AC$4,Offshore_Wells_Jan_2024[[Original Wellbore Intent]:[Original Wellbore Intent]],"Exploration")</f>
        <v>9</v>
      </c>
      <c r="AD31" s="81">
        <f>COUNTIFS(Offshore_Wells_Jan_2024[[Region QB]:[Region QB]],"WoS",Offshore_Wells_Jan_2024[[Spud Year]:[Spud Year]],AD$4,Offshore_Wells_Jan_2024[[Original Wellbore Intent]:[Original Wellbore Intent]],"Exploration")</f>
        <v>5</v>
      </c>
      <c r="AE31" s="81">
        <f>COUNTIFS(Offshore_Wells_Jan_2024[[Region QB]:[Region QB]],"WoS",Offshore_Wells_Jan_2024[[Spud Year]:[Spud Year]],AE$4,Offshore_Wells_Jan_2024[[Original Wellbore Intent]:[Original Wellbore Intent]],"Exploration")</f>
        <v>0</v>
      </c>
      <c r="AF31" s="81">
        <f>COUNTIFS(Offshore_Wells_Jan_2024[[Region QB]:[Region QB]],"WoS",Offshore_Wells_Jan_2024[[Spud Year]:[Spud Year]],AF$4,Offshore_Wells_Jan_2024[[Original Wellbore Intent]:[Original Wellbore Intent]],"Exploration")</f>
        <v>2</v>
      </c>
      <c r="AG31" s="81">
        <f>COUNTIFS(Offshore_Wells_Jan_2024[[Region QB]:[Region QB]],"WoS",Offshore_Wells_Jan_2024[[Spud Year]:[Spud Year]],AG$4,Offshore_Wells_Jan_2024[[Original Wellbore Intent]:[Original Wellbore Intent]],"Exploration")</f>
        <v>10</v>
      </c>
      <c r="AH31" s="81">
        <f>COUNTIFS(Offshore_Wells_Jan_2024[[Region QB]:[Region QB]],"WoS",Offshore_Wells_Jan_2024[[Spud Year]:[Spud Year]],AH$4,Offshore_Wells_Jan_2024[[Original Wellbore Intent]:[Original Wellbore Intent]],"Exploration")</f>
        <v>14</v>
      </c>
      <c r="AI31" s="81">
        <f>COUNTIFS(Offshore_Wells_Jan_2024[[Region QB]:[Region QB]],"WoS",Offshore_Wells_Jan_2024[[Spud Year]:[Spud Year]],AI$4,Offshore_Wells_Jan_2024[[Original Wellbore Intent]:[Original Wellbore Intent]],"Exploration")</f>
        <v>7</v>
      </c>
      <c r="AJ31" s="81">
        <f>COUNTIFS(Offshore_Wells_Jan_2024[[Region QB]:[Region QB]],"WoS",Offshore_Wells_Jan_2024[[Spud Year]:[Spud Year]],AJ$4,Offshore_Wells_Jan_2024[[Original Wellbore Intent]:[Original Wellbore Intent]],"Exploration")</f>
        <v>7</v>
      </c>
      <c r="AK31" s="81">
        <f>COUNTIFS(Offshore_Wells_Jan_2024[[Region QB]:[Region QB]],"WoS",Offshore_Wells_Jan_2024[[Spud Year]:[Spud Year]],AK$4,Offshore_Wells_Jan_2024[[Original Wellbore Intent]:[Original Wellbore Intent]],"Exploration")</f>
        <v>6</v>
      </c>
      <c r="AL31" s="81">
        <f>COUNTIFS(Offshore_Wells_Jan_2024[[Region QB]:[Region QB]],"WoS",Offshore_Wells_Jan_2024[[Spud Year]:[Spud Year]],AL$4,Offshore_Wells_Jan_2024[[Original Wellbore Intent]:[Original Wellbore Intent]],"Exploration")</f>
        <v>2</v>
      </c>
      <c r="AM31" s="81">
        <f>COUNTIFS(Offshore_Wells_Jan_2024[[Region QB]:[Region QB]],"WoS",Offshore_Wells_Jan_2024[[Spud Year]:[Spud Year]],AM$4,Offshore_Wells_Jan_2024[[Original Wellbore Intent]:[Original Wellbore Intent]],"Exploration")</f>
        <v>7</v>
      </c>
      <c r="AN31" s="81">
        <f>COUNTIFS(Offshore_Wells_Jan_2024[[Region QB]:[Region QB]],"WoS",Offshore_Wells_Jan_2024[[Spud Year]:[Spud Year]],AN$4,Offshore_Wells_Jan_2024[[Original Wellbore Intent]:[Original Wellbore Intent]],"Exploration")</f>
        <v>3</v>
      </c>
      <c r="AO31" s="81">
        <f>COUNTIFS(Offshore_Wells_Jan_2024[[Region QB]:[Region QB]],"WoS",Offshore_Wells_Jan_2024[[Spud Year]:[Spud Year]],AO$4,Offshore_Wells_Jan_2024[[Original Wellbore Intent]:[Original Wellbore Intent]],"Exploration")</f>
        <v>3</v>
      </c>
      <c r="AP31" s="81">
        <f>COUNTIFS(Offshore_Wells_Jan_2024[[Region QB]:[Region QB]],"WoS",Offshore_Wells_Jan_2024[[Spud Year]:[Spud Year]],AP$4,Offshore_Wells_Jan_2024[[Original Wellbore Intent]:[Original Wellbore Intent]],"Exploration")</f>
        <v>2</v>
      </c>
      <c r="AQ31" s="81">
        <f>COUNTIFS(Offshore_Wells_Jan_2024[[Region QB]:[Region QB]],"WoS",Offshore_Wells_Jan_2024[[Spud Year]:[Spud Year]],AQ$4,Offshore_Wells_Jan_2024[[Original Wellbore Intent]:[Original Wellbore Intent]],"Exploration")</f>
        <v>4</v>
      </c>
      <c r="AR31" s="81">
        <f>COUNTIFS(Offshore_Wells_Jan_2024[[Region QB]:[Region QB]],"WoS",Offshore_Wells_Jan_2024[[Spud Year]:[Spud Year]],AR$4,Offshore_Wells_Jan_2024[[Original Wellbore Intent]:[Original Wellbore Intent]],"Exploration")</f>
        <v>0</v>
      </c>
      <c r="AS31" s="81">
        <f>COUNTIFS(Offshore_Wells_Jan_2024[[Region QB]:[Region QB]],"WoS",Offshore_Wells_Jan_2024[[Spud Year]:[Spud Year]],AS$4,Offshore_Wells_Jan_2024[[Original Wellbore Intent]:[Original Wellbore Intent]],"Exploration")</f>
        <v>2</v>
      </c>
      <c r="AT31" s="81">
        <f>COUNTIFS(Offshore_Wells_Jan_2024[[Region QB]:[Region QB]],"WoS",Offshore_Wells_Jan_2024[[Spud Year]:[Spud Year]],AT$4,Offshore_Wells_Jan_2024[[Original Wellbore Intent]:[Original Wellbore Intent]],"Exploration")</f>
        <v>2</v>
      </c>
      <c r="AU31" s="81">
        <f>COUNTIFS(Offshore_Wells_Jan_2024[[Region QB]:[Region QB]],"WoS",Offshore_Wells_Jan_2024[[Spud Year]:[Spud Year]],AU$4,Offshore_Wells_Jan_2024[[Original Wellbore Intent]:[Original Wellbore Intent]],"Exploration")</f>
        <v>4</v>
      </c>
      <c r="AV31" s="81">
        <f>COUNTIFS(Offshore_Wells_Jan_2024[[Region QB]:[Region QB]],"WoS",Offshore_Wells_Jan_2024[[Spud Year]:[Spud Year]],AV$4,Offshore_Wells_Jan_2024[[Original Wellbore Intent]:[Original Wellbore Intent]],"Exploration")</f>
        <v>4</v>
      </c>
      <c r="AW31" s="81">
        <f>COUNTIFS(Offshore_Wells_Jan_2024[[Region QB]:[Region QB]],"WoS",Offshore_Wells_Jan_2024[[Spud Year]:[Spud Year]],AW$4,Offshore_Wells_Jan_2024[[Original Wellbore Intent]:[Original Wellbore Intent]],"Exploration")</f>
        <v>3</v>
      </c>
      <c r="AX31" s="81">
        <f>COUNTIFS(Offshore_Wells_Jan_2024[[Region QB]:[Region QB]],"WoS",Offshore_Wells_Jan_2024[[Spud Year]:[Spud Year]],AX$4,Offshore_Wells_Jan_2024[[Original Wellbore Intent]:[Original Wellbore Intent]],"Exploration")</f>
        <v>3</v>
      </c>
      <c r="AY31" s="81">
        <f>COUNTIFS(Offshore_Wells_Jan_2024[[Region QB]:[Region QB]],"WoS",Offshore_Wells_Jan_2024[[Spud Year]:[Spud Year]],AY$4,Offshore_Wells_Jan_2024[[Original Wellbore Intent]:[Original Wellbore Intent]],"Exploration")</f>
        <v>10</v>
      </c>
      <c r="AZ31" s="81">
        <f>COUNTIFS(Offshore_Wells_Jan_2024[[Region QB]:[Region QB]],"WoS",Offshore_Wells_Jan_2024[[Spud Year]:[Spud Year]],AZ$4,Offshore_Wells_Jan_2024[[Original Wellbore Intent]:[Original Wellbore Intent]],"Exploration")</f>
        <v>1</v>
      </c>
      <c r="BA31" s="81">
        <f>COUNTIFS(Offshore_Wells_Jan_2024[[Region QB]:[Region QB]],"WoS",Offshore_Wells_Jan_2024[[Spud Year]:[Spud Year]],BA$4,Offshore_Wells_Jan_2024[[Original Wellbore Intent]:[Original Wellbore Intent]],"Exploration")</f>
        <v>2</v>
      </c>
      <c r="BB31" s="81">
        <f>COUNTIFS(Offshore_Wells_Jan_2024[[Region QB]:[Region QB]],"WoS",Offshore_Wells_Jan_2024[[Spud Year]:[Spud Year]],BB$4,Offshore_Wells_Jan_2024[[Original Wellbore Intent]:[Original Wellbore Intent]],"Exploration")</f>
        <v>1</v>
      </c>
      <c r="BC31" s="81">
        <f>COUNTIFS(Offshore_Wells_Jan_2024[[Region QB]:[Region QB]],"WoS",Offshore_Wells_Jan_2024[[Spud Year]:[Spud Year]],BC$4,Offshore_Wells_Jan_2024[[Original Wellbore Intent]:[Original Wellbore Intent]],"Exploration")</f>
        <v>2</v>
      </c>
      <c r="BD31" s="81">
        <f>COUNTIFS(Offshore_Wells_Jan_2024[[Region QB]:[Region QB]],"WoS",Offshore_Wells_Jan_2024[[Spud Year]:[Spud Year]],BD$4,Offshore_Wells_Jan_2024[[Original Wellbore Intent]:[Original Wellbore Intent]],"Exploration")</f>
        <v>4</v>
      </c>
      <c r="BE31" s="81">
        <f>COUNTIFS(Offshore_Wells_Jan_2024[[Region QB]:[Region QB]],"WoS",Offshore_Wells_Jan_2024[[Spud Year]:[Spud Year]],BE$4,Offshore_Wells_Jan_2024[[Original Wellbore Intent]:[Original Wellbore Intent]],"Exploration")</f>
        <v>1</v>
      </c>
      <c r="BF31" s="81">
        <f>COUNTIFS(Offshore_Wells_Jan_2024[[Region QB]:[Region QB]],"WoS",Offshore_Wells_Jan_2024[[Spud Year]:[Spud Year]],BF$4,Offshore_Wells_Jan_2024[[Original Wellbore Intent]:[Original Wellbore Intent]],"Exploration")</f>
        <v>6</v>
      </c>
      <c r="BG31" s="81">
        <f>COUNTIFS(Offshore_Wells_Jan_2024[[Region QB]:[Region QB]],"WoS",Offshore_Wells_Jan_2024[[Spud Year]:[Spud Year]],BG$4,Offshore_Wells_Jan_2024[[Original Wellbore Intent]:[Original Wellbore Intent]],"Exploration")</f>
        <v>0</v>
      </c>
      <c r="BH31" s="81">
        <f>COUNTIFS(Offshore_Wells_Jan_2024[[Region QB]:[Region QB]],"WoS",Offshore_Wells_Jan_2024[[Spud Year]:[Spud Year]],BH$4,Offshore_Wells_Jan_2024[[Original Wellbore Intent]:[Original Wellbore Intent]],"Exploration")</f>
        <v>0</v>
      </c>
      <c r="BI31" s="81">
        <f>COUNTIFS(Offshore_Wells_Jan_2024[[Region QB]:[Region QB]],"WoS",Offshore_Wells_Jan_2024[[Spud Year]:[Spud Year]],BI$4,Offshore_Wells_Jan_2024[[Original Wellbore Intent]:[Original Wellbore Intent]],"Exploration")</f>
        <v>0</v>
      </c>
      <c r="BJ31" s="81">
        <f>COUNTIFS(Offshore_Wells_Jan_2024[[Region QB]:[Region QB]],"WoS",Offshore_Wells_Jan_2024[[Spud Year]:[Spud Year]],BJ$4,Offshore_Wells_Jan_2024[[Original Wellbore Intent]:[Original Wellbore Intent]],"Exploration")</f>
        <v>2</v>
      </c>
      <c r="BK31" s="73">
        <f t="shared" si="64"/>
        <v>218</v>
      </c>
    </row>
    <row r="32" spans="1:63" x14ac:dyDescent="0.3">
      <c r="A32" s="17"/>
      <c r="B32" s="19"/>
      <c r="C32" s="81"/>
      <c r="D32" s="81"/>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c r="BG32" s="81"/>
      <c r="BH32" s="81"/>
      <c r="BI32" s="81"/>
      <c r="BJ32" s="81"/>
      <c r="BK32" s="73"/>
    </row>
    <row r="33" spans="1:63" x14ac:dyDescent="0.3">
      <c r="A33" s="17"/>
      <c r="B33" s="42" t="s">
        <v>47</v>
      </c>
      <c r="C33" s="70">
        <f t="shared" ref="C33" si="65">SUM(C34:C39)</f>
        <v>0</v>
      </c>
      <c r="D33" s="70">
        <f t="shared" ref="D33" si="66">SUM(D34:D39)</f>
        <v>0</v>
      </c>
      <c r="E33" s="70">
        <f t="shared" ref="E33" si="67">SUM(E34:E39)</f>
        <v>8</v>
      </c>
      <c r="F33" s="70">
        <f t="shared" ref="F33" si="68">SUM(F34:F39)</f>
        <v>17</v>
      </c>
      <c r="G33" s="70">
        <f t="shared" ref="G33" si="69">SUM(G34:G39)</f>
        <v>6</v>
      </c>
      <c r="H33" s="70">
        <f t="shared" ref="H33" si="70">SUM(H34:H39)</f>
        <v>8</v>
      </c>
      <c r="I33" s="70">
        <f t="shared" ref="I33" si="71">SUM(I34:I39)</f>
        <v>2</v>
      </c>
      <c r="J33" s="70">
        <f t="shared" ref="J33" si="72">SUM(J34:J39)</f>
        <v>5</v>
      </c>
      <c r="K33" s="70">
        <f t="shared" ref="K33" si="73">SUM(K34:K39)</f>
        <v>9</v>
      </c>
      <c r="L33" s="70">
        <f t="shared" ref="L33" si="74">SUM(L34:L39)</f>
        <v>21</v>
      </c>
      <c r="M33" s="70">
        <f t="shared" ref="M33" si="75">SUM(M34:M39)</f>
        <v>38</v>
      </c>
      <c r="N33" s="70">
        <f t="shared" ref="N33" si="76">SUM(N34:N39)</f>
        <v>42</v>
      </c>
      <c r="O33" s="70">
        <f t="shared" ref="O33" si="77">SUM(O34:O39)</f>
        <v>33</v>
      </c>
      <c r="P33" s="70">
        <f t="shared" ref="P33" si="78">SUM(P34:P39)</f>
        <v>43</v>
      </c>
      <c r="Q33" s="70">
        <f t="shared" ref="Q33" si="79">SUM(Q34:Q39)</f>
        <v>28</v>
      </c>
      <c r="R33" s="70">
        <f t="shared" ref="R33" si="80">SUM(R34:R39)</f>
        <v>18</v>
      </c>
      <c r="S33" s="70">
        <f t="shared" ref="S33" si="81">SUM(S34:S39)</f>
        <v>24</v>
      </c>
      <c r="T33" s="70">
        <f t="shared" ref="T33" si="82">SUM(T34:T39)</f>
        <v>33</v>
      </c>
      <c r="U33" s="70">
        <f t="shared" ref="U33" si="83">SUM(U34:U39)</f>
        <v>50</v>
      </c>
      <c r="V33" s="70">
        <f t="shared" ref="V33" si="84">SUM(V34:V39)</f>
        <v>59</v>
      </c>
      <c r="W33" s="70">
        <f t="shared" ref="W33" si="85">SUM(W34:W39)</f>
        <v>92</v>
      </c>
      <c r="X33" s="70">
        <f t="shared" ref="X33" si="86">SUM(X34:X39)</f>
        <v>67</v>
      </c>
      <c r="Y33" s="70">
        <f t="shared" ref="Y33" si="87">SUM(Y34:Y39)</f>
        <v>44</v>
      </c>
      <c r="Z33" s="70">
        <f t="shared" ref="Z33" si="88">SUM(Z34:Z39)</f>
        <v>75</v>
      </c>
      <c r="AA33" s="70">
        <f t="shared" ref="AA33" si="89">SUM(AA34:AA39)</f>
        <v>87</v>
      </c>
      <c r="AB33" s="70">
        <f t="shared" ref="AB33" si="90">SUM(AB34:AB39)</f>
        <v>91</v>
      </c>
      <c r="AC33" s="70">
        <f t="shared" ref="AC33" si="91">SUM(AC34:AC39)</f>
        <v>70</v>
      </c>
      <c r="AD33" s="70">
        <f t="shared" ref="AD33" si="92">SUM(AD34:AD39)</f>
        <v>85</v>
      </c>
      <c r="AE33" s="70">
        <f t="shared" ref="AE33" si="93">SUM(AE34:AE39)</f>
        <v>61</v>
      </c>
      <c r="AF33" s="70">
        <f t="shared" ref="AF33" si="94">SUM(AF34:AF39)</f>
        <v>62</v>
      </c>
      <c r="AG33" s="70">
        <f t="shared" ref="AG33" si="95">SUM(AG34:AG39)</f>
        <v>44</v>
      </c>
      <c r="AH33" s="70">
        <f t="shared" ref="AH33" si="96">SUM(AH34:AH39)</f>
        <v>42</v>
      </c>
      <c r="AI33" s="70">
        <f t="shared" ref="AI33" si="97">SUM(AI34:AI39)</f>
        <v>46</v>
      </c>
      <c r="AJ33" s="70">
        <f t="shared" ref="AJ33" si="98">SUM(AJ34:AJ39)</f>
        <v>39</v>
      </c>
      <c r="AK33" s="70">
        <f t="shared" ref="AK33" si="99">SUM(AK34:AK39)</f>
        <v>35</v>
      </c>
      <c r="AL33" s="70">
        <f t="shared" ref="AL33" si="100">SUM(AL34:AL39)</f>
        <v>21</v>
      </c>
      <c r="AM33" s="70">
        <f t="shared" ref="AM33" si="101">SUM(AM34:AM39)</f>
        <v>32</v>
      </c>
      <c r="AN33" s="70">
        <f t="shared" ref="AN33" si="102">SUM(AN34:AN39)</f>
        <v>41</v>
      </c>
      <c r="AO33" s="70">
        <f t="shared" ref="AO33" si="103">SUM(AO34:AO39)</f>
        <v>29</v>
      </c>
      <c r="AP33" s="70">
        <f t="shared" ref="AP33" si="104">SUM(AP34:AP39)</f>
        <v>18</v>
      </c>
      <c r="AQ33" s="70">
        <f t="shared" ref="AQ33" si="105">SUM(AQ34:AQ39)</f>
        <v>38</v>
      </c>
      <c r="AR33" s="70">
        <f t="shared" ref="AR33" si="106">SUM(AR34:AR39)</f>
        <v>42</v>
      </c>
      <c r="AS33" s="70">
        <f t="shared" ref="AS33" si="107">SUM(AS34:AS39)</f>
        <v>49</v>
      </c>
      <c r="AT33" s="70">
        <f t="shared" ref="AT33" si="108">SUM(AT34:AT39)</f>
        <v>86</v>
      </c>
      <c r="AU33" s="70">
        <f t="shared" ref="AU33" si="109">SUM(AU34:AU39)</f>
        <v>71</v>
      </c>
      <c r="AV33" s="70">
        <f t="shared" ref="AV33" si="110">SUM(AV34:AV39)</f>
        <v>51</v>
      </c>
      <c r="AW33" s="70">
        <f t="shared" ref="AW33" si="111">SUM(AW34:AW39)</f>
        <v>38</v>
      </c>
      <c r="AX33" s="70">
        <f t="shared" ref="AX33" si="112">SUM(AX34:AX39)</f>
        <v>30</v>
      </c>
      <c r="AY33" s="70">
        <f t="shared" ref="AY33" si="113">SUM(AY34:AY39)</f>
        <v>35</v>
      </c>
      <c r="AZ33" s="70">
        <f t="shared" ref="AZ33" si="114">SUM(AZ34:AZ39)</f>
        <v>30</v>
      </c>
      <c r="BA33" s="70">
        <f t="shared" ref="BA33" si="115">SUM(BA34:BA39)</f>
        <v>22</v>
      </c>
      <c r="BB33" s="70">
        <f t="shared" ref="BB33" si="116">SUM(BB34:BB39)</f>
        <v>17</v>
      </c>
      <c r="BC33" s="70">
        <f t="shared" ref="BC33" si="117">SUM(BC34:BC39)</f>
        <v>11</v>
      </c>
      <c r="BD33" s="70">
        <f t="shared" ref="BD33" si="118">SUM(BD34:BD39)</f>
        <v>8</v>
      </c>
      <c r="BE33" s="70">
        <f t="shared" ref="BE33" si="119">SUM(BE34:BE39)</f>
        <v>13</v>
      </c>
      <c r="BF33" s="70">
        <f t="shared" ref="BF33" si="120">SUM(BF34:BF39)</f>
        <v>18</v>
      </c>
      <c r="BG33" s="70">
        <f t="shared" ref="BG33" si="121">SUM(BG34:BG39)</f>
        <v>2</v>
      </c>
      <c r="BH33" s="70">
        <f t="shared" ref="BH33" si="122">SUM(BH34:BH39)</f>
        <v>5</v>
      </c>
      <c r="BI33" s="70">
        <f t="shared" ref="BI33" si="123">SUM(BI34:BI39)</f>
        <v>4</v>
      </c>
      <c r="BJ33" s="70">
        <f t="shared" ref="BJ33" si="124">SUM(BJ34:BJ39)</f>
        <v>5</v>
      </c>
      <c r="BK33" s="71">
        <f t="shared" ref="BK33:BK39" si="125">SUM(C33:BJ33)</f>
        <v>2100</v>
      </c>
    </row>
    <row r="34" spans="1:63" outlineLevel="1" x14ac:dyDescent="0.3">
      <c r="A34" s="17"/>
      <c r="B34" s="19" t="s">
        <v>38</v>
      </c>
      <c r="C34" s="81">
        <f>COUNTIFS(Offshore_Wells_Jan_2024[[Region QB]:[Region QB]],"C/SWA",Offshore_Wells_Jan_2024[[Spud Year]:[Spud Year]],C$4,Offshore_Wells_Jan_2024[[Original Wellbore Intent]:[Original Wellbore Intent]],"Appraisal")</f>
        <v>0</v>
      </c>
      <c r="D34" s="81">
        <f>COUNTIFS(Offshore_Wells_Jan_2024[[Region QB]:[Region QB]],"C/SWA",Offshore_Wells_Jan_2024[[Spud Year]:[Spud Year]],D$4,Offshore_Wells_Jan_2024[[Original Wellbore Intent]:[Original Wellbore Intent]],"Appraisal")</f>
        <v>0</v>
      </c>
      <c r="E34" s="81">
        <f>COUNTIFS(Offshore_Wells_Jan_2024[[Region QB]:[Region QB]],"C/SWA",Offshore_Wells_Jan_2024[[Spud Year]:[Spud Year]],E$4,Offshore_Wells_Jan_2024[[Original Wellbore Intent]:[Original Wellbore Intent]],"Appraisal")</f>
        <v>0</v>
      </c>
      <c r="F34" s="81">
        <f>COUNTIFS(Offshore_Wells_Jan_2024[[Region QB]:[Region QB]],"C/SWA",Offshore_Wells_Jan_2024[[Spud Year]:[Spud Year]],F$4,Offshore_Wells_Jan_2024[[Original Wellbore Intent]:[Original Wellbore Intent]],"Appraisal")</f>
        <v>0</v>
      </c>
      <c r="G34" s="81">
        <f>COUNTIFS(Offshore_Wells_Jan_2024[[Region QB]:[Region QB]],"C/SWA",Offshore_Wells_Jan_2024[[Spud Year]:[Spud Year]],G$4,Offshore_Wells_Jan_2024[[Original Wellbore Intent]:[Original Wellbore Intent]],"Appraisal")</f>
        <v>0</v>
      </c>
      <c r="H34" s="81">
        <f>COUNTIFS(Offshore_Wells_Jan_2024[[Region QB]:[Region QB]],"C/SWA",Offshore_Wells_Jan_2024[[Spud Year]:[Spud Year]],H$4,Offshore_Wells_Jan_2024[[Original Wellbore Intent]:[Original Wellbore Intent]],"Appraisal")</f>
        <v>0</v>
      </c>
      <c r="I34" s="81">
        <f>COUNTIFS(Offshore_Wells_Jan_2024[[Region QB]:[Region QB]],"C/SWA",Offshore_Wells_Jan_2024[[Spud Year]:[Spud Year]],I$4,Offshore_Wells_Jan_2024[[Original Wellbore Intent]:[Original Wellbore Intent]],"Appraisal")</f>
        <v>0</v>
      </c>
      <c r="J34" s="81">
        <f>COUNTIFS(Offshore_Wells_Jan_2024[[Region QB]:[Region QB]],"C/SWA",Offshore_Wells_Jan_2024[[Spud Year]:[Spud Year]],J$4,Offshore_Wells_Jan_2024[[Original Wellbore Intent]:[Original Wellbore Intent]],"Appraisal")</f>
        <v>0</v>
      </c>
      <c r="K34" s="81">
        <f>COUNTIFS(Offshore_Wells_Jan_2024[[Region QB]:[Region QB]],"C/SWA",Offshore_Wells_Jan_2024[[Spud Year]:[Spud Year]],K$4,Offshore_Wells_Jan_2024[[Original Wellbore Intent]:[Original Wellbore Intent]],"Appraisal")</f>
        <v>0</v>
      </c>
      <c r="L34" s="81">
        <f>COUNTIFS(Offshore_Wells_Jan_2024[[Region QB]:[Region QB]],"C/SWA",Offshore_Wells_Jan_2024[[Spud Year]:[Spud Year]],L$4,Offshore_Wells_Jan_2024[[Original Wellbore Intent]:[Original Wellbore Intent]],"Appraisal")</f>
        <v>0</v>
      </c>
      <c r="M34" s="81">
        <f>COUNTIFS(Offshore_Wells_Jan_2024[[Region QB]:[Region QB]],"C/SWA",Offshore_Wells_Jan_2024[[Spud Year]:[Spud Year]],M$4,Offshore_Wells_Jan_2024[[Original Wellbore Intent]:[Original Wellbore Intent]],"Appraisal")</f>
        <v>0</v>
      </c>
      <c r="N34" s="81">
        <f>COUNTIFS(Offshore_Wells_Jan_2024[[Region QB]:[Region QB]],"C/SWA",Offshore_Wells_Jan_2024[[Spud Year]:[Spud Year]],N$4,Offshore_Wells_Jan_2024[[Original Wellbore Intent]:[Original Wellbore Intent]],"Appraisal")</f>
        <v>0</v>
      </c>
      <c r="O34" s="81">
        <f>COUNTIFS(Offshore_Wells_Jan_2024[[Region QB]:[Region QB]],"C/SWA",Offshore_Wells_Jan_2024[[Spud Year]:[Spud Year]],O$4,Offshore_Wells_Jan_2024[[Original Wellbore Intent]:[Original Wellbore Intent]],"Appraisal")</f>
        <v>0</v>
      </c>
      <c r="P34" s="81">
        <f>COUNTIFS(Offshore_Wells_Jan_2024[[Region QB]:[Region QB]],"C/SWA",Offshore_Wells_Jan_2024[[Spud Year]:[Spud Year]],P$4,Offshore_Wells_Jan_2024[[Original Wellbore Intent]:[Original Wellbore Intent]],"Appraisal")</f>
        <v>4</v>
      </c>
      <c r="Q34" s="81">
        <f>COUNTIFS(Offshore_Wells_Jan_2024[[Region QB]:[Region QB]],"C/SWA",Offshore_Wells_Jan_2024[[Spud Year]:[Spud Year]],Q$4,Offshore_Wells_Jan_2024[[Original Wellbore Intent]:[Original Wellbore Intent]],"Appraisal")</f>
        <v>0</v>
      </c>
      <c r="R34" s="81">
        <f>COUNTIFS(Offshore_Wells_Jan_2024[[Region QB]:[Region QB]],"C/SWA",Offshore_Wells_Jan_2024[[Spud Year]:[Spud Year]],R$4,Offshore_Wells_Jan_2024[[Original Wellbore Intent]:[Original Wellbore Intent]],"Appraisal")</f>
        <v>0</v>
      </c>
      <c r="S34" s="81">
        <f>COUNTIFS(Offshore_Wells_Jan_2024[[Region QB]:[Region QB]],"C/SWA",Offshore_Wells_Jan_2024[[Spud Year]:[Spud Year]],S$4,Offshore_Wells_Jan_2024[[Original Wellbore Intent]:[Original Wellbore Intent]],"Appraisal")</f>
        <v>0</v>
      </c>
      <c r="T34" s="81">
        <f>COUNTIFS(Offshore_Wells_Jan_2024[[Region QB]:[Region QB]],"C/SWA",Offshore_Wells_Jan_2024[[Spud Year]:[Spud Year]],T$4,Offshore_Wells_Jan_2024[[Original Wellbore Intent]:[Original Wellbore Intent]],"Appraisal")</f>
        <v>0</v>
      </c>
      <c r="U34" s="81">
        <f>COUNTIFS(Offshore_Wells_Jan_2024[[Region QB]:[Region QB]],"C/SWA",Offshore_Wells_Jan_2024[[Spud Year]:[Spud Year]],U$4,Offshore_Wells_Jan_2024[[Original Wellbore Intent]:[Original Wellbore Intent]],"Appraisal")</f>
        <v>0</v>
      </c>
      <c r="V34" s="81">
        <f>COUNTIFS(Offshore_Wells_Jan_2024[[Region QB]:[Region QB]],"C/SWA",Offshore_Wells_Jan_2024[[Spud Year]:[Spud Year]],V$4,Offshore_Wells_Jan_2024[[Original Wellbore Intent]:[Original Wellbore Intent]],"Appraisal")</f>
        <v>0</v>
      </c>
      <c r="W34" s="81">
        <f>COUNTIFS(Offshore_Wells_Jan_2024[[Region QB]:[Region QB]],"C/SWA",Offshore_Wells_Jan_2024[[Spud Year]:[Spud Year]],W$4,Offshore_Wells_Jan_2024[[Original Wellbore Intent]:[Original Wellbore Intent]],"Appraisal")</f>
        <v>0</v>
      </c>
      <c r="X34" s="81">
        <f>COUNTIFS(Offshore_Wells_Jan_2024[[Region QB]:[Region QB]],"C/SWA",Offshore_Wells_Jan_2024[[Spud Year]:[Spud Year]],X$4,Offshore_Wells_Jan_2024[[Original Wellbore Intent]:[Original Wellbore Intent]],"Appraisal")</f>
        <v>0</v>
      </c>
      <c r="Y34" s="81">
        <f>COUNTIFS(Offshore_Wells_Jan_2024[[Region QB]:[Region QB]],"C/SWA",Offshore_Wells_Jan_2024[[Spud Year]:[Spud Year]],Y$4,Offshore_Wells_Jan_2024[[Original Wellbore Intent]:[Original Wellbore Intent]],"Appraisal")</f>
        <v>0</v>
      </c>
      <c r="Z34" s="81">
        <f>COUNTIFS(Offshore_Wells_Jan_2024[[Region QB]:[Region QB]],"C/SWA",Offshore_Wells_Jan_2024[[Spud Year]:[Spud Year]],Z$4,Offshore_Wells_Jan_2024[[Original Wellbore Intent]:[Original Wellbore Intent]],"Appraisal")</f>
        <v>2</v>
      </c>
      <c r="AA34" s="81">
        <f>COUNTIFS(Offshore_Wells_Jan_2024[[Region QB]:[Region QB]],"C/SWA",Offshore_Wells_Jan_2024[[Spud Year]:[Spud Year]],AA$4,Offshore_Wells_Jan_2024[[Original Wellbore Intent]:[Original Wellbore Intent]],"Appraisal")</f>
        <v>1</v>
      </c>
      <c r="AB34" s="81">
        <f>COUNTIFS(Offshore_Wells_Jan_2024[[Region QB]:[Region QB]],"C/SWA",Offshore_Wells_Jan_2024[[Spud Year]:[Spud Year]],AB$4,Offshore_Wells_Jan_2024[[Original Wellbore Intent]:[Original Wellbore Intent]],"Appraisal")</f>
        <v>1</v>
      </c>
      <c r="AC34" s="81">
        <f>COUNTIFS(Offshore_Wells_Jan_2024[[Region QB]:[Region QB]],"C/SWA",Offshore_Wells_Jan_2024[[Spud Year]:[Spud Year]],AC$4,Offshore_Wells_Jan_2024[[Original Wellbore Intent]:[Original Wellbore Intent]],"Appraisal")</f>
        <v>0</v>
      </c>
      <c r="AD34" s="81">
        <f>COUNTIFS(Offshore_Wells_Jan_2024[[Region QB]:[Region QB]],"C/SWA",Offshore_Wells_Jan_2024[[Spud Year]:[Spud Year]],AD$4,Offshore_Wells_Jan_2024[[Original Wellbore Intent]:[Original Wellbore Intent]],"Appraisal")</f>
        <v>0</v>
      </c>
      <c r="AE34" s="81">
        <f>COUNTIFS(Offshore_Wells_Jan_2024[[Region QB]:[Region QB]],"C/SWA",Offshore_Wells_Jan_2024[[Spud Year]:[Spud Year]],AE$4,Offshore_Wells_Jan_2024[[Original Wellbore Intent]:[Original Wellbore Intent]],"Appraisal")</f>
        <v>0</v>
      </c>
      <c r="AF34" s="81">
        <f>COUNTIFS(Offshore_Wells_Jan_2024[[Region QB]:[Region QB]],"C/SWA",Offshore_Wells_Jan_2024[[Spud Year]:[Spud Year]],AF$4,Offshore_Wells_Jan_2024[[Original Wellbore Intent]:[Original Wellbore Intent]],"Appraisal")</f>
        <v>0</v>
      </c>
      <c r="AG34" s="81">
        <f>COUNTIFS(Offshore_Wells_Jan_2024[[Region QB]:[Region QB]],"C/SWA",Offshore_Wells_Jan_2024[[Spud Year]:[Spud Year]],AG$4,Offshore_Wells_Jan_2024[[Original Wellbore Intent]:[Original Wellbore Intent]],"Appraisal")</f>
        <v>0</v>
      </c>
      <c r="AH34" s="81">
        <f>COUNTIFS(Offshore_Wells_Jan_2024[[Region QB]:[Region QB]],"C/SWA",Offshore_Wells_Jan_2024[[Spud Year]:[Spud Year]],AH$4,Offshore_Wells_Jan_2024[[Original Wellbore Intent]:[Original Wellbore Intent]],"Appraisal")</f>
        <v>0</v>
      </c>
      <c r="AI34" s="81">
        <f>COUNTIFS(Offshore_Wells_Jan_2024[[Region QB]:[Region QB]],"C/SWA",Offshore_Wells_Jan_2024[[Spud Year]:[Spud Year]],AI$4,Offshore_Wells_Jan_2024[[Original Wellbore Intent]:[Original Wellbore Intent]],"Appraisal")</f>
        <v>0</v>
      </c>
      <c r="AJ34" s="81">
        <f>COUNTIFS(Offshore_Wells_Jan_2024[[Region QB]:[Region QB]],"C/SWA",Offshore_Wells_Jan_2024[[Spud Year]:[Spud Year]],AJ$4,Offshore_Wells_Jan_2024[[Original Wellbore Intent]:[Original Wellbore Intent]],"Appraisal")</f>
        <v>0</v>
      </c>
      <c r="AK34" s="81">
        <f>COUNTIFS(Offshore_Wells_Jan_2024[[Region QB]:[Region QB]],"C/SWA",Offshore_Wells_Jan_2024[[Spud Year]:[Spud Year]],AK$4,Offshore_Wells_Jan_2024[[Original Wellbore Intent]:[Original Wellbore Intent]],"Appraisal")</f>
        <v>0</v>
      </c>
      <c r="AL34" s="81">
        <f>COUNTIFS(Offshore_Wells_Jan_2024[[Region QB]:[Region QB]],"C/SWA",Offshore_Wells_Jan_2024[[Spud Year]:[Spud Year]],AL$4,Offshore_Wells_Jan_2024[[Original Wellbore Intent]:[Original Wellbore Intent]],"Appraisal")</f>
        <v>0</v>
      </c>
      <c r="AM34" s="81">
        <f>COUNTIFS(Offshore_Wells_Jan_2024[[Region QB]:[Region QB]],"C/SWA",Offshore_Wells_Jan_2024[[Spud Year]:[Spud Year]],AM$4,Offshore_Wells_Jan_2024[[Original Wellbore Intent]:[Original Wellbore Intent]],"Appraisal")</f>
        <v>0</v>
      </c>
      <c r="AN34" s="81">
        <f>COUNTIFS(Offshore_Wells_Jan_2024[[Region QB]:[Region QB]],"C/SWA",Offshore_Wells_Jan_2024[[Spud Year]:[Spud Year]],AN$4,Offshore_Wells_Jan_2024[[Original Wellbore Intent]:[Original Wellbore Intent]],"Appraisal")</f>
        <v>0</v>
      </c>
      <c r="AO34" s="81">
        <f>COUNTIFS(Offshore_Wells_Jan_2024[[Region QB]:[Region QB]],"C/SWA",Offshore_Wells_Jan_2024[[Spud Year]:[Spud Year]],AO$4,Offshore_Wells_Jan_2024[[Original Wellbore Intent]:[Original Wellbore Intent]],"Appraisal")</f>
        <v>0</v>
      </c>
      <c r="AP34" s="81">
        <f>COUNTIFS(Offshore_Wells_Jan_2024[[Region QB]:[Region QB]],"C/SWA",Offshore_Wells_Jan_2024[[Spud Year]:[Spud Year]],AP$4,Offshore_Wells_Jan_2024[[Original Wellbore Intent]:[Original Wellbore Intent]],"Appraisal")</f>
        <v>0</v>
      </c>
      <c r="AQ34" s="81">
        <f>COUNTIFS(Offshore_Wells_Jan_2024[[Region QB]:[Region QB]],"C/SWA",Offshore_Wells_Jan_2024[[Spud Year]:[Spud Year]],AQ$4,Offshore_Wells_Jan_2024[[Original Wellbore Intent]:[Original Wellbore Intent]],"Appraisal")</f>
        <v>0</v>
      </c>
      <c r="AR34" s="81">
        <f>COUNTIFS(Offshore_Wells_Jan_2024[[Region QB]:[Region QB]],"C/SWA",Offshore_Wells_Jan_2024[[Spud Year]:[Spud Year]],AR$4,Offshore_Wells_Jan_2024[[Original Wellbore Intent]:[Original Wellbore Intent]],"Appraisal")</f>
        <v>0</v>
      </c>
      <c r="AS34" s="81">
        <f>COUNTIFS(Offshore_Wells_Jan_2024[[Region QB]:[Region QB]],"C/SWA",Offshore_Wells_Jan_2024[[Spud Year]:[Spud Year]],AS$4,Offshore_Wells_Jan_2024[[Original Wellbore Intent]:[Original Wellbore Intent]],"Appraisal")</f>
        <v>0</v>
      </c>
      <c r="AT34" s="81">
        <f>COUNTIFS(Offshore_Wells_Jan_2024[[Region QB]:[Region QB]],"C/SWA",Offshore_Wells_Jan_2024[[Spud Year]:[Spud Year]],AT$4,Offshore_Wells_Jan_2024[[Original Wellbore Intent]:[Original Wellbore Intent]],"Appraisal")</f>
        <v>0</v>
      </c>
      <c r="AU34" s="81">
        <f>COUNTIFS(Offshore_Wells_Jan_2024[[Region QB]:[Region QB]],"C/SWA",Offshore_Wells_Jan_2024[[Spud Year]:[Spud Year]],AU$4,Offshore_Wells_Jan_2024[[Original Wellbore Intent]:[Original Wellbore Intent]],"Appraisal")</f>
        <v>0</v>
      </c>
      <c r="AV34" s="81">
        <f>COUNTIFS(Offshore_Wells_Jan_2024[[Region QB]:[Region QB]],"C/SWA",Offshore_Wells_Jan_2024[[Spud Year]:[Spud Year]],AV$4,Offshore_Wells_Jan_2024[[Original Wellbore Intent]:[Original Wellbore Intent]],"Appraisal")</f>
        <v>0</v>
      </c>
      <c r="AW34" s="81">
        <f>COUNTIFS(Offshore_Wells_Jan_2024[[Region QB]:[Region QB]],"C/SWA",Offshore_Wells_Jan_2024[[Spud Year]:[Spud Year]],AW$4,Offshore_Wells_Jan_2024[[Original Wellbore Intent]:[Original Wellbore Intent]],"Appraisal")</f>
        <v>0</v>
      </c>
      <c r="AX34" s="81">
        <f>COUNTIFS(Offshore_Wells_Jan_2024[[Region QB]:[Region QB]],"C/SWA",Offshore_Wells_Jan_2024[[Spud Year]:[Spud Year]],AX$4,Offshore_Wells_Jan_2024[[Original Wellbore Intent]:[Original Wellbore Intent]],"Appraisal")</f>
        <v>0</v>
      </c>
      <c r="AY34" s="81">
        <f>COUNTIFS(Offshore_Wells_Jan_2024[[Region QB]:[Region QB]],"C/SWA",Offshore_Wells_Jan_2024[[Spud Year]:[Spud Year]],AY$4,Offshore_Wells_Jan_2024[[Original Wellbore Intent]:[Original Wellbore Intent]],"Appraisal")</f>
        <v>0</v>
      </c>
      <c r="AZ34" s="81">
        <f>COUNTIFS(Offshore_Wells_Jan_2024[[Region QB]:[Region QB]],"C/SWA",Offshore_Wells_Jan_2024[[Spud Year]:[Spud Year]],AZ$4,Offshore_Wells_Jan_2024[[Original Wellbore Intent]:[Original Wellbore Intent]],"Appraisal")</f>
        <v>0</v>
      </c>
      <c r="BA34" s="81">
        <f>COUNTIFS(Offshore_Wells_Jan_2024[[Region QB]:[Region QB]],"C/SWA",Offshore_Wells_Jan_2024[[Spud Year]:[Spud Year]],BA$4,Offshore_Wells_Jan_2024[[Original Wellbore Intent]:[Original Wellbore Intent]],"Appraisal")</f>
        <v>0</v>
      </c>
      <c r="BB34" s="81">
        <f>COUNTIFS(Offshore_Wells_Jan_2024[[Region QB]:[Region QB]],"C/SWA",Offshore_Wells_Jan_2024[[Spud Year]:[Spud Year]],BB$4,Offshore_Wells_Jan_2024[[Original Wellbore Intent]:[Original Wellbore Intent]],"Appraisal")</f>
        <v>0</v>
      </c>
      <c r="BC34" s="81">
        <f>COUNTIFS(Offshore_Wells_Jan_2024[[Region QB]:[Region QB]],"C/SWA",Offshore_Wells_Jan_2024[[Spud Year]:[Spud Year]],BC$4,Offshore_Wells_Jan_2024[[Original Wellbore Intent]:[Original Wellbore Intent]],"Appraisal")</f>
        <v>0</v>
      </c>
      <c r="BD34" s="81">
        <f>COUNTIFS(Offshore_Wells_Jan_2024[[Region QB]:[Region QB]],"C/SWA",Offshore_Wells_Jan_2024[[Spud Year]:[Spud Year]],BD$4,Offshore_Wells_Jan_2024[[Original Wellbore Intent]:[Original Wellbore Intent]],"Appraisal")</f>
        <v>0</v>
      </c>
      <c r="BE34" s="81">
        <f>COUNTIFS(Offshore_Wells_Jan_2024[[Region QB]:[Region QB]],"C/SWA",Offshore_Wells_Jan_2024[[Spud Year]:[Spud Year]],BE$4,Offshore_Wells_Jan_2024[[Original Wellbore Intent]:[Original Wellbore Intent]],"Appraisal")</f>
        <v>0</v>
      </c>
      <c r="BF34" s="81">
        <f>COUNTIFS(Offshore_Wells_Jan_2024[[Region QB]:[Region QB]],"C/SWA",Offshore_Wells_Jan_2024[[Spud Year]:[Spud Year]],BF$4,Offshore_Wells_Jan_2024[[Original Wellbore Intent]:[Original Wellbore Intent]],"Appraisal")</f>
        <v>2</v>
      </c>
      <c r="BG34" s="81">
        <f>COUNTIFS(Offshore_Wells_Jan_2024[[Region QB]:[Region QB]],"C/SWA",Offshore_Wells_Jan_2024[[Spud Year]:[Spud Year]],BG$4,Offshore_Wells_Jan_2024[[Original Wellbore Intent]:[Original Wellbore Intent]],"Appraisal")</f>
        <v>0</v>
      </c>
      <c r="BH34" s="81">
        <f>COUNTIFS(Offshore_Wells_Jan_2024[[Region QB]:[Region QB]],"C/SWA",Offshore_Wells_Jan_2024[[Spud Year]:[Spud Year]],BH$4,Offshore_Wells_Jan_2024[[Original Wellbore Intent]:[Original Wellbore Intent]],"Appraisal")</f>
        <v>0</v>
      </c>
      <c r="BI34" s="81">
        <f>COUNTIFS(Offshore_Wells_Jan_2024[[Region QB]:[Region QB]],"C/SWA",Offshore_Wells_Jan_2024[[Spud Year]:[Spud Year]],BI$4,Offshore_Wells_Jan_2024[[Original Wellbore Intent]:[Original Wellbore Intent]],"Appraisal")</f>
        <v>0</v>
      </c>
      <c r="BJ34" s="81">
        <f>COUNTIFS(Offshore_Wells_Jan_2024[[Region QB]:[Region QB]],"C/SWA",Offshore_Wells_Jan_2024[[Spud Year]:[Spud Year]],BJ$4,Offshore_Wells_Jan_2024[[Original Wellbore Intent]:[Original Wellbore Intent]],"Appraisal")</f>
        <v>0</v>
      </c>
      <c r="BK34" s="73">
        <f t="shared" si="125"/>
        <v>10</v>
      </c>
    </row>
    <row r="35" spans="1:63" outlineLevel="1" x14ac:dyDescent="0.3">
      <c r="B35" s="19" t="s">
        <v>39</v>
      </c>
      <c r="C35" s="81">
        <f>COUNTIFS(Offshore_Wells_Jan_2024[[Region QB]:[Region QB]],"CNS",Offshore_Wells_Jan_2024[[Spud Year]:[Spud Year]],C$4,Offshore_Wells_Jan_2024[[Original Wellbore Intent]:[Original Wellbore Intent]],"Appraisal")</f>
        <v>0</v>
      </c>
      <c r="D35" s="81">
        <f>COUNTIFS(Offshore_Wells_Jan_2024[[Region QB]:[Region QB]],"CNS",Offshore_Wells_Jan_2024[[Spud Year]:[Spud Year]],D$4,Offshore_Wells_Jan_2024[[Original Wellbore Intent]:[Original Wellbore Intent]],"Appraisal")</f>
        <v>0</v>
      </c>
      <c r="E35" s="81">
        <f>COUNTIFS(Offshore_Wells_Jan_2024[[Region QB]:[Region QB]],"CNS",Offshore_Wells_Jan_2024[[Spud Year]:[Spud Year]],E$4,Offshore_Wells_Jan_2024[[Original Wellbore Intent]:[Original Wellbore Intent]],"Appraisal")</f>
        <v>0</v>
      </c>
      <c r="F35" s="81">
        <f>COUNTIFS(Offshore_Wells_Jan_2024[[Region QB]:[Region QB]],"CNS",Offshore_Wells_Jan_2024[[Spud Year]:[Spud Year]],F$4,Offshore_Wells_Jan_2024[[Original Wellbore Intent]:[Original Wellbore Intent]],"Appraisal")</f>
        <v>0</v>
      </c>
      <c r="G35" s="81">
        <f>COUNTIFS(Offshore_Wells_Jan_2024[[Region QB]:[Region QB]],"CNS",Offshore_Wells_Jan_2024[[Spud Year]:[Spud Year]],G$4,Offshore_Wells_Jan_2024[[Original Wellbore Intent]:[Original Wellbore Intent]],"Appraisal")</f>
        <v>0</v>
      </c>
      <c r="H35" s="81">
        <f>COUNTIFS(Offshore_Wells_Jan_2024[[Region QB]:[Region QB]],"CNS",Offshore_Wells_Jan_2024[[Spud Year]:[Spud Year]],H$4,Offshore_Wells_Jan_2024[[Original Wellbore Intent]:[Original Wellbore Intent]],"Appraisal")</f>
        <v>0</v>
      </c>
      <c r="I35" s="81">
        <f>COUNTIFS(Offshore_Wells_Jan_2024[[Region QB]:[Region QB]],"CNS",Offshore_Wells_Jan_2024[[Spud Year]:[Spud Year]],I$4,Offshore_Wells_Jan_2024[[Original Wellbore Intent]:[Original Wellbore Intent]],"Appraisal")</f>
        <v>0</v>
      </c>
      <c r="J35" s="81">
        <f>COUNTIFS(Offshore_Wells_Jan_2024[[Region QB]:[Region QB]],"CNS",Offshore_Wells_Jan_2024[[Spud Year]:[Spud Year]],J$4,Offshore_Wells_Jan_2024[[Original Wellbore Intent]:[Original Wellbore Intent]],"Appraisal")</f>
        <v>5</v>
      </c>
      <c r="K35" s="81">
        <f>COUNTIFS(Offshore_Wells_Jan_2024[[Region QB]:[Region QB]],"CNS",Offshore_Wells_Jan_2024[[Spud Year]:[Spud Year]],K$4,Offshore_Wells_Jan_2024[[Original Wellbore Intent]:[Original Wellbore Intent]],"Appraisal")</f>
        <v>3</v>
      </c>
      <c r="L35" s="81">
        <f>COUNTIFS(Offshore_Wells_Jan_2024[[Region QB]:[Region QB]],"CNS",Offshore_Wells_Jan_2024[[Spud Year]:[Spud Year]],L$4,Offshore_Wells_Jan_2024[[Original Wellbore Intent]:[Original Wellbore Intent]],"Appraisal")</f>
        <v>6</v>
      </c>
      <c r="M35" s="81">
        <f>COUNTIFS(Offshore_Wells_Jan_2024[[Region QB]:[Region QB]],"CNS",Offshore_Wells_Jan_2024[[Spud Year]:[Spud Year]],M$4,Offshore_Wells_Jan_2024[[Original Wellbore Intent]:[Original Wellbore Intent]],"Appraisal")</f>
        <v>6</v>
      </c>
      <c r="N35" s="81">
        <f>COUNTIFS(Offshore_Wells_Jan_2024[[Region QB]:[Region QB]],"CNS",Offshore_Wells_Jan_2024[[Spud Year]:[Spud Year]],N$4,Offshore_Wells_Jan_2024[[Original Wellbore Intent]:[Original Wellbore Intent]],"Appraisal")</f>
        <v>14</v>
      </c>
      <c r="O35" s="81">
        <f>COUNTIFS(Offshore_Wells_Jan_2024[[Region QB]:[Region QB]],"CNS",Offshore_Wells_Jan_2024[[Spud Year]:[Spud Year]],O$4,Offshore_Wells_Jan_2024[[Original Wellbore Intent]:[Original Wellbore Intent]],"Appraisal")</f>
        <v>9</v>
      </c>
      <c r="P35" s="81">
        <f>COUNTIFS(Offshore_Wells_Jan_2024[[Region QB]:[Region QB]],"CNS",Offshore_Wells_Jan_2024[[Spud Year]:[Spud Year]],P$4,Offshore_Wells_Jan_2024[[Original Wellbore Intent]:[Original Wellbore Intent]],"Appraisal")</f>
        <v>12</v>
      </c>
      <c r="Q35" s="81">
        <f>COUNTIFS(Offshore_Wells_Jan_2024[[Region QB]:[Region QB]],"CNS",Offshore_Wells_Jan_2024[[Spud Year]:[Spud Year]],Q$4,Offshore_Wells_Jan_2024[[Original Wellbore Intent]:[Original Wellbore Intent]],"Appraisal")</f>
        <v>6</v>
      </c>
      <c r="R35" s="81">
        <f>COUNTIFS(Offshore_Wells_Jan_2024[[Region QB]:[Region QB]],"CNS",Offshore_Wells_Jan_2024[[Spud Year]:[Spud Year]],R$4,Offshore_Wells_Jan_2024[[Original Wellbore Intent]:[Original Wellbore Intent]],"Appraisal")</f>
        <v>7</v>
      </c>
      <c r="S35" s="81">
        <f>COUNTIFS(Offshore_Wells_Jan_2024[[Region QB]:[Region QB]],"CNS",Offshore_Wells_Jan_2024[[Spud Year]:[Spud Year]],S$4,Offshore_Wells_Jan_2024[[Original Wellbore Intent]:[Original Wellbore Intent]],"Appraisal")</f>
        <v>7</v>
      </c>
      <c r="T35" s="81">
        <f>COUNTIFS(Offshore_Wells_Jan_2024[[Region QB]:[Region QB]],"CNS",Offshore_Wells_Jan_2024[[Spud Year]:[Spud Year]],T$4,Offshore_Wells_Jan_2024[[Original Wellbore Intent]:[Original Wellbore Intent]],"Appraisal")</f>
        <v>8</v>
      </c>
      <c r="U35" s="81">
        <f>COUNTIFS(Offshore_Wells_Jan_2024[[Region QB]:[Region QB]],"CNS",Offshore_Wells_Jan_2024[[Spud Year]:[Spud Year]],U$4,Offshore_Wells_Jan_2024[[Original Wellbore Intent]:[Original Wellbore Intent]],"Appraisal")</f>
        <v>23</v>
      </c>
      <c r="V35" s="81">
        <f>COUNTIFS(Offshore_Wells_Jan_2024[[Region QB]:[Region QB]],"CNS",Offshore_Wells_Jan_2024[[Spud Year]:[Spud Year]],V$4,Offshore_Wells_Jan_2024[[Original Wellbore Intent]:[Original Wellbore Intent]],"Appraisal")</f>
        <v>15</v>
      </c>
      <c r="W35" s="81">
        <f>COUNTIFS(Offshore_Wells_Jan_2024[[Region QB]:[Region QB]],"CNS",Offshore_Wells_Jan_2024[[Spud Year]:[Spud Year]],W$4,Offshore_Wells_Jan_2024[[Original Wellbore Intent]:[Original Wellbore Intent]],"Appraisal")</f>
        <v>41</v>
      </c>
      <c r="X35" s="81">
        <f>COUNTIFS(Offshore_Wells_Jan_2024[[Region QB]:[Region QB]],"CNS",Offshore_Wells_Jan_2024[[Spud Year]:[Spud Year]],X$4,Offshore_Wells_Jan_2024[[Original Wellbore Intent]:[Original Wellbore Intent]],"Appraisal")</f>
        <v>14</v>
      </c>
      <c r="Y35" s="81">
        <f>COUNTIFS(Offshore_Wells_Jan_2024[[Region QB]:[Region QB]],"CNS",Offshore_Wells_Jan_2024[[Spud Year]:[Spud Year]],Y$4,Offshore_Wells_Jan_2024[[Original Wellbore Intent]:[Original Wellbore Intent]],"Appraisal")</f>
        <v>11</v>
      </c>
      <c r="Z35" s="81">
        <f>COUNTIFS(Offshore_Wells_Jan_2024[[Region QB]:[Region QB]],"CNS",Offshore_Wells_Jan_2024[[Spud Year]:[Spud Year]],Z$4,Offshore_Wells_Jan_2024[[Original Wellbore Intent]:[Original Wellbore Intent]],"Appraisal")</f>
        <v>27</v>
      </c>
      <c r="AA35" s="81">
        <f>COUNTIFS(Offshore_Wells_Jan_2024[[Region QB]:[Region QB]],"CNS",Offshore_Wells_Jan_2024[[Spud Year]:[Spud Year]],AA$4,Offshore_Wells_Jan_2024[[Original Wellbore Intent]:[Original Wellbore Intent]],"Appraisal")</f>
        <v>36</v>
      </c>
      <c r="AB35" s="81">
        <f>COUNTIFS(Offshore_Wells_Jan_2024[[Region QB]:[Region QB]],"CNS",Offshore_Wells_Jan_2024[[Spud Year]:[Spud Year]],AB$4,Offshore_Wells_Jan_2024[[Original Wellbore Intent]:[Original Wellbore Intent]],"Appraisal")</f>
        <v>35</v>
      </c>
      <c r="AC35" s="81">
        <f>COUNTIFS(Offshore_Wells_Jan_2024[[Region QB]:[Region QB]],"CNS",Offshore_Wells_Jan_2024[[Spud Year]:[Spud Year]],AC$4,Offshore_Wells_Jan_2024[[Original Wellbore Intent]:[Original Wellbore Intent]],"Appraisal")</f>
        <v>32</v>
      </c>
      <c r="AD35" s="81">
        <f>COUNTIFS(Offshore_Wells_Jan_2024[[Region QB]:[Region QB]],"CNS",Offshore_Wells_Jan_2024[[Spud Year]:[Spud Year]],AD$4,Offshore_Wells_Jan_2024[[Original Wellbore Intent]:[Original Wellbore Intent]],"Appraisal")</f>
        <v>38</v>
      </c>
      <c r="AE35" s="81">
        <f>COUNTIFS(Offshore_Wells_Jan_2024[[Region QB]:[Region QB]],"CNS",Offshore_Wells_Jan_2024[[Spud Year]:[Spud Year]],AE$4,Offshore_Wells_Jan_2024[[Original Wellbore Intent]:[Original Wellbore Intent]],"Appraisal")</f>
        <v>28</v>
      </c>
      <c r="AF35" s="81">
        <f>COUNTIFS(Offshore_Wells_Jan_2024[[Region QB]:[Region QB]],"CNS",Offshore_Wells_Jan_2024[[Spud Year]:[Spud Year]],AF$4,Offshore_Wells_Jan_2024[[Original Wellbore Intent]:[Original Wellbore Intent]],"Appraisal")</f>
        <v>35</v>
      </c>
      <c r="AG35" s="81">
        <f>COUNTIFS(Offshore_Wells_Jan_2024[[Region QB]:[Region QB]],"CNS",Offshore_Wells_Jan_2024[[Spud Year]:[Spud Year]],AG$4,Offshore_Wells_Jan_2024[[Original Wellbore Intent]:[Original Wellbore Intent]],"Appraisal")</f>
        <v>13</v>
      </c>
      <c r="AH35" s="81">
        <f>COUNTIFS(Offshore_Wells_Jan_2024[[Region QB]:[Region QB]],"CNS",Offshore_Wells_Jan_2024[[Spud Year]:[Spud Year]],AH$4,Offshore_Wells_Jan_2024[[Original Wellbore Intent]:[Original Wellbore Intent]],"Appraisal")</f>
        <v>14</v>
      </c>
      <c r="AI35" s="81">
        <f>COUNTIFS(Offshore_Wells_Jan_2024[[Region QB]:[Region QB]],"CNS",Offshore_Wells_Jan_2024[[Spud Year]:[Spud Year]],AI$4,Offshore_Wells_Jan_2024[[Original Wellbore Intent]:[Original Wellbore Intent]],"Appraisal")</f>
        <v>18</v>
      </c>
      <c r="AJ35" s="81">
        <f>COUNTIFS(Offshore_Wells_Jan_2024[[Region QB]:[Region QB]],"CNS",Offshore_Wells_Jan_2024[[Spud Year]:[Spud Year]],AJ$4,Offshore_Wells_Jan_2024[[Original Wellbore Intent]:[Original Wellbore Intent]],"Appraisal")</f>
        <v>9</v>
      </c>
      <c r="AK35" s="81">
        <f>COUNTIFS(Offshore_Wells_Jan_2024[[Region QB]:[Region QB]],"CNS",Offshore_Wells_Jan_2024[[Spud Year]:[Spud Year]],AK$4,Offshore_Wells_Jan_2024[[Original Wellbore Intent]:[Original Wellbore Intent]],"Appraisal")</f>
        <v>15</v>
      </c>
      <c r="AL35" s="81">
        <f>COUNTIFS(Offshore_Wells_Jan_2024[[Region QB]:[Region QB]],"CNS",Offshore_Wells_Jan_2024[[Spud Year]:[Spud Year]],AL$4,Offshore_Wells_Jan_2024[[Original Wellbore Intent]:[Original Wellbore Intent]],"Appraisal")</f>
        <v>14</v>
      </c>
      <c r="AM35" s="81">
        <f>COUNTIFS(Offshore_Wells_Jan_2024[[Region QB]:[Region QB]],"CNS",Offshore_Wells_Jan_2024[[Spud Year]:[Spud Year]],AM$4,Offshore_Wells_Jan_2024[[Original Wellbore Intent]:[Original Wellbore Intent]],"Appraisal")</f>
        <v>10</v>
      </c>
      <c r="AN35" s="81">
        <f>COUNTIFS(Offshore_Wells_Jan_2024[[Region QB]:[Region QB]],"CNS",Offshore_Wells_Jan_2024[[Spud Year]:[Spud Year]],AN$4,Offshore_Wells_Jan_2024[[Original Wellbore Intent]:[Original Wellbore Intent]],"Appraisal")</f>
        <v>23</v>
      </c>
      <c r="AO35" s="81">
        <f>COUNTIFS(Offshore_Wells_Jan_2024[[Region QB]:[Region QB]],"CNS",Offshore_Wells_Jan_2024[[Spud Year]:[Spud Year]],AO$4,Offshore_Wells_Jan_2024[[Original Wellbore Intent]:[Original Wellbore Intent]],"Appraisal")</f>
        <v>20</v>
      </c>
      <c r="AP35" s="81">
        <f>COUNTIFS(Offshore_Wells_Jan_2024[[Region QB]:[Region QB]],"CNS",Offshore_Wells_Jan_2024[[Spud Year]:[Spud Year]],AP$4,Offshore_Wells_Jan_2024[[Original Wellbore Intent]:[Original Wellbore Intent]],"Appraisal")</f>
        <v>12</v>
      </c>
      <c r="AQ35" s="81">
        <f>COUNTIFS(Offshore_Wells_Jan_2024[[Region QB]:[Region QB]],"CNS",Offshore_Wells_Jan_2024[[Spud Year]:[Spud Year]],AQ$4,Offshore_Wells_Jan_2024[[Original Wellbore Intent]:[Original Wellbore Intent]],"Appraisal")</f>
        <v>9</v>
      </c>
      <c r="AR35" s="81">
        <f>COUNTIFS(Offshore_Wells_Jan_2024[[Region QB]:[Region QB]],"CNS",Offshore_Wells_Jan_2024[[Spud Year]:[Spud Year]],AR$4,Offshore_Wells_Jan_2024[[Original Wellbore Intent]:[Original Wellbore Intent]],"Appraisal")</f>
        <v>17</v>
      </c>
      <c r="AS35" s="81">
        <f>COUNTIFS(Offshore_Wells_Jan_2024[[Region QB]:[Region QB]],"CNS",Offshore_Wells_Jan_2024[[Spud Year]:[Spud Year]],AS$4,Offshore_Wells_Jan_2024[[Original Wellbore Intent]:[Original Wellbore Intent]],"Appraisal")</f>
        <v>24</v>
      </c>
      <c r="AT35" s="81">
        <f>COUNTIFS(Offshore_Wells_Jan_2024[[Region QB]:[Region QB]],"CNS",Offshore_Wells_Jan_2024[[Spud Year]:[Spud Year]],AT$4,Offshore_Wells_Jan_2024[[Original Wellbore Intent]:[Original Wellbore Intent]],"Appraisal")</f>
        <v>59</v>
      </c>
      <c r="AU35" s="81">
        <f>COUNTIFS(Offshore_Wells_Jan_2024[[Region QB]:[Region QB]],"CNS",Offshore_Wells_Jan_2024[[Spud Year]:[Spud Year]],AU$4,Offshore_Wells_Jan_2024[[Original Wellbore Intent]:[Original Wellbore Intent]],"Appraisal")</f>
        <v>29</v>
      </c>
      <c r="AV35" s="81">
        <f>COUNTIFS(Offshore_Wells_Jan_2024[[Region QB]:[Region QB]],"CNS",Offshore_Wells_Jan_2024[[Spud Year]:[Spud Year]],AV$4,Offshore_Wells_Jan_2024[[Original Wellbore Intent]:[Original Wellbore Intent]],"Appraisal")</f>
        <v>24</v>
      </c>
      <c r="AW35" s="81">
        <f>COUNTIFS(Offshore_Wells_Jan_2024[[Region QB]:[Region QB]],"CNS",Offshore_Wells_Jan_2024[[Spud Year]:[Spud Year]],AW$4,Offshore_Wells_Jan_2024[[Original Wellbore Intent]:[Original Wellbore Intent]],"Appraisal")</f>
        <v>20</v>
      </c>
      <c r="AX35" s="81">
        <f>COUNTIFS(Offshore_Wells_Jan_2024[[Region QB]:[Region QB]],"CNS",Offshore_Wells_Jan_2024[[Spud Year]:[Spud Year]],AX$4,Offshore_Wells_Jan_2024[[Original Wellbore Intent]:[Original Wellbore Intent]],"Appraisal")</f>
        <v>13</v>
      </c>
      <c r="AY35" s="81">
        <f>COUNTIFS(Offshore_Wells_Jan_2024[[Region QB]:[Region QB]],"CNS",Offshore_Wells_Jan_2024[[Spud Year]:[Spud Year]],AY$4,Offshore_Wells_Jan_2024[[Original Wellbore Intent]:[Original Wellbore Intent]],"Appraisal")</f>
        <v>24</v>
      </c>
      <c r="AZ35" s="81">
        <f>COUNTIFS(Offshore_Wells_Jan_2024[[Region QB]:[Region QB]],"CNS",Offshore_Wells_Jan_2024[[Spud Year]:[Spud Year]],AZ$4,Offshore_Wells_Jan_2024[[Original Wellbore Intent]:[Original Wellbore Intent]],"Appraisal")</f>
        <v>10</v>
      </c>
      <c r="BA35" s="81">
        <f>COUNTIFS(Offshore_Wells_Jan_2024[[Region QB]:[Region QB]],"CNS",Offshore_Wells_Jan_2024[[Spud Year]:[Spud Year]],BA$4,Offshore_Wells_Jan_2024[[Original Wellbore Intent]:[Original Wellbore Intent]],"Appraisal")</f>
        <v>10</v>
      </c>
      <c r="BB35" s="81">
        <f>COUNTIFS(Offshore_Wells_Jan_2024[[Region QB]:[Region QB]],"CNS",Offshore_Wells_Jan_2024[[Spud Year]:[Spud Year]],BB$4,Offshore_Wells_Jan_2024[[Original Wellbore Intent]:[Original Wellbore Intent]],"Appraisal")</f>
        <v>7</v>
      </c>
      <c r="BC35" s="81">
        <f>COUNTIFS(Offshore_Wells_Jan_2024[[Region QB]:[Region QB]],"CNS",Offshore_Wells_Jan_2024[[Spud Year]:[Spud Year]],BC$4,Offshore_Wells_Jan_2024[[Original Wellbore Intent]:[Original Wellbore Intent]],"Appraisal")</f>
        <v>4</v>
      </c>
      <c r="BD35" s="81">
        <f>COUNTIFS(Offshore_Wells_Jan_2024[[Region QB]:[Region QB]],"CNS",Offshore_Wells_Jan_2024[[Spud Year]:[Spud Year]],BD$4,Offshore_Wells_Jan_2024[[Original Wellbore Intent]:[Original Wellbore Intent]],"Appraisal")</f>
        <v>4</v>
      </c>
      <c r="BE35" s="81">
        <f>COUNTIFS(Offshore_Wells_Jan_2024[[Region QB]:[Region QB]],"CNS",Offshore_Wells_Jan_2024[[Spud Year]:[Spud Year]],BE$4,Offshore_Wells_Jan_2024[[Original Wellbore Intent]:[Original Wellbore Intent]],"Appraisal")</f>
        <v>6</v>
      </c>
      <c r="BF35" s="81">
        <f>COUNTIFS(Offshore_Wells_Jan_2024[[Region QB]:[Region QB]],"CNS",Offshore_Wells_Jan_2024[[Spud Year]:[Spud Year]],BF$4,Offshore_Wells_Jan_2024[[Original Wellbore Intent]:[Original Wellbore Intent]],"Appraisal")</f>
        <v>7</v>
      </c>
      <c r="BG35" s="81">
        <f>COUNTIFS(Offshore_Wells_Jan_2024[[Region QB]:[Region QB]],"CNS",Offshore_Wells_Jan_2024[[Spud Year]:[Spud Year]],BG$4,Offshore_Wells_Jan_2024[[Original Wellbore Intent]:[Original Wellbore Intent]],"Appraisal")</f>
        <v>2</v>
      </c>
      <c r="BH35" s="81">
        <f>COUNTIFS(Offshore_Wells_Jan_2024[[Region QB]:[Region QB]],"CNS",Offshore_Wells_Jan_2024[[Spud Year]:[Spud Year]],BH$4,Offshore_Wells_Jan_2024[[Original Wellbore Intent]:[Original Wellbore Intent]],"Appraisal")</f>
        <v>5</v>
      </c>
      <c r="BI35" s="81">
        <f>COUNTIFS(Offshore_Wells_Jan_2024[[Region QB]:[Region QB]],"CNS",Offshore_Wells_Jan_2024[[Spud Year]:[Spud Year]],BI$4,Offshore_Wells_Jan_2024[[Original Wellbore Intent]:[Original Wellbore Intent]],"Appraisal")</f>
        <v>4</v>
      </c>
      <c r="BJ35" s="81">
        <f>COUNTIFS(Offshore_Wells_Jan_2024[[Region QB]:[Region QB]],"CNS",Offshore_Wells_Jan_2024[[Spud Year]:[Spud Year]],BJ$4,Offshore_Wells_Jan_2024[[Original Wellbore Intent]:[Original Wellbore Intent]],"Appraisal")</f>
        <v>5</v>
      </c>
      <c r="BK35" s="73">
        <f t="shared" si="125"/>
        <v>849</v>
      </c>
    </row>
    <row r="36" spans="1:63" outlineLevel="1" x14ac:dyDescent="0.3">
      <c r="B36" s="19" t="s">
        <v>40</v>
      </c>
      <c r="C36" s="81">
        <f>COUNTIFS(Offshore_Wells_Jan_2024[[Region QB]:[Region QB]],"NNS",Offshore_Wells_Jan_2024[[Spud Year]:[Spud Year]],C$4,Offshore_Wells_Jan_2024[[Original Wellbore Intent]:[Original Wellbore Intent]],"Appraisal")</f>
        <v>0</v>
      </c>
      <c r="D36" s="81">
        <f>COUNTIFS(Offshore_Wells_Jan_2024[[Region QB]:[Region QB]],"NNS",Offshore_Wells_Jan_2024[[Spud Year]:[Spud Year]],D$4,Offshore_Wells_Jan_2024[[Original Wellbore Intent]:[Original Wellbore Intent]],"Appraisal")</f>
        <v>0</v>
      </c>
      <c r="E36" s="81">
        <f>COUNTIFS(Offshore_Wells_Jan_2024[[Region QB]:[Region QB]],"NNS",Offshore_Wells_Jan_2024[[Spud Year]:[Spud Year]],E$4,Offshore_Wells_Jan_2024[[Original Wellbore Intent]:[Original Wellbore Intent]],"Appraisal")</f>
        <v>0</v>
      </c>
      <c r="F36" s="81">
        <f>COUNTIFS(Offshore_Wells_Jan_2024[[Region QB]:[Region QB]],"NNS",Offshore_Wells_Jan_2024[[Spud Year]:[Spud Year]],F$4,Offshore_Wells_Jan_2024[[Original Wellbore Intent]:[Original Wellbore Intent]],"Appraisal")</f>
        <v>0</v>
      </c>
      <c r="G36" s="81">
        <f>COUNTIFS(Offshore_Wells_Jan_2024[[Region QB]:[Region QB]],"NNS",Offshore_Wells_Jan_2024[[Spud Year]:[Spud Year]],G$4,Offshore_Wells_Jan_2024[[Original Wellbore Intent]:[Original Wellbore Intent]],"Appraisal")</f>
        <v>0</v>
      </c>
      <c r="H36" s="81">
        <f>COUNTIFS(Offshore_Wells_Jan_2024[[Region QB]:[Region QB]],"NNS",Offshore_Wells_Jan_2024[[Spud Year]:[Spud Year]],H$4,Offshore_Wells_Jan_2024[[Original Wellbore Intent]:[Original Wellbore Intent]],"Appraisal")</f>
        <v>0</v>
      </c>
      <c r="I36" s="81">
        <f>COUNTIFS(Offshore_Wells_Jan_2024[[Region QB]:[Region QB]],"NNS",Offshore_Wells_Jan_2024[[Spud Year]:[Spud Year]],I$4,Offshore_Wells_Jan_2024[[Original Wellbore Intent]:[Original Wellbore Intent]],"Appraisal")</f>
        <v>0</v>
      </c>
      <c r="J36" s="81">
        <f>COUNTIFS(Offshore_Wells_Jan_2024[[Region QB]:[Region QB]],"NNS",Offshore_Wells_Jan_2024[[Spud Year]:[Spud Year]],J$4,Offshore_Wells_Jan_2024[[Original Wellbore Intent]:[Original Wellbore Intent]],"Appraisal")</f>
        <v>0</v>
      </c>
      <c r="K36" s="81">
        <f>COUNTIFS(Offshore_Wells_Jan_2024[[Region QB]:[Region QB]],"NNS",Offshore_Wells_Jan_2024[[Spud Year]:[Spud Year]],K$4,Offshore_Wells_Jan_2024[[Original Wellbore Intent]:[Original Wellbore Intent]],"Appraisal")</f>
        <v>2</v>
      </c>
      <c r="L36" s="81">
        <f>COUNTIFS(Offshore_Wells_Jan_2024[[Region QB]:[Region QB]],"NNS",Offshore_Wells_Jan_2024[[Spud Year]:[Spud Year]],L$4,Offshore_Wells_Jan_2024[[Original Wellbore Intent]:[Original Wellbore Intent]],"Appraisal")</f>
        <v>9</v>
      </c>
      <c r="M36" s="81">
        <f>COUNTIFS(Offshore_Wells_Jan_2024[[Region QB]:[Region QB]],"NNS",Offshore_Wells_Jan_2024[[Spud Year]:[Spud Year]],M$4,Offshore_Wells_Jan_2024[[Original Wellbore Intent]:[Original Wellbore Intent]],"Appraisal")</f>
        <v>30</v>
      </c>
      <c r="N36" s="81">
        <f>COUNTIFS(Offshore_Wells_Jan_2024[[Region QB]:[Region QB]],"NNS",Offshore_Wells_Jan_2024[[Spud Year]:[Spud Year]],N$4,Offshore_Wells_Jan_2024[[Original Wellbore Intent]:[Original Wellbore Intent]],"Appraisal")</f>
        <v>26</v>
      </c>
      <c r="O36" s="81">
        <f>COUNTIFS(Offshore_Wells_Jan_2024[[Region QB]:[Region QB]],"NNS",Offshore_Wells_Jan_2024[[Spud Year]:[Spud Year]],O$4,Offshore_Wells_Jan_2024[[Original Wellbore Intent]:[Original Wellbore Intent]],"Appraisal")</f>
        <v>22</v>
      </c>
      <c r="P36" s="81">
        <f>COUNTIFS(Offshore_Wells_Jan_2024[[Region QB]:[Region QB]],"NNS",Offshore_Wells_Jan_2024[[Spud Year]:[Spud Year]],P$4,Offshore_Wells_Jan_2024[[Original Wellbore Intent]:[Original Wellbore Intent]],"Appraisal")</f>
        <v>26</v>
      </c>
      <c r="Q36" s="81">
        <f>COUNTIFS(Offshore_Wells_Jan_2024[[Region QB]:[Region QB]],"NNS",Offshore_Wells_Jan_2024[[Spud Year]:[Spud Year]],Q$4,Offshore_Wells_Jan_2024[[Original Wellbore Intent]:[Original Wellbore Intent]],"Appraisal")</f>
        <v>14</v>
      </c>
      <c r="R36" s="81">
        <f>COUNTIFS(Offshore_Wells_Jan_2024[[Region QB]:[Region QB]],"NNS",Offshore_Wells_Jan_2024[[Spud Year]:[Spud Year]],R$4,Offshore_Wells_Jan_2024[[Original Wellbore Intent]:[Original Wellbore Intent]],"Appraisal")</f>
        <v>11</v>
      </c>
      <c r="S36" s="81">
        <f>COUNTIFS(Offshore_Wells_Jan_2024[[Region QB]:[Region QB]],"NNS",Offshore_Wells_Jan_2024[[Spud Year]:[Spud Year]],S$4,Offshore_Wells_Jan_2024[[Original Wellbore Intent]:[Original Wellbore Intent]],"Appraisal")</f>
        <v>16</v>
      </c>
      <c r="T36" s="81">
        <f>COUNTIFS(Offshore_Wells_Jan_2024[[Region QB]:[Region QB]],"NNS",Offshore_Wells_Jan_2024[[Spud Year]:[Spud Year]],T$4,Offshore_Wells_Jan_2024[[Original Wellbore Intent]:[Original Wellbore Intent]],"Appraisal")</f>
        <v>23</v>
      </c>
      <c r="U36" s="81">
        <f>COUNTIFS(Offshore_Wells_Jan_2024[[Region QB]:[Region QB]],"NNS",Offshore_Wells_Jan_2024[[Spud Year]:[Spud Year]],U$4,Offshore_Wells_Jan_2024[[Original Wellbore Intent]:[Original Wellbore Intent]],"Appraisal")</f>
        <v>18</v>
      </c>
      <c r="V36" s="81">
        <f>COUNTIFS(Offshore_Wells_Jan_2024[[Region QB]:[Region QB]],"NNS",Offshore_Wells_Jan_2024[[Spud Year]:[Spud Year]],V$4,Offshore_Wells_Jan_2024[[Original Wellbore Intent]:[Original Wellbore Intent]],"Appraisal")</f>
        <v>22</v>
      </c>
      <c r="W36" s="81">
        <f>COUNTIFS(Offshore_Wells_Jan_2024[[Region QB]:[Region QB]],"NNS",Offshore_Wells_Jan_2024[[Spud Year]:[Spud Year]],W$4,Offshore_Wells_Jan_2024[[Original Wellbore Intent]:[Original Wellbore Intent]],"Appraisal")</f>
        <v>28</v>
      </c>
      <c r="X36" s="81">
        <f>COUNTIFS(Offshore_Wells_Jan_2024[[Region QB]:[Region QB]],"NNS",Offshore_Wells_Jan_2024[[Spud Year]:[Spud Year]],X$4,Offshore_Wells_Jan_2024[[Original Wellbore Intent]:[Original Wellbore Intent]],"Appraisal")</f>
        <v>23</v>
      </c>
      <c r="Y36" s="81">
        <f>COUNTIFS(Offshore_Wells_Jan_2024[[Region QB]:[Region QB]],"NNS",Offshore_Wells_Jan_2024[[Spud Year]:[Spud Year]],Y$4,Offshore_Wells_Jan_2024[[Original Wellbore Intent]:[Original Wellbore Intent]],"Appraisal")</f>
        <v>15</v>
      </c>
      <c r="Z36" s="81">
        <f>COUNTIFS(Offshore_Wells_Jan_2024[[Region QB]:[Region QB]],"NNS",Offshore_Wells_Jan_2024[[Spud Year]:[Spud Year]],Z$4,Offshore_Wells_Jan_2024[[Original Wellbore Intent]:[Original Wellbore Intent]],"Appraisal")</f>
        <v>28</v>
      </c>
      <c r="AA36" s="81">
        <f>COUNTIFS(Offshore_Wells_Jan_2024[[Region QB]:[Region QB]],"NNS",Offshore_Wells_Jan_2024[[Spud Year]:[Spud Year]],AA$4,Offshore_Wells_Jan_2024[[Original Wellbore Intent]:[Original Wellbore Intent]],"Appraisal")</f>
        <v>25</v>
      </c>
      <c r="AB36" s="81">
        <f>COUNTIFS(Offshore_Wells_Jan_2024[[Region QB]:[Region QB]],"NNS",Offshore_Wells_Jan_2024[[Spud Year]:[Spud Year]],AB$4,Offshore_Wells_Jan_2024[[Original Wellbore Intent]:[Original Wellbore Intent]],"Appraisal")</f>
        <v>38</v>
      </c>
      <c r="AC36" s="81">
        <f>COUNTIFS(Offshore_Wells_Jan_2024[[Region QB]:[Region QB]],"NNS",Offshore_Wells_Jan_2024[[Spud Year]:[Spud Year]],AC$4,Offshore_Wells_Jan_2024[[Original Wellbore Intent]:[Original Wellbore Intent]],"Appraisal")</f>
        <v>20</v>
      </c>
      <c r="AD36" s="81">
        <f>COUNTIFS(Offshore_Wells_Jan_2024[[Region QB]:[Region QB]],"NNS",Offshore_Wells_Jan_2024[[Spud Year]:[Spud Year]],AD$4,Offshore_Wells_Jan_2024[[Original Wellbore Intent]:[Original Wellbore Intent]],"Appraisal")</f>
        <v>28</v>
      </c>
      <c r="AE36" s="81">
        <f>COUNTIFS(Offshore_Wells_Jan_2024[[Region QB]:[Region QB]],"NNS",Offshore_Wells_Jan_2024[[Spud Year]:[Spud Year]],AE$4,Offshore_Wells_Jan_2024[[Original Wellbore Intent]:[Original Wellbore Intent]],"Appraisal")</f>
        <v>15</v>
      </c>
      <c r="AF36" s="81">
        <f>COUNTIFS(Offshore_Wells_Jan_2024[[Region QB]:[Region QB]],"NNS",Offshore_Wells_Jan_2024[[Spud Year]:[Spud Year]],AF$4,Offshore_Wells_Jan_2024[[Original Wellbore Intent]:[Original Wellbore Intent]],"Appraisal")</f>
        <v>13</v>
      </c>
      <c r="AG36" s="81">
        <f>COUNTIFS(Offshore_Wells_Jan_2024[[Region QB]:[Region QB]],"NNS",Offshore_Wells_Jan_2024[[Spud Year]:[Spud Year]],AG$4,Offshore_Wells_Jan_2024[[Original Wellbore Intent]:[Original Wellbore Intent]],"Appraisal")</f>
        <v>5</v>
      </c>
      <c r="AH36" s="81">
        <f>COUNTIFS(Offshore_Wells_Jan_2024[[Region QB]:[Region QB]],"NNS",Offshore_Wells_Jan_2024[[Spud Year]:[Spud Year]],AH$4,Offshore_Wells_Jan_2024[[Original Wellbore Intent]:[Original Wellbore Intent]],"Appraisal")</f>
        <v>2</v>
      </c>
      <c r="AI36" s="81">
        <f>COUNTIFS(Offshore_Wells_Jan_2024[[Region QB]:[Region QB]],"NNS",Offshore_Wells_Jan_2024[[Spud Year]:[Spud Year]],AI$4,Offshore_Wells_Jan_2024[[Original Wellbore Intent]:[Original Wellbore Intent]],"Appraisal")</f>
        <v>16</v>
      </c>
      <c r="AJ36" s="81">
        <f>COUNTIFS(Offshore_Wells_Jan_2024[[Region QB]:[Region QB]],"NNS",Offshore_Wells_Jan_2024[[Spud Year]:[Spud Year]],AJ$4,Offshore_Wells_Jan_2024[[Original Wellbore Intent]:[Original Wellbore Intent]],"Appraisal")</f>
        <v>15</v>
      </c>
      <c r="AK36" s="81">
        <f>COUNTIFS(Offshore_Wells_Jan_2024[[Region QB]:[Region QB]],"NNS",Offshore_Wells_Jan_2024[[Spud Year]:[Spud Year]],AK$4,Offshore_Wells_Jan_2024[[Original Wellbore Intent]:[Original Wellbore Intent]],"Appraisal")</f>
        <v>17</v>
      </c>
      <c r="AL36" s="81">
        <f>COUNTIFS(Offshore_Wells_Jan_2024[[Region QB]:[Region QB]],"NNS",Offshore_Wells_Jan_2024[[Spud Year]:[Spud Year]],AL$4,Offshore_Wells_Jan_2024[[Original Wellbore Intent]:[Original Wellbore Intent]],"Appraisal")</f>
        <v>2</v>
      </c>
      <c r="AM36" s="81">
        <f>COUNTIFS(Offshore_Wells_Jan_2024[[Region QB]:[Region QB]],"NNS",Offshore_Wells_Jan_2024[[Spud Year]:[Spud Year]],AM$4,Offshore_Wells_Jan_2024[[Original Wellbore Intent]:[Original Wellbore Intent]],"Appraisal")</f>
        <v>16</v>
      </c>
      <c r="AN36" s="81">
        <f>COUNTIFS(Offshore_Wells_Jan_2024[[Region QB]:[Region QB]],"NNS",Offshore_Wells_Jan_2024[[Spud Year]:[Spud Year]],AN$4,Offshore_Wells_Jan_2024[[Original Wellbore Intent]:[Original Wellbore Intent]],"Appraisal")</f>
        <v>14</v>
      </c>
      <c r="AO36" s="81">
        <f>COUNTIFS(Offshore_Wells_Jan_2024[[Region QB]:[Region QB]],"NNS",Offshore_Wells_Jan_2024[[Spud Year]:[Spud Year]],AO$4,Offshore_Wells_Jan_2024[[Original Wellbore Intent]:[Original Wellbore Intent]],"Appraisal")</f>
        <v>2</v>
      </c>
      <c r="AP36" s="81">
        <f>COUNTIFS(Offshore_Wells_Jan_2024[[Region QB]:[Region QB]],"NNS",Offshore_Wells_Jan_2024[[Spud Year]:[Spud Year]],AP$4,Offshore_Wells_Jan_2024[[Original Wellbore Intent]:[Original Wellbore Intent]],"Appraisal")</f>
        <v>1</v>
      </c>
      <c r="AQ36" s="81">
        <f>COUNTIFS(Offshore_Wells_Jan_2024[[Region QB]:[Region QB]],"NNS",Offshore_Wells_Jan_2024[[Spud Year]:[Spud Year]],AQ$4,Offshore_Wells_Jan_2024[[Original Wellbore Intent]:[Original Wellbore Intent]],"Appraisal")</f>
        <v>24</v>
      </c>
      <c r="AR36" s="81">
        <f>COUNTIFS(Offshore_Wells_Jan_2024[[Region QB]:[Region QB]],"NNS",Offshore_Wells_Jan_2024[[Spud Year]:[Spud Year]],AR$4,Offshore_Wells_Jan_2024[[Original Wellbore Intent]:[Original Wellbore Intent]],"Appraisal")</f>
        <v>16</v>
      </c>
      <c r="AS36" s="81">
        <f>COUNTIFS(Offshore_Wells_Jan_2024[[Region QB]:[Region QB]],"NNS",Offshore_Wells_Jan_2024[[Spud Year]:[Spud Year]],AS$4,Offshore_Wells_Jan_2024[[Original Wellbore Intent]:[Original Wellbore Intent]],"Appraisal")</f>
        <v>7</v>
      </c>
      <c r="AT36" s="81">
        <f>COUNTIFS(Offshore_Wells_Jan_2024[[Region QB]:[Region QB]],"NNS",Offshore_Wells_Jan_2024[[Spud Year]:[Spud Year]],AT$4,Offshore_Wells_Jan_2024[[Original Wellbore Intent]:[Original Wellbore Intent]],"Appraisal")</f>
        <v>16</v>
      </c>
      <c r="AU36" s="81">
        <f>COUNTIFS(Offshore_Wells_Jan_2024[[Region QB]:[Region QB]],"NNS",Offshore_Wells_Jan_2024[[Spud Year]:[Spud Year]],AU$4,Offshore_Wells_Jan_2024[[Original Wellbore Intent]:[Original Wellbore Intent]],"Appraisal")</f>
        <v>20</v>
      </c>
      <c r="AV36" s="81">
        <f>COUNTIFS(Offshore_Wells_Jan_2024[[Region QB]:[Region QB]],"NNS",Offshore_Wells_Jan_2024[[Spud Year]:[Spud Year]],AV$4,Offshore_Wells_Jan_2024[[Original Wellbore Intent]:[Original Wellbore Intent]],"Appraisal")</f>
        <v>7</v>
      </c>
      <c r="AW36" s="81">
        <f>COUNTIFS(Offshore_Wells_Jan_2024[[Region QB]:[Region QB]],"NNS",Offshore_Wells_Jan_2024[[Spud Year]:[Spud Year]],AW$4,Offshore_Wells_Jan_2024[[Original Wellbore Intent]:[Original Wellbore Intent]],"Appraisal")</f>
        <v>10</v>
      </c>
      <c r="AX36" s="81">
        <f>COUNTIFS(Offshore_Wells_Jan_2024[[Region QB]:[Region QB]],"NNS",Offshore_Wells_Jan_2024[[Spud Year]:[Spud Year]],AX$4,Offshore_Wells_Jan_2024[[Original Wellbore Intent]:[Original Wellbore Intent]],"Appraisal")</f>
        <v>8</v>
      </c>
      <c r="AY36" s="81">
        <f>COUNTIFS(Offshore_Wells_Jan_2024[[Region QB]:[Region QB]],"NNS",Offshore_Wells_Jan_2024[[Spud Year]:[Spud Year]],AY$4,Offshore_Wells_Jan_2024[[Original Wellbore Intent]:[Original Wellbore Intent]],"Appraisal")</f>
        <v>9</v>
      </c>
      <c r="AZ36" s="81">
        <f>COUNTIFS(Offshore_Wells_Jan_2024[[Region QB]:[Region QB]],"NNS",Offshore_Wells_Jan_2024[[Spud Year]:[Spud Year]],AZ$4,Offshore_Wells_Jan_2024[[Original Wellbore Intent]:[Original Wellbore Intent]],"Appraisal")</f>
        <v>5</v>
      </c>
      <c r="BA36" s="81">
        <f>COUNTIFS(Offshore_Wells_Jan_2024[[Region QB]:[Region QB]],"NNS",Offshore_Wells_Jan_2024[[Spud Year]:[Spud Year]],BA$4,Offshore_Wells_Jan_2024[[Original Wellbore Intent]:[Original Wellbore Intent]],"Appraisal")</f>
        <v>4</v>
      </c>
      <c r="BB36" s="81">
        <f>COUNTIFS(Offshore_Wells_Jan_2024[[Region QB]:[Region QB]],"NNS",Offshore_Wells_Jan_2024[[Spud Year]:[Spud Year]],BB$4,Offshore_Wells_Jan_2024[[Original Wellbore Intent]:[Original Wellbore Intent]],"Appraisal")</f>
        <v>7</v>
      </c>
      <c r="BC36" s="81">
        <f>COUNTIFS(Offshore_Wells_Jan_2024[[Region QB]:[Region QB]],"NNS",Offshore_Wells_Jan_2024[[Spud Year]:[Spud Year]],BC$4,Offshore_Wells_Jan_2024[[Original Wellbore Intent]:[Original Wellbore Intent]],"Appraisal")</f>
        <v>5</v>
      </c>
      <c r="BD36" s="81">
        <f>COUNTIFS(Offshore_Wells_Jan_2024[[Region QB]:[Region QB]],"NNS",Offshore_Wells_Jan_2024[[Spud Year]:[Spud Year]],BD$4,Offshore_Wells_Jan_2024[[Original Wellbore Intent]:[Original Wellbore Intent]],"Appraisal")</f>
        <v>3</v>
      </c>
      <c r="BE36" s="81">
        <f>COUNTIFS(Offshore_Wells_Jan_2024[[Region QB]:[Region QB]],"NNS",Offshore_Wells_Jan_2024[[Spud Year]:[Spud Year]],BE$4,Offshore_Wells_Jan_2024[[Original Wellbore Intent]:[Original Wellbore Intent]],"Appraisal")</f>
        <v>4</v>
      </c>
      <c r="BF36" s="81">
        <f>COUNTIFS(Offshore_Wells_Jan_2024[[Region QB]:[Region QB]],"NNS",Offshore_Wells_Jan_2024[[Spud Year]:[Spud Year]],BF$4,Offshore_Wells_Jan_2024[[Original Wellbore Intent]:[Original Wellbore Intent]],"Appraisal")</f>
        <v>1</v>
      </c>
      <c r="BG36" s="81">
        <f>COUNTIFS(Offshore_Wells_Jan_2024[[Region QB]:[Region QB]],"NNS",Offshore_Wells_Jan_2024[[Spud Year]:[Spud Year]],BG$4,Offshore_Wells_Jan_2024[[Original Wellbore Intent]:[Original Wellbore Intent]],"Appraisal")</f>
        <v>0</v>
      </c>
      <c r="BH36" s="81">
        <f>COUNTIFS(Offshore_Wells_Jan_2024[[Region QB]:[Region QB]],"NNS",Offshore_Wells_Jan_2024[[Spud Year]:[Spud Year]],BH$4,Offshore_Wells_Jan_2024[[Original Wellbore Intent]:[Original Wellbore Intent]],"Appraisal")</f>
        <v>0</v>
      </c>
      <c r="BI36" s="81">
        <f>COUNTIFS(Offshore_Wells_Jan_2024[[Region QB]:[Region QB]],"NNS",Offshore_Wells_Jan_2024[[Spud Year]:[Spud Year]],BI$4,Offshore_Wells_Jan_2024[[Original Wellbore Intent]:[Original Wellbore Intent]],"Appraisal")</f>
        <v>0</v>
      </c>
      <c r="BJ36" s="81">
        <f>COUNTIFS(Offshore_Wells_Jan_2024[[Region QB]:[Region QB]],"NNS",Offshore_Wells_Jan_2024[[Spud Year]:[Spud Year]],BJ$4,Offshore_Wells_Jan_2024[[Original Wellbore Intent]:[Original Wellbore Intent]],"Appraisal")</f>
        <v>0</v>
      </c>
      <c r="BK36" s="73">
        <f t="shared" si="125"/>
        <v>688</v>
      </c>
    </row>
    <row r="37" spans="1:63" outlineLevel="1" x14ac:dyDescent="0.3">
      <c r="B37" s="19" t="s">
        <v>41</v>
      </c>
      <c r="C37" s="81">
        <f>COUNTIFS(Offshore_Wells_Jan_2024[[Region QB]:[Region QB]],"SNS",Offshore_Wells_Jan_2024[[Spud Year]:[Spud Year]],C$4,Offshore_Wells_Jan_2024[[Original Wellbore Intent]:[Original Wellbore Intent]],"Appraisal")</f>
        <v>0</v>
      </c>
      <c r="D37" s="81">
        <f>COUNTIFS(Offshore_Wells_Jan_2024[[Region QB]:[Region QB]],"SNS",Offshore_Wells_Jan_2024[[Spud Year]:[Spud Year]],D$4,Offshore_Wells_Jan_2024[[Original Wellbore Intent]:[Original Wellbore Intent]],"Appraisal")</f>
        <v>0</v>
      </c>
      <c r="E37" s="81">
        <f>COUNTIFS(Offshore_Wells_Jan_2024[[Region QB]:[Region QB]],"SNS",Offshore_Wells_Jan_2024[[Spud Year]:[Spud Year]],E$4,Offshore_Wells_Jan_2024[[Original Wellbore Intent]:[Original Wellbore Intent]],"Appraisal")</f>
        <v>8</v>
      </c>
      <c r="F37" s="81">
        <f>COUNTIFS(Offshore_Wells_Jan_2024[[Region QB]:[Region QB]],"SNS",Offshore_Wells_Jan_2024[[Spud Year]:[Spud Year]],F$4,Offshore_Wells_Jan_2024[[Original Wellbore Intent]:[Original Wellbore Intent]],"Appraisal")</f>
        <v>17</v>
      </c>
      <c r="G37" s="81">
        <f>COUNTIFS(Offshore_Wells_Jan_2024[[Region QB]:[Region QB]],"SNS",Offshore_Wells_Jan_2024[[Spud Year]:[Spud Year]],G$4,Offshore_Wells_Jan_2024[[Original Wellbore Intent]:[Original Wellbore Intent]],"Appraisal")</f>
        <v>6</v>
      </c>
      <c r="H37" s="81">
        <f>COUNTIFS(Offshore_Wells_Jan_2024[[Region QB]:[Region QB]],"SNS",Offshore_Wells_Jan_2024[[Spud Year]:[Spud Year]],H$4,Offshore_Wells_Jan_2024[[Original Wellbore Intent]:[Original Wellbore Intent]],"Appraisal")</f>
        <v>8</v>
      </c>
      <c r="I37" s="81">
        <f>COUNTIFS(Offshore_Wells_Jan_2024[[Region QB]:[Region QB]],"SNS",Offshore_Wells_Jan_2024[[Spud Year]:[Spud Year]],I$4,Offshore_Wells_Jan_2024[[Original Wellbore Intent]:[Original Wellbore Intent]],"Appraisal")</f>
        <v>2</v>
      </c>
      <c r="J37" s="81">
        <f>COUNTIFS(Offshore_Wells_Jan_2024[[Region QB]:[Region QB]],"SNS",Offshore_Wells_Jan_2024[[Spud Year]:[Spud Year]],J$4,Offshore_Wells_Jan_2024[[Original Wellbore Intent]:[Original Wellbore Intent]],"Appraisal")</f>
        <v>0</v>
      </c>
      <c r="K37" s="81">
        <f>COUNTIFS(Offshore_Wells_Jan_2024[[Region QB]:[Region QB]],"SNS",Offshore_Wells_Jan_2024[[Spud Year]:[Spud Year]],K$4,Offshore_Wells_Jan_2024[[Original Wellbore Intent]:[Original Wellbore Intent]],"Appraisal")</f>
        <v>4</v>
      </c>
      <c r="L37" s="81">
        <f>COUNTIFS(Offshore_Wells_Jan_2024[[Region QB]:[Region QB]],"SNS",Offshore_Wells_Jan_2024[[Spud Year]:[Spud Year]],L$4,Offshore_Wells_Jan_2024[[Original Wellbore Intent]:[Original Wellbore Intent]],"Appraisal")</f>
        <v>6</v>
      </c>
      <c r="M37" s="81">
        <f>COUNTIFS(Offshore_Wells_Jan_2024[[Region QB]:[Region QB]],"SNS",Offshore_Wells_Jan_2024[[Spud Year]:[Spud Year]],M$4,Offshore_Wells_Jan_2024[[Original Wellbore Intent]:[Original Wellbore Intent]],"Appraisal")</f>
        <v>2</v>
      </c>
      <c r="N37" s="81">
        <f>COUNTIFS(Offshore_Wells_Jan_2024[[Region QB]:[Region QB]],"SNS",Offshore_Wells_Jan_2024[[Spud Year]:[Spud Year]],N$4,Offshore_Wells_Jan_2024[[Original Wellbore Intent]:[Original Wellbore Intent]],"Appraisal")</f>
        <v>1</v>
      </c>
      <c r="O37" s="81">
        <f>COUNTIFS(Offshore_Wells_Jan_2024[[Region QB]:[Region QB]],"SNS",Offshore_Wells_Jan_2024[[Spud Year]:[Spud Year]],O$4,Offshore_Wells_Jan_2024[[Original Wellbore Intent]:[Original Wellbore Intent]],"Appraisal")</f>
        <v>1</v>
      </c>
      <c r="P37" s="81">
        <f>COUNTIFS(Offshore_Wells_Jan_2024[[Region QB]:[Region QB]],"SNS",Offshore_Wells_Jan_2024[[Spud Year]:[Spud Year]],P$4,Offshore_Wells_Jan_2024[[Original Wellbore Intent]:[Original Wellbore Intent]],"Appraisal")</f>
        <v>0</v>
      </c>
      <c r="Q37" s="81">
        <f>COUNTIFS(Offshore_Wells_Jan_2024[[Region QB]:[Region QB]],"SNS",Offshore_Wells_Jan_2024[[Spud Year]:[Spud Year]],Q$4,Offshore_Wells_Jan_2024[[Original Wellbore Intent]:[Original Wellbore Intent]],"Appraisal")</f>
        <v>0</v>
      </c>
      <c r="R37" s="81">
        <f>COUNTIFS(Offshore_Wells_Jan_2024[[Region QB]:[Region QB]],"SNS",Offshore_Wells_Jan_2024[[Spud Year]:[Spud Year]],R$4,Offshore_Wells_Jan_2024[[Original Wellbore Intent]:[Original Wellbore Intent]],"Appraisal")</f>
        <v>0</v>
      </c>
      <c r="S37" s="81">
        <f>COUNTIFS(Offshore_Wells_Jan_2024[[Region QB]:[Region QB]],"SNS",Offshore_Wells_Jan_2024[[Spud Year]:[Spud Year]],S$4,Offshore_Wells_Jan_2024[[Original Wellbore Intent]:[Original Wellbore Intent]],"Appraisal")</f>
        <v>0</v>
      </c>
      <c r="T37" s="81">
        <f>COUNTIFS(Offshore_Wells_Jan_2024[[Region QB]:[Region QB]],"SNS",Offshore_Wells_Jan_2024[[Spud Year]:[Spud Year]],T$4,Offshore_Wells_Jan_2024[[Original Wellbore Intent]:[Original Wellbore Intent]],"Appraisal")</f>
        <v>2</v>
      </c>
      <c r="U37" s="81">
        <f>COUNTIFS(Offshore_Wells_Jan_2024[[Region QB]:[Region QB]],"SNS",Offshore_Wells_Jan_2024[[Spud Year]:[Spud Year]],U$4,Offshore_Wells_Jan_2024[[Original Wellbore Intent]:[Original Wellbore Intent]],"Appraisal")</f>
        <v>9</v>
      </c>
      <c r="V37" s="81">
        <f>COUNTIFS(Offshore_Wells_Jan_2024[[Region QB]:[Region QB]],"SNS",Offshore_Wells_Jan_2024[[Spud Year]:[Spud Year]],V$4,Offshore_Wells_Jan_2024[[Original Wellbore Intent]:[Original Wellbore Intent]],"Appraisal")</f>
        <v>19</v>
      </c>
      <c r="W37" s="81">
        <f>COUNTIFS(Offshore_Wells_Jan_2024[[Region QB]:[Region QB]],"SNS",Offshore_Wells_Jan_2024[[Spud Year]:[Spud Year]],W$4,Offshore_Wells_Jan_2024[[Original Wellbore Intent]:[Original Wellbore Intent]],"Appraisal")</f>
        <v>23</v>
      </c>
      <c r="X37" s="81">
        <f>COUNTIFS(Offshore_Wells_Jan_2024[[Region QB]:[Region QB]],"SNS",Offshore_Wells_Jan_2024[[Spud Year]:[Spud Year]],X$4,Offshore_Wells_Jan_2024[[Original Wellbore Intent]:[Original Wellbore Intent]],"Appraisal")</f>
        <v>27</v>
      </c>
      <c r="Y37" s="81">
        <f>COUNTIFS(Offshore_Wells_Jan_2024[[Region QB]:[Region QB]],"SNS",Offshore_Wells_Jan_2024[[Spud Year]:[Spud Year]],Y$4,Offshore_Wells_Jan_2024[[Original Wellbore Intent]:[Original Wellbore Intent]],"Appraisal")</f>
        <v>18</v>
      </c>
      <c r="Z37" s="81">
        <f>COUNTIFS(Offshore_Wells_Jan_2024[[Region QB]:[Region QB]],"SNS",Offshore_Wells_Jan_2024[[Spud Year]:[Spud Year]],Z$4,Offshore_Wells_Jan_2024[[Original Wellbore Intent]:[Original Wellbore Intent]],"Appraisal")</f>
        <v>18</v>
      </c>
      <c r="AA37" s="81">
        <f>COUNTIFS(Offshore_Wells_Jan_2024[[Region QB]:[Region QB]],"SNS",Offshore_Wells_Jan_2024[[Spud Year]:[Spud Year]],AA$4,Offshore_Wells_Jan_2024[[Original Wellbore Intent]:[Original Wellbore Intent]],"Appraisal")</f>
        <v>25</v>
      </c>
      <c r="AB37" s="81">
        <f>COUNTIFS(Offshore_Wells_Jan_2024[[Region QB]:[Region QB]],"SNS",Offshore_Wells_Jan_2024[[Spud Year]:[Spud Year]],AB$4,Offshore_Wells_Jan_2024[[Original Wellbore Intent]:[Original Wellbore Intent]],"Appraisal")</f>
        <v>17</v>
      </c>
      <c r="AC37" s="81">
        <f>COUNTIFS(Offshore_Wells_Jan_2024[[Region QB]:[Region QB]],"SNS",Offshore_Wells_Jan_2024[[Spud Year]:[Spud Year]],AC$4,Offshore_Wells_Jan_2024[[Original Wellbore Intent]:[Original Wellbore Intent]],"Appraisal")</f>
        <v>17</v>
      </c>
      <c r="AD37" s="81">
        <f>COUNTIFS(Offshore_Wells_Jan_2024[[Region QB]:[Region QB]],"SNS",Offshore_Wells_Jan_2024[[Spud Year]:[Spud Year]],AD$4,Offshore_Wells_Jan_2024[[Original Wellbore Intent]:[Original Wellbore Intent]],"Appraisal")</f>
        <v>12</v>
      </c>
      <c r="AE37" s="81">
        <f>COUNTIFS(Offshore_Wells_Jan_2024[[Region QB]:[Region QB]],"SNS",Offshore_Wells_Jan_2024[[Spud Year]:[Spud Year]],AE$4,Offshore_Wells_Jan_2024[[Original Wellbore Intent]:[Original Wellbore Intent]],"Appraisal")</f>
        <v>8</v>
      </c>
      <c r="AF37" s="81">
        <f>COUNTIFS(Offshore_Wells_Jan_2024[[Region QB]:[Region QB]],"SNS",Offshore_Wells_Jan_2024[[Spud Year]:[Spud Year]],AF$4,Offshore_Wells_Jan_2024[[Original Wellbore Intent]:[Original Wellbore Intent]],"Appraisal")</f>
        <v>9</v>
      </c>
      <c r="AG37" s="81">
        <f>COUNTIFS(Offshore_Wells_Jan_2024[[Region QB]:[Region QB]],"SNS",Offshore_Wells_Jan_2024[[Spud Year]:[Spud Year]],AG$4,Offshore_Wells_Jan_2024[[Original Wellbore Intent]:[Original Wellbore Intent]],"Appraisal")</f>
        <v>17</v>
      </c>
      <c r="AH37" s="81">
        <f>COUNTIFS(Offshore_Wells_Jan_2024[[Region QB]:[Region QB]],"SNS",Offshore_Wells_Jan_2024[[Spud Year]:[Spud Year]],AH$4,Offshore_Wells_Jan_2024[[Original Wellbore Intent]:[Original Wellbore Intent]],"Appraisal")</f>
        <v>12</v>
      </c>
      <c r="AI37" s="81">
        <f>COUNTIFS(Offshore_Wells_Jan_2024[[Region QB]:[Region QB]],"SNS",Offshore_Wells_Jan_2024[[Spud Year]:[Spud Year]],AI$4,Offshore_Wells_Jan_2024[[Original Wellbore Intent]:[Original Wellbore Intent]],"Appraisal")</f>
        <v>5</v>
      </c>
      <c r="AJ37" s="81">
        <f>COUNTIFS(Offshore_Wells_Jan_2024[[Region QB]:[Region QB]],"SNS",Offshore_Wells_Jan_2024[[Spud Year]:[Spud Year]],AJ$4,Offshore_Wells_Jan_2024[[Original Wellbore Intent]:[Original Wellbore Intent]],"Appraisal")</f>
        <v>10</v>
      </c>
      <c r="AK37" s="81">
        <f>COUNTIFS(Offshore_Wells_Jan_2024[[Region QB]:[Region QB]],"SNS",Offshore_Wells_Jan_2024[[Spud Year]:[Spud Year]],AK$4,Offshore_Wells_Jan_2024[[Original Wellbore Intent]:[Original Wellbore Intent]],"Appraisal")</f>
        <v>3</v>
      </c>
      <c r="AL37" s="81">
        <f>COUNTIFS(Offshore_Wells_Jan_2024[[Region QB]:[Region QB]],"SNS",Offshore_Wells_Jan_2024[[Spud Year]:[Spud Year]],AL$4,Offshore_Wells_Jan_2024[[Original Wellbore Intent]:[Original Wellbore Intent]],"Appraisal")</f>
        <v>5</v>
      </c>
      <c r="AM37" s="81">
        <f>COUNTIFS(Offshore_Wells_Jan_2024[[Region QB]:[Region QB]],"SNS",Offshore_Wells_Jan_2024[[Spud Year]:[Spud Year]],AM$4,Offshore_Wells_Jan_2024[[Original Wellbore Intent]:[Original Wellbore Intent]],"Appraisal")</f>
        <v>4</v>
      </c>
      <c r="AN37" s="81">
        <f>COUNTIFS(Offshore_Wells_Jan_2024[[Region QB]:[Region QB]],"SNS",Offshore_Wells_Jan_2024[[Spud Year]:[Spud Year]],AN$4,Offshore_Wells_Jan_2024[[Original Wellbore Intent]:[Original Wellbore Intent]],"Appraisal")</f>
        <v>3</v>
      </c>
      <c r="AO37" s="81">
        <f>COUNTIFS(Offshore_Wells_Jan_2024[[Region QB]:[Region QB]],"SNS",Offshore_Wells_Jan_2024[[Spud Year]:[Spud Year]],AO$4,Offshore_Wells_Jan_2024[[Original Wellbore Intent]:[Original Wellbore Intent]],"Appraisal")</f>
        <v>5</v>
      </c>
      <c r="AP37" s="81">
        <f>COUNTIFS(Offshore_Wells_Jan_2024[[Region QB]:[Region QB]],"SNS",Offshore_Wells_Jan_2024[[Spud Year]:[Spud Year]],AP$4,Offshore_Wells_Jan_2024[[Original Wellbore Intent]:[Original Wellbore Intent]],"Appraisal")</f>
        <v>3</v>
      </c>
      <c r="AQ37" s="81">
        <f>COUNTIFS(Offshore_Wells_Jan_2024[[Region QB]:[Region QB]],"SNS",Offshore_Wells_Jan_2024[[Spud Year]:[Spud Year]],AQ$4,Offshore_Wells_Jan_2024[[Original Wellbore Intent]:[Original Wellbore Intent]],"Appraisal")</f>
        <v>2</v>
      </c>
      <c r="AR37" s="81">
        <f>COUNTIFS(Offshore_Wells_Jan_2024[[Region QB]:[Region QB]],"SNS",Offshore_Wells_Jan_2024[[Spud Year]:[Spud Year]],AR$4,Offshore_Wells_Jan_2024[[Original Wellbore Intent]:[Original Wellbore Intent]],"Appraisal")</f>
        <v>3</v>
      </c>
      <c r="AS37" s="81">
        <f>COUNTIFS(Offshore_Wells_Jan_2024[[Region QB]:[Region QB]],"SNS",Offshore_Wells_Jan_2024[[Spud Year]:[Spud Year]],AS$4,Offshore_Wells_Jan_2024[[Original Wellbore Intent]:[Original Wellbore Intent]],"Appraisal")</f>
        <v>12</v>
      </c>
      <c r="AT37" s="81">
        <f>COUNTIFS(Offshore_Wells_Jan_2024[[Region QB]:[Region QB]],"SNS",Offshore_Wells_Jan_2024[[Spud Year]:[Spud Year]],AT$4,Offshore_Wells_Jan_2024[[Original Wellbore Intent]:[Original Wellbore Intent]],"Appraisal")</f>
        <v>7</v>
      </c>
      <c r="AU37" s="81">
        <f>COUNTIFS(Offshore_Wells_Jan_2024[[Region QB]:[Region QB]],"SNS",Offshore_Wells_Jan_2024[[Spud Year]:[Spud Year]],AU$4,Offshore_Wells_Jan_2024[[Original Wellbore Intent]:[Original Wellbore Intent]],"Appraisal")</f>
        <v>19</v>
      </c>
      <c r="AV37" s="81">
        <f>COUNTIFS(Offshore_Wells_Jan_2024[[Region QB]:[Region QB]],"SNS",Offshore_Wells_Jan_2024[[Spud Year]:[Spud Year]],AV$4,Offshore_Wells_Jan_2024[[Original Wellbore Intent]:[Original Wellbore Intent]],"Appraisal")</f>
        <v>7</v>
      </c>
      <c r="AW37" s="81">
        <f>COUNTIFS(Offshore_Wells_Jan_2024[[Region QB]:[Region QB]],"SNS",Offshore_Wells_Jan_2024[[Spud Year]:[Spud Year]],AW$4,Offshore_Wells_Jan_2024[[Original Wellbore Intent]:[Original Wellbore Intent]],"Appraisal")</f>
        <v>7</v>
      </c>
      <c r="AX37" s="81">
        <f>COUNTIFS(Offshore_Wells_Jan_2024[[Region QB]:[Region QB]],"SNS",Offshore_Wells_Jan_2024[[Spud Year]:[Spud Year]],AX$4,Offshore_Wells_Jan_2024[[Original Wellbore Intent]:[Original Wellbore Intent]],"Appraisal")</f>
        <v>6</v>
      </c>
      <c r="AY37" s="81">
        <f>COUNTIFS(Offshore_Wells_Jan_2024[[Region QB]:[Region QB]],"SNS",Offshore_Wells_Jan_2024[[Spud Year]:[Spud Year]],AY$4,Offshore_Wells_Jan_2024[[Original Wellbore Intent]:[Original Wellbore Intent]],"Appraisal")</f>
        <v>1</v>
      </c>
      <c r="AZ37" s="81">
        <f>COUNTIFS(Offshore_Wells_Jan_2024[[Region QB]:[Region QB]],"SNS",Offshore_Wells_Jan_2024[[Spud Year]:[Spud Year]],AZ$4,Offshore_Wells_Jan_2024[[Original Wellbore Intent]:[Original Wellbore Intent]],"Appraisal")</f>
        <v>5</v>
      </c>
      <c r="BA37" s="81">
        <f>COUNTIFS(Offshore_Wells_Jan_2024[[Region QB]:[Region QB]],"SNS",Offshore_Wells_Jan_2024[[Spud Year]:[Spud Year]],BA$4,Offshore_Wells_Jan_2024[[Original Wellbore Intent]:[Original Wellbore Intent]],"Appraisal")</f>
        <v>4</v>
      </c>
      <c r="BB37" s="81">
        <f>COUNTIFS(Offshore_Wells_Jan_2024[[Region QB]:[Region QB]],"SNS",Offshore_Wells_Jan_2024[[Spud Year]:[Spud Year]],BB$4,Offshore_Wells_Jan_2024[[Original Wellbore Intent]:[Original Wellbore Intent]],"Appraisal")</f>
        <v>2</v>
      </c>
      <c r="BC37" s="81">
        <f>COUNTIFS(Offshore_Wells_Jan_2024[[Region QB]:[Region QB]],"SNS",Offshore_Wells_Jan_2024[[Spud Year]:[Spud Year]],BC$4,Offshore_Wells_Jan_2024[[Original Wellbore Intent]:[Original Wellbore Intent]],"Appraisal")</f>
        <v>1</v>
      </c>
      <c r="BD37" s="81">
        <f>COUNTIFS(Offshore_Wells_Jan_2024[[Region QB]:[Region QB]],"SNS",Offshore_Wells_Jan_2024[[Spud Year]:[Spud Year]],BD$4,Offshore_Wells_Jan_2024[[Original Wellbore Intent]:[Original Wellbore Intent]],"Appraisal")</f>
        <v>1</v>
      </c>
      <c r="BE37" s="81">
        <f>COUNTIFS(Offshore_Wells_Jan_2024[[Region QB]:[Region QB]],"SNS",Offshore_Wells_Jan_2024[[Spud Year]:[Spud Year]],BE$4,Offshore_Wells_Jan_2024[[Original Wellbore Intent]:[Original Wellbore Intent]],"Appraisal")</f>
        <v>0</v>
      </c>
      <c r="BF37" s="81">
        <f>COUNTIFS(Offshore_Wells_Jan_2024[[Region QB]:[Region QB]],"SNS",Offshore_Wells_Jan_2024[[Spud Year]:[Spud Year]],BF$4,Offshore_Wells_Jan_2024[[Original Wellbore Intent]:[Original Wellbore Intent]],"Appraisal")</f>
        <v>2</v>
      </c>
      <c r="BG37" s="81">
        <f>COUNTIFS(Offshore_Wells_Jan_2024[[Region QB]:[Region QB]],"SNS",Offshore_Wells_Jan_2024[[Spud Year]:[Spud Year]],BG$4,Offshore_Wells_Jan_2024[[Original Wellbore Intent]:[Original Wellbore Intent]],"Appraisal")</f>
        <v>0</v>
      </c>
      <c r="BH37" s="81">
        <f>COUNTIFS(Offshore_Wells_Jan_2024[[Region QB]:[Region QB]],"SNS",Offshore_Wells_Jan_2024[[Spud Year]:[Spud Year]],BH$4,Offshore_Wells_Jan_2024[[Original Wellbore Intent]:[Original Wellbore Intent]],"Appraisal")</f>
        <v>0</v>
      </c>
      <c r="BI37" s="81">
        <f>COUNTIFS(Offshore_Wells_Jan_2024[[Region QB]:[Region QB]],"SNS",Offshore_Wells_Jan_2024[[Spud Year]:[Spud Year]],BI$4,Offshore_Wells_Jan_2024[[Original Wellbore Intent]:[Original Wellbore Intent]],"Appraisal")</f>
        <v>0</v>
      </c>
      <c r="BJ37" s="81">
        <f>COUNTIFS(Offshore_Wells_Jan_2024[[Region QB]:[Region QB]],"SNS",Offshore_Wells_Jan_2024[[Spud Year]:[Spud Year]],BJ$4,Offshore_Wells_Jan_2024[[Original Wellbore Intent]:[Original Wellbore Intent]],"Appraisal")</f>
        <v>0</v>
      </c>
      <c r="BK37" s="73">
        <f t="shared" si="125"/>
        <v>405</v>
      </c>
    </row>
    <row r="38" spans="1:63" outlineLevel="1" x14ac:dyDescent="0.3">
      <c r="B38" s="19" t="s">
        <v>42</v>
      </c>
      <c r="C38" s="81">
        <f>COUNTIFS(Offshore_Wells_Jan_2024[[Region QB]:[Region QB]],"WoE/W",Offshore_Wells_Jan_2024[[Spud Year]:[Spud Year]],C$4,Offshore_Wells_Jan_2024[[Original Wellbore Intent]:[Original Wellbore Intent]],"Appraisal")</f>
        <v>0</v>
      </c>
      <c r="D38" s="81">
        <f>COUNTIFS(Offshore_Wells_Jan_2024[[Region QB]:[Region QB]],"WoE/W",Offshore_Wells_Jan_2024[[Spud Year]:[Spud Year]],D$4,Offshore_Wells_Jan_2024[[Original Wellbore Intent]:[Original Wellbore Intent]],"Appraisal")</f>
        <v>0</v>
      </c>
      <c r="E38" s="81">
        <f>COUNTIFS(Offshore_Wells_Jan_2024[[Region QB]:[Region QB]],"WoE/W",Offshore_Wells_Jan_2024[[Spud Year]:[Spud Year]],E$4,Offshore_Wells_Jan_2024[[Original Wellbore Intent]:[Original Wellbore Intent]],"Appraisal")</f>
        <v>0</v>
      </c>
      <c r="F38" s="81">
        <f>COUNTIFS(Offshore_Wells_Jan_2024[[Region QB]:[Region QB]],"WoE/W",Offshore_Wells_Jan_2024[[Spud Year]:[Spud Year]],F$4,Offshore_Wells_Jan_2024[[Original Wellbore Intent]:[Original Wellbore Intent]],"Appraisal")</f>
        <v>0</v>
      </c>
      <c r="G38" s="81">
        <f>COUNTIFS(Offshore_Wells_Jan_2024[[Region QB]:[Region QB]],"WoE/W",Offshore_Wells_Jan_2024[[Spud Year]:[Spud Year]],G$4,Offshore_Wells_Jan_2024[[Original Wellbore Intent]:[Original Wellbore Intent]],"Appraisal")</f>
        <v>0</v>
      </c>
      <c r="H38" s="81">
        <f>COUNTIFS(Offshore_Wells_Jan_2024[[Region QB]:[Region QB]],"WoE/W",Offshore_Wells_Jan_2024[[Spud Year]:[Spud Year]],H$4,Offshore_Wells_Jan_2024[[Original Wellbore Intent]:[Original Wellbore Intent]],"Appraisal")</f>
        <v>0</v>
      </c>
      <c r="I38" s="81">
        <f>COUNTIFS(Offshore_Wells_Jan_2024[[Region QB]:[Region QB]],"WoE/W",Offshore_Wells_Jan_2024[[Spud Year]:[Spud Year]],I$4,Offshore_Wells_Jan_2024[[Original Wellbore Intent]:[Original Wellbore Intent]],"Appraisal")</f>
        <v>0</v>
      </c>
      <c r="J38" s="81">
        <f>COUNTIFS(Offshore_Wells_Jan_2024[[Region QB]:[Region QB]],"WoE/W",Offshore_Wells_Jan_2024[[Spud Year]:[Spud Year]],J$4,Offshore_Wells_Jan_2024[[Original Wellbore Intent]:[Original Wellbore Intent]],"Appraisal")</f>
        <v>0</v>
      </c>
      <c r="K38" s="81">
        <f>COUNTIFS(Offshore_Wells_Jan_2024[[Region QB]:[Region QB]],"WoE/W",Offshore_Wells_Jan_2024[[Spud Year]:[Spud Year]],K$4,Offshore_Wells_Jan_2024[[Original Wellbore Intent]:[Original Wellbore Intent]],"Appraisal")</f>
        <v>0</v>
      </c>
      <c r="L38" s="81">
        <f>COUNTIFS(Offshore_Wells_Jan_2024[[Region QB]:[Region QB]],"WoE/W",Offshore_Wells_Jan_2024[[Spud Year]:[Spud Year]],L$4,Offshore_Wells_Jan_2024[[Original Wellbore Intent]:[Original Wellbore Intent]],"Appraisal")</f>
        <v>0</v>
      </c>
      <c r="M38" s="81">
        <f>COUNTIFS(Offshore_Wells_Jan_2024[[Region QB]:[Region QB]],"WoE/W",Offshore_Wells_Jan_2024[[Spud Year]:[Spud Year]],M$4,Offshore_Wells_Jan_2024[[Original Wellbore Intent]:[Original Wellbore Intent]],"Appraisal")</f>
        <v>0</v>
      </c>
      <c r="N38" s="81">
        <f>COUNTIFS(Offshore_Wells_Jan_2024[[Region QB]:[Region QB]],"WoE/W",Offshore_Wells_Jan_2024[[Spud Year]:[Spud Year]],N$4,Offshore_Wells_Jan_2024[[Original Wellbore Intent]:[Original Wellbore Intent]],"Appraisal")</f>
        <v>1</v>
      </c>
      <c r="O38" s="81">
        <f>COUNTIFS(Offshore_Wells_Jan_2024[[Region QB]:[Region QB]],"WoE/W",Offshore_Wells_Jan_2024[[Spud Year]:[Spud Year]],O$4,Offshore_Wells_Jan_2024[[Original Wellbore Intent]:[Original Wellbore Intent]],"Appraisal")</f>
        <v>1</v>
      </c>
      <c r="P38" s="81">
        <f>COUNTIFS(Offshore_Wells_Jan_2024[[Region QB]:[Region QB]],"WoE/W",Offshore_Wells_Jan_2024[[Spud Year]:[Spud Year]],P$4,Offshore_Wells_Jan_2024[[Original Wellbore Intent]:[Original Wellbore Intent]],"Appraisal")</f>
        <v>1</v>
      </c>
      <c r="Q38" s="81">
        <f>COUNTIFS(Offshore_Wells_Jan_2024[[Region QB]:[Region QB]],"WoE/W",Offshore_Wells_Jan_2024[[Spud Year]:[Spud Year]],Q$4,Offshore_Wells_Jan_2024[[Original Wellbore Intent]:[Original Wellbore Intent]],"Appraisal")</f>
        <v>4</v>
      </c>
      <c r="R38" s="81">
        <f>COUNTIFS(Offshore_Wells_Jan_2024[[Region QB]:[Region QB]],"WoE/W",Offshore_Wells_Jan_2024[[Spud Year]:[Spud Year]],R$4,Offshore_Wells_Jan_2024[[Original Wellbore Intent]:[Original Wellbore Intent]],"Appraisal")</f>
        <v>0</v>
      </c>
      <c r="S38" s="81">
        <f>COUNTIFS(Offshore_Wells_Jan_2024[[Region QB]:[Region QB]],"WoE/W",Offshore_Wells_Jan_2024[[Spud Year]:[Spud Year]],S$4,Offshore_Wells_Jan_2024[[Original Wellbore Intent]:[Original Wellbore Intent]],"Appraisal")</f>
        <v>0</v>
      </c>
      <c r="T38" s="81">
        <f>COUNTIFS(Offshore_Wells_Jan_2024[[Region QB]:[Region QB]],"WoE/W",Offshore_Wells_Jan_2024[[Spud Year]:[Spud Year]],T$4,Offshore_Wells_Jan_2024[[Original Wellbore Intent]:[Original Wellbore Intent]],"Appraisal")</f>
        <v>0</v>
      </c>
      <c r="U38" s="81">
        <f>COUNTIFS(Offshore_Wells_Jan_2024[[Region QB]:[Region QB]],"WoE/W",Offshore_Wells_Jan_2024[[Spud Year]:[Spud Year]],U$4,Offshore_Wells_Jan_2024[[Original Wellbore Intent]:[Original Wellbore Intent]],"Appraisal")</f>
        <v>0</v>
      </c>
      <c r="V38" s="81">
        <f>COUNTIFS(Offshore_Wells_Jan_2024[[Region QB]:[Region QB]],"WoE/W",Offshore_Wells_Jan_2024[[Spud Year]:[Spud Year]],V$4,Offshore_Wells_Jan_2024[[Original Wellbore Intent]:[Original Wellbore Intent]],"Appraisal")</f>
        <v>3</v>
      </c>
      <c r="W38" s="81">
        <f>COUNTIFS(Offshore_Wells_Jan_2024[[Region QB]:[Region QB]],"WoE/W",Offshore_Wells_Jan_2024[[Spud Year]:[Spud Year]],W$4,Offshore_Wells_Jan_2024[[Original Wellbore Intent]:[Original Wellbore Intent]],"Appraisal")</f>
        <v>0</v>
      </c>
      <c r="X38" s="81">
        <f>COUNTIFS(Offshore_Wells_Jan_2024[[Region QB]:[Region QB]],"WoE/W",Offshore_Wells_Jan_2024[[Spud Year]:[Spud Year]],X$4,Offshore_Wells_Jan_2024[[Original Wellbore Intent]:[Original Wellbore Intent]],"Appraisal")</f>
        <v>0</v>
      </c>
      <c r="Y38" s="81">
        <f>COUNTIFS(Offshore_Wells_Jan_2024[[Region QB]:[Region QB]],"WoE/W",Offshore_Wells_Jan_2024[[Spud Year]:[Spud Year]],Y$4,Offshore_Wells_Jan_2024[[Original Wellbore Intent]:[Original Wellbore Intent]],"Appraisal")</f>
        <v>0</v>
      </c>
      <c r="Z38" s="81">
        <f>COUNTIFS(Offshore_Wells_Jan_2024[[Region QB]:[Region QB]],"WoE/W",Offshore_Wells_Jan_2024[[Spud Year]:[Spud Year]],Z$4,Offshore_Wells_Jan_2024[[Original Wellbore Intent]:[Original Wellbore Intent]],"Appraisal")</f>
        <v>0</v>
      </c>
      <c r="AA38" s="81">
        <f>COUNTIFS(Offshore_Wells_Jan_2024[[Region QB]:[Region QB]],"WoE/W",Offshore_Wells_Jan_2024[[Spud Year]:[Spud Year]],AA$4,Offshore_Wells_Jan_2024[[Original Wellbore Intent]:[Original Wellbore Intent]],"Appraisal")</f>
        <v>0</v>
      </c>
      <c r="AB38" s="81">
        <f>COUNTIFS(Offshore_Wells_Jan_2024[[Region QB]:[Region QB]],"WoE/W",Offshore_Wells_Jan_2024[[Spud Year]:[Spud Year]],AB$4,Offshore_Wells_Jan_2024[[Original Wellbore Intent]:[Original Wellbore Intent]],"Appraisal")</f>
        <v>0</v>
      </c>
      <c r="AC38" s="81">
        <f>COUNTIFS(Offshore_Wells_Jan_2024[[Region QB]:[Region QB]],"WoE/W",Offshore_Wells_Jan_2024[[Spud Year]:[Spud Year]],AC$4,Offshore_Wells_Jan_2024[[Original Wellbore Intent]:[Original Wellbore Intent]],"Appraisal")</f>
        <v>1</v>
      </c>
      <c r="AD38" s="81">
        <f>COUNTIFS(Offshore_Wells_Jan_2024[[Region QB]:[Region QB]],"WoE/W",Offshore_Wells_Jan_2024[[Spud Year]:[Spud Year]],AD$4,Offshore_Wells_Jan_2024[[Original Wellbore Intent]:[Original Wellbore Intent]],"Appraisal")</f>
        <v>3</v>
      </c>
      <c r="AE38" s="81">
        <f>COUNTIFS(Offshore_Wells_Jan_2024[[Region QB]:[Region QB]],"WoE/W",Offshore_Wells_Jan_2024[[Spud Year]:[Spud Year]],AE$4,Offshore_Wells_Jan_2024[[Original Wellbore Intent]:[Original Wellbore Intent]],"Appraisal")</f>
        <v>1</v>
      </c>
      <c r="AF38" s="81">
        <f>COUNTIFS(Offshore_Wells_Jan_2024[[Region QB]:[Region QB]],"WoE/W",Offshore_Wells_Jan_2024[[Spud Year]:[Spud Year]],AF$4,Offshore_Wells_Jan_2024[[Original Wellbore Intent]:[Original Wellbore Intent]],"Appraisal")</f>
        <v>4</v>
      </c>
      <c r="AG38" s="81">
        <f>COUNTIFS(Offshore_Wells_Jan_2024[[Region QB]:[Region QB]],"WoE/W",Offshore_Wells_Jan_2024[[Spud Year]:[Spud Year]],AG$4,Offshore_Wells_Jan_2024[[Original Wellbore Intent]:[Original Wellbore Intent]],"Appraisal")</f>
        <v>1</v>
      </c>
      <c r="AH38" s="81">
        <f>COUNTIFS(Offshore_Wells_Jan_2024[[Region QB]:[Region QB]],"WoE/W",Offshore_Wells_Jan_2024[[Spud Year]:[Spud Year]],AH$4,Offshore_Wells_Jan_2024[[Original Wellbore Intent]:[Original Wellbore Intent]],"Appraisal")</f>
        <v>0</v>
      </c>
      <c r="AI38" s="81">
        <f>COUNTIFS(Offshore_Wells_Jan_2024[[Region QB]:[Region QB]],"WoE/W",Offshore_Wells_Jan_2024[[Spud Year]:[Spud Year]],AI$4,Offshore_Wells_Jan_2024[[Original Wellbore Intent]:[Original Wellbore Intent]],"Appraisal")</f>
        <v>2</v>
      </c>
      <c r="AJ38" s="81">
        <f>COUNTIFS(Offshore_Wells_Jan_2024[[Region QB]:[Region QB]],"WoE/W",Offshore_Wells_Jan_2024[[Spud Year]:[Spud Year]],AJ$4,Offshore_Wells_Jan_2024[[Original Wellbore Intent]:[Original Wellbore Intent]],"Appraisal")</f>
        <v>0</v>
      </c>
      <c r="AK38" s="81">
        <f>COUNTIFS(Offshore_Wells_Jan_2024[[Region QB]:[Region QB]],"WoE/W",Offshore_Wells_Jan_2024[[Spud Year]:[Spud Year]],AK$4,Offshore_Wells_Jan_2024[[Original Wellbore Intent]:[Original Wellbore Intent]],"Appraisal")</f>
        <v>0</v>
      </c>
      <c r="AL38" s="81">
        <f>COUNTIFS(Offshore_Wells_Jan_2024[[Region QB]:[Region QB]],"WoE/W",Offshore_Wells_Jan_2024[[Spud Year]:[Spud Year]],AL$4,Offshore_Wells_Jan_2024[[Original Wellbore Intent]:[Original Wellbore Intent]],"Appraisal")</f>
        <v>0</v>
      </c>
      <c r="AM38" s="81">
        <f>COUNTIFS(Offshore_Wells_Jan_2024[[Region QB]:[Region QB]],"WoE/W",Offshore_Wells_Jan_2024[[Spud Year]:[Spud Year]],AM$4,Offshore_Wells_Jan_2024[[Original Wellbore Intent]:[Original Wellbore Intent]],"Appraisal")</f>
        <v>1</v>
      </c>
      <c r="AN38" s="81">
        <f>COUNTIFS(Offshore_Wells_Jan_2024[[Region QB]:[Region QB]],"WoE/W",Offshore_Wells_Jan_2024[[Spud Year]:[Spud Year]],AN$4,Offshore_Wells_Jan_2024[[Original Wellbore Intent]:[Original Wellbore Intent]],"Appraisal")</f>
        <v>0</v>
      </c>
      <c r="AO38" s="81">
        <f>COUNTIFS(Offshore_Wells_Jan_2024[[Region QB]:[Region QB]],"WoE/W",Offshore_Wells_Jan_2024[[Spud Year]:[Spud Year]],AO$4,Offshore_Wells_Jan_2024[[Original Wellbore Intent]:[Original Wellbore Intent]],"Appraisal")</f>
        <v>1</v>
      </c>
      <c r="AP38" s="81">
        <f>COUNTIFS(Offshore_Wells_Jan_2024[[Region QB]:[Region QB]],"WoE/W",Offshore_Wells_Jan_2024[[Spud Year]:[Spud Year]],AP$4,Offshore_Wells_Jan_2024[[Original Wellbore Intent]:[Original Wellbore Intent]],"Appraisal")</f>
        <v>0</v>
      </c>
      <c r="AQ38" s="81">
        <f>COUNTIFS(Offshore_Wells_Jan_2024[[Region QB]:[Region QB]],"WoE/W",Offshore_Wells_Jan_2024[[Spud Year]:[Spud Year]],AQ$4,Offshore_Wells_Jan_2024[[Original Wellbore Intent]:[Original Wellbore Intent]],"Appraisal")</f>
        <v>0</v>
      </c>
      <c r="AR38" s="81">
        <f>COUNTIFS(Offshore_Wells_Jan_2024[[Region QB]:[Region QB]],"WoE/W",Offshore_Wells_Jan_2024[[Spud Year]:[Spud Year]],AR$4,Offshore_Wells_Jan_2024[[Original Wellbore Intent]:[Original Wellbore Intent]],"Appraisal")</f>
        <v>4</v>
      </c>
      <c r="AS38" s="81">
        <f>COUNTIFS(Offshore_Wells_Jan_2024[[Region QB]:[Region QB]],"WoE/W",Offshore_Wells_Jan_2024[[Spud Year]:[Spud Year]],AS$4,Offshore_Wells_Jan_2024[[Original Wellbore Intent]:[Original Wellbore Intent]],"Appraisal")</f>
        <v>0</v>
      </c>
      <c r="AT38" s="81">
        <f>COUNTIFS(Offshore_Wells_Jan_2024[[Region QB]:[Region QB]],"WoE/W",Offshore_Wells_Jan_2024[[Spud Year]:[Spud Year]],AT$4,Offshore_Wells_Jan_2024[[Original Wellbore Intent]:[Original Wellbore Intent]],"Appraisal")</f>
        <v>0</v>
      </c>
      <c r="AU38" s="81">
        <f>COUNTIFS(Offshore_Wells_Jan_2024[[Region QB]:[Region QB]],"WoE/W",Offshore_Wells_Jan_2024[[Spud Year]:[Spud Year]],AU$4,Offshore_Wells_Jan_2024[[Original Wellbore Intent]:[Original Wellbore Intent]],"Appraisal")</f>
        <v>0</v>
      </c>
      <c r="AV38" s="81">
        <f>COUNTIFS(Offshore_Wells_Jan_2024[[Region QB]:[Region QB]],"WoE/W",Offshore_Wells_Jan_2024[[Spud Year]:[Spud Year]],AV$4,Offshore_Wells_Jan_2024[[Original Wellbore Intent]:[Original Wellbore Intent]],"Appraisal")</f>
        <v>1</v>
      </c>
      <c r="AW38" s="81">
        <f>COUNTIFS(Offshore_Wells_Jan_2024[[Region QB]:[Region QB]],"WoE/W",Offshore_Wells_Jan_2024[[Spud Year]:[Spud Year]],AW$4,Offshore_Wells_Jan_2024[[Original Wellbore Intent]:[Original Wellbore Intent]],"Appraisal")</f>
        <v>0</v>
      </c>
      <c r="AX38" s="81">
        <f>COUNTIFS(Offshore_Wells_Jan_2024[[Region QB]:[Region QB]],"WoE/W",Offshore_Wells_Jan_2024[[Spud Year]:[Spud Year]],AX$4,Offshore_Wells_Jan_2024[[Original Wellbore Intent]:[Original Wellbore Intent]],"Appraisal")</f>
        <v>0</v>
      </c>
      <c r="AY38" s="81">
        <f>COUNTIFS(Offshore_Wells_Jan_2024[[Region QB]:[Region QB]],"WoE/W",Offshore_Wells_Jan_2024[[Spud Year]:[Spud Year]],AY$4,Offshore_Wells_Jan_2024[[Original Wellbore Intent]:[Original Wellbore Intent]],"Appraisal")</f>
        <v>1</v>
      </c>
      <c r="AZ38" s="81">
        <f>COUNTIFS(Offshore_Wells_Jan_2024[[Region QB]:[Region QB]],"WoE/W",Offshore_Wells_Jan_2024[[Spud Year]:[Spud Year]],AZ$4,Offshore_Wells_Jan_2024[[Original Wellbore Intent]:[Original Wellbore Intent]],"Appraisal")</f>
        <v>5</v>
      </c>
      <c r="BA38" s="81">
        <f>COUNTIFS(Offshore_Wells_Jan_2024[[Region QB]:[Region QB]],"WoE/W",Offshore_Wells_Jan_2024[[Spud Year]:[Spud Year]],BA$4,Offshore_Wells_Jan_2024[[Original Wellbore Intent]:[Original Wellbore Intent]],"Appraisal")</f>
        <v>0</v>
      </c>
      <c r="BB38" s="81">
        <f>COUNTIFS(Offshore_Wells_Jan_2024[[Region QB]:[Region QB]],"WoE/W",Offshore_Wells_Jan_2024[[Spud Year]:[Spud Year]],BB$4,Offshore_Wells_Jan_2024[[Original Wellbore Intent]:[Original Wellbore Intent]],"Appraisal")</f>
        <v>0</v>
      </c>
      <c r="BC38" s="81">
        <f>COUNTIFS(Offshore_Wells_Jan_2024[[Region QB]:[Region QB]],"WoE/W",Offshore_Wells_Jan_2024[[Spud Year]:[Spud Year]],BC$4,Offshore_Wells_Jan_2024[[Original Wellbore Intent]:[Original Wellbore Intent]],"Appraisal")</f>
        <v>0</v>
      </c>
      <c r="BD38" s="81">
        <f>COUNTIFS(Offshore_Wells_Jan_2024[[Region QB]:[Region QB]],"WoE/W",Offshore_Wells_Jan_2024[[Spud Year]:[Spud Year]],BD$4,Offshore_Wells_Jan_2024[[Original Wellbore Intent]:[Original Wellbore Intent]],"Appraisal")</f>
        <v>0</v>
      </c>
      <c r="BE38" s="81">
        <f>COUNTIFS(Offshore_Wells_Jan_2024[[Region QB]:[Region QB]],"WoE/W",Offshore_Wells_Jan_2024[[Spud Year]:[Spud Year]],BE$4,Offshore_Wells_Jan_2024[[Original Wellbore Intent]:[Original Wellbore Intent]],"Appraisal")</f>
        <v>0</v>
      </c>
      <c r="BF38" s="81">
        <f>COUNTIFS(Offshore_Wells_Jan_2024[[Region QB]:[Region QB]],"WoE/W",Offshore_Wells_Jan_2024[[Spud Year]:[Spud Year]],BF$4,Offshore_Wells_Jan_2024[[Original Wellbore Intent]:[Original Wellbore Intent]],"Appraisal")</f>
        <v>0</v>
      </c>
      <c r="BG38" s="81">
        <f>COUNTIFS(Offshore_Wells_Jan_2024[[Region QB]:[Region QB]],"WoE/W",Offshore_Wells_Jan_2024[[Spud Year]:[Spud Year]],BG$4,Offshore_Wells_Jan_2024[[Original Wellbore Intent]:[Original Wellbore Intent]],"Appraisal")</f>
        <v>0</v>
      </c>
      <c r="BH38" s="81">
        <f>COUNTIFS(Offshore_Wells_Jan_2024[[Region QB]:[Region QB]],"WoE/W",Offshore_Wells_Jan_2024[[Spud Year]:[Spud Year]],BH$4,Offshore_Wells_Jan_2024[[Original Wellbore Intent]:[Original Wellbore Intent]],"Appraisal")</f>
        <v>0</v>
      </c>
      <c r="BI38" s="81">
        <f>COUNTIFS(Offshore_Wells_Jan_2024[[Region QB]:[Region QB]],"WoE/W",Offshore_Wells_Jan_2024[[Spud Year]:[Spud Year]],BI$4,Offshore_Wells_Jan_2024[[Original Wellbore Intent]:[Original Wellbore Intent]],"Appraisal")</f>
        <v>0</v>
      </c>
      <c r="BJ38" s="81">
        <f>COUNTIFS(Offshore_Wells_Jan_2024[[Region QB]:[Region QB]],"WoE/W",Offshore_Wells_Jan_2024[[Spud Year]:[Spud Year]],BJ$4,Offshore_Wells_Jan_2024[[Original Wellbore Intent]:[Original Wellbore Intent]],"Appraisal")</f>
        <v>0</v>
      </c>
      <c r="BK38" s="73">
        <f t="shared" si="125"/>
        <v>35</v>
      </c>
    </row>
    <row r="39" spans="1:63" outlineLevel="1" x14ac:dyDescent="0.3">
      <c r="B39" s="19" t="s">
        <v>43</v>
      </c>
      <c r="C39" s="81">
        <f>COUNTIFS(Offshore_Wells_Jan_2024[[Region QB]:[Region QB]],"WoS",Offshore_Wells_Jan_2024[[Spud Year]:[Spud Year]],C$4,Offshore_Wells_Jan_2024[[Original Wellbore Intent]:[Original Wellbore Intent]],"Appraisal")</f>
        <v>0</v>
      </c>
      <c r="D39" s="81">
        <f>COUNTIFS(Offshore_Wells_Jan_2024[[Region QB]:[Region QB]],"WoS",Offshore_Wells_Jan_2024[[Spud Year]:[Spud Year]],D$4,Offshore_Wells_Jan_2024[[Original Wellbore Intent]:[Original Wellbore Intent]],"Appraisal")</f>
        <v>0</v>
      </c>
      <c r="E39" s="81">
        <f>COUNTIFS(Offshore_Wells_Jan_2024[[Region QB]:[Region QB]],"WoS",Offshore_Wells_Jan_2024[[Spud Year]:[Spud Year]],E$4,Offshore_Wells_Jan_2024[[Original Wellbore Intent]:[Original Wellbore Intent]],"Appraisal")</f>
        <v>0</v>
      </c>
      <c r="F39" s="81">
        <f>COUNTIFS(Offshore_Wells_Jan_2024[[Region QB]:[Region QB]],"WoS",Offshore_Wells_Jan_2024[[Spud Year]:[Spud Year]],F$4,Offshore_Wells_Jan_2024[[Original Wellbore Intent]:[Original Wellbore Intent]],"Appraisal")</f>
        <v>0</v>
      </c>
      <c r="G39" s="81">
        <f>COUNTIFS(Offshore_Wells_Jan_2024[[Region QB]:[Region QB]],"WoS",Offshore_Wells_Jan_2024[[Spud Year]:[Spud Year]],G$4,Offshore_Wells_Jan_2024[[Original Wellbore Intent]:[Original Wellbore Intent]],"Appraisal")</f>
        <v>0</v>
      </c>
      <c r="H39" s="81">
        <f>COUNTIFS(Offshore_Wells_Jan_2024[[Region QB]:[Region QB]],"WoS",Offshore_Wells_Jan_2024[[Spud Year]:[Spud Year]],H$4,Offshore_Wells_Jan_2024[[Original Wellbore Intent]:[Original Wellbore Intent]],"Appraisal")</f>
        <v>0</v>
      </c>
      <c r="I39" s="81">
        <f>COUNTIFS(Offshore_Wells_Jan_2024[[Region QB]:[Region QB]],"WoS",Offshore_Wells_Jan_2024[[Spud Year]:[Spud Year]],I$4,Offshore_Wells_Jan_2024[[Original Wellbore Intent]:[Original Wellbore Intent]],"Appraisal")</f>
        <v>0</v>
      </c>
      <c r="J39" s="81">
        <f>COUNTIFS(Offshore_Wells_Jan_2024[[Region QB]:[Region QB]],"WoS",Offshore_Wells_Jan_2024[[Spud Year]:[Spud Year]],J$4,Offshore_Wells_Jan_2024[[Original Wellbore Intent]:[Original Wellbore Intent]],"Appraisal")</f>
        <v>0</v>
      </c>
      <c r="K39" s="81">
        <f>COUNTIFS(Offshore_Wells_Jan_2024[[Region QB]:[Region QB]],"WoS",Offshore_Wells_Jan_2024[[Spud Year]:[Spud Year]],K$4,Offshore_Wells_Jan_2024[[Original Wellbore Intent]:[Original Wellbore Intent]],"Appraisal")</f>
        <v>0</v>
      </c>
      <c r="L39" s="81">
        <f>COUNTIFS(Offshore_Wells_Jan_2024[[Region QB]:[Region QB]],"WoS",Offshore_Wells_Jan_2024[[Spud Year]:[Spud Year]],L$4,Offshore_Wells_Jan_2024[[Original Wellbore Intent]:[Original Wellbore Intent]],"Appraisal")</f>
        <v>0</v>
      </c>
      <c r="M39" s="81">
        <f>COUNTIFS(Offshore_Wells_Jan_2024[[Region QB]:[Region QB]],"WoS",Offshore_Wells_Jan_2024[[Spud Year]:[Spud Year]],M$4,Offshore_Wells_Jan_2024[[Original Wellbore Intent]:[Original Wellbore Intent]],"Appraisal")</f>
        <v>0</v>
      </c>
      <c r="N39" s="81">
        <f>COUNTIFS(Offshore_Wells_Jan_2024[[Region QB]:[Region QB]],"WoS",Offshore_Wells_Jan_2024[[Spud Year]:[Spud Year]],N$4,Offshore_Wells_Jan_2024[[Original Wellbore Intent]:[Original Wellbore Intent]],"Appraisal")</f>
        <v>0</v>
      </c>
      <c r="O39" s="81">
        <f>COUNTIFS(Offshore_Wells_Jan_2024[[Region QB]:[Region QB]],"WoS",Offshore_Wells_Jan_2024[[Spud Year]:[Spud Year]],O$4,Offshore_Wells_Jan_2024[[Original Wellbore Intent]:[Original Wellbore Intent]],"Appraisal")</f>
        <v>0</v>
      </c>
      <c r="P39" s="81">
        <f>COUNTIFS(Offshore_Wells_Jan_2024[[Region QB]:[Region QB]],"WoS",Offshore_Wells_Jan_2024[[Spud Year]:[Spud Year]],P$4,Offshore_Wells_Jan_2024[[Original Wellbore Intent]:[Original Wellbore Intent]],"Appraisal")</f>
        <v>0</v>
      </c>
      <c r="Q39" s="81">
        <f>COUNTIFS(Offshore_Wells_Jan_2024[[Region QB]:[Region QB]],"WoS",Offshore_Wells_Jan_2024[[Spud Year]:[Spud Year]],Q$4,Offshore_Wells_Jan_2024[[Original Wellbore Intent]:[Original Wellbore Intent]],"Appraisal")</f>
        <v>4</v>
      </c>
      <c r="R39" s="81">
        <f>COUNTIFS(Offshore_Wells_Jan_2024[[Region QB]:[Region QB]],"WoS",Offshore_Wells_Jan_2024[[Spud Year]:[Spud Year]],R$4,Offshore_Wells_Jan_2024[[Original Wellbore Intent]:[Original Wellbore Intent]],"Appraisal")</f>
        <v>0</v>
      </c>
      <c r="S39" s="81">
        <f>COUNTIFS(Offshore_Wells_Jan_2024[[Region QB]:[Region QB]],"WoS",Offshore_Wells_Jan_2024[[Spud Year]:[Spud Year]],S$4,Offshore_Wells_Jan_2024[[Original Wellbore Intent]:[Original Wellbore Intent]],"Appraisal")</f>
        <v>1</v>
      </c>
      <c r="T39" s="81">
        <f>COUNTIFS(Offshore_Wells_Jan_2024[[Region QB]:[Region QB]],"WoS",Offshore_Wells_Jan_2024[[Spud Year]:[Spud Year]],T$4,Offshore_Wells_Jan_2024[[Original Wellbore Intent]:[Original Wellbore Intent]],"Appraisal")</f>
        <v>0</v>
      </c>
      <c r="U39" s="81">
        <f>COUNTIFS(Offshore_Wells_Jan_2024[[Region QB]:[Region QB]],"WoS",Offshore_Wells_Jan_2024[[Spud Year]:[Spud Year]],U$4,Offshore_Wells_Jan_2024[[Original Wellbore Intent]:[Original Wellbore Intent]],"Appraisal")</f>
        <v>0</v>
      </c>
      <c r="V39" s="81">
        <f>COUNTIFS(Offshore_Wells_Jan_2024[[Region QB]:[Region QB]],"WoS",Offshore_Wells_Jan_2024[[Spud Year]:[Spud Year]],V$4,Offshore_Wells_Jan_2024[[Original Wellbore Intent]:[Original Wellbore Intent]],"Appraisal")</f>
        <v>0</v>
      </c>
      <c r="W39" s="81">
        <f>COUNTIFS(Offshore_Wells_Jan_2024[[Region QB]:[Region QB]],"WoS",Offshore_Wells_Jan_2024[[Spud Year]:[Spud Year]],W$4,Offshore_Wells_Jan_2024[[Original Wellbore Intent]:[Original Wellbore Intent]],"Appraisal")</f>
        <v>0</v>
      </c>
      <c r="X39" s="81">
        <f>COUNTIFS(Offshore_Wells_Jan_2024[[Region QB]:[Region QB]],"WoS",Offshore_Wells_Jan_2024[[Spud Year]:[Spud Year]],X$4,Offshore_Wells_Jan_2024[[Original Wellbore Intent]:[Original Wellbore Intent]],"Appraisal")</f>
        <v>3</v>
      </c>
      <c r="Y39" s="81">
        <f>COUNTIFS(Offshore_Wells_Jan_2024[[Region QB]:[Region QB]],"WoS",Offshore_Wells_Jan_2024[[Spud Year]:[Spud Year]],Y$4,Offshore_Wells_Jan_2024[[Original Wellbore Intent]:[Original Wellbore Intent]],"Appraisal")</f>
        <v>0</v>
      </c>
      <c r="Z39" s="81">
        <f>COUNTIFS(Offshore_Wells_Jan_2024[[Region QB]:[Region QB]],"WoS",Offshore_Wells_Jan_2024[[Spud Year]:[Spud Year]],Z$4,Offshore_Wells_Jan_2024[[Original Wellbore Intent]:[Original Wellbore Intent]],"Appraisal")</f>
        <v>0</v>
      </c>
      <c r="AA39" s="81">
        <f>COUNTIFS(Offshore_Wells_Jan_2024[[Region QB]:[Region QB]],"WoS",Offshore_Wells_Jan_2024[[Spud Year]:[Spud Year]],AA$4,Offshore_Wells_Jan_2024[[Original Wellbore Intent]:[Original Wellbore Intent]],"Appraisal")</f>
        <v>0</v>
      </c>
      <c r="AB39" s="81">
        <f>COUNTIFS(Offshore_Wells_Jan_2024[[Region QB]:[Region QB]],"WoS",Offshore_Wells_Jan_2024[[Spud Year]:[Spud Year]],AB$4,Offshore_Wells_Jan_2024[[Original Wellbore Intent]:[Original Wellbore Intent]],"Appraisal")</f>
        <v>0</v>
      </c>
      <c r="AC39" s="81">
        <f>COUNTIFS(Offshore_Wells_Jan_2024[[Region QB]:[Region QB]],"WoS",Offshore_Wells_Jan_2024[[Spud Year]:[Spud Year]],AC$4,Offshore_Wells_Jan_2024[[Original Wellbore Intent]:[Original Wellbore Intent]],"Appraisal")</f>
        <v>0</v>
      </c>
      <c r="AD39" s="81">
        <f>COUNTIFS(Offshore_Wells_Jan_2024[[Region QB]:[Region QB]],"WoS",Offshore_Wells_Jan_2024[[Spud Year]:[Spud Year]],AD$4,Offshore_Wells_Jan_2024[[Original Wellbore Intent]:[Original Wellbore Intent]],"Appraisal")</f>
        <v>4</v>
      </c>
      <c r="AE39" s="81">
        <f>COUNTIFS(Offshore_Wells_Jan_2024[[Region QB]:[Region QB]],"WoS",Offshore_Wells_Jan_2024[[Spud Year]:[Spud Year]],AE$4,Offshore_Wells_Jan_2024[[Original Wellbore Intent]:[Original Wellbore Intent]],"Appraisal")</f>
        <v>9</v>
      </c>
      <c r="AF39" s="81">
        <f>COUNTIFS(Offshore_Wells_Jan_2024[[Region QB]:[Region QB]],"WoS",Offshore_Wells_Jan_2024[[Spud Year]:[Spud Year]],AF$4,Offshore_Wells_Jan_2024[[Original Wellbore Intent]:[Original Wellbore Intent]],"Appraisal")</f>
        <v>1</v>
      </c>
      <c r="AG39" s="81">
        <f>COUNTIFS(Offshore_Wells_Jan_2024[[Region QB]:[Region QB]],"WoS",Offshore_Wells_Jan_2024[[Spud Year]:[Spud Year]],AG$4,Offshore_Wells_Jan_2024[[Original Wellbore Intent]:[Original Wellbore Intent]],"Appraisal")</f>
        <v>8</v>
      </c>
      <c r="AH39" s="81">
        <f>COUNTIFS(Offshore_Wells_Jan_2024[[Region QB]:[Region QB]],"WoS",Offshore_Wells_Jan_2024[[Spud Year]:[Spud Year]],AH$4,Offshore_Wells_Jan_2024[[Original Wellbore Intent]:[Original Wellbore Intent]],"Appraisal")</f>
        <v>14</v>
      </c>
      <c r="AI39" s="81">
        <f>COUNTIFS(Offshore_Wells_Jan_2024[[Region QB]:[Region QB]],"WoS",Offshore_Wells_Jan_2024[[Spud Year]:[Spud Year]],AI$4,Offshore_Wells_Jan_2024[[Original Wellbore Intent]:[Original Wellbore Intent]],"Appraisal")</f>
        <v>5</v>
      </c>
      <c r="AJ39" s="81">
        <f>COUNTIFS(Offshore_Wells_Jan_2024[[Region QB]:[Region QB]],"WoS",Offshore_Wells_Jan_2024[[Spud Year]:[Spud Year]],AJ$4,Offshore_Wells_Jan_2024[[Original Wellbore Intent]:[Original Wellbore Intent]],"Appraisal")</f>
        <v>5</v>
      </c>
      <c r="AK39" s="81">
        <f>COUNTIFS(Offshore_Wells_Jan_2024[[Region QB]:[Region QB]],"WoS",Offshore_Wells_Jan_2024[[Spud Year]:[Spud Year]],AK$4,Offshore_Wells_Jan_2024[[Original Wellbore Intent]:[Original Wellbore Intent]],"Appraisal")</f>
        <v>0</v>
      </c>
      <c r="AL39" s="81">
        <f>COUNTIFS(Offshore_Wells_Jan_2024[[Region QB]:[Region QB]],"WoS",Offshore_Wells_Jan_2024[[Spud Year]:[Spud Year]],AL$4,Offshore_Wells_Jan_2024[[Original Wellbore Intent]:[Original Wellbore Intent]],"Appraisal")</f>
        <v>0</v>
      </c>
      <c r="AM39" s="81">
        <f>COUNTIFS(Offshore_Wells_Jan_2024[[Region QB]:[Region QB]],"WoS",Offshore_Wells_Jan_2024[[Spud Year]:[Spud Year]],AM$4,Offshore_Wells_Jan_2024[[Original Wellbore Intent]:[Original Wellbore Intent]],"Appraisal")</f>
        <v>1</v>
      </c>
      <c r="AN39" s="81">
        <f>COUNTIFS(Offshore_Wells_Jan_2024[[Region QB]:[Region QB]],"WoS",Offshore_Wells_Jan_2024[[Spud Year]:[Spud Year]],AN$4,Offshore_Wells_Jan_2024[[Original Wellbore Intent]:[Original Wellbore Intent]],"Appraisal")</f>
        <v>1</v>
      </c>
      <c r="AO39" s="81">
        <f>COUNTIFS(Offshore_Wells_Jan_2024[[Region QB]:[Region QB]],"WoS",Offshore_Wells_Jan_2024[[Spud Year]:[Spud Year]],AO$4,Offshore_Wells_Jan_2024[[Original Wellbore Intent]:[Original Wellbore Intent]],"Appraisal")</f>
        <v>1</v>
      </c>
      <c r="AP39" s="81">
        <f>COUNTIFS(Offshore_Wells_Jan_2024[[Region QB]:[Region QB]],"WoS",Offshore_Wells_Jan_2024[[Spud Year]:[Spud Year]],AP$4,Offshore_Wells_Jan_2024[[Original Wellbore Intent]:[Original Wellbore Intent]],"Appraisal")</f>
        <v>2</v>
      </c>
      <c r="AQ39" s="81">
        <f>COUNTIFS(Offshore_Wells_Jan_2024[[Region QB]:[Region QB]],"WoS",Offshore_Wells_Jan_2024[[Spud Year]:[Spud Year]],AQ$4,Offshore_Wells_Jan_2024[[Original Wellbore Intent]:[Original Wellbore Intent]],"Appraisal")</f>
        <v>3</v>
      </c>
      <c r="AR39" s="81">
        <f>COUNTIFS(Offshore_Wells_Jan_2024[[Region QB]:[Region QB]],"WoS",Offshore_Wells_Jan_2024[[Spud Year]:[Spud Year]],AR$4,Offshore_Wells_Jan_2024[[Original Wellbore Intent]:[Original Wellbore Intent]],"Appraisal")</f>
        <v>2</v>
      </c>
      <c r="AS39" s="81">
        <f>COUNTIFS(Offshore_Wells_Jan_2024[[Region QB]:[Region QB]],"WoS",Offshore_Wells_Jan_2024[[Spud Year]:[Spud Year]],AS$4,Offshore_Wells_Jan_2024[[Original Wellbore Intent]:[Original Wellbore Intent]],"Appraisal")</f>
        <v>6</v>
      </c>
      <c r="AT39" s="81">
        <f>COUNTIFS(Offshore_Wells_Jan_2024[[Region QB]:[Region QB]],"WoS",Offshore_Wells_Jan_2024[[Spud Year]:[Spud Year]],AT$4,Offshore_Wells_Jan_2024[[Original Wellbore Intent]:[Original Wellbore Intent]],"Appraisal")</f>
        <v>4</v>
      </c>
      <c r="AU39" s="81">
        <f>COUNTIFS(Offshore_Wells_Jan_2024[[Region QB]:[Region QB]],"WoS",Offshore_Wells_Jan_2024[[Spud Year]:[Spud Year]],AU$4,Offshore_Wells_Jan_2024[[Original Wellbore Intent]:[Original Wellbore Intent]],"Appraisal")</f>
        <v>3</v>
      </c>
      <c r="AV39" s="81">
        <f>COUNTIFS(Offshore_Wells_Jan_2024[[Region QB]:[Region QB]],"WoS",Offshore_Wells_Jan_2024[[Spud Year]:[Spud Year]],AV$4,Offshore_Wells_Jan_2024[[Original Wellbore Intent]:[Original Wellbore Intent]],"Appraisal")</f>
        <v>12</v>
      </c>
      <c r="AW39" s="81">
        <f>COUNTIFS(Offshore_Wells_Jan_2024[[Region QB]:[Region QB]],"WoS",Offshore_Wells_Jan_2024[[Spud Year]:[Spud Year]],AW$4,Offshore_Wells_Jan_2024[[Original Wellbore Intent]:[Original Wellbore Intent]],"Appraisal")</f>
        <v>1</v>
      </c>
      <c r="AX39" s="81">
        <f>COUNTIFS(Offshore_Wells_Jan_2024[[Region QB]:[Region QB]],"WoS",Offshore_Wells_Jan_2024[[Spud Year]:[Spud Year]],AX$4,Offshore_Wells_Jan_2024[[Original Wellbore Intent]:[Original Wellbore Intent]],"Appraisal")</f>
        <v>3</v>
      </c>
      <c r="AY39" s="81">
        <f>COUNTIFS(Offshore_Wells_Jan_2024[[Region QB]:[Region QB]],"WoS",Offshore_Wells_Jan_2024[[Spud Year]:[Spud Year]],AY$4,Offshore_Wells_Jan_2024[[Original Wellbore Intent]:[Original Wellbore Intent]],"Appraisal")</f>
        <v>0</v>
      </c>
      <c r="AZ39" s="81">
        <f>COUNTIFS(Offshore_Wells_Jan_2024[[Region QB]:[Region QB]],"WoS",Offshore_Wells_Jan_2024[[Spud Year]:[Spud Year]],AZ$4,Offshore_Wells_Jan_2024[[Original Wellbore Intent]:[Original Wellbore Intent]],"Appraisal")</f>
        <v>5</v>
      </c>
      <c r="BA39" s="81">
        <f>COUNTIFS(Offshore_Wells_Jan_2024[[Region QB]:[Region QB]],"WoS",Offshore_Wells_Jan_2024[[Spud Year]:[Spud Year]],BA$4,Offshore_Wells_Jan_2024[[Original Wellbore Intent]:[Original Wellbore Intent]],"Appraisal")</f>
        <v>4</v>
      </c>
      <c r="BB39" s="81">
        <f>COUNTIFS(Offshore_Wells_Jan_2024[[Region QB]:[Region QB]],"WoS",Offshore_Wells_Jan_2024[[Spud Year]:[Spud Year]],BB$4,Offshore_Wells_Jan_2024[[Original Wellbore Intent]:[Original Wellbore Intent]],"Appraisal")</f>
        <v>1</v>
      </c>
      <c r="BC39" s="81">
        <f>COUNTIFS(Offshore_Wells_Jan_2024[[Region QB]:[Region QB]],"WoS",Offshore_Wells_Jan_2024[[Spud Year]:[Spud Year]],BC$4,Offshore_Wells_Jan_2024[[Original Wellbore Intent]:[Original Wellbore Intent]],"Appraisal")</f>
        <v>1</v>
      </c>
      <c r="BD39" s="81">
        <f>COUNTIFS(Offshore_Wells_Jan_2024[[Region QB]:[Region QB]],"WoS",Offshore_Wells_Jan_2024[[Spud Year]:[Spud Year]],BD$4,Offshore_Wells_Jan_2024[[Original Wellbore Intent]:[Original Wellbore Intent]],"Appraisal")</f>
        <v>0</v>
      </c>
      <c r="BE39" s="81">
        <f>COUNTIFS(Offshore_Wells_Jan_2024[[Region QB]:[Region QB]],"WoS",Offshore_Wells_Jan_2024[[Spud Year]:[Spud Year]],BE$4,Offshore_Wells_Jan_2024[[Original Wellbore Intent]:[Original Wellbore Intent]],"Appraisal")</f>
        <v>3</v>
      </c>
      <c r="BF39" s="81">
        <f>COUNTIFS(Offshore_Wells_Jan_2024[[Region QB]:[Region QB]],"WoS",Offshore_Wells_Jan_2024[[Spud Year]:[Spud Year]],BF$4,Offshore_Wells_Jan_2024[[Original Wellbore Intent]:[Original Wellbore Intent]],"Appraisal")</f>
        <v>6</v>
      </c>
      <c r="BG39" s="81">
        <f>COUNTIFS(Offshore_Wells_Jan_2024[[Region QB]:[Region QB]],"WoS",Offshore_Wells_Jan_2024[[Spud Year]:[Spud Year]],BG$4,Offshore_Wells_Jan_2024[[Original Wellbore Intent]:[Original Wellbore Intent]],"Appraisal")</f>
        <v>0</v>
      </c>
      <c r="BH39" s="81">
        <f>COUNTIFS(Offshore_Wells_Jan_2024[[Region QB]:[Region QB]],"WoS",Offshore_Wells_Jan_2024[[Spud Year]:[Spud Year]],BH$4,Offshore_Wells_Jan_2024[[Original Wellbore Intent]:[Original Wellbore Intent]],"Appraisal")</f>
        <v>0</v>
      </c>
      <c r="BI39" s="81">
        <f>COUNTIFS(Offshore_Wells_Jan_2024[[Region QB]:[Region QB]],"WoS",Offshore_Wells_Jan_2024[[Spud Year]:[Spud Year]],BI$4,Offshore_Wells_Jan_2024[[Original Wellbore Intent]:[Original Wellbore Intent]],"Appraisal")</f>
        <v>0</v>
      </c>
      <c r="BJ39" s="81">
        <f>COUNTIFS(Offshore_Wells_Jan_2024[[Region QB]:[Region QB]],"WoS",Offshore_Wells_Jan_2024[[Spud Year]:[Spud Year]],BJ$4,Offshore_Wells_Jan_2024[[Original Wellbore Intent]:[Original Wellbore Intent]],"Appraisal")</f>
        <v>0</v>
      </c>
      <c r="BK39" s="73">
        <f t="shared" si="125"/>
        <v>113</v>
      </c>
    </row>
    <row r="40" spans="1:63" x14ac:dyDescent="0.3">
      <c r="B40" s="19"/>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73"/>
    </row>
    <row r="41" spans="1:63" x14ac:dyDescent="0.3">
      <c r="A41" s="17"/>
      <c r="B41" s="42" t="s">
        <v>48</v>
      </c>
      <c r="C41" s="70">
        <f t="shared" ref="C41" si="126">SUM(C42:C47)</f>
        <v>0</v>
      </c>
      <c r="D41" s="70">
        <f t="shared" ref="D41" si="127">SUM(D42:D47)</f>
        <v>0</v>
      </c>
      <c r="E41" s="70">
        <f t="shared" ref="E41" si="128">SUM(E42:E47)</f>
        <v>3</v>
      </c>
      <c r="F41" s="70">
        <f t="shared" ref="F41" si="129">SUM(F42:F47)</f>
        <v>12</v>
      </c>
      <c r="G41" s="70">
        <f t="shared" ref="G41" si="130">SUM(G42:G47)</f>
        <v>37</v>
      </c>
      <c r="H41" s="70">
        <f t="shared" ref="H41" si="131">SUM(H42:H47)</f>
        <v>27</v>
      </c>
      <c r="I41" s="70">
        <f t="shared" ref="I41" si="132">SUM(I42:I47)</f>
        <v>31</v>
      </c>
      <c r="J41" s="70">
        <f t="shared" ref="J41" si="133">SUM(J42:J47)</f>
        <v>35</v>
      </c>
      <c r="K41" s="70">
        <f t="shared" ref="K41" si="134">SUM(K42:K47)</f>
        <v>41</v>
      </c>
      <c r="L41" s="70">
        <f t="shared" ref="L41" si="135">SUM(L42:L47)</f>
        <v>20</v>
      </c>
      <c r="M41" s="70">
        <f t="shared" ref="M41" si="136">SUM(M42:M47)</f>
        <v>21</v>
      </c>
      <c r="N41" s="70">
        <f t="shared" ref="N41" si="137">SUM(N42:N47)</f>
        <v>24</v>
      </c>
      <c r="O41" s="70">
        <f t="shared" ref="O41" si="138">SUM(O42:O47)</f>
        <v>67</v>
      </c>
      <c r="P41" s="70">
        <f t="shared" ref="P41" si="139">SUM(P42:P47)</f>
        <v>94</v>
      </c>
      <c r="Q41" s="70">
        <f t="shared" ref="Q41" si="140">SUM(Q42:Q47)</f>
        <v>99</v>
      </c>
      <c r="R41" s="70">
        <f t="shared" ref="R41" si="141">SUM(R42:R47)</f>
        <v>114</v>
      </c>
      <c r="S41" s="70">
        <f t="shared" ref="S41" si="142">SUM(S42:S47)</f>
        <v>145</v>
      </c>
      <c r="T41" s="70">
        <f t="shared" ref="T41" si="143">SUM(T42:T47)</f>
        <v>151</v>
      </c>
      <c r="U41" s="70">
        <f t="shared" ref="U41" si="144">SUM(U42:U47)</f>
        <v>137</v>
      </c>
      <c r="V41" s="70">
        <f t="shared" ref="V41" si="145">SUM(V42:V47)</f>
        <v>107</v>
      </c>
      <c r="W41" s="70">
        <f t="shared" ref="W41" si="146">SUM(W42:W47)</f>
        <v>126</v>
      </c>
      <c r="X41" s="70">
        <f t="shared" ref="X41" si="147">SUM(X42:X47)</f>
        <v>153</v>
      </c>
      <c r="Y41" s="70">
        <f t="shared" ref="Y41" si="148">SUM(Y42:Y47)</f>
        <v>103</v>
      </c>
      <c r="Z41" s="70">
        <f t="shared" ref="Z41" si="149">SUM(Z42:Z47)</f>
        <v>138</v>
      </c>
      <c r="AA41" s="70">
        <f t="shared" ref="AA41" si="150">SUM(AA42:AA47)</f>
        <v>179</v>
      </c>
      <c r="AB41" s="70">
        <f t="shared" ref="AB41" si="151">SUM(AB42:AB47)</f>
        <v>160</v>
      </c>
      <c r="AC41" s="70">
        <f t="shared" ref="AC41" si="152">SUM(AC42:AC47)</f>
        <v>138</v>
      </c>
      <c r="AD41" s="70">
        <f t="shared" ref="AD41" si="153">SUM(AD42:AD47)</f>
        <v>154</v>
      </c>
      <c r="AE41" s="70">
        <f t="shared" ref="AE41" si="154">SUM(AE42:AE47)</f>
        <v>165</v>
      </c>
      <c r="AF41" s="70">
        <f t="shared" ref="AF41" si="155">SUM(AF42:AF47)</f>
        <v>176</v>
      </c>
      <c r="AG41" s="70">
        <f t="shared" ref="AG41" si="156">SUM(AG42:AG47)</f>
        <v>210</v>
      </c>
      <c r="AH41" s="70">
        <f t="shared" ref="AH41" si="157">SUM(AH42:AH47)</f>
        <v>285</v>
      </c>
      <c r="AI41" s="70">
        <f t="shared" ref="AI41" si="158">SUM(AI42:AI47)</f>
        <v>285</v>
      </c>
      <c r="AJ41" s="70">
        <f t="shared" ref="AJ41" si="159">SUM(AJ42:AJ47)</f>
        <v>261</v>
      </c>
      <c r="AK41" s="70">
        <f t="shared" ref="AK41" si="160">SUM(AK42:AK47)</f>
        <v>290</v>
      </c>
      <c r="AL41" s="70">
        <f t="shared" ref="AL41" si="161">SUM(AL42:AL47)</f>
        <v>241</v>
      </c>
      <c r="AM41" s="70">
        <f t="shared" ref="AM41" si="162">SUM(AM42:AM47)</f>
        <v>228</v>
      </c>
      <c r="AN41" s="70">
        <f t="shared" ref="AN41" si="163">SUM(AN42:AN47)</f>
        <v>291</v>
      </c>
      <c r="AO41" s="70">
        <f t="shared" ref="AO41" si="164">SUM(AO42:AO47)</f>
        <v>270</v>
      </c>
      <c r="AP41" s="70">
        <f t="shared" ref="AP41" si="165">SUM(AP42:AP47)</f>
        <v>206</v>
      </c>
      <c r="AQ41" s="70">
        <f t="shared" ref="AQ41" si="166">SUM(AQ42:AQ47)</f>
        <v>171</v>
      </c>
      <c r="AR41" s="70">
        <f t="shared" ref="AR41" si="167">SUM(AR42:AR47)</f>
        <v>235</v>
      </c>
      <c r="AS41" s="70">
        <f t="shared" ref="AS41" si="168">SUM(AS42:AS47)</f>
        <v>210</v>
      </c>
      <c r="AT41" s="70">
        <f t="shared" ref="AT41" si="169">SUM(AT42:AT47)</f>
        <v>165</v>
      </c>
      <c r="AU41" s="70">
        <f t="shared" ref="AU41" si="170">SUM(AU42:AU47)</f>
        <v>174</v>
      </c>
      <c r="AV41" s="70">
        <f t="shared" ref="AV41" si="171">SUM(AV42:AV47)</f>
        <v>133</v>
      </c>
      <c r="AW41" s="70">
        <f t="shared" ref="AW41" si="172">SUM(AW42:AW47)</f>
        <v>133</v>
      </c>
      <c r="AX41" s="70">
        <f t="shared" ref="AX41" si="173">SUM(AX42:AX47)</f>
        <v>126</v>
      </c>
      <c r="AY41" s="70">
        <f t="shared" ref="AY41" si="174">SUM(AY42:AY47)</f>
        <v>121</v>
      </c>
      <c r="AZ41" s="70">
        <f t="shared" ref="AZ41" si="175">SUM(AZ42:AZ47)</f>
        <v>123</v>
      </c>
      <c r="BA41" s="70">
        <f t="shared" ref="BA41" si="176">SUM(BA42:BA47)</f>
        <v>126</v>
      </c>
      <c r="BB41" s="70">
        <f t="shared" ref="BB41" si="177">SUM(BB42:BB47)</f>
        <v>131</v>
      </c>
      <c r="BC41" s="70">
        <f t="shared" ref="BC41" si="178">SUM(BC42:BC47)</f>
        <v>88</v>
      </c>
      <c r="BD41" s="70">
        <f t="shared" ref="BD41" si="179">SUM(BD42:BD47)</f>
        <v>70</v>
      </c>
      <c r="BE41" s="70">
        <f t="shared" ref="BE41" si="180">SUM(BE42:BE47)</f>
        <v>84</v>
      </c>
      <c r="BF41" s="70">
        <f t="shared" ref="BF41" si="181">SUM(BF42:BF47)</f>
        <v>119</v>
      </c>
      <c r="BG41" s="70">
        <f t="shared" ref="BG41" si="182">SUM(BG42:BG47)</f>
        <v>62</v>
      </c>
      <c r="BH41" s="70">
        <f t="shared" ref="BH41" si="183">SUM(BH42:BH47)</f>
        <v>56</v>
      </c>
      <c r="BI41" s="70">
        <f t="shared" ref="BI41" si="184">SUM(BI42:BI47)</f>
        <v>47</v>
      </c>
      <c r="BJ41" s="70">
        <f t="shared" ref="BJ41" si="185">SUM(BJ42:BJ47)</f>
        <v>54</v>
      </c>
      <c r="BK41" s="71">
        <f t="shared" ref="BK41:BK47" si="186">SUM(C41:BJ41)</f>
        <v>7652</v>
      </c>
    </row>
    <row r="42" spans="1:63" outlineLevel="1" x14ac:dyDescent="0.3">
      <c r="B42" s="19" t="s">
        <v>38</v>
      </c>
      <c r="C42" s="81">
        <f>COUNTIFS(Offshore_Wells_Jan_2024[[Region QB]:[Region QB]],"C/SWA",Offshore_Wells_Jan_2024[[Spud Year]:[Spud Year]],C$4,Offshore_Wells_Jan_2024[[Original Wellbore Intent]:[Original Wellbore Intent]],"Development")</f>
        <v>0</v>
      </c>
      <c r="D42" s="81">
        <f>COUNTIFS(Offshore_Wells_Jan_2024[[Region QB]:[Region QB]],"C/SWA",Offshore_Wells_Jan_2024[[Spud Year]:[Spud Year]],D$4,Offshore_Wells_Jan_2024[[Original Wellbore Intent]:[Original Wellbore Intent]],"Development")</f>
        <v>0</v>
      </c>
      <c r="E42" s="81">
        <f>COUNTIFS(Offshore_Wells_Jan_2024[[Region QB]:[Region QB]],"C/SWA",Offshore_Wells_Jan_2024[[Spud Year]:[Spud Year]],E$4,Offshore_Wells_Jan_2024[[Original Wellbore Intent]:[Original Wellbore Intent]],"Development")</f>
        <v>0</v>
      </c>
      <c r="F42" s="81">
        <f>COUNTIFS(Offshore_Wells_Jan_2024[[Region QB]:[Region QB]],"C/SWA",Offshore_Wells_Jan_2024[[Spud Year]:[Spud Year]],F$4,Offshore_Wells_Jan_2024[[Original Wellbore Intent]:[Original Wellbore Intent]],"Development")</f>
        <v>0</v>
      </c>
      <c r="G42" s="81">
        <f>COUNTIFS(Offshore_Wells_Jan_2024[[Region QB]:[Region QB]],"C/SWA",Offshore_Wells_Jan_2024[[Spud Year]:[Spud Year]],G$4,Offshore_Wells_Jan_2024[[Original Wellbore Intent]:[Original Wellbore Intent]],"Development")</f>
        <v>0</v>
      </c>
      <c r="H42" s="81">
        <f>COUNTIFS(Offshore_Wells_Jan_2024[[Region QB]:[Region QB]],"C/SWA",Offshore_Wells_Jan_2024[[Spud Year]:[Spud Year]],H$4,Offshore_Wells_Jan_2024[[Original Wellbore Intent]:[Original Wellbore Intent]],"Development")</f>
        <v>0</v>
      </c>
      <c r="I42" s="81">
        <f>COUNTIFS(Offshore_Wells_Jan_2024[[Region QB]:[Region QB]],"C/SWA",Offshore_Wells_Jan_2024[[Spud Year]:[Spud Year]],I$4,Offshore_Wells_Jan_2024[[Original Wellbore Intent]:[Original Wellbore Intent]],"Development")</f>
        <v>0</v>
      </c>
      <c r="J42" s="81">
        <f>COUNTIFS(Offshore_Wells_Jan_2024[[Region QB]:[Region QB]],"C/SWA",Offshore_Wells_Jan_2024[[Spud Year]:[Spud Year]],J$4,Offshore_Wells_Jan_2024[[Original Wellbore Intent]:[Original Wellbore Intent]],"Development")</f>
        <v>0</v>
      </c>
      <c r="K42" s="81">
        <f>COUNTIFS(Offshore_Wells_Jan_2024[[Region QB]:[Region QB]],"C/SWA",Offshore_Wells_Jan_2024[[Spud Year]:[Spud Year]],K$4,Offshore_Wells_Jan_2024[[Original Wellbore Intent]:[Original Wellbore Intent]],"Development")</f>
        <v>0</v>
      </c>
      <c r="L42" s="81">
        <f>COUNTIFS(Offshore_Wells_Jan_2024[[Region QB]:[Region QB]],"C/SWA",Offshore_Wells_Jan_2024[[Spud Year]:[Spud Year]],L$4,Offshore_Wells_Jan_2024[[Original Wellbore Intent]:[Original Wellbore Intent]],"Development")</f>
        <v>0</v>
      </c>
      <c r="M42" s="81">
        <f>COUNTIFS(Offshore_Wells_Jan_2024[[Region QB]:[Region QB]],"C/SWA",Offshore_Wells_Jan_2024[[Spud Year]:[Spud Year]],M$4,Offshore_Wells_Jan_2024[[Original Wellbore Intent]:[Original Wellbore Intent]],"Development")</f>
        <v>0</v>
      </c>
      <c r="N42" s="81">
        <f>COUNTIFS(Offshore_Wells_Jan_2024[[Region QB]:[Region QB]],"C/SWA",Offshore_Wells_Jan_2024[[Spud Year]:[Spud Year]],N$4,Offshore_Wells_Jan_2024[[Original Wellbore Intent]:[Original Wellbore Intent]],"Development")</f>
        <v>0</v>
      </c>
      <c r="O42" s="81">
        <f>COUNTIFS(Offshore_Wells_Jan_2024[[Region QB]:[Region QB]],"C/SWA",Offshore_Wells_Jan_2024[[Spud Year]:[Spud Year]],O$4,Offshore_Wells_Jan_2024[[Original Wellbore Intent]:[Original Wellbore Intent]],"Development")</f>
        <v>0</v>
      </c>
      <c r="P42" s="81">
        <f>COUNTIFS(Offshore_Wells_Jan_2024[[Region QB]:[Region QB]],"C/SWA",Offshore_Wells_Jan_2024[[Spud Year]:[Spud Year]],P$4,Offshore_Wells_Jan_2024[[Original Wellbore Intent]:[Original Wellbore Intent]],"Development")</f>
        <v>0</v>
      </c>
      <c r="Q42" s="81">
        <f>COUNTIFS(Offshore_Wells_Jan_2024[[Region QB]:[Region QB]],"C/SWA",Offshore_Wells_Jan_2024[[Spud Year]:[Spud Year]],Q$4,Offshore_Wells_Jan_2024[[Original Wellbore Intent]:[Original Wellbore Intent]],"Development")</f>
        <v>0</v>
      </c>
      <c r="R42" s="81">
        <f>COUNTIFS(Offshore_Wells_Jan_2024[[Region QB]:[Region QB]],"C/SWA",Offshore_Wells_Jan_2024[[Spud Year]:[Spud Year]],R$4,Offshore_Wells_Jan_2024[[Original Wellbore Intent]:[Original Wellbore Intent]],"Development")</f>
        <v>0</v>
      </c>
      <c r="S42" s="81">
        <f>COUNTIFS(Offshore_Wells_Jan_2024[[Region QB]:[Region QB]],"C/SWA",Offshore_Wells_Jan_2024[[Spud Year]:[Spud Year]],S$4,Offshore_Wells_Jan_2024[[Original Wellbore Intent]:[Original Wellbore Intent]],"Development")</f>
        <v>0</v>
      </c>
      <c r="T42" s="81">
        <f>COUNTIFS(Offshore_Wells_Jan_2024[[Region QB]:[Region QB]],"C/SWA",Offshore_Wells_Jan_2024[[Spud Year]:[Spud Year]],T$4,Offshore_Wells_Jan_2024[[Original Wellbore Intent]:[Original Wellbore Intent]],"Development")</f>
        <v>0</v>
      </c>
      <c r="U42" s="81">
        <f>COUNTIFS(Offshore_Wells_Jan_2024[[Region QB]:[Region QB]],"C/SWA",Offshore_Wells_Jan_2024[[Spud Year]:[Spud Year]],U$4,Offshore_Wells_Jan_2024[[Original Wellbore Intent]:[Original Wellbore Intent]],"Development")</f>
        <v>0</v>
      </c>
      <c r="V42" s="81">
        <f>COUNTIFS(Offshore_Wells_Jan_2024[[Region QB]:[Region QB]],"C/SWA",Offshore_Wells_Jan_2024[[Spud Year]:[Spud Year]],V$4,Offshore_Wells_Jan_2024[[Original Wellbore Intent]:[Original Wellbore Intent]],"Development")</f>
        <v>0</v>
      </c>
      <c r="W42" s="81">
        <f>COUNTIFS(Offshore_Wells_Jan_2024[[Region QB]:[Region QB]],"C/SWA",Offshore_Wells_Jan_2024[[Spud Year]:[Spud Year]],W$4,Offshore_Wells_Jan_2024[[Original Wellbore Intent]:[Original Wellbore Intent]],"Development")</f>
        <v>0</v>
      </c>
      <c r="X42" s="81">
        <f>COUNTIFS(Offshore_Wells_Jan_2024[[Region QB]:[Region QB]],"C/SWA",Offshore_Wells_Jan_2024[[Spud Year]:[Spud Year]],X$4,Offshore_Wells_Jan_2024[[Original Wellbore Intent]:[Original Wellbore Intent]],"Development")</f>
        <v>0</v>
      </c>
      <c r="Y42" s="81">
        <f>COUNTIFS(Offshore_Wells_Jan_2024[[Region QB]:[Region QB]],"C/SWA",Offshore_Wells_Jan_2024[[Spud Year]:[Spud Year]],Y$4,Offshore_Wells_Jan_2024[[Original Wellbore Intent]:[Original Wellbore Intent]],"Development")</f>
        <v>0</v>
      </c>
      <c r="Z42" s="81">
        <f>COUNTIFS(Offshore_Wells_Jan_2024[[Region QB]:[Region QB]],"C/SWA",Offshore_Wells_Jan_2024[[Spud Year]:[Spud Year]],Z$4,Offshore_Wells_Jan_2024[[Original Wellbore Intent]:[Original Wellbore Intent]],"Development")</f>
        <v>0</v>
      </c>
      <c r="AA42" s="81">
        <f>COUNTIFS(Offshore_Wells_Jan_2024[[Region QB]:[Region QB]],"C/SWA",Offshore_Wells_Jan_2024[[Spud Year]:[Spud Year]],AA$4,Offshore_Wells_Jan_2024[[Original Wellbore Intent]:[Original Wellbore Intent]],"Development")</f>
        <v>0</v>
      </c>
      <c r="AB42" s="81">
        <f>COUNTIFS(Offshore_Wells_Jan_2024[[Region QB]:[Region QB]],"C/SWA",Offshore_Wells_Jan_2024[[Spud Year]:[Spud Year]],AB$4,Offshore_Wells_Jan_2024[[Original Wellbore Intent]:[Original Wellbore Intent]],"Development")</f>
        <v>0</v>
      </c>
      <c r="AC42" s="81">
        <f>COUNTIFS(Offshore_Wells_Jan_2024[[Region QB]:[Region QB]],"C/SWA",Offshore_Wells_Jan_2024[[Spud Year]:[Spud Year]],AC$4,Offshore_Wells_Jan_2024[[Original Wellbore Intent]:[Original Wellbore Intent]],"Development")</f>
        <v>0</v>
      </c>
      <c r="AD42" s="81">
        <f>COUNTIFS(Offshore_Wells_Jan_2024[[Region QB]:[Region QB]],"C/SWA",Offshore_Wells_Jan_2024[[Spud Year]:[Spud Year]],AD$4,Offshore_Wells_Jan_2024[[Original Wellbore Intent]:[Original Wellbore Intent]],"Development")</f>
        <v>0</v>
      </c>
      <c r="AE42" s="81">
        <f>COUNTIFS(Offshore_Wells_Jan_2024[[Region QB]:[Region QB]],"C/SWA",Offshore_Wells_Jan_2024[[Spud Year]:[Spud Year]],AE$4,Offshore_Wells_Jan_2024[[Original Wellbore Intent]:[Original Wellbore Intent]],"Development")</f>
        <v>0</v>
      </c>
      <c r="AF42" s="81">
        <f>COUNTIFS(Offshore_Wells_Jan_2024[[Region QB]:[Region QB]],"C/SWA",Offshore_Wells_Jan_2024[[Spud Year]:[Spud Year]],AF$4,Offshore_Wells_Jan_2024[[Original Wellbore Intent]:[Original Wellbore Intent]],"Development")</f>
        <v>0</v>
      </c>
      <c r="AG42" s="81">
        <f>COUNTIFS(Offshore_Wells_Jan_2024[[Region QB]:[Region QB]],"C/SWA",Offshore_Wells_Jan_2024[[Spud Year]:[Spud Year]],AG$4,Offshore_Wells_Jan_2024[[Original Wellbore Intent]:[Original Wellbore Intent]],"Development")</f>
        <v>0</v>
      </c>
      <c r="AH42" s="81">
        <f>COUNTIFS(Offshore_Wells_Jan_2024[[Region QB]:[Region QB]],"C/SWA",Offshore_Wells_Jan_2024[[Spud Year]:[Spud Year]],AH$4,Offshore_Wells_Jan_2024[[Original Wellbore Intent]:[Original Wellbore Intent]],"Development")</f>
        <v>0</v>
      </c>
      <c r="AI42" s="81">
        <f>COUNTIFS(Offshore_Wells_Jan_2024[[Region QB]:[Region QB]],"C/SWA",Offshore_Wells_Jan_2024[[Spud Year]:[Spud Year]],AI$4,Offshore_Wells_Jan_2024[[Original Wellbore Intent]:[Original Wellbore Intent]],"Development")</f>
        <v>0</v>
      </c>
      <c r="AJ42" s="81">
        <f>COUNTIFS(Offshore_Wells_Jan_2024[[Region QB]:[Region QB]],"C/SWA",Offshore_Wells_Jan_2024[[Spud Year]:[Spud Year]],AJ$4,Offshore_Wells_Jan_2024[[Original Wellbore Intent]:[Original Wellbore Intent]],"Development")</f>
        <v>0</v>
      </c>
      <c r="AK42" s="81">
        <f>COUNTIFS(Offshore_Wells_Jan_2024[[Region QB]:[Region QB]],"C/SWA",Offshore_Wells_Jan_2024[[Spud Year]:[Spud Year]],AK$4,Offshore_Wells_Jan_2024[[Original Wellbore Intent]:[Original Wellbore Intent]],"Development")</f>
        <v>0</v>
      </c>
      <c r="AL42" s="81">
        <f>COUNTIFS(Offshore_Wells_Jan_2024[[Region QB]:[Region QB]],"C/SWA",Offshore_Wells_Jan_2024[[Spud Year]:[Spud Year]],AL$4,Offshore_Wells_Jan_2024[[Original Wellbore Intent]:[Original Wellbore Intent]],"Development")</f>
        <v>0</v>
      </c>
      <c r="AM42" s="81">
        <f>COUNTIFS(Offshore_Wells_Jan_2024[[Region QB]:[Region QB]],"C/SWA",Offshore_Wells_Jan_2024[[Spud Year]:[Spud Year]],AM$4,Offshore_Wells_Jan_2024[[Original Wellbore Intent]:[Original Wellbore Intent]],"Development")</f>
        <v>0</v>
      </c>
      <c r="AN42" s="81">
        <f>COUNTIFS(Offshore_Wells_Jan_2024[[Region QB]:[Region QB]],"C/SWA",Offshore_Wells_Jan_2024[[Spud Year]:[Spud Year]],AN$4,Offshore_Wells_Jan_2024[[Original Wellbore Intent]:[Original Wellbore Intent]],"Development")</f>
        <v>0</v>
      </c>
      <c r="AO42" s="81">
        <f>COUNTIFS(Offshore_Wells_Jan_2024[[Region QB]:[Region QB]],"C/SWA",Offshore_Wells_Jan_2024[[Spud Year]:[Spud Year]],AO$4,Offshore_Wells_Jan_2024[[Original Wellbore Intent]:[Original Wellbore Intent]],"Development")</f>
        <v>0</v>
      </c>
      <c r="AP42" s="81">
        <f>COUNTIFS(Offshore_Wells_Jan_2024[[Region QB]:[Region QB]],"C/SWA",Offshore_Wells_Jan_2024[[Spud Year]:[Spud Year]],AP$4,Offshore_Wells_Jan_2024[[Original Wellbore Intent]:[Original Wellbore Intent]],"Development")</f>
        <v>0</v>
      </c>
      <c r="AQ42" s="81">
        <f>COUNTIFS(Offshore_Wells_Jan_2024[[Region QB]:[Region QB]],"C/SWA",Offshore_Wells_Jan_2024[[Spud Year]:[Spud Year]],AQ$4,Offshore_Wells_Jan_2024[[Original Wellbore Intent]:[Original Wellbore Intent]],"Development")</f>
        <v>0</v>
      </c>
      <c r="AR42" s="81">
        <f>COUNTIFS(Offshore_Wells_Jan_2024[[Region QB]:[Region QB]],"C/SWA",Offshore_Wells_Jan_2024[[Spud Year]:[Spud Year]],AR$4,Offshore_Wells_Jan_2024[[Original Wellbore Intent]:[Original Wellbore Intent]],"Development")</f>
        <v>0</v>
      </c>
      <c r="AS42" s="81">
        <f>COUNTIFS(Offshore_Wells_Jan_2024[[Region QB]:[Region QB]],"C/SWA",Offshore_Wells_Jan_2024[[Spud Year]:[Spud Year]],AS$4,Offshore_Wells_Jan_2024[[Original Wellbore Intent]:[Original Wellbore Intent]],"Development")</f>
        <v>0</v>
      </c>
      <c r="AT42" s="81">
        <f>COUNTIFS(Offshore_Wells_Jan_2024[[Region QB]:[Region QB]],"C/SWA",Offshore_Wells_Jan_2024[[Spud Year]:[Spud Year]],AT$4,Offshore_Wells_Jan_2024[[Original Wellbore Intent]:[Original Wellbore Intent]],"Development")</f>
        <v>0</v>
      </c>
      <c r="AU42" s="81">
        <f>COUNTIFS(Offshore_Wells_Jan_2024[[Region QB]:[Region QB]],"C/SWA",Offshore_Wells_Jan_2024[[Spud Year]:[Spud Year]],AU$4,Offshore_Wells_Jan_2024[[Original Wellbore Intent]:[Original Wellbore Intent]],"Development")</f>
        <v>0</v>
      </c>
      <c r="AV42" s="81">
        <f>COUNTIFS(Offshore_Wells_Jan_2024[[Region QB]:[Region QB]],"C/SWA",Offshore_Wells_Jan_2024[[Spud Year]:[Spud Year]],AV$4,Offshore_Wells_Jan_2024[[Original Wellbore Intent]:[Original Wellbore Intent]],"Development")</f>
        <v>0</v>
      </c>
      <c r="AW42" s="81">
        <f>COUNTIFS(Offshore_Wells_Jan_2024[[Region QB]:[Region QB]],"C/SWA",Offshore_Wells_Jan_2024[[Spud Year]:[Spud Year]],AW$4,Offshore_Wells_Jan_2024[[Original Wellbore Intent]:[Original Wellbore Intent]],"Development")</f>
        <v>0</v>
      </c>
      <c r="AX42" s="81">
        <f>COUNTIFS(Offshore_Wells_Jan_2024[[Region QB]:[Region QB]],"C/SWA",Offshore_Wells_Jan_2024[[Spud Year]:[Spud Year]],AX$4,Offshore_Wells_Jan_2024[[Original Wellbore Intent]:[Original Wellbore Intent]],"Development")</f>
        <v>0</v>
      </c>
      <c r="AY42" s="81">
        <f>COUNTIFS(Offshore_Wells_Jan_2024[[Region QB]:[Region QB]],"C/SWA",Offshore_Wells_Jan_2024[[Spud Year]:[Spud Year]],AY$4,Offshore_Wells_Jan_2024[[Original Wellbore Intent]:[Original Wellbore Intent]],"Development")</f>
        <v>0</v>
      </c>
      <c r="AZ42" s="81">
        <f>COUNTIFS(Offshore_Wells_Jan_2024[[Region QB]:[Region QB]],"C/SWA",Offshore_Wells_Jan_2024[[Spud Year]:[Spud Year]],AZ$4,Offshore_Wells_Jan_2024[[Original Wellbore Intent]:[Original Wellbore Intent]],"Development")</f>
        <v>0</v>
      </c>
      <c r="BA42" s="81">
        <f>COUNTIFS(Offshore_Wells_Jan_2024[[Region QB]:[Region QB]],"C/SWA",Offshore_Wells_Jan_2024[[Spud Year]:[Spud Year]],BA$4,Offshore_Wells_Jan_2024[[Original Wellbore Intent]:[Original Wellbore Intent]],"Development")</f>
        <v>0</v>
      </c>
      <c r="BB42" s="81">
        <f>COUNTIFS(Offshore_Wells_Jan_2024[[Region QB]:[Region QB]],"C/SWA",Offshore_Wells_Jan_2024[[Spud Year]:[Spud Year]],BB$4,Offshore_Wells_Jan_2024[[Original Wellbore Intent]:[Original Wellbore Intent]],"Development")</f>
        <v>0</v>
      </c>
      <c r="BC42" s="81">
        <f>COUNTIFS(Offshore_Wells_Jan_2024[[Region QB]:[Region QB]],"C/SWA",Offshore_Wells_Jan_2024[[Spud Year]:[Spud Year]],BC$4,Offshore_Wells_Jan_2024[[Original Wellbore Intent]:[Original Wellbore Intent]],"Development")</f>
        <v>0</v>
      </c>
      <c r="BD42" s="81">
        <f>COUNTIFS(Offshore_Wells_Jan_2024[[Region QB]:[Region QB]],"C/SWA",Offshore_Wells_Jan_2024[[Spud Year]:[Spud Year]],BD$4,Offshore_Wells_Jan_2024[[Original Wellbore Intent]:[Original Wellbore Intent]],"Development")</f>
        <v>0</v>
      </c>
      <c r="BE42" s="81">
        <f>COUNTIFS(Offshore_Wells_Jan_2024[[Region QB]:[Region QB]],"C/SWA",Offshore_Wells_Jan_2024[[Spud Year]:[Spud Year]],BE$4,Offshore_Wells_Jan_2024[[Original Wellbore Intent]:[Original Wellbore Intent]],"Development")</f>
        <v>0</v>
      </c>
      <c r="BF42" s="81">
        <f>COUNTIFS(Offshore_Wells_Jan_2024[[Region QB]:[Region QB]],"C/SWA",Offshore_Wells_Jan_2024[[Spud Year]:[Spud Year]],BF$4,Offshore_Wells_Jan_2024[[Original Wellbore Intent]:[Original Wellbore Intent]],"Development")</f>
        <v>0</v>
      </c>
      <c r="BG42" s="81">
        <f>COUNTIFS(Offshore_Wells_Jan_2024[[Region QB]:[Region QB]],"C/SWA",Offshore_Wells_Jan_2024[[Spud Year]:[Spud Year]],BG$4,Offshore_Wells_Jan_2024[[Original Wellbore Intent]:[Original Wellbore Intent]],"Development")</f>
        <v>0</v>
      </c>
      <c r="BH42" s="81">
        <f>COUNTIFS(Offshore_Wells_Jan_2024[[Region QB]:[Region QB]],"C/SWA",Offshore_Wells_Jan_2024[[Spud Year]:[Spud Year]],BH$4,Offshore_Wells_Jan_2024[[Original Wellbore Intent]:[Original Wellbore Intent]],"Development")</f>
        <v>0</v>
      </c>
      <c r="BI42" s="81">
        <f>COUNTIFS(Offshore_Wells_Jan_2024[[Region QB]:[Region QB]],"C/SWA",Offshore_Wells_Jan_2024[[Spud Year]:[Spud Year]],BI$4,Offshore_Wells_Jan_2024[[Original Wellbore Intent]:[Original Wellbore Intent]],"Development")</f>
        <v>0</v>
      </c>
      <c r="BJ42" s="81">
        <f>COUNTIFS(Offshore_Wells_Jan_2024[[Region QB]:[Region QB]],"C/SWA",Offshore_Wells_Jan_2024[[Spud Year]:[Spud Year]],BJ$4,Offshore_Wells_Jan_2024[[Original Wellbore Intent]:[Original Wellbore Intent]],"Development")</f>
        <v>0</v>
      </c>
      <c r="BK42" s="73">
        <f t="shared" si="186"/>
        <v>0</v>
      </c>
    </row>
    <row r="43" spans="1:63" outlineLevel="1" x14ac:dyDescent="0.3">
      <c r="B43" s="19" t="s">
        <v>39</v>
      </c>
      <c r="C43" s="81">
        <f>COUNTIFS(Offshore_Wells_Jan_2024[[Region QB]:[Region QB]],"CNS",Offshore_Wells_Jan_2024[[Spud Year]:[Spud Year]],C$4,Offshore_Wells_Jan_2024[[Original Wellbore Intent]:[Original Wellbore Intent]],"Development")</f>
        <v>0</v>
      </c>
      <c r="D43" s="81">
        <f>COUNTIFS(Offshore_Wells_Jan_2024[[Region QB]:[Region QB]],"CNS",Offshore_Wells_Jan_2024[[Spud Year]:[Spud Year]],D$4,Offshore_Wells_Jan_2024[[Original Wellbore Intent]:[Original Wellbore Intent]],"Development")</f>
        <v>0</v>
      </c>
      <c r="E43" s="81">
        <f>COUNTIFS(Offshore_Wells_Jan_2024[[Region QB]:[Region QB]],"CNS",Offshore_Wells_Jan_2024[[Spud Year]:[Spud Year]],E$4,Offshore_Wells_Jan_2024[[Original Wellbore Intent]:[Original Wellbore Intent]],"Development")</f>
        <v>0</v>
      </c>
      <c r="F43" s="81">
        <f>COUNTIFS(Offshore_Wells_Jan_2024[[Region QB]:[Region QB]],"CNS",Offshore_Wells_Jan_2024[[Spud Year]:[Spud Year]],F$4,Offshore_Wells_Jan_2024[[Original Wellbore Intent]:[Original Wellbore Intent]],"Development")</f>
        <v>0</v>
      </c>
      <c r="G43" s="81">
        <f>COUNTIFS(Offshore_Wells_Jan_2024[[Region QB]:[Region QB]],"CNS",Offshore_Wells_Jan_2024[[Spud Year]:[Spud Year]],G$4,Offshore_Wells_Jan_2024[[Original Wellbore Intent]:[Original Wellbore Intent]],"Development")</f>
        <v>0</v>
      </c>
      <c r="H43" s="81">
        <f>COUNTIFS(Offshore_Wells_Jan_2024[[Region QB]:[Region QB]],"CNS",Offshore_Wells_Jan_2024[[Spud Year]:[Spud Year]],H$4,Offshore_Wells_Jan_2024[[Original Wellbore Intent]:[Original Wellbore Intent]],"Development")</f>
        <v>0</v>
      </c>
      <c r="I43" s="81">
        <f>COUNTIFS(Offshore_Wells_Jan_2024[[Region QB]:[Region QB]],"CNS",Offshore_Wells_Jan_2024[[Spud Year]:[Spud Year]],I$4,Offshore_Wells_Jan_2024[[Original Wellbore Intent]:[Original Wellbore Intent]],"Development")</f>
        <v>0</v>
      </c>
      <c r="J43" s="81">
        <f>COUNTIFS(Offshore_Wells_Jan_2024[[Region QB]:[Region QB]],"CNS",Offshore_Wells_Jan_2024[[Spud Year]:[Spud Year]],J$4,Offshore_Wells_Jan_2024[[Original Wellbore Intent]:[Original Wellbore Intent]],"Development")</f>
        <v>0</v>
      </c>
      <c r="K43" s="81">
        <f>COUNTIFS(Offshore_Wells_Jan_2024[[Region QB]:[Region QB]],"CNS",Offshore_Wells_Jan_2024[[Spud Year]:[Spud Year]],K$4,Offshore_Wells_Jan_2024[[Original Wellbore Intent]:[Original Wellbore Intent]],"Development")</f>
        <v>0</v>
      </c>
      <c r="L43" s="81">
        <f>COUNTIFS(Offshore_Wells_Jan_2024[[Region QB]:[Region QB]],"CNS",Offshore_Wells_Jan_2024[[Spud Year]:[Spud Year]],L$4,Offshore_Wells_Jan_2024[[Original Wellbore Intent]:[Original Wellbore Intent]],"Development")</f>
        <v>0</v>
      </c>
      <c r="M43" s="81">
        <f>COUNTIFS(Offshore_Wells_Jan_2024[[Region QB]:[Region QB]],"CNS",Offshore_Wells_Jan_2024[[Spud Year]:[Spud Year]],M$4,Offshore_Wells_Jan_2024[[Original Wellbore Intent]:[Original Wellbore Intent]],"Development")</f>
        <v>0</v>
      </c>
      <c r="N43" s="81">
        <f>COUNTIFS(Offshore_Wells_Jan_2024[[Region QB]:[Region QB]],"CNS",Offshore_Wells_Jan_2024[[Spud Year]:[Spud Year]],N$4,Offshore_Wells_Jan_2024[[Original Wellbore Intent]:[Original Wellbore Intent]],"Development")</f>
        <v>7</v>
      </c>
      <c r="O43" s="81">
        <f>COUNTIFS(Offshore_Wells_Jan_2024[[Region QB]:[Region QB]],"CNS",Offshore_Wells_Jan_2024[[Spud Year]:[Spud Year]],O$4,Offshore_Wells_Jan_2024[[Original Wellbore Intent]:[Original Wellbore Intent]],"Development")</f>
        <v>38</v>
      </c>
      <c r="P43" s="81">
        <f>COUNTIFS(Offshore_Wells_Jan_2024[[Region QB]:[Region QB]],"CNS",Offshore_Wells_Jan_2024[[Spud Year]:[Spud Year]],P$4,Offshore_Wells_Jan_2024[[Original Wellbore Intent]:[Original Wellbore Intent]],"Development")</f>
        <v>59</v>
      </c>
      <c r="Q43" s="81">
        <f>COUNTIFS(Offshore_Wells_Jan_2024[[Region QB]:[Region QB]],"CNS",Offshore_Wells_Jan_2024[[Spud Year]:[Spud Year]],Q$4,Offshore_Wells_Jan_2024[[Original Wellbore Intent]:[Original Wellbore Intent]],"Development")</f>
        <v>38</v>
      </c>
      <c r="R43" s="81">
        <f>COUNTIFS(Offshore_Wells_Jan_2024[[Region QB]:[Region QB]],"CNS",Offshore_Wells_Jan_2024[[Spud Year]:[Spud Year]],R$4,Offshore_Wells_Jan_2024[[Original Wellbore Intent]:[Original Wellbore Intent]],"Development")</f>
        <v>35</v>
      </c>
      <c r="S43" s="81">
        <f>COUNTIFS(Offshore_Wells_Jan_2024[[Region QB]:[Region QB]],"CNS",Offshore_Wells_Jan_2024[[Spud Year]:[Spud Year]],S$4,Offshore_Wells_Jan_2024[[Original Wellbore Intent]:[Original Wellbore Intent]],"Development")</f>
        <v>51</v>
      </c>
      <c r="T43" s="81">
        <f>COUNTIFS(Offshore_Wells_Jan_2024[[Region QB]:[Region QB]],"CNS",Offshore_Wells_Jan_2024[[Spud Year]:[Spud Year]],T$4,Offshore_Wells_Jan_2024[[Original Wellbore Intent]:[Original Wellbore Intent]],"Development")</f>
        <v>39</v>
      </c>
      <c r="U43" s="81">
        <f>COUNTIFS(Offshore_Wells_Jan_2024[[Region QB]:[Region QB]],"CNS",Offshore_Wells_Jan_2024[[Spud Year]:[Spud Year]],U$4,Offshore_Wells_Jan_2024[[Original Wellbore Intent]:[Original Wellbore Intent]],"Development")</f>
        <v>36</v>
      </c>
      <c r="V43" s="81">
        <f>COUNTIFS(Offshore_Wells_Jan_2024[[Region QB]:[Region QB]],"CNS",Offshore_Wells_Jan_2024[[Spud Year]:[Spud Year]],V$4,Offshore_Wells_Jan_2024[[Original Wellbore Intent]:[Original Wellbore Intent]],"Development")</f>
        <v>31</v>
      </c>
      <c r="W43" s="81">
        <f>COUNTIFS(Offshore_Wells_Jan_2024[[Region QB]:[Region QB]],"CNS",Offshore_Wells_Jan_2024[[Spud Year]:[Spud Year]],W$4,Offshore_Wells_Jan_2024[[Original Wellbore Intent]:[Original Wellbore Intent]],"Development")</f>
        <v>27</v>
      </c>
      <c r="X43" s="81">
        <f>COUNTIFS(Offshore_Wells_Jan_2024[[Region QB]:[Region QB]],"CNS",Offshore_Wells_Jan_2024[[Spud Year]:[Spud Year]],X$4,Offshore_Wells_Jan_2024[[Original Wellbore Intent]:[Original Wellbore Intent]],"Development")</f>
        <v>35</v>
      </c>
      <c r="Y43" s="81">
        <f>COUNTIFS(Offshore_Wells_Jan_2024[[Region QB]:[Region QB]],"CNS",Offshore_Wells_Jan_2024[[Spud Year]:[Spud Year]],Y$4,Offshore_Wells_Jan_2024[[Original Wellbore Intent]:[Original Wellbore Intent]],"Development")</f>
        <v>13</v>
      </c>
      <c r="Z43" s="81">
        <f>COUNTIFS(Offshore_Wells_Jan_2024[[Region QB]:[Region QB]],"CNS",Offshore_Wells_Jan_2024[[Spud Year]:[Spud Year]],Z$4,Offshore_Wells_Jan_2024[[Original Wellbore Intent]:[Original Wellbore Intent]],"Development")</f>
        <v>32</v>
      </c>
      <c r="AA43" s="81">
        <f>COUNTIFS(Offshore_Wells_Jan_2024[[Region QB]:[Region QB]],"CNS",Offshore_Wells_Jan_2024[[Spud Year]:[Spud Year]],AA$4,Offshore_Wells_Jan_2024[[Original Wellbore Intent]:[Original Wellbore Intent]],"Development")</f>
        <v>36</v>
      </c>
      <c r="AB43" s="81">
        <f>COUNTIFS(Offshore_Wells_Jan_2024[[Region QB]:[Region QB]],"CNS",Offshore_Wells_Jan_2024[[Spud Year]:[Spud Year]],AB$4,Offshore_Wells_Jan_2024[[Original Wellbore Intent]:[Original Wellbore Intent]],"Development")</f>
        <v>20</v>
      </c>
      <c r="AC43" s="81">
        <f>COUNTIFS(Offshore_Wells_Jan_2024[[Region QB]:[Region QB]],"CNS",Offshore_Wells_Jan_2024[[Spud Year]:[Spud Year]],AC$4,Offshore_Wells_Jan_2024[[Original Wellbore Intent]:[Original Wellbore Intent]],"Development")</f>
        <v>27</v>
      </c>
      <c r="AD43" s="81">
        <f>COUNTIFS(Offshore_Wells_Jan_2024[[Region QB]:[Region QB]],"CNS",Offshore_Wells_Jan_2024[[Spud Year]:[Spud Year]],AD$4,Offshore_Wells_Jan_2024[[Original Wellbore Intent]:[Original Wellbore Intent]],"Development")</f>
        <v>52</v>
      </c>
      <c r="AE43" s="81">
        <f>COUNTIFS(Offshore_Wells_Jan_2024[[Region QB]:[Region QB]],"CNS",Offshore_Wells_Jan_2024[[Spud Year]:[Spud Year]],AE$4,Offshore_Wells_Jan_2024[[Original Wellbore Intent]:[Original Wellbore Intent]],"Development")</f>
        <v>61</v>
      </c>
      <c r="AF43" s="81">
        <f>COUNTIFS(Offshore_Wells_Jan_2024[[Region QB]:[Region QB]],"CNS",Offshore_Wells_Jan_2024[[Spud Year]:[Spud Year]],AF$4,Offshore_Wells_Jan_2024[[Original Wellbore Intent]:[Original Wellbore Intent]],"Development")</f>
        <v>45</v>
      </c>
      <c r="AG43" s="81">
        <f>COUNTIFS(Offshore_Wells_Jan_2024[[Region QB]:[Region QB]],"CNS",Offshore_Wells_Jan_2024[[Spud Year]:[Spud Year]],AG$4,Offshore_Wells_Jan_2024[[Original Wellbore Intent]:[Original Wellbore Intent]],"Development")</f>
        <v>74</v>
      </c>
      <c r="AH43" s="81">
        <f>COUNTIFS(Offshore_Wells_Jan_2024[[Region QB]:[Region QB]],"CNS",Offshore_Wells_Jan_2024[[Spud Year]:[Spud Year]],AH$4,Offshore_Wells_Jan_2024[[Original Wellbore Intent]:[Original Wellbore Intent]],"Development")</f>
        <v>112</v>
      </c>
      <c r="AI43" s="81">
        <f>COUNTIFS(Offshore_Wells_Jan_2024[[Region QB]:[Region QB]],"CNS",Offshore_Wells_Jan_2024[[Spud Year]:[Spud Year]],AI$4,Offshore_Wells_Jan_2024[[Original Wellbore Intent]:[Original Wellbore Intent]],"Development")</f>
        <v>110</v>
      </c>
      <c r="AJ43" s="81">
        <f>COUNTIFS(Offshore_Wells_Jan_2024[[Region QB]:[Region QB]],"CNS",Offshore_Wells_Jan_2024[[Spud Year]:[Spud Year]],AJ$4,Offshore_Wells_Jan_2024[[Original Wellbore Intent]:[Original Wellbore Intent]],"Development")</f>
        <v>103</v>
      </c>
      <c r="AK43" s="81">
        <f>COUNTIFS(Offshore_Wells_Jan_2024[[Region QB]:[Region QB]],"CNS",Offshore_Wells_Jan_2024[[Spud Year]:[Spud Year]],AK$4,Offshore_Wells_Jan_2024[[Original Wellbore Intent]:[Original Wellbore Intent]],"Development")</f>
        <v>110</v>
      </c>
      <c r="AL43" s="81">
        <f>COUNTIFS(Offshore_Wells_Jan_2024[[Region QB]:[Region QB]],"CNS",Offshore_Wells_Jan_2024[[Spud Year]:[Spud Year]],AL$4,Offshore_Wells_Jan_2024[[Original Wellbore Intent]:[Original Wellbore Intent]],"Development")</f>
        <v>105</v>
      </c>
      <c r="AM43" s="81">
        <f>COUNTIFS(Offshore_Wells_Jan_2024[[Region QB]:[Region QB]],"CNS",Offshore_Wells_Jan_2024[[Spud Year]:[Spud Year]],AM$4,Offshore_Wells_Jan_2024[[Original Wellbore Intent]:[Original Wellbore Intent]],"Development")</f>
        <v>70</v>
      </c>
      <c r="AN43" s="81">
        <f>COUNTIFS(Offshore_Wells_Jan_2024[[Region QB]:[Region QB]],"CNS",Offshore_Wells_Jan_2024[[Spud Year]:[Spud Year]],AN$4,Offshore_Wells_Jan_2024[[Original Wellbore Intent]:[Original Wellbore Intent]],"Development")</f>
        <v>127</v>
      </c>
      <c r="AO43" s="81">
        <f>COUNTIFS(Offshore_Wells_Jan_2024[[Region QB]:[Region QB]],"CNS",Offshore_Wells_Jan_2024[[Spud Year]:[Spud Year]],AO$4,Offshore_Wells_Jan_2024[[Original Wellbore Intent]:[Original Wellbore Intent]],"Development")</f>
        <v>102</v>
      </c>
      <c r="AP43" s="81">
        <f>COUNTIFS(Offshore_Wells_Jan_2024[[Region QB]:[Region QB]],"CNS",Offshore_Wells_Jan_2024[[Spud Year]:[Spud Year]],AP$4,Offshore_Wells_Jan_2024[[Original Wellbore Intent]:[Original Wellbore Intent]],"Development")</f>
        <v>78</v>
      </c>
      <c r="AQ43" s="81">
        <f>COUNTIFS(Offshore_Wells_Jan_2024[[Region QB]:[Region QB]],"CNS",Offshore_Wells_Jan_2024[[Spud Year]:[Spud Year]],AQ$4,Offshore_Wells_Jan_2024[[Original Wellbore Intent]:[Original Wellbore Intent]],"Development")</f>
        <v>98</v>
      </c>
      <c r="AR43" s="81">
        <f>COUNTIFS(Offshore_Wells_Jan_2024[[Region QB]:[Region QB]],"CNS",Offshore_Wells_Jan_2024[[Spud Year]:[Spud Year]],AR$4,Offshore_Wells_Jan_2024[[Original Wellbore Intent]:[Original Wellbore Intent]],"Development")</f>
        <v>128</v>
      </c>
      <c r="AS43" s="81">
        <f>COUNTIFS(Offshore_Wells_Jan_2024[[Region QB]:[Region QB]],"CNS",Offshore_Wells_Jan_2024[[Spud Year]:[Spud Year]],AS$4,Offshore_Wells_Jan_2024[[Original Wellbore Intent]:[Original Wellbore Intent]],"Development")</f>
        <v>100</v>
      </c>
      <c r="AT43" s="81">
        <f>COUNTIFS(Offshore_Wells_Jan_2024[[Region QB]:[Region QB]],"CNS",Offshore_Wells_Jan_2024[[Spud Year]:[Spud Year]],AT$4,Offshore_Wells_Jan_2024[[Original Wellbore Intent]:[Original Wellbore Intent]],"Development")</f>
        <v>99</v>
      </c>
      <c r="AU43" s="81">
        <f>COUNTIFS(Offshore_Wells_Jan_2024[[Region QB]:[Region QB]],"CNS",Offshore_Wells_Jan_2024[[Spud Year]:[Spud Year]],AU$4,Offshore_Wells_Jan_2024[[Original Wellbore Intent]:[Original Wellbore Intent]],"Development")</f>
        <v>83</v>
      </c>
      <c r="AV43" s="81">
        <f>COUNTIFS(Offshore_Wells_Jan_2024[[Region QB]:[Region QB]],"CNS",Offshore_Wells_Jan_2024[[Spud Year]:[Spud Year]],AV$4,Offshore_Wells_Jan_2024[[Original Wellbore Intent]:[Original Wellbore Intent]],"Development")</f>
        <v>72</v>
      </c>
      <c r="AW43" s="81">
        <f>COUNTIFS(Offshore_Wells_Jan_2024[[Region QB]:[Region QB]],"CNS",Offshore_Wells_Jan_2024[[Spud Year]:[Spud Year]],AW$4,Offshore_Wells_Jan_2024[[Original Wellbore Intent]:[Original Wellbore Intent]],"Development")</f>
        <v>72</v>
      </c>
      <c r="AX43" s="81">
        <f>COUNTIFS(Offshore_Wells_Jan_2024[[Region QB]:[Region QB]],"CNS",Offshore_Wells_Jan_2024[[Spud Year]:[Spud Year]],AX$4,Offshore_Wells_Jan_2024[[Original Wellbore Intent]:[Original Wellbore Intent]],"Development")</f>
        <v>90</v>
      </c>
      <c r="AY43" s="81">
        <f>COUNTIFS(Offshore_Wells_Jan_2024[[Region QB]:[Region QB]],"CNS",Offshore_Wells_Jan_2024[[Spud Year]:[Spud Year]],AY$4,Offshore_Wells_Jan_2024[[Original Wellbore Intent]:[Original Wellbore Intent]],"Development")</f>
        <v>75</v>
      </c>
      <c r="AZ43" s="81">
        <f>COUNTIFS(Offshore_Wells_Jan_2024[[Region QB]:[Region QB]],"CNS",Offshore_Wells_Jan_2024[[Spud Year]:[Spud Year]],AZ$4,Offshore_Wells_Jan_2024[[Original Wellbore Intent]:[Original Wellbore Intent]],"Development")</f>
        <v>54</v>
      </c>
      <c r="BA43" s="81">
        <f>COUNTIFS(Offshore_Wells_Jan_2024[[Region QB]:[Region QB]],"CNS",Offshore_Wells_Jan_2024[[Spud Year]:[Spud Year]],BA$4,Offshore_Wells_Jan_2024[[Original Wellbore Intent]:[Original Wellbore Intent]],"Development")</f>
        <v>66</v>
      </c>
      <c r="BB43" s="81">
        <f>COUNTIFS(Offshore_Wells_Jan_2024[[Region QB]:[Region QB]],"CNS",Offshore_Wells_Jan_2024[[Spud Year]:[Spud Year]],BB$4,Offshore_Wells_Jan_2024[[Original Wellbore Intent]:[Original Wellbore Intent]],"Development")</f>
        <v>63</v>
      </c>
      <c r="BC43" s="81">
        <f>COUNTIFS(Offshore_Wells_Jan_2024[[Region QB]:[Region QB]],"CNS",Offshore_Wells_Jan_2024[[Spud Year]:[Spud Year]],BC$4,Offshore_Wells_Jan_2024[[Original Wellbore Intent]:[Original Wellbore Intent]],"Development")</f>
        <v>46</v>
      </c>
      <c r="BD43" s="81">
        <f>COUNTIFS(Offshore_Wells_Jan_2024[[Region QB]:[Region QB]],"CNS",Offshore_Wells_Jan_2024[[Spud Year]:[Spud Year]],BD$4,Offshore_Wells_Jan_2024[[Original Wellbore Intent]:[Original Wellbore Intent]],"Development")</f>
        <v>32</v>
      </c>
      <c r="BE43" s="81">
        <f>COUNTIFS(Offshore_Wells_Jan_2024[[Region QB]:[Region QB]],"CNS",Offshore_Wells_Jan_2024[[Spud Year]:[Spud Year]],BE$4,Offshore_Wells_Jan_2024[[Original Wellbore Intent]:[Original Wellbore Intent]],"Development")</f>
        <v>37</v>
      </c>
      <c r="BF43" s="81">
        <f>COUNTIFS(Offshore_Wells_Jan_2024[[Region QB]:[Region QB]],"CNS",Offshore_Wells_Jan_2024[[Spud Year]:[Spud Year]],BF$4,Offshore_Wells_Jan_2024[[Original Wellbore Intent]:[Original Wellbore Intent]],"Development")</f>
        <v>53</v>
      </c>
      <c r="BG43" s="81">
        <f>COUNTIFS(Offshore_Wells_Jan_2024[[Region QB]:[Region QB]],"CNS",Offshore_Wells_Jan_2024[[Spud Year]:[Spud Year]],BG$4,Offshore_Wells_Jan_2024[[Original Wellbore Intent]:[Original Wellbore Intent]],"Development")</f>
        <v>29</v>
      </c>
      <c r="BH43" s="81">
        <f>COUNTIFS(Offshore_Wells_Jan_2024[[Region QB]:[Region QB]],"CNS",Offshore_Wells_Jan_2024[[Spud Year]:[Spud Year]],BH$4,Offshore_Wells_Jan_2024[[Original Wellbore Intent]:[Original Wellbore Intent]],"Development")</f>
        <v>21</v>
      </c>
      <c r="BI43" s="81">
        <f>COUNTIFS(Offshore_Wells_Jan_2024[[Region QB]:[Region QB]],"CNS",Offshore_Wells_Jan_2024[[Spud Year]:[Spud Year]],BI$4,Offshore_Wells_Jan_2024[[Original Wellbore Intent]:[Original Wellbore Intent]],"Development")</f>
        <v>24</v>
      </c>
      <c r="BJ43" s="81">
        <f>COUNTIFS(Offshore_Wells_Jan_2024[[Region QB]:[Region QB]],"CNS",Offshore_Wells_Jan_2024[[Spud Year]:[Spud Year]],BJ$4,Offshore_Wells_Jan_2024[[Original Wellbore Intent]:[Original Wellbore Intent]],"Development")</f>
        <v>27</v>
      </c>
      <c r="BK43" s="73">
        <f t="shared" si="186"/>
        <v>2942</v>
      </c>
    </row>
    <row r="44" spans="1:63" outlineLevel="1" x14ac:dyDescent="0.3">
      <c r="B44" s="19" t="s">
        <v>40</v>
      </c>
      <c r="C44" s="81">
        <f>COUNTIFS(Offshore_Wells_Jan_2024[[Region QB]:[Region QB]],"NNS",Offshore_Wells_Jan_2024[[Spud Year]:[Spud Year]],C$4,Offshore_Wells_Jan_2024[[Original Wellbore Intent]:[Original Wellbore Intent]],"Development")</f>
        <v>0</v>
      </c>
      <c r="D44" s="81">
        <f>COUNTIFS(Offshore_Wells_Jan_2024[[Region QB]:[Region QB]],"NNS",Offshore_Wells_Jan_2024[[Spud Year]:[Spud Year]],D$4,Offshore_Wells_Jan_2024[[Original Wellbore Intent]:[Original Wellbore Intent]],"Development")</f>
        <v>0</v>
      </c>
      <c r="E44" s="81">
        <f>COUNTIFS(Offshore_Wells_Jan_2024[[Region QB]:[Region QB]],"NNS",Offshore_Wells_Jan_2024[[Spud Year]:[Spud Year]],E$4,Offshore_Wells_Jan_2024[[Original Wellbore Intent]:[Original Wellbore Intent]],"Development")</f>
        <v>0</v>
      </c>
      <c r="F44" s="81">
        <f>COUNTIFS(Offshore_Wells_Jan_2024[[Region QB]:[Region QB]],"NNS",Offshore_Wells_Jan_2024[[Spud Year]:[Spud Year]],F$4,Offshore_Wells_Jan_2024[[Original Wellbore Intent]:[Original Wellbore Intent]],"Development")</f>
        <v>0</v>
      </c>
      <c r="G44" s="81">
        <f>COUNTIFS(Offshore_Wells_Jan_2024[[Region QB]:[Region QB]],"NNS",Offshore_Wells_Jan_2024[[Spud Year]:[Spud Year]],G$4,Offshore_Wells_Jan_2024[[Original Wellbore Intent]:[Original Wellbore Intent]],"Development")</f>
        <v>0</v>
      </c>
      <c r="H44" s="81">
        <f>COUNTIFS(Offshore_Wells_Jan_2024[[Region QB]:[Region QB]],"NNS",Offshore_Wells_Jan_2024[[Spud Year]:[Spud Year]],H$4,Offshore_Wells_Jan_2024[[Original Wellbore Intent]:[Original Wellbore Intent]],"Development")</f>
        <v>0</v>
      </c>
      <c r="I44" s="81">
        <f>COUNTIFS(Offshore_Wells_Jan_2024[[Region QB]:[Region QB]],"NNS",Offshore_Wells_Jan_2024[[Spud Year]:[Spud Year]],I$4,Offshore_Wells_Jan_2024[[Original Wellbore Intent]:[Original Wellbore Intent]],"Development")</f>
        <v>0</v>
      </c>
      <c r="J44" s="81">
        <f>COUNTIFS(Offshore_Wells_Jan_2024[[Region QB]:[Region QB]],"NNS",Offshore_Wells_Jan_2024[[Spud Year]:[Spud Year]],J$4,Offshore_Wells_Jan_2024[[Original Wellbore Intent]:[Original Wellbore Intent]],"Development")</f>
        <v>0</v>
      </c>
      <c r="K44" s="81">
        <f>COUNTIFS(Offshore_Wells_Jan_2024[[Region QB]:[Region QB]],"NNS",Offshore_Wells_Jan_2024[[Spud Year]:[Spud Year]],K$4,Offshore_Wells_Jan_2024[[Original Wellbore Intent]:[Original Wellbore Intent]],"Development")</f>
        <v>0</v>
      </c>
      <c r="L44" s="81">
        <f>COUNTIFS(Offshore_Wells_Jan_2024[[Region QB]:[Region QB]],"NNS",Offshore_Wells_Jan_2024[[Spud Year]:[Spud Year]],L$4,Offshore_Wells_Jan_2024[[Original Wellbore Intent]:[Original Wellbore Intent]],"Development")</f>
        <v>0</v>
      </c>
      <c r="M44" s="81">
        <f>COUNTIFS(Offshore_Wells_Jan_2024[[Region QB]:[Region QB]],"NNS",Offshore_Wells_Jan_2024[[Spud Year]:[Spud Year]],M$4,Offshore_Wells_Jan_2024[[Original Wellbore Intent]:[Original Wellbore Intent]],"Development")</f>
        <v>0</v>
      </c>
      <c r="N44" s="81">
        <f>COUNTIFS(Offshore_Wells_Jan_2024[[Region QB]:[Region QB]],"NNS",Offshore_Wells_Jan_2024[[Spud Year]:[Spud Year]],N$4,Offshore_Wells_Jan_2024[[Original Wellbore Intent]:[Original Wellbore Intent]],"Development")</f>
        <v>1</v>
      </c>
      <c r="O44" s="81">
        <f>COUNTIFS(Offshore_Wells_Jan_2024[[Region QB]:[Region QB]],"NNS",Offshore_Wells_Jan_2024[[Spud Year]:[Spud Year]],O$4,Offshore_Wells_Jan_2024[[Original Wellbore Intent]:[Original Wellbore Intent]],"Development")</f>
        <v>21</v>
      </c>
      <c r="P44" s="81">
        <f>COUNTIFS(Offshore_Wells_Jan_2024[[Region QB]:[Region QB]],"NNS",Offshore_Wells_Jan_2024[[Spud Year]:[Spud Year]],P$4,Offshore_Wells_Jan_2024[[Original Wellbore Intent]:[Original Wellbore Intent]],"Development")</f>
        <v>27</v>
      </c>
      <c r="Q44" s="81">
        <f>COUNTIFS(Offshore_Wells_Jan_2024[[Region QB]:[Region QB]],"NNS",Offshore_Wells_Jan_2024[[Spud Year]:[Spud Year]],Q$4,Offshore_Wells_Jan_2024[[Original Wellbore Intent]:[Original Wellbore Intent]],"Development")</f>
        <v>53</v>
      </c>
      <c r="R44" s="81">
        <f>COUNTIFS(Offshore_Wells_Jan_2024[[Region QB]:[Region QB]],"NNS",Offshore_Wells_Jan_2024[[Spud Year]:[Spud Year]],R$4,Offshore_Wells_Jan_2024[[Original Wellbore Intent]:[Original Wellbore Intent]],"Development")</f>
        <v>76</v>
      </c>
      <c r="S44" s="81">
        <f>COUNTIFS(Offshore_Wells_Jan_2024[[Region QB]:[Region QB]],"NNS",Offshore_Wells_Jan_2024[[Spud Year]:[Spud Year]],S$4,Offshore_Wells_Jan_2024[[Original Wellbore Intent]:[Original Wellbore Intent]],"Development")</f>
        <v>94</v>
      </c>
      <c r="T44" s="81">
        <f>COUNTIFS(Offshore_Wells_Jan_2024[[Region QB]:[Region QB]],"NNS",Offshore_Wells_Jan_2024[[Spud Year]:[Spud Year]],T$4,Offshore_Wells_Jan_2024[[Original Wellbore Intent]:[Original Wellbore Intent]],"Development")</f>
        <v>108</v>
      </c>
      <c r="U44" s="81">
        <f>COUNTIFS(Offshore_Wells_Jan_2024[[Region QB]:[Region QB]],"NNS",Offshore_Wells_Jan_2024[[Spud Year]:[Spud Year]],U$4,Offshore_Wells_Jan_2024[[Original Wellbore Intent]:[Original Wellbore Intent]],"Development")</f>
        <v>90</v>
      </c>
      <c r="V44" s="81">
        <f>COUNTIFS(Offshore_Wells_Jan_2024[[Region QB]:[Region QB]],"NNS",Offshore_Wells_Jan_2024[[Spud Year]:[Spud Year]],V$4,Offshore_Wells_Jan_2024[[Original Wellbore Intent]:[Original Wellbore Intent]],"Development")</f>
        <v>65</v>
      </c>
      <c r="W44" s="81">
        <f>COUNTIFS(Offshore_Wells_Jan_2024[[Region QB]:[Region QB]],"NNS",Offshore_Wells_Jan_2024[[Spud Year]:[Spud Year]],W$4,Offshore_Wells_Jan_2024[[Original Wellbore Intent]:[Original Wellbore Intent]],"Development")</f>
        <v>76</v>
      </c>
      <c r="X44" s="81">
        <f>COUNTIFS(Offshore_Wells_Jan_2024[[Region QB]:[Region QB]],"NNS",Offshore_Wells_Jan_2024[[Spud Year]:[Spud Year]],X$4,Offshore_Wells_Jan_2024[[Original Wellbore Intent]:[Original Wellbore Intent]],"Development")</f>
        <v>80</v>
      </c>
      <c r="Y44" s="81">
        <f>COUNTIFS(Offshore_Wells_Jan_2024[[Region QB]:[Region QB]],"NNS",Offshore_Wells_Jan_2024[[Spud Year]:[Spud Year]],Y$4,Offshore_Wells_Jan_2024[[Original Wellbore Intent]:[Original Wellbore Intent]],"Development")</f>
        <v>53</v>
      </c>
      <c r="Z44" s="81">
        <f>COUNTIFS(Offshore_Wells_Jan_2024[[Region QB]:[Region QB]],"NNS",Offshore_Wells_Jan_2024[[Spud Year]:[Spud Year]],Z$4,Offshore_Wells_Jan_2024[[Original Wellbore Intent]:[Original Wellbore Intent]],"Development")</f>
        <v>61</v>
      </c>
      <c r="AA44" s="81">
        <f>COUNTIFS(Offshore_Wells_Jan_2024[[Region QB]:[Region QB]],"NNS",Offshore_Wells_Jan_2024[[Spud Year]:[Spud Year]],AA$4,Offshore_Wells_Jan_2024[[Original Wellbore Intent]:[Original Wellbore Intent]],"Development")</f>
        <v>90</v>
      </c>
      <c r="AB44" s="81">
        <f>COUNTIFS(Offshore_Wells_Jan_2024[[Region QB]:[Region QB]],"NNS",Offshore_Wells_Jan_2024[[Spud Year]:[Spud Year]],AB$4,Offshore_Wells_Jan_2024[[Original Wellbore Intent]:[Original Wellbore Intent]],"Development")</f>
        <v>80</v>
      </c>
      <c r="AC44" s="81">
        <f>COUNTIFS(Offshore_Wells_Jan_2024[[Region QB]:[Region QB]],"NNS",Offshore_Wells_Jan_2024[[Spud Year]:[Spud Year]],AC$4,Offshore_Wells_Jan_2024[[Original Wellbore Intent]:[Original Wellbore Intent]],"Development")</f>
        <v>70</v>
      </c>
      <c r="AD44" s="81">
        <f>COUNTIFS(Offshore_Wells_Jan_2024[[Region QB]:[Region QB]],"NNS",Offshore_Wells_Jan_2024[[Spud Year]:[Spud Year]],AD$4,Offshore_Wells_Jan_2024[[Original Wellbore Intent]:[Original Wellbore Intent]],"Development")</f>
        <v>54</v>
      </c>
      <c r="AE44" s="81">
        <f>COUNTIFS(Offshore_Wells_Jan_2024[[Region QB]:[Region QB]],"NNS",Offshore_Wells_Jan_2024[[Spud Year]:[Spud Year]],AE$4,Offshore_Wells_Jan_2024[[Original Wellbore Intent]:[Original Wellbore Intent]],"Development")</f>
        <v>52</v>
      </c>
      <c r="AF44" s="81">
        <f>COUNTIFS(Offshore_Wells_Jan_2024[[Region QB]:[Region QB]],"NNS",Offshore_Wells_Jan_2024[[Spud Year]:[Spud Year]],AF$4,Offshore_Wells_Jan_2024[[Original Wellbore Intent]:[Original Wellbore Intent]],"Development")</f>
        <v>97</v>
      </c>
      <c r="AG44" s="81">
        <f>COUNTIFS(Offshore_Wells_Jan_2024[[Region QB]:[Region QB]],"NNS",Offshore_Wells_Jan_2024[[Spud Year]:[Spud Year]],AG$4,Offshore_Wells_Jan_2024[[Original Wellbore Intent]:[Original Wellbore Intent]],"Development")</f>
        <v>86</v>
      </c>
      <c r="AH44" s="81">
        <f>COUNTIFS(Offshore_Wells_Jan_2024[[Region QB]:[Region QB]],"NNS",Offshore_Wells_Jan_2024[[Spud Year]:[Spud Year]],AH$4,Offshore_Wells_Jan_2024[[Original Wellbore Intent]:[Original Wellbore Intent]],"Development")</f>
        <v>105</v>
      </c>
      <c r="AI44" s="81">
        <f>COUNTIFS(Offshore_Wells_Jan_2024[[Region QB]:[Region QB]],"NNS",Offshore_Wells_Jan_2024[[Spud Year]:[Spud Year]],AI$4,Offshore_Wells_Jan_2024[[Original Wellbore Intent]:[Original Wellbore Intent]],"Development")</f>
        <v>128</v>
      </c>
      <c r="AJ44" s="81">
        <f>COUNTIFS(Offshore_Wells_Jan_2024[[Region QB]:[Region QB]],"NNS",Offshore_Wells_Jan_2024[[Spud Year]:[Spud Year]],AJ$4,Offshore_Wells_Jan_2024[[Original Wellbore Intent]:[Original Wellbore Intent]],"Development")</f>
        <v>131</v>
      </c>
      <c r="AK44" s="81">
        <f>COUNTIFS(Offshore_Wells_Jan_2024[[Region QB]:[Region QB]],"NNS",Offshore_Wells_Jan_2024[[Spud Year]:[Spud Year]],AK$4,Offshore_Wells_Jan_2024[[Original Wellbore Intent]:[Original Wellbore Intent]],"Development")</f>
        <v>125</v>
      </c>
      <c r="AL44" s="81">
        <f>COUNTIFS(Offshore_Wells_Jan_2024[[Region QB]:[Region QB]],"NNS",Offshore_Wells_Jan_2024[[Spud Year]:[Spud Year]],AL$4,Offshore_Wells_Jan_2024[[Original Wellbore Intent]:[Original Wellbore Intent]],"Development")</f>
        <v>84</v>
      </c>
      <c r="AM44" s="81">
        <f>COUNTIFS(Offshore_Wells_Jan_2024[[Region QB]:[Region QB]],"NNS",Offshore_Wells_Jan_2024[[Spud Year]:[Spud Year]],AM$4,Offshore_Wells_Jan_2024[[Original Wellbore Intent]:[Original Wellbore Intent]],"Development")</f>
        <v>109</v>
      </c>
      <c r="AN44" s="81">
        <f>COUNTIFS(Offshore_Wells_Jan_2024[[Region QB]:[Region QB]],"NNS",Offshore_Wells_Jan_2024[[Spud Year]:[Spud Year]],AN$4,Offshore_Wells_Jan_2024[[Original Wellbore Intent]:[Original Wellbore Intent]],"Development")</f>
        <v>122</v>
      </c>
      <c r="AO44" s="81">
        <f>COUNTIFS(Offshore_Wells_Jan_2024[[Region QB]:[Region QB]],"NNS",Offshore_Wells_Jan_2024[[Spud Year]:[Spud Year]],AO$4,Offshore_Wells_Jan_2024[[Original Wellbore Intent]:[Original Wellbore Intent]],"Development")</f>
        <v>118</v>
      </c>
      <c r="AP44" s="81">
        <f>COUNTIFS(Offshore_Wells_Jan_2024[[Region QB]:[Region QB]],"NNS",Offshore_Wells_Jan_2024[[Spud Year]:[Spud Year]],AP$4,Offshore_Wells_Jan_2024[[Original Wellbore Intent]:[Original Wellbore Intent]],"Development")</f>
        <v>73</v>
      </c>
      <c r="AQ44" s="81">
        <f>COUNTIFS(Offshore_Wells_Jan_2024[[Region QB]:[Region QB]],"NNS",Offshore_Wells_Jan_2024[[Spud Year]:[Spud Year]],AQ$4,Offshore_Wells_Jan_2024[[Original Wellbore Intent]:[Original Wellbore Intent]],"Development")</f>
        <v>53</v>
      </c>
      <c r="AR44" s="81">
        <f>COUNTIFS(Offshore_Wells_Jan_2024[[Region QB]:[Region QB]],"NNS",Offshore_Wells_Jan_2024[[Spud Year]:[Spud Year]],AR$4,Offshore_Wells_Jan_2024[[Original Wellbore Intent]:[Original Wellbore Intent]],"Development")</f>
        <v>59</v>
      </c>
      <c r="AS44" s="81">
        <f>COUNTIFS(Offshore_Wells_Jan_2024[[Region QB]:[Region QB]],"NNS",Offshore_Wells_Jan_2024[[Spud Year]:[Spud Year]],AS$4,Offshore_Wells_Jan_2024[[Original Wellbore Intent]:[Original Wellbore Intent]],"Development")</f>
        <v>74</v>
      </c>
      <c r="AT44" s="81">
        <f>COUNTIFS(Offshore_Wells_Jan_2024[[Region QB]:[Region QB]],"NNS",Offshore_Wells_Jan_2024[[Spud Year]:[Spud Year]],AT$4,Offshore_Wells_Jan_2024[[Original Wellbore Intent]:[Original Wellbore Intent]],"Development")</f>
        <v>29</v>
      </c>
      <c r="AU44" s="81">
        <f>COUNTIFS(Offshore_Wells_Jan_2024[[Region QB]:[Region QB]],"NNS",Offshore_Wells_Jan_2024[[Spud Year]:[Spud Year]],AU$4,Offshore_Wells_Jan_2024[[Original Wellbore Intent]:[Original Wellbore Intent]],"Development")</f>
        <v>58</v>
      </c>
      <c r="AV44" s="81">
        <f>COUNTIFS(Offshore_Wells_Jan_2024[[Region QB]:[Region QB]],"NNS",Offshore_Wells_Jan_2024[[Spud Year]:[Spud Year]],AV$4,Offshore_Wells_Jan_2024[[Original Wellbore Intent]:[Original Wellbore Intent]],"Development")</f>
        <v>31</v>
      </c>
      <c r="AW44" s="81">
        <f>COUNTIFS(Offshore_Wells_Jan_2024[[Region QB]:[Region QB]],"NNS",Offshore_Wells_Jan_2024[[Spud Year]:[Spud Year]],AW$4,Offshore_Wells_Jan_2024[[Original Wellbore Intent]:[Original Wellbore Intent]],"Development")</f>
        <v>47</v>
      </c>
      <c r="AX44" s="81">
        <f>COUNTIFS(Offshore_Wells_Jan_2024[[Region QB]:[Region QB]],"NNS",Offshore_Wells_Jan_2024[[Spud Year]:[Spud Year]],AX$4,Offshore_Wells_Jan_2024[[Original Wellbore Intent]:[Original Wellbore Intent]],"Development")</f>
        <v>30</v>
      </c>
      <c r="AY44" s="81">
        <f>COUNTIFS(Offshore_Wells_Jan_2024[[Region QB]:[Region QB]],"NNS",Offshore_Wells_Jan_2024[[Spud Year]:[Spud Year]],AY$4,Offshore_Wells_Jan_2024[[Original Wellbore Intent]:[Original Wellbore Intent]],"Development")</f>
        <v>24</v>
      </c>
      <c r="AZ44" s="81">
        <f>COUNTIFS(Offshore_Wells_Jan_2024[[Region QB]:[Region QB]],"NNS",Offshore_Wells_Jan_2024[[Spud Year]:[Spud Year]],AZ$4,Offshore_Wells_Jan_2024[[Original Wellbore Intent]:[Original Wellbore Intent]],"Development")</f>
        <v>34</v>
      </c>
      <c r="BA44" s="81">
        <f>COUNTIFS(Offshore_Wells_Jan_2024[[Region QB]:[Region QB]],"NNS",Offshore_Wells_Jan_2024[[Spud Year]:[Spud Year]],BA$4,Offshore_Wells_Jan_2024[[Original Wellbore Intent]:[Original Wellbore Intent]],"Development")</f>
        <v>41</v>
      </c>
      <c r="BB44" s="81">
        <f>COUNTIFS(Offshore_Wells_Jan_2024[[Region QB]:[Region QB]],"NNS",Offshore_Wells_Jan_2024[[Spud Year]:[Spud Year]],BB$4,Offshore_Wells_Jan_2024[[Original Wellbore Intent]:[Original Wellbore Intent]],"Development")</f>
        <v>43</v>
      </c>
      <c r="BC44" s="81">
        <f>COUNTIFS(Offshore_Wells_Jan_2024[[Region QB]:[Region QB]],"NNS",Offshore_Wells_Jan_2024[[Spud Year]:[Spud Year]],BC$4,Offshore_Wells_Jan_2024[[Original Wellbore Intent]:[Original Wellbore Intent]],"Development")</f>
        <v>26</v>
      </c>
      <c r="BD44" s="81">
        <f>COUNTIFS(Offshore_Wells_Jan_2024[[Region QB]:[Region QB]],"NNS",Offshore_Wells_Jan_2024[[Spud Year]:[Spud Year]],BD$4,Offshore_Wells_Jan_2024[[Original Wellbore Intent]:[Original Wellbore Intent]],"Development")</f>
        <v>23</v>
      </c>
      <c r="BE44" s="81">
        <f>COUNTIFS(Offshore_Wells_Jan_2024[[Region QB]:[Region QB]],"NNS",Offshore_Wells_Jan_2024[[Spud Year]:[Spud Year]],BE$4,Offshore_Wells_Jan_2024[[Original Wellbore Intent]:[Original Wellbore Intent]],"Development")</f>
        <v>35</v>
      </c>
      <c r="BF44" s="81">
        <f>COUNTIFS(Offshore_Wells_Jan_2024[[Region QB]:[Region QB]],"NNS",Offshore_Wells_Jan_2024[[Spud Year]:[Spud Year]],BF$4,Offshore_Wells_Jan_2024[[Original Wellbore Intent]:[Original Wellbore Intent]],"Development")</f>
        <v>49</v>
      </c>
      <c r="BG44" s="81">
        <f>COUNTIFS(Offshore_Wells_Jan_2024[[Region QB]:[Region QB]],"NNS",Offshore_Wells_Jan_2024[[Spud Year]:[Spud Year]],BG$4,Offshore_Wells_Jan_2024[[Original Wellbore Intent]:[Original Wellbore Intent]],"Development")</f>
        <v>23</v>
      </c>
      <c r="BH44" s="81">
        <f>COUNTIFS(Offshore_Wells_Jan_2024[[Region QB]:[Region QB]],"NNS",Offshore_Wells_Jan_2024[[Spud Year]:[Spud Year]],BH$4,Offshore_Wells_Jan_2024[[Original Wellbore Intent]:[Original Wellbore Intent]],"Development")</f>
        <v>24</v>
      </c>
      <c r="BI44" s="81">
        <f>COUNTIFS(Offshore_Wells_Jan_2024[[Region QB]:[Region QB]],"NNS",Offshore_Wells_Jan_2024[[Spud Year]:[Spud Year]],BI$4,Offshore_Wells_Jan_2024[[Original Wellbore Intent]:[Original Wellbore Intent]],"Development")</f>
        <v>13</v>
      </c>
      <c r="BJ44" s="81">
        <f>COUNTIFS(Offshore_Wells_Jan_2024[[Region QB]:[Region QB]],"NNS",Offshore_Wells_Jan_2024[[Spud Year]:[Spud Year]],BJ$4,Offshore_Wells_Jan_2024[[Original Wellbore Intent]:[Original Wellbore Intent]],"Development")</f>
        <v>14</v>
      </c>
      <c r="BK44" s="73">
        <f t="shared" si="186"/>
        <v>3059</v>
      </c>
    </row>
    <row r="45" spans="1:63" outlineLevel="1" x14ac:dyDescent="0.3">
      <c r="B45" s="19" t="s">
        <v>41</v>
      </c>
      <c r="C45" s="81">
        <f>COUNTIFS(Offshore_Wells_Jan_2024[[Region QB]:[Region QB]],"SNS",Offshore_Wells_Jan_2024[[Spud Year]:[Spud Year]],C$4,Offshore_Wells_Jan_2024[[Original Wellbore Intent]:[Original Wellbore Intent]],"Development")</f>
        <v>0</v>
      </c>
      <c r="D45" s="81">
        <f>COUNTIFS(Offshore_Wells_Jan_2024[[Region QB]:[Region QB]],"SNS",Offshore_Wells_Jan_2024[[Spud Year]:[Spud Year]],D$4,Offshore_Wells_Jan_2024[[Original Wellbore Intent]:[Original Wellbore Intent]],"Development")</f>
        <v>0</v>
      </c>
      <c r="E45" s="81">
        <f>COUNTIFS(Offshore_Wells_Jan_2024[[Region QB]:[Region QB]],"SNS",Offshore_Wells_Jan_2024[[Spud Year]:[Spud Year]],E$4,Offshore_Wells_Jan_2024[[Original Wellbore Intent]:[Original Wellbore Intent]],"Development")</f>
        <v>3</v>
      </c>
      <c r="F45" s="81">
        <f>COUNTIFS(Offshore_Wells_Jan_2024[[Region QB]:[Region QB]],"SNS",Offshore_Wells_Jan_2024[[Spud Year]:[Spud Year]],F$4,Offshore_Wells_Jan_2024[[Original Wellbore Intent]:[Original Wellbore Intent]],"Development")</f>
        <v>12</v>
      </c>
      <c r="G45" s="81">
        <f>COUNTIFS(Offshore_Wells_Jan_2024[[Region QB]:[Region QB]],"SNS",Offshore_Wells_Jan_2024[[Spud Year]:[Spud Year]],G$4,Offshore_Wells_Jan_2024[[Original Wellbore Intent]:[Original Wellbore Intent]],"Development")</f>
        <v>37</v>
      </c>
      <c r="H45" s="81">
        <f>COUNTIFS(Offshore_Wells_Jan_2024[[Region QB]:[Region QB]],"SNS",Offshore_Wells_Jan_2024[[Spud Year]:[Spud Year]],H$4,Offshore_Wells_Jan_2024[[Original Wellbore Intent]:[Original Wellbore Intent]],"Development")</f>
        <v>27</v>
      </c>
      <c r="I45" s="81">
        <f>COUNTIFS(Offshore_Wells_Jan_2024[[Region QB]:[Region QB]],"SNS",Offshore_Wells_Jan_2024[[Spud Year]:[Spud Year]],I$4,Offshore_Wells_Jan_2024[[Original Wellbore Intent]:[Original Wellbore Intent]],"Development")</f>
        <v>31</v>
      </c>
      <c r="J45" s="81">
        <f>COUNTIFS(Offshore_Wells_Jan_2024[[Region QB]:[Region QB]],"SNS",Offshore_Wells_Jan_2024[[Spud Year]:[Spud Year]],J$4,Offshore_Wells_Jan_2024[[Original Wellbore Intent]:[Original Wellbore Intent]],"Development")</f>
        <v>35</v>
      </c>
      <c r="K45" s="81">
        <f>COUNTIFS(Offshore_Wells_Jan_2024[[Region QB]:[Region QB]],"SNS",Offshore_Wells_Jan_2024[[Spud Year]:[Spud Year]],K$4,Offshore_Wells_Jan_2024[[Original Wellbore Intent]:[Original Wellbore Intent]],"Development")</f>
        <v>41</v>
      </c>
      <c r="L45" s="81">
        <f>COUNTIFS(Offshore_Wells_Jan_2024[[Region QB]:[Region QB]],"SNS",Offshore_Wells_Jan_2024[[Spud Year]:[Spud Year]],L$4,Offshore_Wells_Jan_2024[[Original Wellbore Intent]:[Original Wellbore Intent]],"Development")</f>
        <v>20</v>
      </c>
      <c r="M45" s="81">
        <f>COUNTIFS(Offshore_Wells_Jan_2024[[Region QB]:[Region QB]],"SNS",Offshore_Wells_Jan_2024[[Spud Year]:[Spud Year]],M$4,Offshore_Wells_Jan_2024[[Original Wellbore Intent]:[Original Wellbore Intent]],"Development")</f>
        <v>21</v>
      </c>
      <c r="N45" s="81">
        <f>COUNTIFS(Offshore_Wells_Jan_2024[[Region QB]:[Region QB]],"SNS",Offshore_Wells_Jan_2024[[Spud Year]:[Spud Year]],N$4,Offshore_Wells_Jan_2024[[Original Wellbore Intent]:[Original Wellbore Intent]],"Development")</f>
        <v>16</v>
      </c>
      <c r="O45" s="81">
        <f>COUNTIFS(Offshore_Wells_Jan_2024[[Region QB]:[Region QB]],"SNS",Offshore_Wells_Jan_2024[[Spud Year]:[Spud Year]],O$4,Offshore_Wells_Jan_2024[[Original Wellbore Intent]:[Original Wellbore Intent]],"Development")</f>
        <v>8</v>
      </c>
      <c r="P45" s="81">
        <f>COUNTIFS(Offshore_Wells_Jan_2024[[Region QB]:[Region QB]],"SNS",Offshore_Wells_Jan_2024[[Spud Year]:[Spud Year]],P$4,Offshore_Wells_Jan_2024[[Original Wellbore Intent]:[Original Wellbore Intent]],"Development")</f>
        <v>8</v>
      </c>
      <c r="Q45" s="81">
        <f>COUNTIFS(Offshore_Wells_Jan_2024[[Region QB]:[Region QB]],"SNS",Offshore_Wells_Jan_2024[[Spud Year]:[Spud Year]],Q$4,Offshore_Wells_Jan_2024[[Original Wellbore Intent]:[Original Wellbore Intent]],"Development")</f>
        <v>8</v>
      </c>
      <c r="R45" s="81">
        <f>COUNTIFS(Offshore_Wells_Jan_2024[[Region QB]:[Region QB]],"SNS",Offshore_Wells_Jan_2024[[Spud Year]:[Spud Year]],R$4,Offshore_Wells_Jan_2024[[Original Wellbore Intent]:[Original Wellbore Intent]],"Development")</f>
        <v>3</v>
      </c>
      <c r="S45" s="81">
        <f>COUNTIFS(Offshore_Wells_Jan_2024[[Region QB]:[Region QB]],"SNS",Offshore_Wells_Jan_2024[[Spud Year]:[Spud Year]],S$4,Offshore_Wells_Jan_2024[[Original Wellbore Intent]:[Original Wellbore Intent]],"Development")</f>
        <v>0</v>
      </c>
      <c r="T45" s="81">
        <f>COUNTIFS(Offshore_Wells_Jan_2024[[Region QB]:[Region QB]],"SNS",Offshore_Wells_Jan_2024[[Spud Year]:[Spud Year]],T$4,Offshore_Wells_Jan_2024[[Original Wellbore Intent]:[Original Wellbore Intent]],"Development")</f>
        <v>4</v>
      </c>
      <c r="U45" s="81">
        <f>COUNTIFS(Offshore_Wells_Jan_2024[[Region QB]:[Region QB]],"SNS",Offshore_Wells_Jan_2024[[Spud Year]:[Spud Year]],U$4,Offshore_Wells_Jan_2024[[Original Wellbore Intent]:[Original Wellbore Intent]],"Development")</f>
        <v>11</v>
      </c>
      <c r="V45" s="81">
        <f>COUNTIFS(Offshore_Wells_Jan_2024[[Region QB]:[Region QB]],"SNS",Offshore_Wells_Jan_2024[[Spud Year]:[Spud Year]],V$4,Offshore_Wells_Jan_2024[[Original Wellbore Intent]:[Original Wellbore Intent]],"Development")</f>
        <v>11</v>
      </c>
      <c r="W45" s="81">
        <f>COUNTIFS(Offshore_Wells_Jan_2024[[Region QB]:[Region QB]],"SNS",Offshore_Wells_Jan_2024[[Spud Year]:[Spud Year]],W$4,Offshore_Wells_Jan_2024[[Original Wellbore Intent]:[Original Wellbore Intent]],"Development")</f>
        <v>21</v>
      </c>
      <c r="X45" s="81">
        <f>COUNTIFS(Offshore_Wells_Jan_2024[[Region QB]:[Region QB]],"SNS",Offshore_Wells_Jan_2024[[Spud Year]:[Spud Year]],X$4,Offshore_Wells_Jan_2024[[Original Wellbore Intent]:[Original Wellbore Intent]],"Development")</f>
        <v>28</v>
      </c>
      <c r="Y45" s="81">
        <f>COUNTIFS(Offshore_Wells_Jan_2024[[Region QB]:[Region QB]],"SNS",Offshore_Wells_Jan_2024[[Spud Year]:[Spud Year]],Y$4,Offshore_Wells_Jan_2024[[Original Wellbore Intent]:[Original Wellbore Intent]],"Development")</f>
        <v>33</v>
      </c>
      <c r="Z45" s="81">
        <f>COUNTIFS(Offshore_Wells_Jan_2024[[Region QB]:[Region QB]],"SNS",Offshore_Wells_Jan_2024[[Spud Year]:[Spud Year]],Z$4,Offshore_Wells_Jan_2024[[Original Wellbore Intent]:[Original Wellbore Intent]],"Development")</f>
        <v>41</v>
      </c>
      <c r="AA45" s="81">
        <f>COUNTIFS(Offshore_Wells_Jan_2024[[Region QB]:[Region QB]],"SNS",Offshore_Wells_Jan_2024[[Spud Year]:[Spud Year]],AA$4,Offshore_Wells_Jan_2024[[Original Wellbore Intent]:[Original Wellbore Intent]],"Development")</f>
        <v>53</v>
      </c>
      <c r="AB45" s="81">
        <f>COUNTIFS(Offshore_Wells_Jan_2024[[Region QB]:[Region QB]],"SNS",Offshore_Wells_Jan_2024[[Spud Year]:[Spud Year]],AB$4,Offshore_Wells_Jan_2024[[Original Wellbore Intent]:[Original Wellbore Intent]],"Development")</f>
        <v>53</v>
      </c>
      <c r="AC45" s="81">
        <f>COUNTIFS(Offshore_Wells_Jan_2024[[Region QB]:[Region QB]],"SNS",Offshore_Wells_Jan_2024[[Spud Year]:[Spud Year]],AC$4,Offshore_Wells_Jan_2024[[Original Wellbore Intent]:[Original Wellbore Intent]],"Development")</f>
        <v>37</v>
      </c>
      <c r="AD45" s="81">
        <f>COUNTIFS(Offshore_Wells_Jan_2024[[Region QB]:[Region QB]],"SNS",Offshore_Wells_Jan_2024[[Spud Year]:[Spud Year]],AD$4,Offshore_Wells_Jan_2024[[Original Wellbore Intent]:[Original Wellbore Intent]],"Development")</f>
        <v>45</v>
      </c>
      <c r="AE45" s="81">
        <f>COUNTIFS(Offshore_Wells_Jan_2024[[Region QB]:[Region QB]],"SNS",Offshore_Wells_Jan_2024[[Spud Year]:[Spud Year]],AE$4,Offshore_Wells_Jan_2024[[Original Wellbore Intent]:[Original Wellbore Intent]],"Development")</f>
        <v>49</v>
      </c>
      <c r="AF45" s="81">
        <f>COUNTIFS(Offshore_Wells_Jan_2024[[Region QB]:[Region QB]],"SNS",Offshore_Wells_Jan_2024[[Spud Year]:[Spud Year]],AF$4,Offshore_Wells_Jan_2024[[Original Wellbore Intent]:[Original Wellbore Intent]],"Development")</f>
        <v>27</v>
      </c>
      <c r="AG45" s="81">
        <f>COUNTIFS(Offshore_Wells_Jan_2024[[Region QB]:[Region QB]],"SNS",Offshore_Wells_Jan_2024[[Spud Year]:[Spud Year]],AG$4,Offshore_Wells_Jan_2024[[Original Wellbore Intent]:[Original Wellbore Intent]],"Development")</f>
        <v>40</v>
      </c>
      <c r="AH45" s="81">
        <f>COUNTIFS(Offshore_Wells_Jan_2024[[Region QB]:[Region QB]],"SNS",Offshore_Wells_Jan_2024[[Spud Year]:[Spud Year]],AH$4,Offshore_Wells_Jan_2024[[Original Wellbore Intent]:[Original Wellbore Intent]],"Development")</f>
        <v>42</v>
      </c>
      <c r="AI45" s="81">
        <f>COUNTIFS(Offshore_Wells_Jan_2024[[Region QB]:[Region QB]],"SNS",Offshore_Wells_Jan_2024[[Spud Year]:[Spud Year]],AI$4,Offshore_Wells_Jan_2024[[Original Wellbore Intent]:[Original Wellbore Intent]],"Development")</f>
        <v>18</v>
      </c>
      <c r="AJ45" s="81">
        <f>COUNTIFS(Offshore_Wells_Jan_2024[[Region QB]:[Region QB]],"SNS",Offshore_Wells_Jan_2024[[Spud Year]:[Spud Year]],AJ$4,Offshore_Wells_Jan_2024[[Original Wellbore Intent]:[Original Wellbore Intent]],"Development")</f>
        <v>21</v>
      </c>
      <c r="AK45" s="81">
        <f>COUNTIFS(Offshore_Wells_Jan_2024[[Region QB]:[Region QB]],"SNS",Offshore_Wells_Jan_2024[[Spud Year]:[Spud Year]],AK$4,Offshore_Wells_Jan_2024[[Original Wellbore Intent]:[Original Wellbore Intent]],"Development")</f>
        <v>30</v>
      </c>
      <c r="AL45" s="81">
        <f>COUNTIFS(Offshore_Wells_Jan_2024[[Region QB]:[Region QB]],"SNS",Offshore_Wells_Jan_2024[[Spud Year]:[Spud Year]],AL$4,Offshore_Wells_Jan_2024[[Original Wellbore Intent]:[Original Wellbore Intent]],"Development")</f>
        <v>36</v>
      </c>
      <c r="AM45" s="81">
        <f>COUNTIFS(Offshore_Wells_Jan_2024[[Region QB]:[Region QB]],"SNS",Offshore_Wells_Jan_2024[[Spud Year]:[Spud Year]],AM$4,Offshore_Wells_Jan_2024[[Original Wellbore Intent]:[Original Wellbore Intent]],"Development")</f>
        <v>30</v>
      </c>
      <c r="AN45" s="81">
        <f>COUNTIFS(Offshore_Wells_Jan_2024[[Region QB]:[Region QB]],"SNS",Offshore_Wells_Jan_2024[[Spud Year]:[Spud Year]],AN$4,Offshore_Wells_Jan_2024[[Original Wellbore Intent]:[Original Wellbore Intent]],"Development")</f>
        <v>14</v>
      </c>
      <c r="AO45" s="81">
        <f>COUNTIFS(Offshore_Wells_Jan_2024[[Region QB]:[Region QB]],"SNS",Offshore_Wells_Jan_2024[[Spud Year]:[Spud Year]],AO$4,Offshore_Wells_Jan_2024[[Original Wellbore Intent]:[Original Wellbore Intent]],"Development")</f>
        <v>34</v>
      </c>
      <c r="AP45" s="81">
        <f>COUNTIFS(Offshore_Wells_Jan_2024[[Region QB]:[Region QB]],"SNS",Offshore_Wells_Jan_2024[[Spud Year]:[Spud Year]],AP$4,Offshore_Wells_Jan_2024[[Original Wellbore Intent]:[Original Wellbore Intent]],"Development")</f>
        <v>33</v>
      </c>
      <c r="AQ45" s="81">
        <f>COUNTIFS(Offshore_Wells_Jan_2024[[Region QB]:[Region QB]],"SNS",Offshore_Wells_Jan_2024[[Spud Year]:[Spud Year]],AQ$4,Offshore_Wells_Jan_2024[[Original Wellbore Intent]:[Original Wellbore Intent]],"Development")</f>
        <v>13</v>
      </c>
      <c r="AR45" s="81">
        <f>COUNTIFS(Offshore_Wells_Jan_2024[[Region QB]:[Region QB]],"SNS",Offshore_Wells_Jan_2024[[Spud Year]:[Spud Year]],AR$4,Offshore_Wells_Jan_2024[[Original Wellbore Intent]:[Original Wellbore Intent]],"Development")</f>
        <v>28</v>
      </c>
      <c r="AS45" s="81">
        <f>COUNTIFS(Offshore_Wells_Jan_2024[[Region QB]:[Region QB]],"SNS",Offshore_Wells_Jan_2024[[Spud Year]:[Spud Year]],AS$4,Offshore_Wells_Jan_2024[[Original Wellbore Intent]:[Original Wellbore Intent]],"Development")</f>
        <v>29</v>
      </c>
      <c r="AT45" s="81">
        <f>COUNTIFS(Offshore_Wells_Jan_2024[[Region QB]:[Region QB]],"SNS",Offshore_Wells_Jan_2024[[Spud Year]:[Spud Year]],AT$4,Offshore_Wells_Jan_2024[[Original Wellbore Intent]:[Original Wellbore Intent]],"Development")</f>
        <v>31</v>
      </c>
      <c r="AU45" s="81">
        <f>COUNTIFS(Offshore_Wells_Jan_2024[[Region QB]:[Region QB]],"SNS",Offshore_Wells_Jan_2024[[Spud Year]:[Spud Year]],AU$4,Offshore_Wells_Jan_2024[[Original Wellbore Intent]:[Original Wellbore Intent]],"Development")</f>
        <v>21</v>
      </c>
      <c r="AV45" s="81">
        <f>COUNTIFS(Offshore_Wells_Jan_2024[[Region QB]:[Region QB]],"SNS",Offshore_Wells_Jan_2024[[Spud Year]:[Spud Year]],AV$4,Offshore_Wells_Jan_2024[[Original Wellbore Intent]:[Original Wellbore Intent]],"Development")</f>
        <v>17</v>
      </c>
      <c r="AW45" s="81">
        <f>COUNTIFS(Offshore_Wells_Jan_2024[[Region QB]:[Region QB]],"SNS",Offshore_Wells_Jan_2024[[Spud Year]:[Spud Year]],AW$4,Offshore_Wells_Jan_2024[[Original Wellbore Intent]:[Original Wellbore Intent]],"Development")</f>
        <v>9</v>
      </c>
      <c r="AX45" s="81">
        <f>COUNTIFS(Offshore_Wells_Jan_2024[[Region QB]:[Region QB]],"SNS",Offshore_Wells_Jan_2024[[Spud Year]:[Spud Year]],AX$4,Offshore_Wells_Jan_2024[[Original Wellbore Intent]:[Original Wellbore Intent]],"Development")</f>
        <v>5</v>
      </c>
      <c r="AY45" s="81">
        <f>COUNTIFS(Offshore_Wells_Jan_2024[[Region QB]:[Region QB]],"SNS",Offshore_Wells_Jan_2024[[Spud Year]:[Spud Year]],AY$4,Offshore_Wells_Jan_2024[[Original Wellbore Intent]:[Original Wellbore Intent]],"Development")</f>
        <v>17</v>
      </c>
      <c r="AZ45" s="81">
        <f>COUNTIFS(Offshore_Wells_Jan_2024[[Region QB]:[Region QB]],"SNS",Offshore_Wells_Jan_2024[[Spud Year]:[Spud Year]],AZ$4,Offshore_Wells_Jan_2024[[Original Wellbore Intent]:[Original Wellbore Intent]],"Development")</f>
        <v>18</v>
      </c>
      <c r="BA45" s="81">
        <f>COUNTIFS(Offshore_Wells_Jan_2024[[Region QB]:[Region QB]],"SNS",Offshore_Wells_Jan_2024[[Spud Year]:[Spud Year]],BA$4,Offshore_Wells_Jan_2024[[Original Wellbore Intent]:[Original Wellbore Intent]],"Development")</f>
        <v>17</v>
      </c>
      <c r="BB45" s="81">
        <f>COUNTIFS(Offshore_Wells_Jan_2024[[Region QB]:[Region QB]],"SNS",Offshore_Wells_Jan_2024[[Spud Year]:[Spud Year]],BB$4,Offshore_Wells_Jan_2024[[Original Wellbore Intent]:[Original Wellbore Intent]],"Development")</f>
        <v>11</v>
      </c>
      <c r="BC45" s="81">
        <f>COUNTIFS(Offshore_Wells_Jan_2024[[Region QB]:[Region QB]],"SNS",Offshore_Wells_Jan_2024[[Spud Year]:[Spud Year]],BC$4,Offshore_Wells_Jan_2024[[Original Wellbore Intent]:[Original Wellbore Intent]],"Development")</f>
        <v>2</v>
      </c>
      <c r="BD45" s="81">
        <f>COUNTIFS(Offshore_Wells_Jan_2024[[Region QB]:[Region QB]],"SNS",Offshore_Wells_Jan_2024[[Spud Year]:[Spud Year]],BD$4,Offshore_Wells_Jan_2024[[Original Wellbore Intent]:[Original Wellbore Intent]],"Development")</f>
        <v>6</v>
      </c>
      <c r="BE45" s="81">
        <f>COUNTIFS(Offshore_Wells_Jan_2024[[Region QB]:[Region QB]],"SNS",Offshore_Wells_Jan_2024[[Spud Year]:[Spud Year]],BE$4,Offshore_Wells_Jan_2024[[Original Wellbore Intent]:[Original Wellbore Intent]],"Development")</f>
        <v>4</v>
      </c>
      <c r="BF45" s="81">
        <f>COUNTIFS(Offshore_Wells_Jan_2024[[Region QB]:[Region QB]],"SNS",Offshore_Wells_Jan_2024[[Spud Year]:[Spud Year]],BF$4,Offshore_Wells_Jan_2024[[Original Wellbore Intent]:[Original Wellbore Intent]],"Development")</f>
        <v>7</v>
      </c>
      <c r="BG45" s="81">
        <f>COUNTIFS(Offshore_Wells_Jan_2024[[Region QB]:[Region QB]],"SNS",Offshore_Wells_Jan_2024[[Spud Year]:[Spud Year]],BG$4,Offshore_Wells_Jan_2024[[Original Wellbore Intent]:[Original Wellbore Intent]],"Development")</f>
        <v>4</v>
      </c>
      <c r="BH45" s="81">
        <f>COUNTIFS(Offshore_Wells_Jan_2024[[Region QB]:[Region QB]],"SNS",Offshore_Wells_Jan_2024[[Spud Year]:[Spud Year]],BH$4,Offshore_Wells_Jan_2024[[Original Wellbore Intent]:[Original Wellbore Intent]],"Development")</f>
        <v>6</v>
      </c>
      <c r="BI45" s="81">
        <f>COUNTIFS(Offshore_Wells_Jan_2024[[Region QB]:[Region QB]],"SNS",Offshore_Wells_Jan_2024[[Spud Year]:[Spud Year]],BI$4,Offshore_Wells_Jan_2024[[Original Wellbore Intent]:[Original Wellbore Intent]],"Development")</f>
        <v>6</v>
      </c>
      <c r="BJ45" s="81">
        <f>COUNTIFS(Offshore_Wells_Jan_2024[[Region QB]:[Region QB]],"SNS",Offshore_Wells_Jan_2024[[Spud Year]:[Spud Year]],BJ$4,Offshore_Wells_Jan_2024[[Original Wellbore Intent]:[Original Wellbore Intent]],"Development")</f>
        <v>5</v>
      </c>
      <c r="BK45" s="73">
        <f t="shared" si="186"/>
        <v>1237</v>
      </c>
    </row>
    <row r="46" spans="1:63" outlineLevel="1" x14ac:dyDescent="0.3">
      <c r="B46" s="19" t="s">
        <v>42</v>
      </c>
      <c r="C46" s="81">
        <f>COUNTIFS(Offshore_Wells_Jan_2024[[Region QB]:[Region QB]],"WoE/W",Offshore_Wells_Jan_2024[[Spud Year]:[Spud Year]],C$4,Offshore_Wells_Jan_2024[[Original Wellbore Intent]:[Original Wellbore Intent]],"Development")</f>
        <v>0</v>
      </c>
      <c r="D46" s="81">
        <f>COUNTIFS(Offshore_Wells_Jan_2024[[Region QB]:[Region QB]],"WoE/W",Offshore_Wells_Jan_2024[[Spud Year]:[Spud Year]],D$4,Offshore_Wells_Jan_2024[[Original Wellbore Intent]:[Original Wellbore Intent]],"Development")</f>
        <v>0</v>
      </c>
      <c r="E46" s="81">
        <f>COUNTIFS(Offshore_Wells_Jan_2024[[Region QB]:[Region QB]],"WoE/W",Offshore_Wells_Jan_2024[[Spud Year]:[Spud Year]],E$4,Offshore_Wells_Jan_2024[[Original Wellbore Intent]:[Original Wellbore Intent]],"Development")</f>
        <v>0</v>
      </c>
      <c r="F46" s="81">
        <f>COUNTIFS(Offshore_Wells_Jan_2024[[Region QB]:[Region QB]],"WoE/W",Offshore_Wells_Jan_2024[[Spud Year]:[Spud Year]],F$4,Offshore_Wells_Jan_2024[[Original Wellbore Intent]:[Original Wellbore Intent]],"Development")</f>
        <v>0</v>
      </c>
      <c r="G46" s="81">
        <f>COUNTIFS(Offshore_Wells_Jan_2024[[Region QB]:[Region QB]],"WoE/W",Offshore_Wells_Jan_2024[[Spud Year]:[Spud Year]],G$4,Offshore_Wells_Jan_2024[[Original Wellbore Intent]:[Original Wellbore Intent]],"Development")</f>
        <v>0</v>
      </c>
      <c r="H46" s="81">
        <f>COUNTIFS(Offshore_Wells_Jan_2024[[Region QB]:[Region QB]],"WoE/W",Offshore_Wells_Jan_2024[[Spud Year]:[Spud Year]],H$4,Offshore_Wells_Jan_2024[[Original Wellbore Intent]:[Original Wellbore Intent]],"Development")</f>
        <v>0</v>
      </c>
      <c r="I46" s="81">
        <f>COUNTIFS(Offshore_Wells_Jan_2024[[Region QB]:[Region QB]],"WoE/W",Offshore_Wells_Jan_2024[[Spud Year]:[Spud Year]],I$4,Offshore_Wells_Jan_2024[[Original Wellbore Intent]:[Original Wellbore Intent]],"Development")</f>
        <v>0</v>
      </c>
      <c r="J46" s="81">
        <f>COUNTIFS(Offshore_Wells_Jan_2024[[Region QB]:[Region QB]],"WoE/W",Offshore_Wells_Jan_2024[[Spud Year]:[Spud Year]],J$4,Offshore_Wells_Jan_2024[[Original Wellbore Intent]:[Original Wellbore Intent]],"Development")</f>
        <v>0</v>
      </c>
      <c r="K46" s="81">
        <f>COUNTIFS(Offshore_Wells_Jan_2024[[Region QB]:[Region QB]],"WoE/W",Offshore_Wells_Jan_2024[[Spud Year]:[Spud Year]],K$4,Offshore_Wells_Jan_2024[[Original Wellbore Intent]:[Original Wellbore Intent]],"Development")</f>
        <v>0</v>
      </c>
      <c r="L46" s="81">
        <f>COUNTIFS(Offshore_Wells_Jan_2024[[Region QB]:[Region QB]],"WoE/W",Offshore_Wells_Jan_2024[[Spud Year]:[Spud Year]],L$4,Offshore_Wells_Jan_2024[[Original Wellbore Intent]:[Original Wellbore Intent]],"Development")</f>
        <v>0</v>
      </c>
      <c r="M46" s="81">
        <f>COUNTIFS(Offshore_Wells_Jan_2024[[Region QB]:[Region QB]],"WoE/W",Offshore_Wells_Jan_2024[[Spud Year]:[Spud Year]],M$4,Offshore_Wells_Jan_2024[[Original Wellbore Intent]:[Original Wellbore Intent]],"Development")</f>
        <v>0</v>
      </c>
      <c r="N46" s="81">
        <f>COUNTIFS(Offshore_Wells_Jan_2024[[Region QB]:[Region QB]],"WoE/W",Offshore_Wells_Jan_2024[[Spud Year]:[Spud Year]],N$4,Offshore_Wells_Jan_2024[[Original Wellbore Intent]:[Original Wellbore Intent]],"Development")</f>
        <v>0</v>
      </c>
      <c r="O46" s="81">
        <f>COUNTIFS(Offshore_Wells_Jan_2024[[Region QB]:[Region QB]],"WoE/W",Offshore_Wells_Jan_2024[[Spud Year]:[Spud Year]],O$4,Offshore_Wells_Jan_2024[[Original Wellbore Intent]:[Original Wellbore Intent]],"Development")</f>
        <v>0</v>
      </c>
      <c r="P46" s="81">
        <f>COUNTIFS(Offshore_Wells_Jan_2024[[Region QB]:[Region QB]],"WoE/W",Offshore_Wells_Jan_2024[[Spud Year]:[Spud Year]],P$4,Offshore_Wells_Jan_2024[[Original Wellbore Intent]:[Original Wellbore Intent]],"Development")</f>
        <v>0</v>
      </c>
      <c r="Q46" s="81">
        <f>COUNTIFS(Offshore_Wells_Jan_2024[[Region QB]:[Region QB]],"WoE/W",Offshore_Wells_Jan_2024[[Spud Year]:[Spud Year]],Q$4,Offshore_Wells_Jan_2024[[Original Wellbore Intent]:[Original Wellbore Intent]],"Development")</f>
        <v>0</v>
      </c>
      <c r="R46" s="81">
        <f>COUNTIFS(Offshore_Wells_Jan_2024[[Region QB]:[Region QB]],"WoE/W",Offshore_Wells_Jan_2024[[Spud Year]:[Spud Year]],R$4,Offshore_Wells_Jan_2024[[Original Wellbore Intent]:[Original Wellbore Intent]],"Development")</f>
        <v>0</v>
      </c>
      <c r="S46" s="81">
        <f>COUNTIFS(Offshore_Wells_Jan_2024[[Region QB]:[Region QB]],"WoE/W",Offshore_Wells_Jan_2024[[Spud Year]:[Spud Year]],S$4,Offshore_Wells_Jan_2024[[Original Wellbore Intent]:[Original Wellbore Intent]],"Development")</f>
        <v>0</v>
      </c>
      <c r="T46" s="81">
        <f>COUNTIFS(Offshore_Wells_Jan_2024[[Region QB]:[Region QB]],"WoE/W",Offshore_Wells_Jan_2024[[Spud Year]:[Spud Year]],T$4,Offshore_Wells_Jan_2024[[Original Wellbore Intent]:[Original Wellbore Intent]],"Development")</f>
        <v>0</v>
      </c>
      <c r="U46" s="81">
        <f>COUNTIFS(Offshore_Wells_Jan_2024[[Region QB]:[Region QB]],"WoE/W",Offshore_Wells_Jan_2024[[Spud Year]:[Spud Year]],U$4,Offshore_Wells_Jan_2024[[Original Wellbore Intent]:[Original Wellbore Intent]],"Development")</f>
        <v>0</v>
      </c>
      <c r="V46" s="81">
        <f>COUNTIFS(Offshore_Wells_Jan_2024[[Region QB]:[Region QB]],"WoE/W",Offshore_Wells_Jan_2024[[Spud Year]:[Spud Year]],V$4,Offshore_Wells_Jan_2024[[Original Wellbore Intent]:[Original Wellbore Intent]],"Development")</f>
        <v>0</v>
      </c>
      <c r="W46" s="81">
        <f>COUNTIFS(Offshore_Wells_Jan_2024[[Region QB]:[Region QB]],"WoE/W",Offshore_Wells_Jan_2024[[Spud Year]:[Spud Year]],W$4,Offshore_Wells_Jan_2024[[Original Wellbore Intent]:[Original Wellbore Intent]],"Development")</f>
        <v>2</v>
      </c>
      <c r="X46" s="81">
        <f>COUNTIFS(Offshore_Wells_Jan_2024[[Region QB]:[Region QB]],"WoE/W",Offshore_Wells_Jan_2024[[Spud Year]:[Spud Year]],X$4,Offshore_Wells_Jan_2024[[Original Wellbore Intent]:[Original Wellbore Intent]],"Development")</f>
        <v>10</v>
      </c>
      <c r="Y46" s="81">
        <f>COUNTIFS(Offshore_Wells_Jan_2024[[Region QB]:[Region QB]],"WoE/W",Offshore_Wells_Jan_2024[[Spud Year]:[Spud Year]],Y$4,Offshore_Wells_Jan_2024[[Original Wellbore Intent]:[Original Wellbore Intent]],"Development")</f>
        <v>4</v>
      </c>
      <c r="Z46" s="81">
        <f>COUNTIFS(Offshore_Wells_Jan_2024[[Region QB]:[Region QB]],"WoE/W",Offshore_Wells_Jan_2024[[Spud Year]:[Spud Year]],Z$4,Offshore_Wells_Jan_2024[[Original Wellbore Intent]:[Original Wellbore Intent]],"Development")</f>
        <v>4</v>
      </c>
      <c r="AA46" s="81">
        <f>COUNTIFS(Offshore_Wells_Jan_2024[[Region QB]:[Region QB]],"WoE/W",Offshore_Wells_Jan_2024[[Spud Year]:[Spud Year]],AA$4,Offshore_Wells_Jan_2024[[Original Wellbore Intent]:[Original Wellbore Intent]],"Development")</f>
        <v>0</v>
      </c>
      <c r="AB46" s="81">
        <f>COUNTIFS(Offshore_Wells_Jan_2024[[Region QB]:[Region QB]],"WoE/W",Offshore_Wells_Jan_2024[[Spud Year]:[Spud Year]],AB$4,Offshore_Wells_Jan_2024[[Original Wellbore Intent]:[Original Wellbore Intent]],"Development")</f>
        <v>7</v>
      </c>
      <c r="AC46" s="81">
        <f>COUNTIFS(Offshore_Wells_Jan_2024[[Region QB]:[Region QB]],"WoE/W",Offshore_Wells_Jan_2024[[Spud Year]:[Spud Year]],AC$4,Offshore_Wells_Jan_2024[[Original Wellbore Intent]:[Original Wellbore Intent]],"Development")</f>
        <v>4</v>
      </c>
      <c r="AD46" s="81">
        <f>COUNTIFS(Offshore_Wells_Jan_2024[[Region QB]:[Region QB]],"WoE/W",Offshore_Wells_Jan_2024[[Spud Year]:[Spud Year]],AD$4,Offshore_Wells_Jan_2024[[Original Wellbore Intent]:[Original Wellbore Intent]],"Development")</f>
        <v>3</v>
      </c>
      <c r="AE46" s="81">
        <f>COUNTIFS(Offshore_Wells_Jan_2024[[Region QB]:[Region QB]],"WoE/W",Offshore_Wells_Jan_2024[[Spud Year]:[Spud Year]],AE$4,Offshore_Wells_Jan_2024[[Original Wellbore Intent]:[Original Wellbore Intent]],"Development")</f>
        <v>3</v>
      </c>
      <c r="AF46" s="81">
        <f>COUNTIFS(Offshore_Wells_Jan_2024[[Region QB]:[Region QB]],"WoE/W",Offshore_Wells_Jan_2024[[Spud Year]:[Spud Year]],AF$4,Offshore_Wells_Jan_2024[[Original Wellbore Intent]:[Original Wellbore Intent]],"Development")</f>
        <v>7</v>
      </c>
      <c r="AG46" s="81">
        <f>COUNTIFS(Offshore_Wells_Jan_2024[[Region QB]:[Region QB]],"WoE/W",Offshore_Wells_Jan_2024[[Spud Year]:[Spud Year]],AG$4,Offshore_Wells_Jan_2024[[Original Wellbore Intent]:[Original Wellbore Intent]],"Development")</f>
        <v>7</v>
      </c>
      <c r="AH46" s="81">
        <f>COUNTIFS(Offshore_Wells_Jan_2024[[Region QB]:[Region QB]],"WoE/W",Offshore_Wells_Jan_2024[[Spud Year]:[Spud Year]],AH$4,Offshore_Wells_Jan_2024[[Original Wellbore Intent]:[Original Wellbore Intent]],"Development")</f>
        <v>16</v>
      </c>
      <c r="AI46" s="81">
        <f>COUNTIFS(Offshore_Wells_Jan_2024[[Region QB]:[Region QB]],"WoE/W",Offshore_Wells_Jan_2024[[Spud Year]:[Spud Year]],AI$4,Offshore_Wells_Jan_2024[[Original Wellbore Intent]:[Original Wellbore Intent]],"Development")</f>
        <v>15</v>
      </c>
      <c r="AJ46" s="81">
        <f>COUNTIFS(Offshore_Wells_Jan_2024[[Region QB]:[Region QB]],"WoE/W",Offshore_Wells_Jan_2024[[Spud Year]:[Spud Year]],AJ$4,Offshore_Wells_Jan_2024[[Original Wellbore Intent]:[Original Wellbore Intent]],"Development")</f>
        <v>1</v>
      </c>
      <c r="AK46" s="81">
        <f>COUNTIFS(Offshore_Wells_Jan_2024[[Region QB]:[Region QB]],"WoE/W",Offshore_Wells_Jan_2024[[Spud Year]:[Spud Year]],AK$4,Offshore_Wells_Jan_2024[[Original Wellbore Intent]:[Original Wellbore Intent]],"Development")</f>
        <v>7</v>
      </c>
      <c r="AL46" s="81">
        <f>COUNTIFS(Offshore_Wells_Jan_2024[[Region QB]:[Region QB]],"WoE/W",Offshore_Wells_Jan_2024[[Spud Year]:[Spud Year]],AL$4,Offshore_Wells_Jan_2024[[Original Wellbore Intent]:[Original Wellbore Intent]],"Development")</f>
        <v>3</v>
      </c>
      <c r="AM46" s="81">
        <f>COUNTIFS(Offshore_Wells_Jan_2024[[Region QB]:[Region QB]],"WoE/W",Offshore_Wells_Jan_2024[[Spud Year]:[Spud Year]],AM$4,Offshore_Wells_Jan_2024[[Original Wellbore Intent]:[Original Wellbore Intent]],"Development")</f>
        <v>8</v>
      </c>
      <c r="AN46" s="81">
        <f>COUNTIFS(Offshore_Wells_Jan_2024[[Region QB]:[Region QB]],"WoE/W",Offshore_Wells_Jan_2024[[Spud Year]:[Spud Year]],AN$4,Offshore_Wells_Jan_2024[[Original Wellbore Intent]:[Original Wellbore Intent]],"Development")</f>
        <v>16</v>
      </c>
      <c r="AO46" s="81">
        <f>COUNTIFS(Offshore_Wells_Jan_2024[[Region QB]:[Region QB]],"WoE/W",Offshore_Wells_Jan_2024[[Spud Year]:[Spud Year]],AO$4,Offshore_Wells_Jan_2024[[Original Wellbore Intent]:[Original Wellbore Intent]],"Development")</f>
        <v>5</v>
      </c>
      <c r="AP46" s="81">
        <f>COUNTIFS(Offshore_Wells_Jan_2024[[Region QB]:[Region QB]],"WoE/W",Offshore_Wells_Jan_2024[[Spud Year]:[Spud Year]],AP$4,Offshore_Wells_Jan_2024[[Original Wellbore Intent]:[Original Wellbore Intent]],"Development")</f>
        <v>10</v>
      </c>
      <c r="AQ46" s="81">
        <f>COUNTIFS(Offshore_Wells_Jan_2024[[Region QB]:[Region QB]],"WoE/W",Offshore_Wells_Jan_2024[[Spud Year]:[Spud Year]],AQ$4,Offshore_Wells_Jan_2024[[Original Wellbore Intent]:[Original Wellbore Intent]],"Development")</f>
        <v>1</v>
      </c>
      <c r="AR46" s="81">
        <f>COUNTIFS(Offshore_Wells_Jan_2024[[Region QB]:[Region QB]],"WoE/W",Offshore_Wells_Jan_2024[[Spud Year]:[Spud Year]],AR$4,Offshore_Wells_Jan_2024[[Original Wellbore Intent]:[Original Wellbore Intent]],"Development")</f>
        <v>4</v>
      </c>
      <c r="AS46" s="81">
        <f>COUNTIFS(Offshore_Wells_Jan_2024[[Region QB]:[Region QB]],"WoE/W",Offshore_Wells_Jan_2024[[Spud Year]:[Spud Year]],AS$4,Offshore_Wells_Jan_2024[[Original Wellbore Intent]:[Original Wellbore Intent]],"Development")</f>
        <v>0</v>
      </c>
      <c r="AT46" s="81">
        <f>COUNTIFS(Offshore_Wells_Jan_2024[[Region QB]:[Region QB]],"WoE/W",Offshore_Wells_Jan_2024[[Spud Year]:[Spud Year]],AT$4,Offshore_Wells_Jan_2024[[Original Wellbore Intent]:[Original Wellbore Intent]],"Development")</f>
        <v>0</v>
      </c>
      <c r="AU46" s="81">
        <f>COUNTIFS(Offshore_Wells_Jan_2024[[Region QB]:[Region QB]],"WoE/W",Offshore_Wells_Jan_2024[[Spud Year]:[Spud Year]],AU$4,Offshore_Wells_Jan_2024[[Original Wellbore Intent]:[Original Wellbore Intent]],"Development")</f>
        <v>0</v>
      </c>
      <c r="AV46" s="81">
        <f>COUNTIFS(Offshore_Wells_Jan_2024[[Region QB]:[Region QB]],"WoE/W",Offshore_Wells_Jan_2024[[Spud Year]:[Spud Year]],AV$4,Offshore_Wells_Jan_2024[[Original Wellbore Intent]:[Original Wellbore Intent]],"Development")</f>
        <v>3</v>
      </c>
      <c r="AW46" s="81">
        <f>COUNTIFS(Offshore_Wells_Jan_2024[[Region QB]:[Region QB]],"WoE/W",Offshore_Wells_Jan_2024[[Spud Year]:[Spud Year]],AW$4,Offshore_Wells_Jan_2024[[Original Wellbore Intent]:[Original Wellbore Intent]],"Development")</f>
        <v>0</v>
      </c>
      <c r="AX46" s="81">
        <f>COUNTIFS(Offshore_Wells_Jan_2024[[Region QB]:[Region QB]],"WoE/W",Offshore_Wells_Jan_2024[[Spud Year]:[Spud Year]],AX$4,Offshore_Wells_Jan_2024[[Original Wellbore Intent]:[Original Wellbore Intent]],"Development")</f>
        <v>0</v>
      </c>
      <c r="AY46" s="81">
        <f>COUNTIFS(Offshore_Wells_Jan_2024[[Region QB]:[Region QB]],"WoE/W",Offshore_Wells_Jan_2024[[Spud Year]:[Spud Year]],AY$4,Offshore_Wells_Jan_2024[[Original Wellbore Intent]:[Original Wellbore Intent]],"Development")</f>
        <v>1</v>
      </c>
      <c r="AZ46" s="81">
        <f>COUNTIFS(Offshore_Wells_Jan_2024[[Region QB]:[Region QB]],"WoE/W",Offshore_Wells_Jan_2024[[Spud Year]:[Spud Year]],AZ$4,Offshore_Wells_Jan_2024[[Original Wellbore Intent]:[Original Wellbore Intent]],"Development")</f>
        <v>6</v>
      </c>
      <c r="BA46" s="81">
        <f>COUNTIFS(Offshore_Wells_Jan_2024[[Region QB]:[Region QB]],"WoE/W",Offshore_Wells_Jan_2024[[Spud Year]:[Spud Year]],BA$4,Offshore_Wells_Jan_2024[[Original Wellbore Intent]:[Original Wellbore Intent]],"Development")</f>
        <v>0</v>
      </c>
      <c r="BB46" s="81">
        <f>COUNTIFS(Offshore_Wells_Jan_2024[[Region QB]:[Region QB]],"WoE/W",Offshore_Wells_Jan_2024[[Spud Year]:[Spud Year]],BB$4,Offshore_Wells_Jan_2024[[Original Wellbore Intent]:[Original Wellbore Intent]],"Development")</f>
        <v>0</v>
      </c>
      <c r="BC46" s="81">
        <f>COUNTIFS(Offshore_Wells_Jan_2024[[Region QB]:[Region QB]],"WoE/W",Offshore_Wells_Jan_2024[[Spud Year]:[Spud Year]],BC$4,Offshore_Wells_Jan_2024[[Original Wellbore Intent]:[Original Wellbore Intent]],"Development")</f>
        <v>0</v>
      </c>
      <c r="BD46" s="81">
        <f>COUNTIFS(Offshore_Wells_Jan_2024[[Region QB]:[Region QB]],"WoE/W",Offshore_Wells_Jan_2024[[Spud Year]:[Spud Year]],BD$4,Offshore_Wells_Jan_2024[[Original Wellbore Intent]:[Original Wellbore Intent]],"Development")</f>
        <v>0</v>
      </c>
      <c r="BE46" s="81">
        <f>COUNTIFS(Offshore_Wells_Jan_2024[[Region QB]:[Region QB]],"WoE/W",Offshore_Wells_Jan_2024[[Spud Year]:[Spud Year]],BE$4,Offshore_Wells_Jan_2024[[Original Wellbore Intent]:[Original Wellbore Intent]],"Development")</f>
        <v>0</v>
      </c>
      <c r="BF46" s="81">
        <f>COUNTIFS(Offshore_Wells_Jan_2024[[Region QB]:[Region QB]],"WoE/W",Offshore_Wells_Jan_2024[[Spud Year]:[Spud Year]],BF$4,Offshore_Wells_Jan_2024[[Original Wellbore Intent]:[Original Wellbore Intent]],"Development")</f>
        <v>0</v>
      </c>
      <c r="BG46" s="81">
        <f>COUNTIFS(Offshore_Wells_Jan_2024[[Region QB]:[Region QB]],"WoE/W",Offshore_Wells_Jan_2024[[Spud Year]:[Spud Year]],BG$4,Offshore_Wells_Jan_2024[[Original Wellbore Intent]:[Original Wellbore Intent]],"Development")</f>
        <v>0</v>
      </c>
      <c r="BH46" s="81">
        <f>COUNTIFS(Offshore_Wells_Jan_2024[[Region QB]:[Region QB]],"WoE/W",Offshore_Wells_Jan_2024[[Spud Year]:[Spud Year]],BH$4,Offshore_Wells_Jan_2024[[Original Wellbore Intent]:[Original Wellbore Intent]],"Development")</f>
        <v>0</v>
      </c>
      <c r="BI46" s="81">
        <f>COUNTIFS(Offshore_Wells_Jan_2024[[Region QB]:[Region QB]],"WoE/W",Offshore_Wells_Jan_2024[[Spud Year]:[Spud Year]],BI$4,Offshore_Wells_Jan_2024[[Original Wellbore Intent]:[Original Wellbore Intent]],"Development")</f>
        <v>0</v>
      </c>
      <c r="BJ46" s="81">
        <f>COUNTIFS(Offshore_Wells_Jan_2024[[Region QB]:[Region QB]],"WoE/W",Offshore_Wells_Jan_2024[[Spud Year]:[Spud Year]],BJ$4,Offshore_Wells_Jan_2024[[Original Wellbore Intent]:[Original Wellbore Intent]],"Development")</f>
        <v>0</v>
      </c>
      <c r="BK46" s="73">
        <f t="shared" si="186"/>
        <v>147</v>
      </c>
    </row>
    <row r="47" spans="1:63" outlineLevel="1" x14ac:dyDescent="0.3">
      <c r="B47" s="19" t="s">
        <v>43</v>
      </c>
      <c r="C47" s="81">
        <f>COUNTIFS(Offshore_Wells_Jan_2024[[Region QB]:[Region QB]],"WoS",Offshore_Wells_Jan_2024[[Spud Year]:[Spud Year]],C$4,Offshore_Wells_Jan_2024[[Original Wellbore Intent]:[Original Wellbore Intent]],"Development")</f>
        <v>0</v>
      </c>
      <c r="D47" s="81">
        <f>COUNTIFS(Offshore_Wells_Jan_2024[[Region QB]:[Region QB]],"WoS",Offshore_Wells_Jan_2024[[Spud Year]:[Spud Year]],D$4,Offshore_Wells_Jan_2024[[Original Wellbore Intent]:[Original Wellbore Intent]],"Development")</f>
        <v>0</v>
      </c>
      <c r="E47" s="81">
        <f>COUNTIFS(Offshore_Wells_Jan_2024[[Region QB]:[Region QB]],"WoS",Offshore_Wells_Jan_2024[[Spud Year]:[Spud Year]],E$4,Offshore_Wells_Jan_2024[[Original Wellbore Intent]:[Original Wellbore Intent]],"Development")</f>
        <v>0</v>
      </c>
      <c r="F47" s="81">
        <f>COUNTIFS(Offshore_Wells_Jan_2024[[Region QB]:[Region QB]],"WoS",Offshore_Wells_Jan_2024[[Spud Year]:[Spud Year]],F$4,Offshore_Wells_Jan_2024[[Original Wellbore Intent]:[Original Wellbore Intent]],"Development")</f>
        <v>0</v>
      </c>
      <c r="G47" s="81">
        <f>COUNTIFS(Offshore_Wells_Jan_2024[[Region QB]:[Region QB]],"WoS",Offshore_Wells_Jan_2024[[Spud Year]:[Spud Year]],G$4,Offshore_Wells_Jan_2024[[Original Wellbore Intent]:[Original Wellbore Intent]],"Development")</f>
        <v>0</v>
      </c>
      <c r="H47" s="81">
        <f>COUNTIFS(Offshore_Wells_Jan_2024[[Region QB]:[Region QB]],"WoS",Offshore_Wells_Jan_2024[[Spud Year]:[Spud Year]],H$4,Offshore_Wells_Jan_2024[[Original Wellbore Intent]:[Original Wellbore Intent]],"Development")</f>
        <v>0</v>
      </c>
      <c r="I47" s="81">
        <f>COUNTIFS(Offshore_Wells_Jan_2024[[Region QB]:[Region QB]],"WoS",Offshore_Wells_Jan_2024[[Spud Year]:[Spud Year]],I$4,Offshore_Wells_Jan_2024[[Original Wellbore Intent]:[Original Wellbore Intent]],"Development")</f>
        <v>0</v>
      </c>
      <c r="J47" s="81">
        <f>COUNTIFS(Offshore_Wells_Jan_2024[[Region QB]:[Region QB]],"WoS",Offshore_Wells_Jan_2024[[Spud Year]:[Spud Year]],J$4,Offshore_Wells_Jan_2024[[Original Wellbore Intent]:[Original Wellbore Intent]],"Development")</f>
        <v>0</v>
      </c>
      <c r="K47" s="81">
        <f>COUNTIFS(Offshore_Wells_Jan_2024[[Region QB]:[Region QB]],"WoS",Offshore_Wells_Jan_2024[[Spud Year]:[Spud Year]],K$4,Offshore_Wells_Jan_2024[[Original Wellbore Intent]:[Original Wellbore Intent]],"Development")</f>
        <v>0</v>
      </c>
      <c r="L47" s="81">
        <f>COUNTIFS(Offshore_Wells_Jan_2024[[Region QB]:[Region QB]],"WoS",Offshore_Wells_Jan_2024[[Spud Year]:[Spud Year]],L$4,Offshore_Wells_Jan_2024[[Original Wellbore Intent]:[Original Wellbore Intent]],"Development")</f>
        <v>0</v>
      </c>
      <c r="M47" s="81">
        <f>COUNTIFS(Offshore_Wells_Jan_2024[[Region QB]:[Region QB]],"WoS",Offshore_Wells_Jan_2024[[Spud Year]:[Spud Year]],M$4,Offshore_Wells_Jan_2024[[Original Wellbore Intent]:[Original Wellbore Intent]],"Development")</f>
        <v>0</v>
      </c>
      <c r="N47" s="81">
        <f>COUNTIFS(Offshore_Wells_Jan_2024[[Region QB]:[Region QB]],"WoS",Offshore_Wells_Jan_2024[[Spud Year]:[Spud Year]],N$4,Offshore_Wells_Jan_2024[[Original Wellbore Intent]:[Original Wellbore Intent]],"Development")</f>
        <v>0</v>
      </c>
      <c r="O47" s="81">
        <f>COUNTIFS(Offshore_Wells_Jan_2024[[Region QB]:[Region QB]],"WoS",Offshore_Wells_Jan_2024[[Spud Year]:[Spud Year]],O$4,Offshore_Wells_Jan_2024[[Original Wellbore Intent]:[Original Wellbore Intent]],"Development")</f>
        <v>0</v>
      </c>
      <c r="P47" s="81">
        <f>COUNTIFS(Offshore_Wells_Jan_2024[[Region QB]:[Region QB]],"WoS",Offshore_Wells_Jan_2024[[Spud Year]:[Spud Year]],P$4,Offshore_Wells_Jan_2024[[Original Wellbore Intent]:[Original Wellbore Intent]],"Development")</f>
        <v>0</v>
      </c>
      <c r="Q47" s="81">
        <f>COUNTIFS(Offshore_Wells_Jan_2024[[Region QB]:[Region QB]],"WoS",Offshore_Wells_Jan_2024[[Spud Year]:[Spud Year]],Q$4,Offshore_Wells_Jan_2024[[Original Wellbore Intent]:[Original Wellbore Intent]],"Development")</f>
        <v>0</v>
      </c>
      <c r="R47" s="81">
        <f>COUNTIFS(Offshore_Wells_Jan_2024[[Region QB]:[Region QB]],"WoS",Offshore_Wells_Jan_2024[[Spud Year]:[Spud Year]],R$4,Offshore_Wells_Jan_2024[[Original Wellbore Intent]:[Original Wellbore Intent]],"Development")</f>
        <v>0</v>
      </c>
      <c r="S47" s="81">
        <f>COUNTIFS(Offshore_Wells_Jan_2024[[Region QB]:[Region QB]],"WoS",Offshore_Wells_Jan_2024[[Spud Year]:[Spud Year]],S$4,Offshore_Wells_Jan_2024[[Original Wellbore Intent]:[Original Wellbore Intent]],"Development")</f>
        <v>0</v>
      </c>
      <c r="T47" s="81">
        <f>COUNTIFS(Offshore_Wells_Jan_2024[[Region QB]:[Region QB]],"WoS",Offshore_Wells_Jan_2024[[Spud Year]:[Spud Year]],T$4,Offshore_Wells_Jan_2024[[Original Wellbore Intent]:[Original Wellbore Intent]],"Development")</f>
        <v>0</v>
      </c>
      <c r="U47" s="81">
        <f>COUNTIFS(Offshore_Wells_Jan_2024[[Region QB]:[Region QB]],"WoS",Offshore_Wells_Jan_2024[[Spud Year]:[Spud Year]],U$4,Offshore_Wells_Jan_2024[[Original Wellbore Intent]:[Original Wellbore Intent]],"Development")</f>
        <v>0</v>
      </c>
      <c r="V47" s="81">
        <f>COUNTIFS(Offshore_Wells_Jan_2024[[Region QB]:[Region QB]],"WoS",Offshore_Wells_Jan_2024[[Spud Year]:[Spud Year]],V$4,Offshore_Wells_Jan_2024[[Original Wellbore Intent]:[Original Wellbore Intent]],"Development")</f>
        <v>0</v>
      </c>
      <c r="W47" s="81">
        <f>COUNTIFS(Offshore_Wells_Jan_2024[[Region QB]:[Region QB]],"WoS",Offshore_Wells_Jan_2024[[Spud Year]:[Spud Year]],W$4,Offshore_Wells_Jan_2024[[Original Wellbore Intent]:[Original Wellbore Intent]],"Development")</f>
        <v>0</v>
      </c>
      <c r="X47" s="81">
        <f>COUNTIFS(Offshore_Wells_Jan_2024[[Region QB]:[Region QB]],"WoS",Offshore_Wells_Jan_2024[[Spud Year]:[Spud Year]],X$4,Offshore_Wells_Jan_2024[[Original Wellbore Intent]:[Original Wellbore Intent]],"Development")</f>
        <v>0</v>
      </c>
      <c r="Y47" s="81">
        <f>COUNTIFS(Offshore_Wells_Jan_2024[[Region QB]:[Region QB]],"WoS",Offshore_Wells_Jan_2024[[Spud Year]:[Spud Year]],Y$4,Offshore_Wells_Jan_2024[[Original Wellbore Intent]:[Original Wellbore Intent]],"Development")</f>
        <v>0</v>
      </c>
      <c r="Z47" s="81">
        <f>COUNTIFS(Offshore_Wells_Jan_2024[[Region QB]:[Region QB]],"WoS",Offshore_Wells_Jan_2024[[Spud Year]:[Spud Year]],Z$4,Offshore_Wells_Jan_2024[[Original Wellbore Intent]:[Original Wellbore Intent]],"Development")</f>
        <v>0</v>
      </c>
      <c r="AA47" s="81">
        <f>COUNTIFS(Offshore_Wells_Jan_2024[[Region QB]:[Region QB]],"WoS",Offshore_Wells_Jan_2024[[Spud Year]:[Spud Year]],AA$4,Offshore_Wells_Jan_2024[[Original Wellbore Intent]:[Original Wellbore Intent]],"Development")</f>
        <v>0</v>
      </c>
      <c r="AB47" s="81">
        <f>COUNTIFS(Offshore_Wells_Jan_2024[[Region QB]:[Region QB]],"WoS",Offshore_Wells_Jan_2024[[Spud Year]:[Spud Year]],AB$4,Offshore_Wells_Jan_2024[[Original Wellbore Intent]:[Original Wellbore Intent]],"Development")</f>
        <v>0</v>
      </c>
      <c r="AC47" s="81">
        <f>COUNTIFS(Offshore_Wells_Jan_2024[[Region QB]:[Region QB]],"WoS",Offshore_Wells_Jan_2024[[Spud Year]:[Spud Year]],AC$4,Offshore_Wells_Jan_2024[[Original Wellbore Intent]:[Original Wellbore Intent]],"Development")</f>
        <v>0</v>
      </c>
      <c r="AD47" s="81">
        <f>COUNTIFS(Offshore_Wells_Jan_2024[[Region QB]:[Region QB]],"WoS",Offshore_Wells_Jan_2024[[Spud Year]:[Spud Year]],AD$4,Offshore_Wells_Jan_2024[[Original Wellbore Intent]:[Original Wellbore Intent]],"Development")</f>
        <v>0</v>
      </c>
      <c r="AE47" s="81">
        <f>COUNTIFS(Offshore_Wells_Jan_2024[[Region QB]:[Region QB]],"WoS",Offshore_Wells_Jan_2024[[Spud Year]:[Spud Year]],AE$4,Offshore_Wells_Jan_2024[[Original Wellbore Intent]:[Original Wellbore Intent]],"Development")</f>
        <v>0</v>
      </c>
      <c r="AF47" s="81">
        <f>COUNTIFS(Offshore_Wells_Jan_2024[[Region QB]:[Region QB]],"WoS",Offshore_Wells_Jan_2024[[Spud Year]:[Spud Year]],AF$4,Offshore_Wells_Jan_2024[[Original Wellbore Intent]:[Original Wellbore Intent]],"Development")</f>
        <v>0</v>
      </c>
      <c r="AG47" s="81">
        <f>COUNTIFS(Offshore_Wells_Jan_2024[[Region QB]:[Region QB]],"WoS",Offshore_Wells_Jan_2024[[Spud Year]:[Spud Year]],AG$4,Offshore_Wells_Jan_2024[[Original Wellbore Intent]:[Original Wellbore Intent]],"Development")</f>
        <v>3</v>
      </c>
      <c r="AH47" s="81">
        <f>COUNTIFS(Offshore_Wells_Jan_2024[[Region QB]:[Region QB]],"WoS",Offshore_Wells_Jan_2024[[Spud Year]:[Spud Year]],AH$4,Offshore_Wells_Jan_2024[[Original Wellbore Intent]:[Original Wellbore Intent]],"Development")</f>
        <v>10</v>
      </c>
      <c r="AI47" s="81">
        <f>COUNTIFS(Offshore_Wells_Jan_2024[[Region QB]:[Region QB]],"WoS",Offshore_Wells_Jan_2024[[Spud Year]:[Spud Year]],AI$4,Offshore_Wells_Jan_2024[[Original Wellbore Intent]:[Original Wellbore Intent]],"Development")</f>
        <v>14</v>
      </c>
      <c r="AJ47" s="81">
        <f>COUNTIFS(Offshore_Wells_Jan_2024[[Region QB]:[Region QB]],"WoS",Offshore_Wells_Jan_2024[[Spud Year]:[Spud Year]],AJ$4,Offshore_Wells_Jan_2024[[Original Wellbore Intent]:[Original Wellbore Intent]],"Development")</f>
        <v>5</v>
      </c>
      <c r="AK47" s="81">
        <f>COUNTIFS(Offshore_Wells_Jan_2024[[Region QB]:[Region QB]],"WoS",Offshore_Wells_Jan_2024[[Spud Year]:[Spud Year]],AK$4,Offshore_Wells_Jan_2024[[Original Wellbore Intent]:[Original Wellbore Intent]],"Development")</f>
        <v>18</v>
      </c>
      <c r="AL47" s="81">
        <f>COUNTIFS(Offshore_Wells_Jan_2024[[Region QB]:[Region QB]],"WoS",Offshore_Wells_Jan_2024[[Spud Year]:[Spud Year]],AL$4,Offshore_Wells_Jan_2024[[Original Wellbore Intent]:[Original Wellbore Intent]],"Development")</f>
        <v>13</v>
      </c>
      <c r="AM47" s="81">
        <f>COUNTIFS(Offshore_Wells_Jan_2024[[Region QB]:[Region QB]],"WoS",Offshore_Wells_Jan_2024[[Spud Year]:[Spud Year]],AM$4,Offshore_Wells_Jan_2024[[Original Wellbore Intent]:[Original Wellbore Intent]],"Development")</f>
        <v>11</v>
      </c>
      <c r="AN47" s="81">
        <f>COUNTIFS(Offshore_Wells_Jan_2024[[Region QB]:[Region QB]],"WoS",Offshore_Wells_Jan_2024[[Spud Year]:[Spud Year]],AN$4,Offshore_Wells_Jan_2024[[Original Wellbore Intent]:[Original Wellbore Intent]],"Development")</f>
        <v>12</v>
      </c>
      <c r="AO47" s="81">
        <f>COUNTIFS(Offshore_Wells_Jan_2024[[Region QB]:[Region QB]],"WoS",Offshore_Wells_Jan_2024[[Spud Year]:[Spud Year]],AO$4,Offshore_Wells_Jan_2024[[Original Wellbore Intent]:[Original Wellbore Intent]],"Development")</f>
        <v>11</v>
      </c>
      <c r="AP47" s="81">
        <f>COUNTIFS(Offshore_Wells_Jan_2024[[Region QB]:[Region QB]],"WoS",Offshore_Wells_Jan_2024[[Spud Year]:[Spud Year]],AP$4,Offshore_Wells_Jan_2024[[Original Wellbore Intent]:[Original Wellbore Intent]],"Development")</f>
        <v>12</v>
      </c>
      <c r="AQ47" s="81">
        <f>COUNTIFS(Offshore_Wells_Jan_2024[[Region QB]:[Region QB]],"WoS",Offshore_Wells_Jan_2024[[Spud Year]:[Spud Year]],AQ$4,Offshore_Wells_Jan_2024[[Original Wellbore Intent]:[Original Wellbore Intent]],"Development")</f>
        <v>6</v>
      </c>
      <c r="AR47" s="81">
        <f>COUNTIFS(Offshore_Wells_Jan_2024[[Region QB]:[Region QB]],"WoS",Offshore_Wells_Jan_2024[[Spud Year]:[Spud Year]],AR$4,Offshore_Wells_Jan_2024[[Original Wellbore Intent]:[Original Wellbore Intent]],"Development")</f>
        <v>16</v>
      </c>
      <c r="AS47" s="81">
        <f>COUNTIFS(Offshore_Wells_Jan_2024[[Region QB]:[Region QB]],"WoS",Offshore_Wells_Jan_2024[[Spud Year]:[Spud Year]],AS$4,Offshore_Wells_Jan_2024[[Original Wellbore Intent]:[Original Wellbore Intent]],"Development")</f>
        <v>7</v>
      </c>
      <c r="AT47" s="81">
        <f>COUNTIFS(Offshore_Wells_Jan_2024[[Region QB]:[Region QB]],"WoS",Offshore_Wells_Jan_2024[[Spud Year]:[Spud Year]],AT$4,Offshore_Wells_Jan_2024[[Original Wellbore Intent]:[Original Wellbore Intent]],"Development")</f>
        <v>6</v>
      </c>
      <c r="AU47" s="81">
        <f>COUNTIFS(Offshore_Wells_Jan_2024[[Region QB]:[Region QB]],"WoS",Offshore_Wells_Jan_2024[[Spud Year]:[Spud Year]],AU$4,Offshore_Wells_Jan_2024[[Original Wellbore Intent]:[Original Wellbore Intent]],"Development")</f>
        <v>12</v>
      </c>
      <c r="AV47" s="81">
        <f>COUNTIFS(Offshore_Wells_Jan_2024[[Region QB]:[Region QB]],"WoS",Offshore_Wells_Jan_2024[[Spud Year]:[Spud Year]],AV$4,Offshore_Wells_Jan_2024[[Original Wellbore Intent]:[Original Wellbore Intent]],"Development")</f>
        <v>10</v>
      </c>
      <c r="AW47" s="81">
        <f>COUNTIFS(Offshore_Wells_Jan_2024[[Region QB]:[Region QB]],"WoS",Offshore_Wells_Jan_2024[[Spud Year]:[Spud Year]],AW$4,Offshore_Wells_Jan_2024[[Original Wellbore Intent]:[Original Wellbore Intent]],"Development")</f>
        <v>5</v>
      </c>
      <c r="AX47" s="81">
        <f>COUNTIFS(Offshore_Wells_Jan_2024[[Region QB]:[Region QB]],"WoS",Offshore_Wells_Jan_2024[[Spud Year]:[Spud Year]],AX$4,Offshore_Wells_Jan_2024[[Original Wellbore Intent]:[Original Wellbore Intent]],"Development")</f>
        <v>1</v>
      </c>
      <c r="AY47" s="81">
        <f>COUNTIFS(Offshore_Wells_Jan_2024[[Region QB]:[Region QB]],"WoS",Offshore_Wells_Jan_2024[[Spud Year]:[Spud Year]],AY$4,Offshore_Wells_Jan_2024[[Original Wellbore Intent]:[Original Wellbore Intent]],"Development")</f>
        <v>4</v>
      </c>
      <c r="AZ47" s="81">
        <f>COUNTIFS(Offshore_Wells_Jan_2024[[Region QB]:[Region QB]],"WoS",Offshore_Wells_Jan_2024[[Spud Year]:[Spud Year]],AZ$4,Offshore_Wells_Jan_2024[[Original Wellbore Intent]:[Original Wellbore Intent]],"Development")</f>
        <v>11</v>
      </c>
      <c r="BA47" s="81">
        <f>COUNTIFS(Offshore_Wells_Jan_2024[[Region QB]:[Region QB]],"WoS",Offshore_Wells_Jan_2024[[Spud Year]:[Spud Year]],BA$4,Offshore_Wells_Jan_2024[[Original Wellbore Intent]:[Original Wellbore Intent]],"Development")</f>
        <v>2</v>
      </c>
      <c r="BB47" s="81">
        <f>COUNTIFS(Offshore_Wells_Jan_2024[[Region QB]:[Region QB]],"WoS",Offshore_Wells_Jan_2024[[Spud Year]:[Spud Year]],BB$4,Offshore_Wells_Jan_2024[[Original Wellbore Intent]:[Original Wellbore Intent]],"Development")</f>
        <v>14</v>
      </c>
      <c r="BC47" s="81">
        <f>COUNTIFS(Offshore_Wells_Jan_2024[[Region QB]:[Region QB]],"WoS",Offshore_Wells_Jan_2024[[Spud Year]:[Spud Year]],BC$4,Offshore_Wells_Jan_2024[[Original Wellbore Intent]:[Original Wellbore Intent]],"Development")</f>
        <v>14</v>
      </c>
      <c r="BD47" s="81">
        <f>COUNTIFS(Offshore_Wells_Jan_2024[[Region QB]:[Region QB]],"WoS",Offshore_Wells_Jan_2024[[Spud Year]:[Spud Year]],BD$4,Offshore_Wells_Jan_2024[[Original Wellbore Intent]:[Original Wellbore Intent]],"Development")</f>
        <v>9</v>
      </c>
      <c r="BE47" s="81">
        <f>COUNTIFS(Offshore_Wells_Jan_2024[[Region QB]:[Region QB]],"WoS",Offshore_Wells_Jan_2024[[Spud Year]:[Spud Year]],BE$4,Offshore_Wells_Jan_2024[[Original Wellbore Intent]:[Original Wellbore Intent]],"Development")</f>
        <v>8</v>
      </c>
      <c r="BF47" s="81">
        <f>COUNTIFS(Offshore_Wells_Jan_2024[[Region QB]:[Region QB]],"WoS",Offshore_Wells_Jan_2024[[Spud Year]:[Spud Year]],BF$4,Offshore_Wells_Jan_2024[[Original Wellbore Intent]:[Original Wellbore Intent]],"Development")</f>
        <v>10</v>
      </c>
      <c r="BG47" s="81">
        <f>COUNTIFS(Offshore_Wells_Jan_2024[[Region QB]:[Region QB]],"WoS",Offshore_Wells_Jan_2024[[Spud Year]:[Spud Year]],BG$4,Offshore_Wells_Jan_2024[[Original Wellbore Intent]:[Original Wellbore Intent]],"Development")</f>
        <v>6</v>
      </c>
      <c r="BH47" s="81">
        <f>COUNTIFS(Offshore_Wells_Jan_2024[[Region QB]:[Region QB]],"WoS",Offshore_Wells_Jan_2024[[Spud Year]:[Spud Year]],BH$4,Offshore_Wells_Jan_2024[[Original Wellbore Intent]:[Original Wellbore Intent]],"Development")</f>
        <v>5</v>
      </c>
      <c r="BI47" s="81">
        <f>COUNTIFS(Offshore_Wells_Jan_2024[[Region QB]:[Region QB]],"WoS",Offshore_Wells_Jan_2024[[Spud Year]:[Spud Year]],BI$4,Offshore_Wells_Jan_2024[[Original Wellbore Intent]:[Original Wellbore Intent]],"Development")</f>
        <v>4</v>
      </c>
      <c r="BJ47" s="81">
        <f>COUNTIFS(Offshore_Wells_Jan_2024[[Region QB]:[Region QB]],"WoS",Offshore_Wells_Jan_2024[[Spud Year]:[Spud Year]],BJ$4,Offshore_Wells_Jan_2024[[Original Wellbore Intent]:[Original Wellbore Intent]],"Development")</f>
        <v>8</v>
      </c>
      <c r="BK47" s="73">
        <f t="shared" si="186"/>
        <v>267</v>
      </c>
    </row>
    <row r="48" spans="1:63" x14ac:dyDescent="0.3">
      <c r="A48" s="16"/>
      <c r="B48" s="20"/>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4"/>
    </row>
    <row r="49" spans="1:63" s="49" customFormat="1" ht="14.5" thickBot="1" x14ac:dyDescent="0.35">
      <c r="B49" s="50"/>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3"/>
    </row>
    <row r="50" spans="1:63" s="21" customFormat="1" ht="15.5" x14ac:dyDescent="0.35">
      <c r="A50" s="25" t="s">
        <v>49</v>
      </c>
      <c r="B50" s="2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5"/>
    </row>
    <row r="51" spans="1:63" x14ac:dyDescent="0.3">
      <c r="A51" s="17"/>
      <c r="B51" s="42" t="s">
        <v>50</v>
      </c>
      <c r="C51" s="70">
        <f t="shared" ref="C51" si="187">SUM(C52:C57)</f>
        <v>1</v>
      </c>
      <c r="D51" s="70">
        <f t="shared" ref="D51" si="188">SUM(D52:D57)</f>
        <v>10</v>
      </c>
      <c r="E51" s="70">
        <f t="shared" ref="E51" si="189">SUM(E52:E57)</f>
        <v>21</v>
      </c>
      <c r="F51" s="70">
        <f t="shared" ref="F51" si="190">SUM(F52:F57)</f>
        <v>41</v>
      </c>
      <c r="G51" s="70">
        <f t="shared" ref="G51" si="191">SUM(G52:G57)</f>
        <v>34</v>
      </c>
      <c r="H51" s="70">
        <f t="shared" ref="H51" si="192">SUM(H52:H57)</f>
        <v>44</v>
      </c>
      <c r="I51" s="70">
        <f t="shared" ref="I51" si="193">SUM(I52:I57)</f>
        <v>22</v>
      </c>
      <c r="J51" s="70">
        <f t="shared" ref="J51" si="194">SUM(J52:J57)</f>
        <v>26</v>
      </c>
      <c r="K51" s="70">
        <f t="shared" ref="K51" si="195">SUM(K52:K57)</f>
        <v>37</v>
      </c>
      <c r="L51" s="70">
        <f t="shared" ref="L51" si="196">SUM(L52:L57)</f>
        <v>45</v>
      </c>
      <c r="M51" s="70">
        <f t="shared" ref="M51" si="197">SUM(M52:M57)</f>
        <v>74</v>
      </c>
      <c r="N51" s="70">
        <f t="shared" ref="N51" si="198">SUM(N52:N57)</f>
        <v>83</v>
      </c>
      <c r="O51" s="70">
        <f t="shared" ref="O51" si="199">SUM(O52:O57)</f>
        <v>61</v>
      </c>
      <c r="P51" s="70">
        <f t="shared" ref="P51" si="200">SUM(P52:P57)</f>
        <v>75</v>
      </c>
      <c r="Q51" s="70">
        <f t="shared" ref="Q51" si="201">SUM(Q52:Q57)</f>
        <v>41</v>
      </c>
      <c r="R51" s="70">
        <f t="shared" ref="R51" si="202">SUM(R52:R57)</f>
        <v>38</v>
      </c>
      <c r="S51" s="70">
        <f t="shared" ref="S51" si="203">SUM(S52:S57)</f>
        <v>38</v>
      </c>
      <c r="T51" s="70">
        <f t="shared" ref="T51" si="204">SUM(T52:T57)</f>
        <v>56</v>
      </c>
      <c r="U51" s="70">
        <f t="shared" ref="U51" si="205">SUM(U52:U57)</f>
        <v>73</v>
      </c>
      <c r="V51" s="70">
        <f t="shared" ref="V51" si="206">SUM(V52:V57)</f>
        <v>83</v>
      </c>
      <c r="W51" s="70">
        <f t="shared" ref="W51" si="207">SUM(W52:W57)</f>
        <v>118</v>
      </c>
      <c r="X51" s="70">
        <f t="shared" ref="X51" si="208">SUM(X52:X57)</f>
        <v>98</v>
      </c>
      <c r="Y51" s="70">
        <f t="shared" ref="Y51" si="209">SUM(Y52:Y57)</f>
        <v>76</v>
      </c>
      <c r="Z51" s="70">
        <f t="shared" ref="Z51" si="210">SUM(Z52:Z57)</f>
        <v>73</v>
      </c>
      <c r="AA51" s="70">
        <f t="shared" ref="AA51" si="211">SUM(AA52:AA57)</f>
        <v>91</v>
      </c>
      <c r="AB51" s="70">
        <f t="shared" ref="AB51" si="212">SUM(AB52:AB57)</f>
        <v>96</v>
      </c>
      <c r="AC51" s="70">
        <f t="shared" ref="AC51" si="213">SUM(AC52:AC57)</f>
        <v>159</v>
      </c>
      <c r="AD51" s="70">
        <f t="shared" ref="AD51" si="214">SUM(AD52:AD57)</f>
        <v>116</v>
      </c>
      <c r="AE51" s="70">
        <f t="shared" ref="AE51" si="215">SUM(AE52:AE57)</f>
        <v>73</v>
      </c>
      <c r="AF51" s="70">
        <f t="shared" ref="AF51" si="216">SUM(AF52:AF57)</f>
        <v>53</v>
      </c>
      <c r="AG51" s="70">
        <f t="shared" ref="AG51" si="217">SUM(AG52:AG57)</f>
        <v>60</v>
      </c>
      <c r="AH51" s="70">
        <f t="shared" ref="AH51" si="218">SUM(AH52:AH57)</f>
        <v>54</v>
      </c>
      <c r="AI51" s="70">
        <f t="shared" ref="AI51" si="219">SUM(AI52:AI57)</f>
        <v>73</v>
      </c>
      <c r="AJ51" s="70">
        <f t="shared" ref="AJ51" si="220">SUM(AJ52:AJ57)</f>
        <v>61</v>
      </c>
      <c r="AK51" s="70">
        <f t="shared" ref="AK51" si="221">SUM(AK52:AK57)</f>
        <v>45</v>
      </c>
      <c r="AL51" s="70">
        <f t="shared" ref="AL51" si="222">SUM(AL52:AL57)</f>
        <v>16</v>
      </c>
      <c r="AM51" s="70">
        <f t="shared" ref="AM51" si="223">SUM(AM52:AM57)</f>
        <v>30</v>
      </c>
      <c r="AN51" s="70">
        <f t="shared" ref="AN51" si="224">SUM(AN52:AN57)</f>
        <v>25</v>
      </c>
      <c r="AO51" s="70">
        <f t="shared" ref="AO51" si="225">SUM(AO52:AO57)</f>
        <v>16</v>
      </c>
      <c r="AP51" s="70">
        <f t="shared" ref="AP51" si="226">SUM(AP52:AP57)</f>
        <v>24</v>
      </c>
      <c r="AQ51" s="70">
        <f t="shared" ref="AQ51" si="227">SUM(AQ52:AQ57)</f>
        <v>27</v>
      </c>
      <c r="AR51" s="70">
        <f t="shared" ref="AR51" si="228">SUM(AR52:AR57)</f>
        <v>33</v>
      </c>
      <c r="AS51" s="70">
        <f t="shared" ref="AS51" si="229">SUM(AS52:AS57)</f>
        <v>30</v>
      </c>
      <c r="AT51" s="70">
        <f t="shared" ref="AT51" si="230">SUM(AT52:AT57)</f>
        <v>34</v>
      </c>
      <c r="AU51" s="70">
        <f t="shared" ref="AU51" si="231">SUM(AU52:AU57)</f>
        <v>47</v>
      </c>
      <c r="AV51" s="70">
        <f t="shared" ref="AV51" si="232">SUM(AV52:AV57)</f>
        <v>23</v>
      </c>
      <c r="AW51" s="70">
        <f t="shared" ref="AW51" si="233">SUM(AW52:AW57)</f>
        <v>28</v>
      </c>
      <c r="AX51" s="70">
        <f t="shared" ref="AX51" si="234">SUM(AX52:AX57)</f>
        <v>16</v>
      </c>
      <c r="AY51" s="70">
        <f t="shared" ref="AY51" si="235">SUM(AY52:AY57)</f>
        <v>26</v>
      </c>
      <c r="AZ51" s="70">
        <f t="shared" ref="AZ51" si="236">SUM(AZ52:AZ57)</f>
        <v>16</v>
      </c>
      <c r="BA51" s="70">
        <f t="shared" ref="BA51" si="237">SUM(BA52:BA57)</f>
        <v>19</v>
      </c>
      <c r="BB51" s="70">
        <f t="shared" ref="BB51" si="238">SUM(BB52:BB57)</f>
        <v>14</v>
      </c>
      <c r="BC51" s="70">
        <f t="shared" ref="BC51" si="239">SUM(BC52:BC57)</f>
        <v>14</v>
      </c>
      <c r="BD51" s="70">
        <f t="shared" ref="BD51" si="240">SUM(BD52:BD57)</f>
        <v>18</v>
      </c>
      <c r="BE51" s="70">
        <f t="shared" ref="BE51" si="241">SUM(BE52:BE57)</f>
        <v>8</v>
      </c>
      <c r="BF51" s="70">
        <f t="shared" ref="BF51" si="242">SUM(BF52:BF57)</f>
        <v>19</v>
      </c>
      <c r="BG51" s="70">
        <f t="shared" ref="BG51" si="243">SUM(BG52:BG57)</f>
        <v>10</v>
      </c>
      <c r="BH51" s="70">
        <f t="shared" ref="BH51" si="244">SUM(BH52:BH57)</f>
        <v>5</v>
      </c>
      <c r="BI51" s="70">
        <f t="shared" ref="BI51" si="245">SUM(BI52:BI57)</f>
        <v>8</v>
      </c>
      <c r="BJ51" s="70">
        <f t="shared" ref="BJ51" si="246">SUM(BJ52:BJ57)</f>
        <v>9</v>
      </c>
      <c r="BK51" s="71">
        <f t="shared" ref="BK51:BK57" si="247">SUM(C51:BJ51)</f>
        <v>2664</v>
      </c>
    </row>
    <row r="52" spans="1:63" outlineLevel="1" x14ac:dyDescent="0.3">
      <c r="B52" s="19" t="s">
        <v>38</v>
      </c>
      <c r="C52" s="81">
        <f>COUNTIFS(Offshore_Wells_Jan_2024[[Region QB]:[Region QB]],"C/SWA",Offshore_Wells_Jan_2024[[Spud Year]:[Spud Year]],C$4,Offshore_Wells_Jan_2024[[Original Wellbore Intent]:[Original Wellbore Intent]],"Exploration",Offshore_Wells_Jan_2024[[Total Count Excl E&amp;A Mech ST]:[Total Count Excl E&amp;A Mech ST]],1)</f>
        <v>0</v>
      </c>
      <c r="D52" s="81">
        <f>COUNTIFS(Offshore_Wells_Jan_2024[[Region QB]:[Region QB]],"C/SWA",Offshore_Wells_Jan_2024[[Spud Year]:[Spud Year]],D$4,Offshore_Wells_Jan_2024[[Original Wellbore Intent]:[Original Wellbore Intent]],"Exploration",Offshore_Wells_Jan_2024[[Total Count Excl E&amp;A Mech ST]:[Total Count Excl E&amp;A Mech ST]],1)</f>
        <v>0</v>
      </c>
      <c r="E52" s="81">
        <f>COUNTIFS(Offshore_Wells_Jan_2024[[Region QB]:[Region QB]],"C/SWA",Offshore_Wells_Jan_2024[[Spud Year]:[Spud Year]],E$4,Offshore_Wells_Jan_2024[[Original Wellbore Intent]:[Original Wellbore Intent]],"Exploration",Offshore_Wells_Jan_2024[[Total Count Excl E&amp;A Mech ST]:[Total Count Excl E&amp;A Mech ST]],1)</f>
        <v>0</v>
      </c>
      <c r="F52" s="81">
        <f>COUNTIFS(Offshore_Wells_Jan_2024[[Region QB]:[Region QB]],"C/SWA",Offshore_Wells_Jan_2024[[Spud Year]:[Spud Year]],F$4,Offshore_Wells_Jan_2024[[Original Wellbore Intent]:[Original Wellbore Intent]],"Exploration",Offshore_Wells_Jan_2024[[Total Count Excl E&amp;A Mech ST]:[Total Count Excl E&amp;A Mech ST]],1)</f>
        <v>0</v>
      </c>
      <c r="G52" s="81">
        <f>COUNTIFS(Offshore_Wells_Jan_2024[[Region QB]:[Region QB]],"C/SWA",Offshore_Wells_Jan_2024[[Spud Year]:[Spud Year]],G$4,Offshore_Wells_Jan_2024[[Original Wellbore Intent]:[Original Wellbore Intent]],"Exploration",Offshore_Wells_Jan_2024[[Total Count Excl E&amp;A Mech ST]:[Total Count Excl E&amp;A Mech ST]],1)</f>
        <v>0</v>
      </c>
      <c r="H52" s="81">
        <f>COUNTIFS(Offshore_Wells_Jan_2024[[Region QB]:[Region QB]],"C/SWA",Offshore_Wells_Jan_2024[[Spud Year]:[Spud Year]],H$4,Offshore_Wells_Jan_2024[[Original Wellbore Intent]:[Original Wellbore Intent]],"Exploration",Offshore_Wells_Jan_2024[[Total Count Excl E&amp;A Mech ST]:[Total Count Excl E&amp;A Mech ST]],1)</f>
        <v>0</v>
      </c>
      <c r="I52" s="81">
        <f>COUNTIFS(Offshore_Wells_Jan_2024[[Region QB]:[Region QB]],"C/SWA",Offshore_Wells_Jan_2024[[Spud Year]:[Spud Year]],I$4,Offshore_Wells_Jan_2024[[Original Wellbore Intent]:[Original Wellbore Intent]],"Exploration",Offshore_Wells_Jan_2024[[Total Count Excl E&amp;A Mech ST]:[Total Count Excl E&amp;A Mech ST]],1)</f>
        <v>0</v>
      </c>
      <c r="J52" s="81">
        <f>COUNTIFS(Offshore_Wells_Jan_2024[[Region QB]:[Region QB]],"C/SWA",Offshore_Wells_Jan_2024[[Spud Year]:[Spud Year]],J$4,Offshore_Wells_Jan_2024[[Original Wellbore Intent]:[Original Wellbore Intent]],"Exploration",Offshore_Wells_Jan_2024[[Total Count Excl E&amp;A Mech ST]:[Total Count Excl E&amp;A Mech ST]],1)</f>
        <v>0</v>
      </c>
      <c r="K52" s="81">
        <f>COUNTIFS(Offshore_Wells_Jan_2024[[Region QB]:[Region QB]],"C/SWA",Offshore_Wells_Jan_2024[[Spud Year]:[Spud Year]],K$4,Offshore_Wells_Jan_2024[[Original Wellbore Intent]:[Original Wellbore Intent]],"Exploration",Offshore_Wells_Jan_2024[[Total Count Excl E&amp;A Mech ST]:[Total Count Excl E&amp;A Mech ST]],1)</f>
        <v>0</v>
      </c>
      <c r="L52" s="81">
        <f>COUNTIFS(Offshore_Wells_Jan_2024[[Region QB]:[Region QB]],"C/SWA",Offshore_Wells_Jan_2024[[Spud Year]:[Spud Year]],L$4,Offshore_Wells_Jan_2024[[Original Wellbore Intent]:[Original Wellbore Intent]],"Exploration",Offshore_Wells_Jan_2024[[Total Count Excl E&amp;A Mech ST]:[Total Count Excl E&amp;A Mech ST]],1)</f>
        <v>0</v>
      </c>
      <c r="M52" s="81">
        <f>COUNTIFS(Offshore_Wells_Jan_2024[[Region QB]:[Region QB]],"C/SWA",Offshore_Wells_Jan_2024[[Spud Year]:[Spud Year]],M$4,Offshore_Wells_Jan_2024[[Original Wellbore Intent]:[Original Wellbore Intent]],"Exploration",Offshore_Wells_Jan_2024[[Total Count Excl E&amp;A Mech ST]:[Total Count Excl E&amp;A Mech ST]],1)</f>
        <v>0</v>
      </c>
      <c r="N52" s="81">
        <f>COUNTIFS(Offshore_Wells_Jan_2024[[Region QB]:[Region QB]],"C/SWA",Offshore_Wells_Jan_2024[[Spud Year]:[Spud Year]],N$4,Offshore_Wells_Jan_2024[[Original Wellbore Intent]:[Original Wellbore Intent]],"Exploration",Offshore_Wells_Jan_2024[[Total Count Excl E&amp;A Mech ST]:[Total Count Excl E&amp;A Mech ST]],1)</f>
        <v>0</v>
      </c>
      <c r="O52" s="81">
        <f>COUNTIFS(Offshore_Wells_Jan_2024[[Region QB]:[Region QB]],"C/SWA",Offshore_Wells_Jan_2024[[Spud Year]:[Spud Year]],O$4,Offshore_Wells_Jan_2024[[Original Wellbore Intent]:[Original Wellbore Intent]],"Exploration",Offshore_Wells_Jan_2024[[Total Count Excl E&amp;A Mech ST]:[Total Count Excl E&amp;A Mech ST]],1)</f>
        <v>0</v>
      </c>
      <c r="P52" s="81">
        <f>COUNTIFS(Offshore_Wells_Jan_2024[[Region QB]:[Region QB]],"C/SWA",Offshore_Wells_Jan_2024[[Spud Year]:[Spud Year]],P$4,Offshore_Wells_Jan_2024[[Original Wellbore Intent]:[Original Wellbore Intent]],"Exploration",Offshore_Wells_Jan_2024[[Total Count Excl E&amp;A Mech ST]:[Total Count Excl E&amp;A Mech ST]],1)</f>
        <v>0</v>
      </c>
      <c r="Q52" s="81">
        <f>COUNTIFS(Offshore_Wells_Jan_2024[[Region QB]:[Region QB]],"C/SWA",Offshore_Wells_Jan_2024[[Spud Year]:[Spud Year]],Q$4,Offshore_Wells_Jan_2024[[Original Wellbore Intent]:[Original Wellbore Intent]],"Exploration",Offshore_Wells_Jan_2024[[Total Count Excl E&amp;A Mech ST]:[Total Count Excl E&amp;A Mech ST]],1)</f>
        <v>2</v>
      </c>
      <c r="R52" s="81">
        <f>COUNTIFS(Offshore_Wells_Jan_2024[[Region QB]:[Region QB]],"C/SWA",Offshore_Wells_Jan_2024[[Spud Year]:[Spud Year]],R$4,Offshore_Wells_Jan_2024[[Original Wellbore Intent]:[Original Wellbore Intent]],"Exploration",Offshore_Wells_Jan_2024[[Total Count Excl E&amp;A Mech ST]:[Total Count Excl E&amp;A Mech ST]],1)</f>
        <v>5</v>
      </c>
      <c r="S52" s="81">
        <f>COUNTIFS(Offshore_Wells_Jan_2024[[Region QB]:[Region QB]],"C/SWA",Offshore_Wells_Jan_2024[[Spud Year]:[Spud Year]],S$4,Offshore_Wells_Jan_2024[[Original Wellbore Intent]:[Original Wellbore Intent]],"Exploration",Offshore_Wells_Jan_2024[[Total Count Excl E&amp;A Mech ST]:[Total Count Excl E&amp;A Mech ST]],1)</f>
        <v>0</v>
      </c>
      <c r="T52" s="81">
        <f>COUNTIFS(Offshore_Wells_Jan_2024[[Region QB]:[Region QB]],"C/SWA",Offshore_Wells_Jan_2024[[Spud Year]:[Spud Year]],T$4,Offshore_Wells_Jan_2024[[Original Wellbore Intent]:[Original Wellbore Intent]],"Exploration",Offshore_Wells_Jan_2024[[Total Count Excl E&amp;A Mech ST]:[Total Count Excl E&amp;A Mech ST]],1)</f>
        <v>1</v>
      </c>
      <c r="U52" s="81">
        <f>COUNTIFS(Offshore_Wells_Jan_2024[[Region QB]:[Region QB]],"C/SWA",Offshore_Wells_Jan_2024[[Spud Year]:[Spud Year]],U$4,Offshore_Wells_Jan_2024[[Original Wellbore Intent]:[Original Wellbore Intent]],"Exploration",Offshore_Wells_Jan_2024[[Total Count Excl E&amp;A Mech ST]:[Total Count Excl E&amp;A Mech ST]],1)</f>
        <v>7</v>
      </c>
      <c r="V52" s="81">
        <f>COUNTIFS(Offshore_Wells_Jan_2024[[Region QB]:[Region QB]],"C/SWA",Offshore_Wells_Jan_2024[[Spud Year]:[Spud Year]],V$4,Offshore_Wells_Jan_2024[[Original Wellbore Intent]:[Original Wellbore Intent]],"Exploration",Offshore_Wells_Jan_2024[[Total Count Excl E&amp;A Mech ST]:[Total Count Excl E&amp;A Mech ST]],1)</f>
        <v>9</v>
      </c>
      <c r="W52" s="81">
        <f>COUNTIFS(Offshore_Wells_Jan_2024[[Region QB]:[Region QB]],"C/SWA",Offshore_Wells_Jan_2024[[Spud Year]:[Spud Year]],W$4,Offshore_Wells_Jan_2024[[Original Wellbore Intent]:[Original Wellbore Intent]],"Exploration",Offshore_Wells_Jan_2024[[Total Count Excl E&amp;A Mech ST]:[Total Count Excl E&amp;A Mech ST]],1)</f>
        <v>5</v>
      </c>
      <c r="X52" s="81">
        <f>COUNTIFS(Offshore_Wells_Jan_2024[[Region QB]:[Region QB]],"C/SWA",Offshore_Wells_Jan_2024[[Spud Year]:[Spud Year]],X$4,Offshore_Wells_Jan_2024[[Original Wellbore Intent]:[Original Wellbore Intent]],"Exploration",Offshore_Wells_Jan_2024[[Total Count Excl E&amp;A Mech ST]:[Total Count Excl E&amp;A Mech ST]],1)</f>
        <v>0</v>
      </c>
      <c r="Y52" s="81">
        <f>COUNTIFS(Offshore_Wells_Jan_2024[[Region QB]:[Region QB]],"C/SWA",Offshore_Wells_Jan_2024[[Spud Year]:[Spud Year]],Y$4,Offshore_Wells_Jan_2024[[Original Wellbore Intent]:[Original Wellbore Intent]],"Exploration",Offshore_Wells_Jan_2024[[Total Count Excl E&amp;A Mech ST]:[Total Count Excl E&amp;A Mech ST]],1)</f>
        <v>3</v>
      </c>
      <c r="Z52" s="81">
        <f>COUNTIFS(Offshore_Wells_Jan_2024[[Region QB]:[Region QB]],"C/SWA",Offshore_Wells_Jan_2024[[Spud Year]:[Spud Year]],Z$4,Offshore_Wells_Jan_2024[[Original Wellbore Intent]:[Original Wellbore Intent]],"Exploration",Offshore_Wells_Jan_2024[[Total Count Excl E&amp;A Mech ST]:[Total Count Excl E&amp;A Mech ST]],1)</f>
        <v>1</v>
      </c>
      <c r="AA52" s="81">
        <f>COUNTIFS(Offshore_Wells_Jan_2024[[Region QB]:[Region QB]],"C/SWA",Offshore_Wells_Jan_2024[[Spud Year]:[Spud Year]],AA$4,Offshore_Wells_Jan_2024[[Original Wellbore Intent]:[Original Wellbore Intent]],"Exploration",Offshore_Wells_Jan_2024[[Total Count Excl E&amp;A Mech ST]:[Total Count Excl E&amp;A Mech ST]],1)</f>
        <v>2</v>
      </c>
      <c r="AB52" s="81">
        <f>COUNTIFS(Offshore_Wells_Jan_2024[[Region QB]:[Region QB]],"C/SWA",Offshore_Wells_Jan_2024[[Spud Year]:[Spud Year]],AB$4,Offshore_Wells_Jan_2024[[Original Wellbore Intent]:[Original Wellbore Intent]],"Exploration",Offshore_Wells_Jan_2024[[Total Count Excl E&amp;A Mech ST]:[Total Count Excl E&amp;A Mech ST]],1)</f>
        <v>0</v>
      </c>
      <c r="AC52" s="81">
        <f>COUNTIFS(Offshore_Wells_Jan_2024[[Region QB]:[Region QB]],"C/SWA",Offshore_Wells_Jan_2024[[Spud Year]:[Spud Year]],AC$4,Offshore_Wells_Jan_2024[[Original Wellbore Intent]:[Original Wellbore Intent]],"Exploration",Offshore_Wells_Jan_2024[[Total Count Excl E&amp;A Mech ST]:[Total Count Excl E&amp;A Mech ST]],1)</f>
        <v>0</v>
      </c>
      <c r="AD52" s="81">
        <f>COUNTIFS(Offshore_Wells_Jan_2024[[Region QB]:[Region QB]],"C/SWA",Offshore_Wells_Jan_2024[[Spud Year]:[Spud Year]],AD$4,Offshore_Wells_Jan_2024[[Original Wellbore Intent]:[Original Wellbore Intent]],"Exploration",Offshore_Wells_Jan_2024[[Total Count Excl E&amp;A Mech ST]:[Total Count Excl E&amp;A Mech ST]],1)</f>
        <v>2</v>
      </c>
      <c r="AE52" s="81">
        <f>COUNTIFS(Offshore_Wells_Jan_2024[[Region QB]:[Region QB]],"C/SWA",Offshore_Wells_Jan_2024[[Spud Year]:[Spud Year]],AE$4,Offshore_Wells_Jan_2024[[Original Wellbore Intent]:[Original Wellbore Intent]],"Exploration",Offshore_Wells_Jan_2024[[Total Count Excl E&amp;A Mech ST]:[Total Count Excl E&amp;A Mech ST]],1)</f>
        <v>0</v>
      </c>
      <c r="AF52" s="81">
        <f>COUNTIFS(Offshore_Wells_Jan_2024[[Region QB]:[Region QB]],"C/SWA",Offshore_Wells_Jan_2024[[Spud Year]:[Spud Year]],AF$4,Offshore_Wells_Jan_2024[[Original Wellbore Intent]:[Original Wellbore Intent]],"Exploration",Offshore_Wells_Jan_2024[[Total Count Excl E&amp;A Mech ST]:[Total Count Excl E&amp;A Mech ST]],1)</f>
        <v>1</v>
      </c>
      <c r="AG52" s="81">
        <f>COUNTIFS(Offshore_Wells_Jan_2024[[Region QB]:[Region QB]],"C/SWA",Offshore_Wells_Jan_2024[[Spud Year]:[Spud Year]],AG$4,Offshore_Wells_Jan_2024[[Original Wellbore Intent]:[Original Wellbore Intent]],"Exploration",Offshore_Wells_Jan_2024[[Total Count Excl E&amp;A Mech ST]:[Total Count Excl E&amp;A Mech ST]],1)</f>
        <v>0</v>
      </c>
      <c r="AH52" s="81">
        <f>COUNTIFS(Offshore_Wells_Jan_2024[[Region QB]:[Region QB]],"C/SWA",Offshore_Wells_Jan_2024[[Spud Year]:[Spud Year]],AH$4,Offshore_Wells_Jan_2024[[Original Wellbore Intent]:[Original Wellbore Intent]],"Exploration",Offshore_Wells_Jan_2024[[Total Count Excl E&amp;A Mech ST]:[Total Count Excl E&amp;A Mech ST]],1)</f>
        <v>1</v>
      </c>
      <c r="AI52" s="81">
        <f>COUNTIFS(Offshore_Wells_Jan_2024[[Region QB]:[Region QB]],"C/SWA",Offshore_Wells_Jan_2024[[Spud Year]:[Spud Year]],AI$4,Offshore_Wells_Jan_2024[[Original Wellbore Intent]:[Original Wellbore Intent]],"Exploration",Offshore_Wells_Jan_2024[[Total Count Excl E&amp;A Mech ST]:[Total Count Excl E&amp;A Mech ST]],1)</f>
        <v>1</v>
      </c>
      <c r="AJ52" s="81">
        <f>COUNTIFS(Offshore_Wells_Jan_2024[[Region QB]:[Region QB]],"C/SWA",Offshore_Wells_Jan_2024[[Spud Year]:[Spud Year]],AJ$4,Offshore_Wells_Jan_2024[[Original Wellbore Intent]:[Original Wellbore Intent]],"Exploration",Offshore_Wells_Jan_2024[[Total Count Excl E&amp;A Mech ST]:[Total Count Excl E&amp;A Mech ST]],1)</f>
        <v>0</v>
      </c>
      <c r="AK52" s="81">
        <f>COUNTIFS(Offshore_Wells_Jan_2024[[Region QB]:[Region QB]],"C/SWA",Offshore_Wells_Jan_2024[[Spud Year]:[Spud Year]],AK$4,Offshore_Wells_Jan_2024[[Original Wellbore Intent]:[Original Wellbore Intent]],"Exploration",Offshore_Wells_Jan_2024[[Total Count Excl E&amp;A Mech ST]:[Total Count Excl E&amp;A Mech ST]],1)</f>
        <v>0</v>
      </c>
      <c r="AL52" s="81">
        <f>COUNTIFS(Offshore_Wells_Jan_2024[[Region QB]:[Region QB]],"C/SWA",Offshore_Wells_Jan_2024[[Spud Year]:[Spud Year]],AL$4,Offshore_Wells_Jan_2024[[Original Wellbore Intent]:[Original Wellbore Intent]],"Exploration",Offshore_Wells_Jan_2024[[Total Count Excl E&amp;A Mech ST]:[Total Count Excl E&amp;A Mech ST]],1)</f>
        <v>0</v>
      </c>
      <c r="AM52" s="81">
        <f>COUNTIFS(Offshore_Wells_Jan_2024[[Region QB]:[Region QB]],"C/SWA",Offshore_Wells_Jan_2024[[Spud Year]:[Spud Year]],AM$4,Offshore_Wells_Jan_2024[[Original Wellbore Intent]:[Original Wellbore Intent]],"Exploration",Offshore_Wells_Jan_2024[[Total Count Excl E&amp;A Mech ST]:[Total Count Excl E&amp;A Mech ST]],1)</f>
        <v>0</v>
      </c>
      <c r="AN52" s="81">
        <f>COUNTIFS(Offshore_Wells_Jan_2024[[Region QB]:[Region QB]],"C/SWA",Offshore_Wells_Jan_2024[[Spud Year]:[Spud Year]],AN$4,Offshore_Wells_Jan_2024[[Original Wellbore Intent]:[Original Wellbore Intent]],"Exploration",Offshore_Wells_Jan_2024[[Total Count Excl E&amp;A Mech ST]:[Total Count Excl E&amp;A Mech ST]],1)</f>
        <v>2</v>
      </c>
      <c r="AO52" s="81">
        <f>COUNTIFS(Offshore_Wells_Jan_2024[[Region QB]:[Region QB]],"C/SWA",Offshore_Wells_Jan_2024[[Spud Year]:[Spud Year]],AO$4,Offshore_Wells_Jan_2024[[Original Wellbore Intent]:[Original Wellbore Intent]],"Exploration",Offshore_Wells_Jan_2024[[Total Count Excl E&amp;A Mech ST]:[Total Count Excl E&amp;A Mech ST]],1)</f>
        <v>0</v>
      </c>
      <c r="AP52" s="81">
        <f>COUNTIFS(Offshore_Wells_Jan_2024[[Region QB]:[Region QB]],"C/SWA",Offshore_Wells_Jan_2024[[Spud Year]:[Spud Year]],AP$4,Offshore_Wells_Jan_2024[[Original Wellbore Intent]:[Original Wellbore Intent]],"Exploration",Offshore_Wells_Jan_2024[[Total Count Excl E&amp;A Mech ST]:[Total Count Excl E&amp;A Mech ST]],1)</f>
        <v>0</v>
      </c>
      <c r="AQ52" s="81">
        <f>COUNTIFS(Offshore_Wells_Jan_2024[[Region QB]:[Region QB]],"C/SWA",Offshore_Wells_Jan_2024[[Spud Year]:[Spud Year]],AQ$4,Offshore_Wells_Jan_2024[[Original Wellbore Intent]:[Original Wellbore Intent]],"Exploration",Offshore_Wells_Jan_2024[[Total Count Excl E&amp;A Mech ST]:[Total Count Excl E&amp;A Mech ST]],1)</f>
        <v>0</v>
      </c>
      <c r="AR52" s="81">
        <f>COUNTIFS(Offshore_Wells_Jan_2024[[Region QB]:[Region QB]],"C/SWA",Offshore_Wells_Jan_2024[[Spud Year]:[Spud Year]],AR$4,Offshore_Wells_Jan_2024[[Original Wellbore Intent]:[Original Wellbore Intent]],"Exploration",Offshore_Wells_Jan_2024[[Total Count Excl E&amp;A Mech ST]:[Total Count Excl E&amp;A Mech ST]],1)</f>
        <v>0</v>
      </c>
      <c r="AS52" s="81">
        <f>COUNTIFS(Offshore_Wells_Jan_2024[[Region QB]:[Region QB]],"C/SWA",Offshore_Wells_Jan_2024[[Spud Year]:[Spud Year]],AS$4,Offshore_Wells_Jan_2024[[Original Wellbore Intent]:[Original Wellbore Intent]],"Exploration",Offshore_Wells_Jan_2024[[Total Count Excl E&amp;A Mech ST]:[Total Count Excl E&amp;A Mech ST]],1)</f>
        <v>0</v>
      </c>
      <c r="AT52" s="81">
        <f>COUNTIFS(Offshore_Wells_Jan_2024[[Region QB]:[Region QB]],"C/SWA",Offshore_Wells_Jan_2024[[Spud Year]:[Spud Year]],AT$4,Offshore_Wells_Jan_2024[[Original Wellbore Intent]:[Original Wellbore Intent]],"Exploration",Offshore_Wells_Jan_2024[[Total Count Excl E&amp;A Mech ST]:[Total Count Excl E&amp;A Mech ST]],1)</f>
        <v>0</v>
      </c>
      <c r="AU52" s="81">
        <f>COUNTIFS(Offshore_Wells_Jan_2024[[Region QB]:[Region QB]],"C/SWA",Offshore_Wells_Jan_2024[[Spud Year]:[Spud Year]],AU$4,Offshore_Wells_Jan_2024[[Original Wellbore Intent]:[Original Wellbore Intent]],"Exploration",Offshore_Wells_Jan_2024[[Total Count Excl E&amp;A Mech ST]:[Total Count Excl E&amp;A Mech ST]],1)</f>
        <v>0</v>
      </c>
      <c r="AV52" s="81">
        <f>COUNTIFS(Offshore_Wells_Jan_2024[[Region QB]:[Region QB]],"C/SWA",Offshore_Wells_Jan_2024[[Spud Year]:[Spud Year]],AV$4,Offshore_Wells_Jan_2024[[Original Wellbore Intent]:[Original Wellbore Intent]],"Exploration",Offshore_Wells_Jan_2024[[Total Count Excl E&amp;A Mech ST]:[Total Count Excl E&amp;A Mech ST]],1)</f>
        <v>0</v>
      </c>
      <c r="AW52" s="81">
        <f>COUNTIFS(Offshore_Wells_Jan_2024[[Region QB]:[Region QB]],"C/SWA",Offshore_Wells_Jan_2024[[Spud Year]:[Spud Year]],AW$4,Offshore_Wells_Jan_2024[[Original Wellbore Intent]:[Original Wellbore Intent]],"Exploration",Offshore_Wells_Jan_2024[[Total Count Excl E&amp;A Mech ST]:[Total Count Excl E&amp;A Mech ST]],1)</f>
        <v>0</v>
      </c>
      <c r="AX52" s="81">
        <f>COUNTIFS(Offshore_Wells_Jan_2024[[Region QB]:[Region QB]],"C/SWA",Offshore_Wells_Jan_2024[[Spud Year]:[Spud Year]],AX$4,Offshore_Wells_Jan_2024[[Original Wellbore Intent]:[Original Wellbore Intent]],"Exploration",Offshore_Wells_Jan_2024[[Total Count Excl E&amp;A Mech ST]:[Total Count Excl E&amp;A Mech ST]],1)</f>
        <v>0</v>
      </c>
      <c r="AY52" s="81">
        <f>COUNTIFS(Offshore_Wells_Jan_2024[[Region QB]:[Region QB]],"C/SWA",Offshore_Wells_Jan_2024[[Spud Year]:[Spud Year]],AY$4,Offshore_Wells_Jan_2024[[Original Wellbore Intent]:[Original Wellbore Intent]],"Exploration",Offshore_Wells_Jan_2024[[Total Count Excl E&amp;A Mech ST]:[Total Count Excl E&amp;A Mech ST]],1)</f>
        <v>0</v>
      </c>
      <c r="AZ52" s="81">
        <f>COUNTIFS(Offshore_Wells_Jan_2024[[Region QB]:[Region QB]],"C/SWA",Offshore_Wells_Jan_2024[[Spud Year]:[Spud Year]],AZ$4,Offshore_Wells_Jan_2024[[Original Wellbore Intent]:[Original Wellbore Intent]],"Exploration",Offshore_Wells_Jan_2024[[Total Count Excl E&amp;A Mech ST]:[Total Count Excl E&amp;A Mech ST]],1)</f>
        <v>0</v>
      </c>
      <c r="BA52" s="81">
        <f>COUNTIFS(Offshore_Wells_Jan_2024[[Region QB]:[Region QB]],"C/SWA",Offshore_Wells_Jan_2024[[Spud Year]:[Spud Year]],BA$4,Offshore_Wells_Jan_2024[[Original Wellbore Intent]:[Original Wellbore Intent]],"Exploration",Offshore_Wells_Jan_2024[[Total Count Excl E&amp;A Mech ST]:[Total Count Excl E&amp;A Mech ST]],1)</f>
        <v>0</v>
      </c>
      <c r="BB52" s="81">
        <f>COUNTIFS(Offshore_Wells_Jan_2024[[Region QB]:[Region QB]],"C/SWA",Offshore_Wells_Jan_2024[[Spud Year]:[Spud Year]],BB$4,Offshore_Wells_Jan_2024[[Original Wellbore Intent]:[Original Wellbore Intent]],"Exploration",Offshore_Wells_Jan_2024[[Total Count Excl E&amp;A Mech ST]:[Total Count Excl E&amp;A Mech ST]],1)</f>
        <v>0</v>
      </c>
      <c r="BC52" s="81">
        <f>COUNTIFS(Offshore_Wells_Jan_2024[[Region QB]:[Region QB]],"C/SWA",Offshore_Wells_Jan_2024[[Spud Year]:[Spud Year]],BC$4,Offshore_Wells_Jan_2024[[Original Wellbore Intent]:[Original Wellbore Intent]],"Exploration",Offshore_Wells_Jan_2024[[Total Count Excl E&amp;A Mech ST]:[Total Count Excl E&amp;A Mech ST]],1)</f>
        <v>0</v>
      </c>
      <c r="BD52" s="81">
        <f>COUNTIFS(Offshore_Wells_Jan_2024[[Region QB]:[Region QB]],"C/SWA",Offshore_Wells_Jan_2024[[Spud Year]:[Spud Year]],BD$4,Offshore_Wells_Jan_2024[[Original Wellbore Intent]:[Original Wellbore Intent]],"Exploration",Offshore_Wells_Jan_2024[[Total Count Excl E&amp;A Mech ST]:[Total Count Excl E&amp;A Mech ST]],1)</f>
        <v>0</v>
      </c>
      <c r="BE52" s="81">
        <f>COUNTIFS(Offshore_Wells_Jan_2024[[Region QB]:[Region QB]],"C/SWA",Offshore_Wells_Jan_2024[[Spud Year]:[Spud Year]],BE$4,Offshore_Wells_Jan_2024[[Original Wellbore Intent]:[Original Wellbore Intent]],"Exploration",Offshore_Wells_Jan_2024[[Total Count Excl E&amp;A Mech ST]:[Total Count Excl E&amp;A Mech ST]],1)</f>
        <v>0</v>
      </c>
      <c r="BF52" s="81">
        <f>COUNTIFS(Offshore_Wells_Jan_2024[[Region QB]:[Region QB]],"C/SWA",Offshore_Wells_Jan_2024[[Spud Year]:[Spud Year]],BF$4,Offshore_Wells_Jan_2024[[Original Wellbore Intent]:[Original Wellbore Intent]],"Exploration",Offshore_Wells_Jan_2024[[Total Count Excl E&amp;A Mech ST]:[Total Count Excl E&amp;A Mech ST]],1)</f>
        <v>0</v>
      </c>
      <c r="BG52" s="81">
        <f>COUNTIFS(Offshore_Wells_Jan_2024[[Region QB]:[Region QB]],"C/SWA",Offshore_Wells_Jan_2024[[Spud Year]:[Spud Year]],BG$4,Offshore_Wells_Jan_2024[[Original Wellbore Intent]:[Original Wellbore Intent]],"Exploration",Offshore_Wells_Jan_2024[[Total Count Excl E&amp;A Mech ST]:[Total Count Excl E&amp;A Mech ST]],1)</f>
        <v>0</v>
      </c>
      <c r="BH52" s="81">
        <f>COUNTIFS(Offshore_Wells_Jan_2024[[Region QB]:[Region QB]],"C/SWA",Offshore_Wells_Jan_2024[[Spud Year]:[Spud Year]],BH$4,Offshore_Wells_Jan_2024[[Original Wellbore Intent]:[Original Wellbore Intent]],"Exploration",Offshore_Wells_Jan_2024[[Total Count Excl E&amp;A Mech ST]:[Total Count Excl E&amp;A Mech ST]],1)</f>
        <v>0</v>
      </c>
      <c r="BI52" s="81">
        <f>COUNTIFS(Offshore_Wells_Jan_2024[[Region QB]:[Region QB]],"C/SWA",Offshore_Wells_Jan_2024[[Spud Year]:[Spud Year]],BI$4,Offshore_Wells_Jan_2024[[Original Wellbore Intent]:[Original Wellbore Intent]],"Exploration",Offshore_Wells_Jan_2024[[Total Count Excl E&amp;A Mech ST]:[Total Count Excl E&amp;A Mech ST]],1)</f>
        <v>0</v>
      </c>
      <c r="BJ52" s="81">
        <f>COUNTIFS(Offshore_Wells_Jan_2024[[Region QB]:[Region QB]],"C/SWA",Offshore_Wells_Jan_2024[[Spud Year]:[Spud Year]],BJ$4,Offshore_Wells_Jan_2024[[Original Wellbore Intent]:[Original Wellbore Intent]],"Exploration",Offshore_Wells_Jan_2024[[Total Count Excl E&amp;A Mech ST]:[Total Count Excl E&amp;A Mech ST]],1)</f>
        <v>0</v>
      </c>
      <c r="BK52" s="73">
        <f t="shared" si="247"/>
        <v>42</v>
      </c>
    </row>
    <row r="53" spans="1:63" outlineLevel="1" x14ac:dyDescent="0.3">
      <c r="B53" s="19" t="s">
        <v>39</v>
      </c>
      <c r="C53" s="81">
        <f>COUNTIFS(Offshore_Wells_Jan_2024[[Region QB]:[Region QB]],"CNS",Offshore_Wells_Jan_2024[[Spud Year]:[Spud Year]],C$4,Offshore_Wells_Jan_2024[[Original Wellbore Intent]:[Original Wellbore Intent]],"Exploration",Offshore_Wells_Jan_2024[[Total Count Excl E&amp;A Mech ST]:[Total Count Excl E&amp;A Mech ST]],1)</f>
        <v>1</v>
      </c>
      <c r="D53" s="81">
        <f>COUNTIFS(Offshore_Wells_Jan_2024[[Region QB]:[Region QB]],"CNS",Offshore_Wells_Jan_2024[[Spud Year]:[Spud Year]],D$4,Offshore_Wells_Jan_2024[[Original Wellbore Intent]:[Original Wellbore Intent]],"Exploration",Offshore_Wells_Jan_2024[[Total Count Excl E&amp;A Mech ST]:[Total Count Excl E&amp;A Mech ST]],1)</f>
        <v>0</v>
      </c>
      <c r="E53" s="81">
        <f>COUNTIFS(Offshore_Wells_Jan_2024[[Region QB]:[Region QB]],"CNS",Offshore_Wells_Jan_2024[[Spud Year]:[Spud Year]],E$4,Offshore_Wells_Jan_2024[[Original Wellbore Intent]:[Original Wellbore Intent]],"Exploration",Offshore_Wells_Jan_2024[[Total Count Excl E&amp;A Mech ST]:[Total Count Excl E&amp;A Mech ST]],1)</f>
        <v>0</v>
      </c>
      <c r="F53" s="81">
        <f>COUNTIFS(Offshore_Wells_Jan_2024[[Region QB]:[Region QB]],"CNS",Offshore_Wells_Jan_2024[[Spud Year]:[Spud Year]],F$4,Offshore_Wells_Jan_2024[[Original Wellbore Intent]:[Original Wellbore Intent]],"Exploration",Offshore_Wells_Jan_2024[[Total Count Excl E&amp;A Mech ST]:[Total Count Excl E&amp;A Mech ST]],1)</f>
        <v>11</v>
      </c>
      <c r="G53" s="81">
        <f>COUNTIFS(Offshore_Wells_Jan_2024[[Region QB]:[Region QB]],"CNS",Offshore_Wells_Jan_2024[[Spud Year]:[Spud Year]],G$4,Offshore_Wells_Jan_2024[[Original Wellbore Intent]:[Original Wellbore Intent]],"Exploration",Offshore_Wells_Jan_2024[[Total Count Excl E&amp;A Mech ST]:[Total Count Excl E&amp;A Mech ST]],1)</f>
        <v>2</v>
      </c>
      <c r="H53" s="81">
        <f>COUNTIFS(Offshore_Wells_Jan_2024[[Region QB]:[Region QB]],"CNS",Offshore_Wells_Jan_2024[[Spud Year]:[Spud Year]],H$4,Offshore_Wells_Jan_2024[[Original Wellbore Intent]:[Original Wellbore Intent]],"Exploration",Offshore_Wells_Jan_2024[[Total Count Excl E&amp;A Mech ST]:[Total Count Excl E&amp;A Mech ST]],1)</f>
        <v>10</v>
      </c>
      <c r="I53" s="81">
        <f>COUNTIFS(Offshore_Wells_Jan_2024[[Region QB]:[Region QB]],"CNS",Offshore_Wells_Jan_2024[[Spud Year]:[Spud Year]],I$4,Offshore_Wells_Jan_2024[[Original Wellbore Intent]:[Original Wellbore Intent]],"Exploration",Offshore_Wells_Jan_2024[[Total Count Excl E&amp;A Mech ST]:[Total Count Excl E&amp;A Mech ST]],1)</f>
        <v>11</v>
      </c>
      <c r="J53" s="81">
        <f>COUNTIFS(Offshore_Wells_Jan_2024[[Region QB]:[Region QB]],"CNS",Offshore_Wells_Jan_2024[[Spud Year]:[Spud Year]],J$4,Offshore_Wells_Jan_2024[[Original Wellbore Intent]:[Original Wellbore Intent]],"Exploration",Offshore_Wells_Jan_2024[[Total Count Excl E&amp;A Mech ST]:[Total Count Excl E&amp;A Mech ST]],1)</f>
        <v>14</v>
      </c>
      <c r="K53" s="81">
        <f>COUNTIFS(Offshore_Wells_Jan_2024[[Region QB]:[Region QB]],"CNS",Offshore_Wells_Jan_2024[[Spud Year]:[Spud Year]],K$4,Offshore_Wells_Jan_2024[[Original Wellbore Intent]:[Original Wellbore Intent]],"Exploration",Offshore_Wells_Jan_2024[[Total Count Excl E&amp;A Mech ST]:[Total Count Excl E&amp;A Mech ST]],1)</f>
        <v>15</v>
      </c>
      <c r="L53" s="81">
        <f>COUNTIFS(Offshore_Wells_Jan_2024[[Region QB]:[Region QB]],"CNS",Offshore_Wells_Jan_2024[[Spud Year]:[Spud Year]],L$4,Offshore_Wells_Jan_2024[[Original Wellbore Intent]:[Original Wellbore Intent]],"Exploration",Offshore_Wells_Jan_2024[[Total Count Excl E&amp;A Mech ST]:[Total Count Excl E&amp;A Mech ST]],1)</f>
        <v>19</v>
      </c>
      <c r="M53" s="81">
        <f>COUNTIFS(Offshore_Wells_Jan_2024[[Region QB]:[Region QB]],"CNS",Offshore_Wells_Jan_2024[[Spud Year]:[Spud Year]],M$4,Offshore_Wells_Jan_2024[[Original Wellbore Intent]:[Original Wellbore Intent]],"Exploration",Offshore_Wells_Jan_2024[[Total Count Excl E&amp;A Mech ST]:[Total Count Excl E&amp;A Mech ST]],1)</f>
        <v>21</v>
      </c>
      <c r="N53" s="81">
        <f>COUNTIFS(Offshore_Wells_Jan_2024[[Region QB]:[Region QB]],"CNS",Offshore_Wells_Jan_2024[[Spud Year]:[Spud Year]],N$4,Offshore_Wells_Jan_2024[[Original Wellbore Intent]:[Original Wellbore Intent]],"Exploration",Offshore_Wells_Jan_2024[[Total Count Excl E&amp;A Mech ST]:[Total Count Excl E&amp;A Mech ST]],1)</f>
        <v>39</v>
      </c>
      <c r="O53" s="81">
        <f>COUNTIFS(Offshore_Wells_Jan_2024[[Region QB]:[Region QB]],"CNS",Offshore_Wells_Jan_2024[[Spud Year]:[Spud Year]],O$4,Offshore_Wells_Jan_2024[[Original Wellbore Intent]:[Original Wellbore Intent]],"Exploration",Offshore_Wells_Jan_2024[[Total Count Excl E&amp;A Mech ST]:[Total Count Excl E&amp;A Mech ST]],1)</f>
        <v>22</v>
      </c>
      <c r="P53" s="81">
        <f>COUNTIFS(Offshore_Wells_Jan_2024[[Region QB]:[Region QB]],"CNS",Offshore_Wells_Jan_2024[[Spud Year]:[Spud Year]],P$4,Offshore_Wells_Jan_2024[[Original Wellbore Intent]:[Original Wellbore Intent]],"Exploration",Offshore_Wells_Jan_2024[[Total Count Excl E&amp;A Mech ST]:[Total Count Excl E&amp;A Mech ST]],1)</f>
        <v>20</v>
      </c>
      <c r="Q53" s="81">
        <f>COUNTIFS(Offshore_Wells_Jan_2024[[Region QB]:[Region QB]],"CNS",Offshore_Wells_Jan_2024[[Spud Year]:[Spud Year]],Q$4,Offshore_Wells_Jan_2024[[Original Wellbore Intent]:[Original Wellbore Intent]],"Exploration",Offshore_Wells_Jan_2024[[Total Count Excl E&amp;A Mech ST]:[Total Count Excl E&amp;A Mech ST]],1)</f>
        <v>21</v>
      </c>
      <c r="R53" s="81">
        <f>COUNTIFS(Offshore_Wells_Jan_2024[[Region QB]:[Region QB]],"CNS",Offshore_Wells_Jan_2024[[Spud Year]:[Spud Year]],R$4,Offshore_Wells_Jan_2024[[Original Wellbore Intent]:[Original Wellbore Intent]],"Exploration",Offshore_Wells_Jan_2024[[Total Count Excl E&amp;A Mech ST]:[Total Count Excl E&amp;A Mech ST]],1)</f>
        <v>17</v>
      </c>
      <c r="S53" s="81">
        <f>COUNTIFS(Offshore_Wells_Jan_2024[[Region QB]:[Region QB]],"CNS",Offshore_Wells_Jan_2024[[Spud Year]:[Spud Year]],S$4,Offshore_Wells_Jan_2024[[Original Wellbore Intent]:[Original Wellbore Intent]],"Exploration",Offshore_Wells_Jan_2024[[Total Count Excl E&amp;A Mech ST]:[Total Count Excl E&amp;A Mech ST]],1)</f>
        <v>17</v>
      </c>
      <c r="T53" s="81">
        <f>COUNTIFS(Offshore_Wells_Jan_2024[[Region QB]:[Region QB]],"CNS",Offshore_Wells_Jan_2024[[Spud Year]:[Spud Year]],T$4,Offshore_Wells_Jan_2024[[Original Wellbore Intent]:[Original Wellbore Intent]],"Exploration",Offshore_Wells_Jan_2024[[Total Count Excl E&amp;A Mech ST]:[Total Count Excl E&amp;A Mech ST]],1)</f>
        <v>43</v>
      </c>
      <c r="U53" s="81">
        <f>COUNTIFS(Offshore_Wells_Jan_2024[[Region QB]:[Region QB]],"CNS",Offshore_Wells_Jan_2024[[Spud Year]:[Spud Year]],U$4,Offshore_Wells_Jan_2024[[Original Wellbore Intent]:[Original Wellbore Intent]],"Exploration",Offshore_Wells_Jan_2024[[Total Count Excl E&amp;A Mech ST]:[Total Count Excl E&amp;A Mech ST]],1)</f>
        <v>33</v>
      </c>
      <c r="V53" s="81">
        <f>COUNTIFS(Offshore_Wells_Jan_2024[[Region QB]:[Region QB]],"CNS",Offshore_Wells_Jan_2024[[Spud Year]:[Spud Year]],V$4,Offshore_Wells_Jan_2024[[Original Wellbore Intent]:[Original Wellbore Intent]],"Exploration",Offshore_Wells_Jan_2024[[Total Count Excl E&amp;A Mech ST]:[Total Count Excl E&amp;A Mech ST]],1)</f>
        <v>40</v>
      </c>
      <c r="W53" s="81">
        <f>COUNTIFS(Offshore_Wells_Jan_2024[[Region QB]:[Region QB]],"CNS",Offshore_Wells_Jan_2024[[Spud Year]:[Spud Year]],W$4,Offshore_Wells_Jan_2024[[Original Wellbore Intent]:[Original Wellbore Intent]],"Exploration",Offshore_Wells_Jan_2024[[Total Count Excl E&amp;A Mech ST]:[Total Count Excl E&amp;A Mech ST]],1)</f>
        <v>47</v>
      </c>
      <c r="X53" s="81">
        <f>COUNTIFS(Offshore_Wells_Jan_2024[[Region QB]:[Region QB]],"CNS",Offshore_Wells_Jan_2024[[Spud Year]:[Spud Year]],X$4,Offshore_Wells_Jan_2024[[Original Wellbore Intent]:[Original Wellbore Intent]],"Exploration",Offshore_Wells_Jan_2024[[Total Count Excl E&amp;A Mech ST]:[Total Count Excl E&amp;A Mech ST]],1)</f>
        <v>44</v>
      </c>
      <c r="Y53" s="81">
        <f>COUNTIFS(Offshore_Wells_Jan_2024[[Region QB]:[Region QB]],"CNS",Offshore_Wells_Jan_2024[[Spud Year]:[Spud Year]],Y$4,Offshore_Wells_Jan_2024[[Original Wellbore Intent]:[Original Wellbore Intent]],"Exploration",Offshore_Wells_Jan_2024[[Total Count Excl E&amp;A Mech ST]:[Total Count Excl E&amp;A Mech ST]],1)</f>
        <v>31</v>
      </c>
      <c r="Z53" s="81">
        <f>COUNTIFS(Offshore_Wells_Jan_2024[[Region QB]:[Region QB]],"CNS",Offshore_Wells_Jan_2024[[Spud Year]:[Spud Year]],Z$4,Offshore_Wells_Jan_2024[[Original Wellbore Intent]:[Original Wellbore Intent]],"Exploration",Offshore_Wells_Jan_2024[[Total Count Excl E&amp;A Mech ST]:[Total Count Excl E&amp;A Mech ST]],1)</f>
        <v>29</v>
      </c>
      <c r="AA53" s="81">
        <f>COUNTIFS(Offshore_Wells_Jan_2024[[Region QB]:[Region QB]],"CNS",Offshore_Wells_Jan_2024[[Spud Year]:[Spud Year]],AA$4,Offshore_Wells_Jan_2024[[Original Wellbore Intent]:[Original Wellbore Intent]],"Exploration",Offshore_Wells_Jan_2024[[Total Count Excl E&amp;A Mech ST]:[Total Count Excl E&amp;A Mech ST]],1)</f>
        <v>31</v>
      </c>
      <c r="AB53" s="81">
        <f>COUNTIFS(Offshore_Wells_Jan_2024[[Region QB]:[Region QB]],"CNS",Offshore_Wells_Jan_2024[[Spud Year]:[Spud Year]],AB$4,Offshore_Wells_Jan_2024[[Original Wellbore Intent]:[Original Wellbore Intent]],"Exploration",Offshore_Wells_Jan_2024[[Total Count Excl E&amp;A Mech ST]:[Total Count Excl E&amp;A Mech ST]],1)</f>
        <v>35</v>
      </c>
      <c r="AC53" s="81">
        <f>COUNTIFS(Offshore_Wells_Jan_2024[[Region QB]:[Region QB]],"CNS",Offshore_Wells_Jan_2024[[Spud Year]:[Spud Year]],AC$4,Offshore_Wells_Jan_2024[[Original Wellbore Intent]:[Original Wellbore Intent]],"Exploration",Offshore_Wells_Jan_2024[[Total Count Excl E&amp;A Mech ST]:[Total Count Excl E&amp;A Mech ST]],1)</f>
        <v>62</v>
      </c>
      <c r="AD53" s="81">
        <f>COUNTIFS(Offshore_Wells_Jan_2024[[Region QB]:[Region QB]],"CNS",Offshore_Wells_Jan_2024[[Spud Year]:[Spud Year]],AD$4,Offshore_Wells_Jan_2024[[Original Wellbore Intent]:[Original Wellbore Intent]],"Exploration",Offshore_Wells_Jan_2024[[Total Count Excl E&amp;A Mech ST]:[Total Count Excl E&amp;A Mech ST]],1)</f>
        <v>51</v>
      </c>
      <c r="AE53" s="81">
        <f>COUNTIFS(Offshore_Wells_Jan_2024[[Region QB]:[Region QB]],"CNS",Offshore_Wells_Jan_2024[[Spud Year]:[Spud Year]],AE$4,Offshore_Wells_Jan_2024[[Original Wellbore Intent]:[Original Wellbore Intent]],"Exploration",Offshore_Wells_Jan_2024[[Total Count Excl E&amp;A Mech ST]:[Total Count Excl E&amp;A Mech ST]],1)</f>
        <v>37</v>
      </c>
      <c r="AF53" s="81">
        <f>COUNTIFS(Offshore_Wells_Jan_2024[[Region QB]:[Region QB]],"CNS",Offshore_Wells_Jan_2024[[Spud Year]:[Spud Year]],AF$4,Offshore_Wells_Jan_2024[[Original Wellbore Intent]:[Original Wellbore Intent]],"Exploration",Offshore_Wells_Jan_2024[[Total Count Excl E&amp;A Mech ST]:[Total Count Excl E&amp;A Mech ST]],1)</f>
        <v>19</v>
      </c>
      <c r="AG53" s="81">
        <f>COUNTIFS(Offshore_Wells_Jan_2024[[Region QB]:[Region QB]],"CNS",Offshore_Wells_Jan_2024[[Spud Year]:[Spud Year]],AG$4,Offshore_Wells_Jan_2024[[Original Wellbore Intent]:[Original Wellbore Intent]],"Exploration",Offshore_Wells_Jan_2024[[Total Count Excl E&amp;A Mech ST]:[Total Count Excl E&amp;A Mech ST]],1)</f>
        <v>17</v>
      </c>
      <c r="AH53" s="81">
        <f>COUNTIFS(Offshore_Wells_Jan_2024[[Region QB]:[Region QB]],"CNS",Offshore_Wells_Jan_2024[[Spud Year]:[Spud Year]],AH$4,Offshore_Wells_Jan_2024[[Original Wellbore Intent]:[Original Wellbore Intent]],"Exploration",Offshore_Wells_Jan_2024[[Total Count Excl E&amp;A Mech ST]:[Total Count Excl E&amp;A Mech ST]],1)</f>
        <v>18</v>
      </c>
      <c r="AI53" s="81">
        <f>COUNTIFS(Offshore_Wells_Jan_2024[[Region QB]:[Region QB]],"CNS",Offshore_Wells_Jan_2024[[Spud Year]:[Spud Year]],AI$4,Offshore_Wells_Jan_2024[[Original Wellbore Intent]:[Original Wellbore Intent]],"Exploration",Offshore_Wells_Jan_2024[[Total Count Excl E&amp;A Mech ST]:[Total Count Excl E&amp;A Mech ST]],1)</f>
        <v>30</v>
      </c>
      <c r="AJ53" s="81">
        <f>COUNTIFS(Offshore_Wells_Jan_2024[[Region QB]:[Region QB]],"CNS",Offshore_Wells_Jan_2024[[Spud Year]:[Spud Year]],AJ$4,Offshore_Wells_Jan_2024[[Original Wellbore Intent]:[Original Wellbore Intent]],"Exploration",Offshore_Wells_Jan_2024[[Total Count Excl E&amp;A Mech ST]:[Total Count Excl E&amp;A Mech ST]],1)</f>
        <v>22</v>
      </c>
      <c r="AK53" s="81">
        <f>COUNTIFS(Offshore_Wells_Jan_2024[[Region QB]:[Region QB]],"CNS",Offshore_Wells_Jan_2024[[Spud Year]:[Spud Year]],AK$4,Offshore_Wells_Jan_2024[[Original Wellbore Intent]:[Original Wellbore Intent]],"Exploration",Offshore_Wells_Jan_2024[[Total Count Excl E&amp;A Mech ST]:[Total Count Excl E&amp;A Mech ST]],1)</f>
        <v>17</v>
      </c>
      <c r="AL53" s="81">
        <f>COUNTIFS(Offshore_Wells_Jan_2024[[Region QB]:[Region QB]],"CNS",Offshore_Wells_Jan_2024[[Spud Year]:[Spud Year]],AL$4,Offshore_Wells_Jan_2024[[Original Wellbore Intent]:[Original Wellbore Intent]],"Exploration",Offshore_Wells_Jan_2024[[Total Count Excl E&amp;A Mech ST]:[Total Count Excl E&amp;A Mech ST]],1)</f>
        <v>10</v>
      </c>
      <c r="AM53" s="81">
        <f>COUNTIFS(Offshore_Wells_Jan_2024[[Region QB]:[Region QB]],"CNS",Offshore_Wells_Jan_2024[[Spud Year]:[Spud Year]],AM$4,Offshore_Wells_Jan_2024[[Original Wellbore Intent]:[Original Wellbore Intent]],"Exploration",Offshore_Wells_Jan_2024[[Total Count Excl E&amp;A Mech ST]:[Total Count Excl E&amp;A Mech ST]],1)</f>
        <v>13</v>
      </c>
      <c r="AN53" s="81">
        <f>COUNTIFS(Offshore_Wells_Jan_2024[[Region QB]:[Region QB]],"CNS",Offshore_Wells_Jan_2024[[Spud Year]:[Spud Year]],AN$4,Offshore_Wells_Jan_2024[[Original Wellbore Intent]:[Original Wellbore Intent]],"Exploration",Offshore_Wells_Jan_2024[[Total Count Excl E&amp;A Mech ST]:[Total Count Excl E&amp;A Mech ST]],1)</f>
        <v>9</v>
      </c>
      <c r="AO53" s="81">
        <f>COUNTIFS(Offshore_Wells_Jan_2024[[Region QB]:[Region QB]],"CNS",Offshore_Wells_Jan_2024[[Spud Year]:[Spud Year]],AO$4,Offshore_Wells_Jan_2024[[Original Wellbore Intent]:[Original Wellbore Intent]],"Exploration",Offshore_Wells_Jan_2024[[Total Count Excl E&amp;A Mech ST]:[Total Count Excl E&amp;A Mech ST]],1)</f>
        <v>7</v>
      </c>
      <c r="AP53" s="81">
        <f>COUNTIFS(Offshore_Wells_Jan_2024[[Region QB]:[Region QB]],"CNS",Offshore_Wells_Jan_2024[[Spud Year]:[Spud Year]],AP$4,Offshore_Wells_Jan_2024[[Original Wellbore Intent]:[Original Wellbore Intent]],"Exploration",Offshore_Wells_Jan_2024[[Total Count Excl E&amp;A Mech ST]:[Total Count Excl E&amp;A Mech ST]],1)</f>
        <v>10</v>
      </c>
      <c r="AQ53" s="81">
        <f>COUNTIFS(Offshore_Wells_Jan_2024[[Region QB]:[Region QB]],"CNS",Offshore_Wells_Jan_2024[[Spud Year]:[Spud Year]],AQ$4,Offshore_Wells_Jan_2024[[Original Wellbore Intent]:[Original Wellbore Intent]],"Exploration",Offshore_Wells_Jan_2024[[Total Count Excl E&amp;A Mech ST]:[Total Count Excl E&amp;A Mech ST]],1)</f>
        <v>13</v>
      </c>
      <c r="AR53" s="81">
        <f>COUNTIFS(Offshore_Wells_Jan_2024[[Region QB]:[Region QB]],"CNS",Offshore_Wells_Jan_2024[[Spud Year]:[Spud Year]],AR$4,Offshore_Wells_Jan_2024[[Original Wellbore Intent]:[Original Wellbore Intent]],"Exploration",Offshore_Wells_Jan_2024[[Total Count Excl E&amp;A Mech ST]:[Total Count Excl E&amp;A Mech ST]],1)</f>
        <v>19</v>
      </c>
      <c r="AS53" s="81">
        <f>COUNTIFS(Offshore_Wells_Jan_2024[[Region QB]:[Region QB]],"CNS",Offshore_Wells_Jan_2024[[Spud Year]:[Spud Year]],AS$4,Offshore_Wells_Jan_2024[[Original Wellbore Intent]:[Original Wellbore Intent]],"Exploration",Offshore_Wells_Jan_2024[[Total Count Excl E&amp;A Mech ST]:[Total Count Excl E&amp;A Mech ST]],1)</f>
        <v>13</v>
      </c>
      <c r="AT53" s="81">
        <f>COUNTIFS(Offshore_Wells_Jan_2024[[Region QB]:[Region QB]],"CNS",Offshore_Wells_Jan_2024[[Spud Year]:[Spud Year]],AT$4,Offshore_Wells_Jan_2024[[Original Wellbore Intent]:[Original Wellbore Intent]],"Exploration",Offshore_Wells_Jan_2024[[Total Count Excl E&amp;A Mech ST]:[Total Count Excl E&amp;A Mech ST]],1)</f>
        <v>17</v>
      </c>
      <c r="AU53" s="81">
        <f>COUNTIFS(Offshore_Wells_Jan_2024[[Region QB]:[Region QB]],"CNS",Offshore_Wells_Jan_2024[[Spud Year]:[Spud Year]],AU$4,Offshore_Wells_Jan_2024[[Original Wellbore Intent]:[Original Wellbore Intent]],"Exploration",Offshore_Wells_Jan_2024[[Total Count Excl E&amp;A Mech ST]:[Total Count Excl E&amp;A Mech ST]],1)</f>
        <v>23</v>
      </c>
      <c r="AV53" s="81">
        <f>COUNTIFS(Offshore_Wells_Jan_2024[[Region QB]:[Region QB]],"CNS",Offshore_Wells_Jan_2024[[Spud Year]:[Spud Year]],AV$4,Offshore_Wells_Jan_2024[[Original Wellbore Intent]:[Original Wellbore Intent]],"Exploration",Offshore_Wells_Jan_2024[[Total Count Excl E&amp;A Mech ST]:[Total Count Excl E&amp;A Mech ST]],1)</f>
        <v>10</v>
      </c>
      <c r="AW53" s="81">
        <f>COUNTIFS(Offshore_Wells_Jan_2024[[Region QB]:[Region QB]],"CNS",Offshore_Wells_Jan_2024[[Spud Year]:[Spud Year]],AW$4,Offshore_Wells_Jan_2024[[Original Wellbore Intent]:[Original Wellbore Intent]],"Exploration",Offshore_Wells_Jan_2024[[Total Count Excl E&amp;A Mech ST]:[Total Count Excl E&amp;A Mech ST]],1)</f>
        <v>6</v>
      </c>
      <c r="AX53" s="81">
        <f>COUNTIFS(Offshore_Wells_Jan_2024[[Region QB]:[Region QB]],"CNS",Offshore_Wells_Jan_2024[[Spud Year]:[Spud Year]],AX$4,Offshore_Wells_Jan_2024[[Original Wellbore Intent]:[Original Wellbore Intent]],"Exploration",Offshore_Wells_Jan_2024[[Total Count Excl E&amp;A Mech ST]:[Total Count Excl E&amp;A Mech ST]],1)</f>
        <v>7</v>
      </c>
      <c r="AY53" s="81">
        <f>COUNTIFS(Offshore_Wells_Jan_2024[[Region QB]:[Region QB]],"CNS",Offshore_Wells_Jan_2024[[Spud Year]:[Spud Year]],AY$4,Offshore_Wells_Jan_2024[[Original Wellbore Intent]:[Original Wellbore Intent]],"Exploration",Offshore_Wells_Jan_2024[[Total Count Excl E&amp;A Mech ST]:[Total Count Excl E&amp;A Mech ST]],1)</f>
        <v>13</v>
      </c>
      <c r="AZ53" s="81">
        <f>COUNTIFS(Offshore_Wells_Jan_2024[[Region QB]:[Region QB]],"CNS",Offshore_Wells_Jan_2024[[Spud Year]:[Spud Year]],AZ$4,Offshore_Wells_Jan_2024[[Original Wellbore Intent]:[Original Wellbore Intent]],"Exploration",Offshore_Wells_Jan_2024[[Total Count Excl E&amp;A Mech ST]:[Total Count Excl E&amp;A Mech ST]],1)</f>
        <v>11</v>
      </c>
      <c r="BA53" s="81">
        <f>COUNTIFS(Offshore_Wells_Jan_2024[[Region QB]:[Region QB]],"CNS",Offshore_Wells_Jan_2024[[Spud Year]:[Spud Year]],BA$4,Offshore_Wells_Jan_2024[[Original Wellbore Intent]:[Original Wellbore Intent]],"Exploration",Offshore_Wells_Jan_2024[[Total Count Excl E&amp;A Mech ST]:[Total Count Excl E&amp;A Mech ST]],1)</f>
        <v>9</v>
      </c>
      <c r="BB53" s="81">
        <f>COUNTIFS(Offshore_Wells_Jan_2024[[Region QB]:[Region QB]],"CNS",Offshore_Wells_Jan_2024[[Spud Year]:[Spud Year]],BB$4,Offshore_Wells_Jan_2024[[Original Wellbore Intent]:[Original Wellbore Intent]],"Exploration",Offshore_Wells_Jan_2024[[Total Count Excl E&amp;A Mech ST]:[Total Count Excl E&amp;A Mech ST]],1)</f>
        <v>7</v>
      </c>
      <c r="BC53" s="81">
        <f>COUNTIFS(Offshore_Wells_Jan_2024[[Region QB]:[Region QB]],"CNS",Offshore_Wells_Jan_2024[[Spud Year]:[Spud Year]],BC$4,Offshore_Wells_Jan_2024[[Original Wellbore Intent]:[Original Wellbore Intent]],"Exploration",Offshore_Wells_Jan_2024[[Total Count Excl E&amp;A Mech ST]:[Total Count Excl E&amp;A Mech ST]],1)</f>
        <v>5</v>
      </c>
      <c r="BD53" s="81">
        <f>COUNTIFS(Offshore_Wells_Jan_2024[[Region QB]:[Region QB]],"CNS",Offshore_Wells_Jan_2024[[Spud Year]:[Spud Year]],BD$4,Offshore_Wells_Jan_2024[[Original Wellbore Intent]:[Original Wellbore Intent]],"Exploration",Offshore_Wells_Jan_2024[[Total Count Excl E&amp;A Mech ST]:[Total Count Excl E&amp;A Mech ST]],1)</f>
        <v>8</v>
      </c>
      <c r="BE53" s="81">
        <f>COUNTIFS(Offshore_Wells_Jan_2024[[Region QB]:[Region QB]],"CNS",Offshore_Wells_Jan_2024[[Spud Year]:[Spud Year]],BE$4,Offshore_Wells_Jan_2024[[Original Wellbore Intent]:[Original Wellbore Intent]],"Exploration",Offshore_Wells_Jan_2024[[Total Count Excl E&amp;A Mech ST]:[Total Count Excl E&amp;A Mech ST]],1)</f>
        <v>5</v>
      </c>
      <c r="BF53" s="81">
        <f>COUNTIFS(Offshore_Wells_Jan_2024[[Region QB]:[Region QB]],"CNS",Offshore_Wells_Jan_2024[[Spud Year]:[Spud Year]],BF$4,Offshore_Wells_Jan_2024[[Original Wellbore Intent]:[Original Wellbore Intent]],"Exploration",Offshore_Wells_Jan_2024[[Total Count Excl E&amp;A Mech ST]:[Total Count Excl E&amp;A Mech ST]],1)</f>
        <v>3</v>
      </c>
      <c r="BG53" s="81">
        <f>COUNTIFS(Offshore_Wells_Jan_2024[[Region QB]:[Region QB]],"CNS",Offshore_Wells_Jan_2024[[Spud Year]:[Spud Year]],BG$4,Offshore_Wells_Jan_2024[[Original Wellbore Intent]:[Original Wellbore Intent]],"Exploration",Offshore_Wells_Jan_2024[[Total Count Excl E&amp;A Mech ST]:[Total Count Excl E&amp;A Mech ST]],1)</f>
        <v>1</v>
      </c>
      <c r="BH53" s="81">
        <f>COUNTIFS(Offshore_Wells_Jan_2024[[Region QB]:[Region QB]],"CNS",Offshore_Wells_Jan_2024[[Spud Year]:[Spud Year]],BH$4,Offshore_Wells_Jan_2024[[Original Wellbore Intent]:[Original Wellbore Intent]],"Exploration",Offshore_Wells_Jan_2024[[Total Count Excl E&amp;A Mech ST]:[Total Count Excl E&amp;A Mech ST]],1)</f>
        <v>4</v>
      </c>
      <c r="BI53" s="81">
        <f>COUNTIFS(Offshore_Wells_Jan_2024[[Region QB]:[Region QB]],"CNS",Offshore_Wells_Jan_2024[[Spud Year]:[Spud Year]],BI$4,Offshore_Wells_Jan_2024[[Original Wellbore Intent]:[Original Wellbore Intent]],"Exploration",Offshore_Wells_Jan_2024[[Total Count Excl E&amp;A Mech ST]:[Total Count Excl E&amp;A Mech ST]],1)</f>
        <v>4</v>
      </c>
      <c r="BJ53" s="81">
        <f>COUNTIFS(Offshore_Wells_Jan_2024[[Region QB]:[Region QB]],"CNS",Offshore_Wells_Jan_2024[[Spud Year]:[Spud Year]],BJ$4,Offshore_Wells_Jan_2024[[Original Wellbore Intent]:[Original Wellbore Intent]],"Exploration",Offshore_Wells_Jan_2024[[Total Count Excl E&amp;A Mech ST]:[Total Count Excl E&amp;A Mech ST]],1)</f>
        <v>3</v>
      </c>
      <c r="BK53" s="73">
        <f t="shared" si="247"/>
        <v>1076</v>
      </c>
    </row>
    <row r="54" spans="1:63" outlineLevel="1" x14ac:dyDescent="0.3">
      <c r="B54" s="19" t="s">
        <v>40</v>
      </c>
      <c r="C54" s="81">
        <f>COUNTIFS(Offshore_Wells_Jan_2024[[Region QB]:[Region QB]],"NNS",Offshore_Wells_Jan_2024[[Spud Year]:[Spud Year]],C$4,Offshore_Wells_Jan_2024[[Original Wellbore Intent]:[Original Wellbore Intent]],"Exploration",Offshore_Wells_Jan_2024[[Total Count Excl E&amp;A Mech ST]:[Total Count Excl E&amp;A Mech ST]],1)</f>
        <v>0</v>
      </c>
      <c r="D54" s="81">
        <f>COUNTIFS(Offshore_Wells_Jan_2024[[Region QB]:[Region QB]],"NNS",Offshore_Wells_Jan_2024[[Spud Year]:[Spud Year]],D$4,Offshore_Wells_Jan_2024[[Original Wellbore Intent]:[Original Wellbore Intent]],"Exploration",Offshore_Wells_Jan_2024[[Total Count Excl E&amp;A Mech ST]:[Total Count Excl E&amp;A Mech ST]],1)</f>
        <v>0</v>
      </c>
      <c r="E54" s="81">
        <f>COUNTIFS(Offshore_Wells_Jan_2024[[Region QB]:[Region QB]],"NNS",Offshore_Wells_Jan_2024[[Spud Year]:[Spud Year]],E$4,Offshore_Wells_Jan_2024[[Original Wellbore Intent]:[Original Wellbore Intent]],"Exploration",Offshore_Wells_Jan_2024[[Total Count Excl E&amp;A Mech ST]:[Total Count Excl E&amp;A Mech ST]],1)</f>
        <v>0</v>
      </c>
      <c r="F54" s="81">
        <f>COUNTIFS(Offshore_Wells_Jan_2024[[Region QB]:[Region QB]],"NNS",Offshore_Wells_Jan_2024[[Spud Year]:[Spud Year]],F$4,Offshore_Wells_Jan_2024[[Original Wellbore Intent]:[Original Wellbore Intent]],"Exploration",Offshore_Wells_Jan_2024[[Total Count Excl E&amp;A Mech ST]:[Total Count Excl E&amp;A Mech ST]],1)</f>
        <v>0</v>
      </c>
      <c r="G54" s="81">
        <f>COUNTIFS(Offshore_Wells_Jan_2024[[Region QB]:[Region QB]],"NNS",Offshore_Wells_Jan_2024[[Spud Year]:[Spud Year]],G$4,Offshore_Wells_Jan_2024[[Original Wellbore Intent]:[Original Wellbore Intent]],"Exploration",Offshore_Wells_Jan_2024[[Total Count Excl E&amp;A Mech ST]:[Total Count Excl E&amp;A Mech ST]],1)</f>
        <v>0</v>
      </c>
      <c r="H54" s="81">
        <f>COUNTIFS(Offshore_Wells_Jan_2024[[Region QB]:[Region QB]],"NNS",Offshore_Wells_Jan_2024[[Spud Year]:[Spud Year]],H$4,Offshore_Wells_Jan_2024[[Original Wellbore Intent]:[Original Wellbore Intent]],"Exploration",Offshore_Wells_Jan_2024[[Total Count Excl E&amp;A Mech ST]:[Total Count Excl E&amp;A Mech ST]],1)</f>
        <v>0</v>
      </c>
      <c r="I54" s="81">
        <f>COUNTIFS(Offshore_Wells_Jan_2024[[Region QB]:[Region QB]],"NNS",Offshore_Wells_Jan_2024[[Spud Year]:[Spud Year]],I$4,Offshore_Wells_Jan_2024[[Original Wellbore Intent]:[Original Wellbore Intent]],"Exploration",Offshore_Wells_Jan_2024[[Total Count Excl E&amp;A Mech ST]:[Total Count Excl E&amp;A Mech ST]],1)</f>
        <v>0</v>
      </c>
      <c r="J54" s="81">
        <f>COUNTIFS(Offshore_Wells_Jan_2024[[Region QB]:[Region QB]],"NNS",Offshore_Wells_Jan_2024[[Spud Year]:[Spud Year]],J$4,Offshore_Wells_Jan_2024[[Original Wellbore Intent]:[Original Wellbore Intent]],"Exploration",Offshore_Wells_Jan_2024[[Total Count Excl E&amp;A Mech ST]:[Total Count Excl E&amp;A Mech ST]],1)</f>
        <v>6</v>
      </c>
      <c r="K54" s="81">
        <f>COUNTIFS(Offshore_Wells_Jan_2024[[Region QB]:[Region QB]],"NNS",Offshore_Wells_Jan_2024[[Spud Year]:[Spud Year]],K$4,Offshore_Wells_Jan_2024[[Original Wellbore Intent]:[Original Wellbore Intent]],"Exploration",Offshore_Wells_Jan_2024[[Total Count Excl E&amp;A Mech ST]:[Total Count Excl E&amp;A Mech ST]],1)</f>
        <v>13</v>
      </c>
      <c r="L54" s="81">
        <f>COUNTIFS(Offshore_Wells_Jan_2024[[Region QB]:[Region QB]],"NNS",Offshore_Wells_Jan_2024[[Spud Year]:[Spud Year]],L$4,Offshore_Wells_Jan_2024[[Original Wellbore Intent]:[Original Wellbore Intent]],"Exploration",Offshore_Wells_Jan_2024[[Total Count Excl E&amp;A Mech ST]:[Total Count Excl E&amp;A Mech ST]],1)</f>
        <v>18</v>
      </c>
      <c r="M54" s="81">
        <f>COUNTIFS(Offshore_Wells_Jan_2024[[Region QB]:[Region QB]],"NNS",Offshore_Wells_Jan_2024[[Spud Year]:[Spud Year]],M$4,Offshore_Wells_Jan_2024[[Original Wellbore Intent]:[Original Wellbore Intent]],"Exploration",Offshore_Wells_Jan_2024[[Total Count Excl E&amp;A Mech ST]:[Total Count Excl E&amp;A Mech ST]],1)</f>
        <v>34</v>
      </c>
      <c r="N54" s="81">
        <f>COUNTIFS(Offshore_Wells_Jan_2024[[Region QB]:[Region QB]],"NNS",Offshore_Wells_Jan_2024[[Spud Year]:[Spud Year]],N$4,Offshore_Wells_Jan_2024[[Original Wellbore Intent]:[Original Wellbore Intent]],"Exploration",Offshore_Wells_Jan_2024[[Total Count Excl E&amp;A Mech ST]:[Total Count Excl E&amp;A Mech ST]],1)</f>
        <v>36</v>
      </c>
      <c r="O54" s="81">
        <f>COUNTIFS(Offshore_Wells_Jan_2024[[Region QB]:[Region QB]],"NNS",Offshore_Wells_Jan_2024[[Spud Year]:[Spud Year]],O$4,Offshore_Wells_Jan_2024[[Original Wellbore Intent]:[Original Wellbore Intent]],"Exploration",Offshore_Wells_Jan_2024[[Total Count Excl E&amp;A Mech ST]:[Total Count Excl E&amp;A Mech ST]],1)</f>
        <v>31</v>
      </c>
      <c r="P54" s="81">
        <f>COUNTIFS(Offshore_Wells_Jan_2024[[Region QB]:[Region QB]],"NNS",Offshore_Wells_Jan_2024[[Spud Year]:[Spud Year]],P$4,Offshore_Wells_Jan_2024[[Original Wellbore Intent]:[Original Wellbore Intent]],"Exploration",Offshore_Wells_Jan_2024[[Total Count Excl E&amp;A Mech ST]:[Total Count Excl E&amp;A Mech ST]],1)</f>
        <v>33</v>
      </c>
      <c r="Q54" s="81">
        <f>COUNTIFS(Offshore_Wells_Jan_2024[[Region QB]:[Region QB]],"NNS",Offshore_Wells_Jan_2024[[Spud Year]:[Spud Year]],Q$4,Offshore_Wells_Jan_2024[[Original Wellbore Intent]:[Original Wellbore Intent]],"Exploration",Offshore_Wells_Jan_2024[[Total Count Excl E&amp;A Mech ST]:[Total Count Excl E&amp;A Mech ST]],1)</f>
        <v>14</v>
      </c>
      <c r="R54" s="81">
        <f>COUNTIFS(Offshore_Wells_Jan_2024[[Region QB]:[Region QB]],"NNS",Offshore_Wells_Jan_2024[[Spud Year]:[Spud Year]],R$4,Offshore_Wells_Jan_2024[[Original Wellbore Intent]:[Original Wellbore Intent]],"Exploration",Offshore_Wells_Jan_2024[[Total Count Excl E&amp;A Mech ST]:[Total Count Excl E&amp;A Mech ST]],1)</f>
        <v>12</v>
      </c>
      <c r="S54" s="81">
        <f>COUNTIFS(Offshore_Wells_Jan_2024[[Region QB]:[Region QB]],"NNS",Offshore_Wells_Jan_2024[[Spud Year]:[Spud Year]],S$4,Offshore_Wells_Jan_2024[[Original Wellbore Intent]:[Original Wellbore Intent]],"Exploration",Offshore_Wells_Jan_2024[[Total Count Excl E&amp;A Mech ST]:[Total Count Excl E&amp;A Mech ST]],1)</f>
        <v>12</v>
      </c>
      <c r="T54" s="81">
        <f>COUNTIFS(Offshore_Wells_Jan_2024[[Region QB]:[Region QB]],"NNS",Offshore_Wells_Jan_2024[[Spud Year]:[Spud Year]],T$4,Offshore_Wells_Jan_2024[[Original Wellbore Intent]:[Original Wellbore Intent]],"Exploration",Offshore_Wells_Jan_2024[[Total Count Excl E&amp;A Mech ST]:[Total Count Excl E&amp;A Mech ST]],1)</f>
        <v>9</v>
      </c>
      <c r="U54" s="81">
        <f>COUNTIFS(Offshore_Wells_Jan_2024[[Region QB]:[Region QB]],"NNS",Offshore_Wells_Jan_2024[[Spud Year]:[Spud Year]],U$4,Offshore_Wells_Jan_2024[[Original Wellbore Intent]:[Original Wellbore Intent]],"Exploration",Offshore_Wells_Jan_2024[[Total Count Excl E&amp;A Mech ST]:[Total Count Excl E&amp;A Mech ST]],1)</f>
        <v>16</v>
      </c>
      <c r="V54" s="81">
        <f>COUNTIFS(Offshore_Wells_Jan_2024[[Region QB]:[Region QB]],"NNS",Offshore_Wells_Jan_2024[[Spud Year]:[Spud Year]],V$4,Offshore_Wells_Jan_2024[[Original Wellbore Intent]:[Original Wellbore Intent]],"Exploration",Offshore_Wells_Jan_2024[[Total Count Excl E&amp;A Mech ST]:[Total Count Excl E&amp;A Mech ST]],1)</f>
        <v>19</v>
      </c>
      <c r="W54" s="81">
        <f>COUNTIFS(Offshore_Wells_Jan_2024[[Region QB]:[Region QB]],"NNS",Offshore_Wells_Jan_2024[[Spud Year]:[Spud Year]],W$4,Offshore_Wells_Jan_2024[[Original Wellbore Intent]:[Original Wellbore Intent]],"Exploration",Offshore_Wells_Jan_2024[[Total Count Excl E&amp;A Mech ST]:[Total Count Excl E&amp;A Mech ST]],1)</f>
        <v>27</v>
      </c>
      <c r="X54" s="81">
        <f>COUNTIFS(Offshore_Wells_Jan_2024[[Region QB]:[Region QB]],"NNS",Offshore_Wells_Jan_2024[[Spud Year]:[Spud Year]],X$4,Offshore_Wells_Jan_2024[[Original Wellbore Intent]:[Original Wellbore Intent]],"Exploration",Offshore_Wells_Jan_2024[[Total Count Excl E&amp;A Mech ST]:[Total Count Excl E&amp;A Mech ST]],1)</f>
        <v>26</v>
      </c>
      <c r="Y54" s="81">
        <f>COUNTIFS(Offshore_Wells_Jan_2024[[Region QB]:[Region QB]],"NNS",Offshore_Wells_Jan_2024[[Spud Year]:[Spud Year]],Y$4,Offshore_Wells_Jan_2024[[Original Wellbore Intent]:[Original Wellbore Intent]],"Exploration",Offshore_Wells_Jan_2024[[Total Count Excl E&amp;A Mech ST]:[Total Count Excl E&amp;A Mech ST]],1)</f>
        <v>22</v>
      </c>
      <c r="Z54" s="81">
        <f>COUNTIFS(Offshore_Wells_Jan_2024[[Region QB]:[Region QB]],"NNS",Offshore_Wells_Jan_2024[[Spud Year]:[Spud Year]],Z$4,Offshore_Wells_Jan_2024[[Original Wellbore Intent]:[Original Wellbore Intent]],"Exploration",Offshore_Wells_Jan_2024[[Total Count Excl E&amp;A Mech ST]:[Total Count Excl E&amp;A Mech ST]],1)</f>
        <v>18</v>
      </c>
      <c r="AA54" s="81">
        <f>COUNTIFS(Offshore_Wells_Jan_2024[[Region QB]:[Region QB]],"NNS",Offshore_Wells_Jan_2024[[Spud Year]:[Spud Year]],AA$4,Offshore_Wells_Jan_2024[[Original Wellbore Intent]:[Original Wellbore Intent]],"Exploration",Offshore_Wells_Jan_2024[[Total Count Excl E&amp;A Mech ST]:[Total Count Excl E&amp;A Mech ST]],1)</f>
        <v>26</v>
      </c>
      <c r="AB54" s="81">
        <f>COUNTIFS(Offshore_Wells_Jan_2024[[Region QB]:[Region QB]],"NNS",Offshore_Wells_Jan_2024[[Spud Year]:[Spud Year]],AB$4,Offshore_Wells_Jan_2024[[Original Wellbore Intent]:[Original Wellbore Intent]],"Exploration",Offshore_Wells_Jan_2024[[Total Count Excl E&amp;A Mech ST]:[Total Count Excl E&amp;A Mech ST]],1)</f>
        <v>19</v>
      </c>
      <c r="AC54" s="81">
        <f>COUNTIFS(Offshore_Wells_Jan_2024[[Region QB]:[Region QB]],"NNS",Offshore_Wells_Jan_2024[[Spud Year]:[Spud Year]],AC$4,Offshore_Wells_Jan_2024[[Original Wellbore Intent]:[Original Wellbore Intent]],"Exploration",Offshore_Wells_Jan_2024[[Total Count Excl E&amp;A Mech ST]:[Total Count Excl E&amp;A Mech ST]],1)</f>
        <v>48</v>
      </c>
      <c r="AD54" s="81">
        <f>COUNTIFS(Offshore_Wells_Jan_2024[[Region QB]:[Region QB]],"NNS",Offshore_Wells_Jan_2024[[Spud Year]:[Spud Year]],AD$4,Offshore_Wells_Jan_2024[[Original Wellbore Intent]:[Original Wellbore Intent]],"Exploration",Offshore_Wells_Jan_2024[[Total Count Excl E&amp;A Mech ST]:[Total Count Excl E&amp;A Mech ST]],1)</f>
        <v>27</v>
      </c>
      <c r="AE54" s="81">
        <f>COUNTIFS(Offshore_Wells_Jan_2024[[Region QB]:[Region QB]],"NNS",Offshore_Wells_Jan_2024[[Spud Year]:[Spud Year]],AE$4,Offshore_Wells_Jan_2024[[Original Wellbore Intent]:[Original Wellbore Intent]],"Exploration",Offshore_Wells_Jan_2024[[Total Count Excl E&amp;A Mech ST]:[Total Count Excl E&amp;A Mech ST]],1)</f>
        <v>14</v>
      </c>
      <c r="AF54" s="81">
        <f>COUNTIFS(Offshore_Wells_Jan_2024[[Region QB]:[Region QB]],"NNS",Offshore_Wells_Jan_2024[[Spud Year]:[Spud Year]],AF$4,Offshore_Wells_Jan_2024[[Original Wellbore Intent]:[Original Wellbore Intent]],"Exploration",Offshore_Wells_Jan_2024[[Total Count Excl E&amp;A Mech ST]:[Total Count Excl E&amp;A Mech ST]],1)</f>
        <v>10</v>
      </c>
      <c r="AG54" s="81">
        <f>COUNTIFS(Offshore_Wells_Jan_2024[[Region QB]:[Region QB]],"NNS",Offshore_Wells_Jan_2024[[Spud Year]:[Spud Year]],AG$4,Offshore_Wells_Jan_2024[[Original Wellbore Intent]:[Original Wellbore Intent]],"Exploration",Offshore_Wells_Jan_2024[[Total Count Excl E&amp;A Mech ST]:[Total Count Excl E&amp;A Mech ST]],1)</f>
        <v>7</v>
      </c>
      <c r="AH54" s="81">
        <f>COUNTIFS(Offshore_Wells_Jan_2024[[Region QB]:[Region QB]],"NNS",Offshore_Wells_Jan_2024[[Spud Year]:[Spud Year]],AH$4,Offshore_Wells_Jan_2024[[Original Wellbore Intent]:[Original Wellbore Intent]],"Exploration",Offshore_Wells_Jan_2024[[Total Count Excl E&amp;A Mech ST]:[Total Count Excl E&amp;A Mech ST]],1)</f>
        <v>5</v>
      </c>
      <c r="AI54" s="81">
        <f>COUNTIFS(Offshore_Wells_Jan_2024[[Region QB]:[Region QB]],"NNS",Offshore_Wells_Jan_2024[[Spud Year]:[Spud Year]],AI$4,Offshore_Wells_Jan_2024[[Original Wellbore Intent]:[Original Wellbore Intent]],"Exploration",Offshore_Wells_Jan_2024[[Total Count Excl E&amp;A Mech ST]:[Total Count Excl E&amp;A Mech ST]],1)</f>
        <v>12</v>
      </c>
      <c r="AJ54" s="81">
        <f>COUNTIFS(Offshore_Wells_Jan_2024[[Region QB]:[Region QB]],"NNS",Offshore_Wells_Jan_2024[[Spud Year]:[Spud Year]],AJ$4,Offshore_Wells_Jan_2024[[Original Wellbore Intent]:[Original Wellbore Intent]],"Exploration",Offshore_Wells_Jan_2024[[Total Count Excl E&amp;A Mech ST]:[Total Count Excl E&amp;A Mech ST]],1)</f>
        <v>13</v>
      </c>
      <c r="AK54" s="81">
        <f>COUNTIFS(Offshore_Wells_Jan_2024[[Region QB]:[Region QB]],"NNS",Offshore_Wells_Jan_2024[[Spud Year]:[Spud Year]],AK$4,Offshore_Wells_Jan_2024[[Original Wellbore Intent]:[Original Wellbore Intent]],"Exploration",Offshore_Wells_Jan_2024[[Total Count Excl E&amp;A Mech ST]:[Total Count Excl E&amp;A Mech ST]],1)</f>
        <v>8</v>
      </c>
      <c r="AL54" s="81">
        <f>COUNTIFS(Offshore_Wells_Jan_2024[[Region QB]:[Region QB]],"NNS",Offshore_Wells_Jan_2024[[Spud Year]:[Spud Year]],AL$4,Offshore_Wells_Jan_2024[[Original Wellbore Intent]:[Original Wellbore Intent]],"Exploration",Offshore_Wells_Jan_2024[[Total Count Excl E&amp;A Mech ST]:[Total Count Excl E&amp;A Mech ST]],1)</f>
        <v>1</v>
      </c>
      <c r="AM54" s="81">
        <f>COUNTIFS(Offshore_Wells_Jan_2024[[Region QB]:[Region QB]],"NNS",Offshore_Wells_Jan_2024[[Spud Year]:[Spud Year]],AM$4,Offshore_Wells_Jan_2024[[Original Wellbore Intent]:[Original Wellbore Intent]],"Exploration",Offshore_Wells_Jan_2024[[Total Count Excl E&amp;A Mech ST]:[Total Count Excl E&amp;A Mech ST]],1)</f>
        <v>6</v>
      </c>
      <c r="AN54" s="81">
        <f>COUNTIFS(Offshore_Wells_Jan_2024[[Region QB]:[Region QB]],"NNS",Offshore_Wells_Jan_2024[[Spud Year]:[Spud Year]],AN$4,Offshore_Wells_Jan_2024[[Original Wellbore Intent]:[Original Wellbore Intent]],"Exploration",Offshore_Wells_Jan_2024[[Total Count Excl E&amp;A Mech ST]:[Total Count Excl E&amp;A Mech ST]],1)</f>
        <v>5</v>
      </c>
      <c r="AO54" s="81">
        <f>COUNTIFS(Offshore_Wells_Jan_2024[[Region QB]:[Region QB]],"NNS",Offshore_Wells_Jan_2024[[Spud Year]:[Spud Year]],AO$4,Offshore_Wells_Jan_2024[[Original Wellbore Intent]:[Original Wellbore Intent]],"Exploration",Offshore_Wells_Jan_2024[[Total Count Excl E&amp;A Mech ST]:[Total Count Excl E&amp;A Mech ST]],1)</f>
        <v>3</v>
      </c>
      <c r="AP54" s="81">
        <f>COUNTIFS(Offshore_Wells_Jan_2024[[Region QB]:[Region QB]],"NNS",Offshore_Wells_Jan_2024[[Spud Year]:[Spud Year]],AP$4,Offshore_Wells_Jan_2024[[Original Wellbore Intent]:[Original Wellbore Intent]],"Exploration",Offshore_Wells_Jan_2024[[Total Count Excl E&amp;A Mech ST]:[Total Count Excl E&amp;A Mech ST]],1)</f>
        <v>4</v>
      </c>
      <c r="AQ54" s="81">
        <f>COUNTIFS(Offshore_Wells_Jan_2024[[Region QB]:[Region QB]],"NNS",Offshore_Wells_Jan_2024[[Spud Year]:[Spud Year]],AQ$4,Offshore_Wells_Jan_2024[[Original Wellbore Intent]:[Original Wellbore Intent]],"Exploration",Offshore_Wells_Jan_2024[[Total Count Excl E&amp;A Mech ST]:[Total Count Excl E&amp;A Mech ST]],1)</f>
        <v>3</v>
      </c>
      <c r="AR54" s="81">
        <f>COUNTIFS(Offshore_Wells_Jan_2024[[Region QB]:[Region QB]],"NNS",Offshore_Wells_Jan_2024[[Spud Year]:[Spud Year]],AR$4,Offshore_Wells_Jan_2024[[Original Wellbore Intent]:[Original Wellbore Intent]],"Exploration",Offshore_Wells_Jan_2024[[Total Count Excl E&amp;A Mech ST]:[Total Count Excl E&amp;A Mech ST]],1)</f>
        <v>6</v>
      </c>
      <c r="AS54" s="81">
        <f>COUNTIFS(Offshore_Wells_Jan_2024[[Region QB]:[Region QB]],"NNS",Offshore_Wells_Jan_2024[[Spud Year]:[Spud Year]],AS$4,Offshore_Wells_Jan_2024[[Original Wellbore Intent]:[Original Wellbore Intent]],"Exploration",Offshore_Wells_Jan_2024[[Total Count Excl E&amp;A Mech ST]:[Total Count Excl E&amp;A Mech ST]],1)</f>
        <v>7</v>
      </c>
      <c r="AT54" s="81">
        <f>COUNTIFS(Offshore_Wells_Jan_2024[[Region QB]:[Region QB]],"NNS",Offshore_Wells_Jan_2024[[Spud Year]:[Spud Year]],AT$4,Offshore_Wells_Jan_2024[[Original Wellbore Intent]:[Original Wellbore Intent]],"Exploration",Offshore_Wells_Jan_2024[[Total Count Excl E&amp;A Mech ST]:[Total Count Excl E&amp;A Mech ST]],1)</f>
        <v>5</v>
      </c>
      <c r="AU54" s="81">
        <f>COUNTIFS(Offshore_Wells_Jan_2024[[Region QB]:[Region QB]],"NNS",Offshore_Wells_Jan_2024[[Spud Year]:[Spud Year]],AU$4,Offshore_Wells_Jan_2024[[Original Wellbore Intent]:[Original Wellbore Intent]],"Exploration",Offshore_Wells_Jan_2024[[Total Count Excl E&amp;A Mech ST]:[Total Count Excl E&amp;A Mech ST]],1)</f>
        <v>16</v>
      </c>
      <c r="AV54" s="81">
        <f>COUNTIFS(Offshore_Wells_Jan_2024[[Region QB]:[Region QB]],"NNS",Offshore_Wells_Jan_2024[[Spud Year]:[Spud Year]],AV$4,Offshore_Wells_Jan_2024[[Original Wellbore Intent]:[Original Wellbore Intent]],"Exploration",Offshore_Wells_Jan_2024[[Total Count Excl E&amp;A Mech ST]:[Total Count Excl E&amp;A Mech ST]],1)</f>
        <v>2</v>
      </c>
      <c r="AW54" s="81">
        <f>COUNTIFS(Offshore_Wells_Jan_2024[[Region QB]:[Region QB]],"NNS",Offshore_Wells_Jan_2024[[Spud Year]:[Spud Year]],AW$4,Offshore_Wells_Jan_2024[[Original Wellbore Intent]:[Original Wellbore Intent]],"Exploration",Offshore_Wells_Jan_2024[[Total Count Excl E&amp;A Mech ST]:[Total Count Excl E&amp;A Mech ST]],1)</f>
        <v>7</v>
      </c>
      <c r="AX54" s="81">
        <f>COUNTIFS(Offshore_Wells_Jan_2024[[Region QB]:[Region QB]],"NNS",Offshore_Wells_Jan_2024[[Spud Year]:[Spud Year]],AX$4,Offshore_Wells_Jan_2024[[Original Wellbore Intent]:[Original Wellbore Intent]],"Exploration",Offshore_Wells_Jan_2024[[Total Count Excl E&amp;A Mech ST]:[Total Count Excl E&amp;A Mech ST]],1)</f>
        <v>2</v>
      </c>
      <c r="AY54" s="81">
        <f>COUNTIFS(Offshore_Wells_Jan_2024[[Region QB]:[Region QB]],"NNS",Offshore_Wells_Jan_2024[[Spud Year]:[Spud Year]],AY$4,Offshore_Wells_Jan_2024[[Original Wellbore Intent]:[Original Wellbore Intent]],"Exploration",Offshore_Wells_Jan_2024[[Total Count Excl E&amp;A Mech ST]:[Total Count Excl E&amp;A Mech ST]],1)</f>
        <v>6</v>
      </c>
      <c r="AZ54" s="81">
        <f>COUNTIFS(Offshore_Wells_Jan_2024[[Region QB]:[Region QB]],"NNS",Offshore_Wells_Jan_2024[[Spud Year]:[Spud Year]],AZ$4,Offshore_Wells_Jan_2024[[Original Wellbore Intent]:[Original Wellbore Intent]],"Exploration",Offshore_Wells_Jan_2024[[Total Count Excl E&amp;A Mech ST]:[Total Count Excl E&amp;A Mech ST]],1)</f>
        <v>1</v>
      </c>
      <c r="BA54" s="81">
        <f>COUNTIFS(Offshore_Wells_Jan_2024[[Region QB]:[Region QB]],"NNS",Offshore_Wells_Jan_2024[[Spud Year]:[Spud Year]],BA$4,Offshore_Wells_Jan_2024[[Original Wellbore Intent]:[Original Wellbore Intent]],"Exploration",Offshore_Wells_Jan_2024[[Total Count Excl E&amp;A Mech ST]:[Total Count Excl E&amp;A Mech ST]],1)</f>
        <v>6</v>
      </c>
      <c r="BB54" s="81">
        <f>COUNTIFS(Offshore_Wells_Jan_2024[[Region QB]:[Region QB]],"NNS",Offshore_Wells_Jan_2024[[Spud Year]:[Spud Year]],BB$4,Offshore_Wells_Jan_2024[[Original Wellbore Intent]:[Original Wellbore Intent]],"Exploration",Offshore_Wells_Jan_2024[[Total Count Excl E&amp;A Mech ST]:[Total Count Excl E&amp;A Mech ST]],1)</f>
        <v>5</v>
      </c>
      <c r="BC54" s="81">
        <f>COUNTIFS(Offshore_Wells_Jan_2024[[Region QB]:[Region QB]],"NNS",Offshore_Wells_Jan_2024[[Spud Year]:[Spud Year]],BC$4,Offshore_Wells_Jan_2024[[Original Wellbore Intent]:[Original Wellbore Intent]],"Exploration",Offshore_Wells_Jan_2024[[Total Count Excl E&amp;A Mech ST]:[Total Count Excl E&amp;A Mech ST]],1)</f>
        <v>6</v>
      </c>
      <c r="BD54" s="81">
        <f>COUNTIFS(Offshore_Wells_Jan_2024[[Region QB]:[Region QB]],"NNS",Offshore_Wells_Jan_2024[[Spud Year]:[Spud Year]],BD$4,Offshore_Wells_Jan_2024[[Original Wellbore Intent]:[Original Wellbore Intent]],"Exploration",Offshore_Wells_Jan_2024[[Total Count Excl E&amp;A Mech ST]:[Total Count Excl E&amp;A Mech ST]],1)</f>
        <v>5</v>
      </c>
      <c r="BE54" s="81">
        <f>COUNTIFS(Offshore_Wells_Jan_2024[[Region QB]:[Region QB]],"NNS",Offshore_Wells_Jan_2024[[Spud Year]:[Spud Year]],BE$4,Offshore_Wells_Jan_2024[[Original Wellbore Intent]:[Original Wellbore Intent]],"Exploration",Offshore_Wells_Jan_2024[[Total Count Excl E&amp;A Mech ST]:[Total Count Excl E&amp;A Mech ST]],1)</f>
        <v>1</v>
      </c>
      <c r="BF54" s="81">
        <f>COUNTIFS(Offshore_Wells_Jan_2024[[Region QB]:[Region QB]],"NNS",Offshore_Wells_Jan_2024[[Spud Year]:[Spud Year]],BF$4,Offshore_Wells_Jan_2024[[Original Wellbore Intent]:[Original Wellbore Intent]],"Exploration",Offshore_Wells_Jan_2024[[Total Count Excl E&amp;A Mech ST]:[Total Count Excl E&amp;A Mech ST]],1)</f>
        <v>8</v>
      </c>
      <c r="BG54" s="81">
        <f>COUNTIFS(Offshore_Wells_Jan_2024[[Region QB]:[Region QB]],"NNS",Offshore_Wells_Jan_2024[[Spud Year]:[Spud Year]],BG$4,Offshore_Wells_Jan_2024[[Original Wellbore Intent]:[Original Wellbore Intent]],"Exploration",Offshore_Wells_Jan_2024[[Total Count Excl E&amp;A Mech ST]:[Total Count Excl E&amp;A Mech ST]],1)</f>
        <v>9</v>
      </c>
      <c r="BH54" s="81">
        <f>COUNTIFS(Offshore_Wells_Jan_2024[[Region QB]:[Region QB]],"NNS",Offshore_Wells_Jan_2024[[Spud Year]:[Spud Year]],BH$4,Offshore_Wells_Jan_2024[[Original Wellbore Intent]:[Original Wellbore Intent]],"Exploration",Offshore_Wells_Jan_2024[[Total Count Excl E&amp;A Mech ST]:[Total Count Excl E&amp;A Mech ST]],1)</f>
        <v>1</v>
      </c>
      <c r="BI54" s="81">
        <f>COUNTIFS(Offshore_Wells_Jan_2024[[Region QB]:[Region QB]],"NNS",Offshore_Wells_Jan_2024[[Spud Year]:[Spud Year]],BI$4,Offshore_Wells_Jan_2024[[Original Wellbore Intent]:[Original Wellbore Intent]],"Exploration",Offshore_Wells_Jan_2024[[Total Count Excl E&amp;A Mech ST]:[Total Count Excl E&amp;A Mech ST]],1)</f>
        <v>3</v>
      </c>
      <c r="BJ54" s="81">
        <f>COUNTIFS(Offshore_Wells_Jan_2024[[Region QB]:[Region QB]],"NNS",Offshore_Wells_Jan_2024[[Spud Year]:[Spud Year]],BJ$4,Offshore_Wells_Jan_2024[[Original Wellbore Intent]:[Original Wellbore Intent]],"Exploration",Offshore_Wells_Jan_2024[[Total Count Excl E&amp;A Mech ST]:[Total Count Excl E&amp;A Mech ST]],1)</f>
        <v>1</v>
      </c>
      <c r="BK54" s="73">
        <f t="shared" si="247"/>
        <v>654</v>
      </c>
    </row>
    <row r="55" spans="1:63" outlineLevel="1" x14ac:dyDescent="0.3">
      <c r="B55" s="19" t="s">
        <v>41</v>
      </c>
      <c r="C55" s="81">
        <f>COUNTIFS(Offshore_Wells_Jan_2024[[Region QB]:[Region QB]],"SNS",Offshore_Wells_Jan_2024[[Spud Year]:[Spud Year]],C$4,Offshore_Wells_Jan_2024[[Original Wellbore Intent]:[Original Wellbore Intent]],"Exploration",Offshore_Wells_Jan_2024[[Total Count Excl E&amp;A Mech ST]:[Total Count Excl E&amp;A Mech ST]],1)</f>
        <v>0</v>
      </c>
      <c r="D55" s="81">
        <f>COUNTIFS(Offshore_Wells_Jan_2024[[Region QB]:[Region QB]],"SNS",Offshore_Wells_Jan_2024[[Spud Year]:[Spud Year]],D$4,Offshore_Wells_Jan_2024[[Original Wellbore Intent]:[Original Wellbore Intent]],"Exploration",Offshore_Wells_Jan_2024[[Total Count Excl E&amp;A Mech ST]:[Total Count Excl E&amp;A Mech ST]],1)</f>
        <v>10</v>
      </c>
      <c r="E55" s="81">
        <f>COUNTIFS(Offshore_Wells_Jan_2024[[Region QB]:[Region QB]],"SNS",Offshore_Wells_Jan_2024[[Spud Year]:[Spud Year]],E$4,Offshore_Wells_Jan_2024[[Original Wellbore Intent]:[Original Wellbore Intent]],"Exploration",Offshore_Wells_Jan_2024[[Total Count Excl E&amp;A Mech ST]:[Total Count Excl E&amp;A Mech ST]],1)</f>
        <v>21</v>
      </c>
      <c r="F55" s="81">
        <f>COUNTIFS(Offshore_Wells_Jan_2024[[Region QB]:[Region QB]],"SNS",Offshore_Wells_Jan_2024[[Spud Year]:[Spud Year]],F$4,Offshore_Wells_Jan_2024[[Original Wellbore Intent]:[Original Wellbore Intent]],"Exploration",Offshore_Wells_Jan_2024[[Total Count Excl E&amp;A Mech ST]:[Total Count Excl E&amp;A Mech ST]],1)</f>
        <v>30</v>
      </c>
      <c r="G55" s="81">
        <f>COUNTIFS(Offshore_Wells_Jan_2024[[Region QB]:[Region QB]],"SNS",Offshore_Wells_Jan_2024[[Spud Year]:[Spud Year]],G$4,Offshore_Wells_Jan_2024[[Original Wellbore Intent]:[Original Wellbore Intent]],"Exploration",Offshore_Wells_Jan_2024[[Total Count Excl E&amp;A Mech ST]:[Total Count Excl E&amp;A Mech ST]],1)</f>
        <v>32</v>
      </c>
      <c r="H55" s="81">
        <f>COUNTIFS(Offshore_Wells_Jan_2024[[Region QB]:[Region QB]],"SNS",Offshore_Wells_Jan_2024[[Spud Year]:[Spud Year]],H$4,Offshore_Wells_Jan_2024[[Original Wellbore Intent]:[Original Wellbore Intent]],"Exploration",Offshore_Wells_Jan_2024[[Total Count Excl E&amp;A Mech ST]:[Total Count Excl E&amp;A Mech ST]],1)</f>
        <v>32</v>
      </c>
      <c r="I55" s="81">
        <f>COUNTIFS(Offshore_Wells_Jan_2024[[Region QB]:[Region QB]],"SNS",Offshore_Wells_Jan_2024[[Spud Year]:[Spud Year]],I$4,Offshore_Wells_Jan_2024[[Original Wellbore Intent]:[Original Wellbore Intent]],"Exploration",Offshore_Wells_Jan_2024[[Total Count Excl E&amp;A Mech ST]:[Total Count Excl E&amp;A Mech ST]],1)</f>
        <v>11</v>
      </c>
      <c r="J55" s="81">
        <f>COUNTIFS(Offshore_Wells_Jan_2024[[Region QB]:[Region QB]],"SNS",Offshore_Wells_Jan_2024[[Spud Year]:[Spud Year]],J$4,Offshore_Wells_Jan_2024[[Original Wellbore Intent]:[Original Wellbore Intent]],"Exploration",Offshore_Wells_Jan_2024[[Total Count Excl E&amp;A Mech ST]:[Total Count Excl E&amp;A Mech ST]],1)</f>
        <v>6</v>
      </c>
      <c r="K55" s="81">
        <f>COUNTIFS(Offshore_Wells_Jan_2024[[Region QB]:[Region QB]],"SNS",Offshore_Wells_Jan_2024[[Spud Year]:[Spud Year]],K$4,Offshore_Wells_Jan_2024[[Original Wellbore Intent]:[Original Wellbore Intent]],"Exploration",Offshore_Wells_Jan_2024[[Total Count Excl E&amp;A Mech ST]:[Total Count Excl E&amp;A Mech ST]],1)</f>
        <v>8</v>
      </c>
      <c r="L55" s="81">
        <f>COUNTIFS(Offshore_Wells_Jan_2024[[Region QB]:[Region QB]],"SNS",Offshore_Wells_Jan_2024[[Spud Year]:[Spud Year]],L$4,Offshore_Wells_Jan_2024[[Original Wellbore Intent]:[Original Wellbore Intent]],"Exploration",Offshore_Wells_Jan_2024[[Total Count Excl E&amp;A Mech ST]:[Total Count Excl E&amp;A Mech ST]],1)</f>
        <v>7</v>
      </c>
      <c r="M55" s="81">
        <f>COUNTIFS(Offshore_Wells_Jan_2024[[Region QB]:[Region QB]],"SNS",Offshore_Wells_Jan_2024[[Spud Year]:[Spud Year]],M$4,Offshore_Wells_Jan_2024[[Original Wellbore Intent]:[Original Wellbore Intent]],"Exploration",Offshore_Wells_Jan_2024[[Total Count Excl E&amp;A Mech ST]:[Total Count Excl E&amp;A Mech ST]],1)</f>
        <v>4</v>
      </c>
      <c r="N55" s="81">
        <f>COUNTIFS(Offshore_Wells_Jan_2024[[Region QB]:[Region QB]],"SNS",Offshore_Wells_Jan_2024[[Spud Year]:[Spud Year]],N$4,Offshore_Wells_Jan_2024[[Original Wellbore Intent]:[Original Wellbore Intent]],"Exploration",Offshore_Wells_Jan_2024[[Total Count Excl E&amp;A Mech ST]:[Total Count Excl E&amp;A Mech ST]],1)</f>
        <v>2</v>
      </c>
      <c r="O55" s="81">
        <f>COUNTIFS(Offshore_Wells_Jan_2024[[Region QB]:[Region QB]],"SNS",Offshore_Wells_Jan_2024[[Spud Year]:[Spud Year]],O$4,Offshore_Wells_Jan_2024[[Original Wellbore Intent]:[Original Wellbore Intent]],"Exploration",Offshore_Wells_Jan_2024[[Total Count Excl E&amp;A Mech ST]:[Total Count Excl E&amp;A Mech ST]],1)</f>
        <v>3</v>
      </c>
      <c r="P55" s="81">
        <f>COUNTIFS(Offshore_Wells_Jan_2024[[Region QB]:[Region QB]],"SNS",Offshore_Wells_Jan_2024[[Spud Year]:[Spud Year]],P$4,Offshore_Wells_Jan_2024[[Original Wellbore Intent]:[Original Wellbore Intent]],"Exploration",Offshore_Wells_Jan_2024[[Total Count Excl E&amp;A Mech ST]:[Total Count Excl E&amp;A Mech ST]],1)</f>
        <v>6</v>
      </c>
      <c r="Q55" s="81">
        <f>COUNTIFS(Offshore_Wells_Jan_2024[[Region QB]:[Region QB]],"SNS",Offshore_Wells_Jan_2024[[Spud Year]:[Spud Year]],Q$4,Offshore_Wells_Jan_2024[[Original Wellbore Intent]:[Original Wellbore Intent]],"Exploration",Offshore_Wells_Jan_2024[[Total Count Excl E&amp;A Mech ST]:[Total Count Excl E&amp;A Mech ST]],1)</f>
        <v>0</v>
      </c>
      <c r="R55" s="81">
        <f>COUNTIFS(Offshore_Wells_Jan_2024[[Region QB]:[Region QB]],"SNS",Offshore_Wells_Jan_2024[[Spud Year]:[Spud Year]],R$4,Offshore_Wells_Jan_2024[[Original Wellbore Intent]:[Original Wellbore Intent]],"Exploration",Offshore_Wells_Jan_2024[[Total Count Excl E&amp;A Mech ST]:[Total Count Excl E&amp;A Mech ST]],1)</f>
        <v>0</v>
      </c>
      <c r="S55" s="81">
        <f>COUNTIFS(Offshore_Wells_Jan_2024[[Region QB]:[Region QB]],"SNS",Offshore_Wells_Jan_2024[[Spud Year]:[Spud Year]],S$4,Offshore_Wells_Jan_2024[[Original Wellbore Intent]:[Original Wellbore Intent]],"Exploration",Offshore_Wells_Jan_2024[[Total Count Excl E&amp;A Mech ST]:[Total Count Excl E&amp;A Mech ST]],1)</f>
        <v>0</v>
      </c>
      <c r="T55" s="81">
        <f>COUNTIFS(Offshore_Wells_Jan_2024[[Region QB]:[Region QB]],"SNS",Offshore_Wells_Jan_2024[[Spud Year]:[Spud Year]],T$4,Offshore_Wells_Jan_2024[[Original Wellbore Intent]:[Original Wellbore Intent]],"Exploration",Offshore_Wells_Jan_2024[[Total Count Excl E&amp;A Mech ST]:[Total Count Excl E&amp;A Mech ST]],1)</f>
        <v>0</v>
      </c>
      <c r="U55" s="81">
        <f>COUNTIFS(Offshore_Wells_Jan_2024[[Region QB]:[Region QB]],"SNS",Offshore_Wells_Jan_2024[[Spud Year]:[Spud Year]],U$4,Offshore_Wells_Jan_2024[[Original Wellbore Intent]:[Original Wellbore Intent]],"Exploration",Offshore_Wells_Jan_2024[[Total Count Excl E&amp;A Mech ST]:[Total Count Excl E&amp;A Mech ST]],1)</f>
        <v>10</v>
      </c>
      <c r="V55" s="81">
        <f>COUNTIFS(Offshore_Wells_Jan_2024[[Region QB]:[Region QB]],"SNS",Offshore_Wells_Jan_2024[[Spud Year]:[Spud Year]],V$4,Offshore_Wells_Jan_2024[[Original Wellbore Intent]:[Original Wellbore Intent]],"Exploration",Offshore_Wells_Jan_2024[[Total Count Excl E&amp;A Mech ST]:[Total Count Excl E&amp;A Mech ST]],1)</f>
        <v>11</v>
      </c>
      <c r="W55" s="81">
        <f>COUNTIFS(Offshore_Wells_Jan_2024[[Region QB]:[Region QB]],"SNS",Offshore_Wells_Jan_2024[[Spud Year]:[Spud Year]],W$4,Offshore_Wells_Jan_2024[[Original Wellbore Intent]:[Original Wellbore Intent]],"Exploration",Offshore_Wells_Jan_2024[[Total Count Excl E&amp;A Mech ST]:[Total Count Excl E&amp;A Mech ST]],1)</f>
        <v>27</v>
      </c>
      <c r="X55" s="81">
        <f>COUNTIFS(Offshore_Wells_Jan_2024[[Region QB]:[Region QB]],"SNS",Offshore_Wells_Jan_2024[[Spud Year]:[Spud Year]],X$4,Offshore_Wells_Jan_2024[[Original Wellbore Intent]:[Original Wellbore Intent]],"Exploration",Offshore_Wells_Jan_2024[[Total Count Excl E&amp;A Mech ST]:[Total Count Excl E&amp;A Mech ST]],1)</f>
        <v>16</v>
      </c>
      <c r="Y55" s="81">
        <f>COUNTIFS(Offshore_Wells_Jan_2024[[Region QB]:[Region QB]],"SNS",Offshore_Wells_Jan_2024[[Spud Year]:[Spud Year]],Y$4,Offshore_Wells_Jan_2024[[Original Wellbore Intent]:[Original Wellbore Intent]],"Exploration",Offshore_Wells_Jan_2024[[Total Count Excl E&amp;A Mech ST]:[Total Count Excl E&amp;A Mech ST]],1)</f>
        <v>11</v>
      </c>
      <c r="Z55" s="81">
        <f>COUNTIFS(Offshore_Wells_Jan_2024[[Region QB]:[Region QB]],"SNS",Offshore_Wells_Jan_2024[[Spud Year]:[Spud Year]],Z$4,Offshore_Wells_Jan_2024[[Original Wellbore Intent]:[Original Wellbore Intent]],"Exploration",Offshore_Wells_Jan_2024[[Total Count Excl E&amp;A Mech ST]:[Total Count Excl E&amp;A Mech ST]],1)</f>
        <v>20</v>
      </c>
      <c r="AA55" s="81">
        <f>COUNTIFS(Offshore_Wells_Jan_2024[[Region QB]:[Region QB]],"SNS",Offshore_Wells_Jan_2024[[Spud Year]:[Spud Year]],AA$4,Offshore_Wells_Jan_2024[[Original Wellbore Intent]:[Original Wellbore Intent]],"Exploration",Offshore_Wells_Jan_2024[[Total Count Excl E&amp;A Mech ST]:[Total Count Excl E&amp;A Mech ST]],1)</f>
        <v>26</v>
      </c>
      <c r="AB55" s="81">
        <f>COUNTIFS(Offshore_Wells_Jan_2024[[Region QB]:[Region QB]],"SNS",Offshore_Wells_Jan_2024[[Spud Year]:[Spud Year]],AB$4,Offshore_Wells_Jan_2024[[Original Wellbore Intent]:[Original Wellbore Intent]],"Exploration",Offshore_Wells_Jan_2024[[Total Count Excl E&amp;A Mech ST]:[Total Count Excl E&amp;A Mech ST]],1)</f>
        <v>37</v>
      </c>
      <c r="AC55" s="81">
        <f>COUNTIFS(Offshore_Wells_Jan_2024[[Region QB]:[Region QB]],"SNS",Offshore_Wells_Jan_2024[[Spud Year]:[Spud Year]],AC$4,Offshore_Wells_Jan_2024[[Original Wellbore Intent]:[Original Wellbore Intent]],"Exploration",Offshore_Wells_Jan_2024[[Total Count Excl E&amp;A Mech ST]:[Total Count Excl E&amp;A Mech ST]],1)</f>
        <v>35</v>
      </c>
      <c r="AD55" s="81">
        <f>COUNTIFS(Offshore_Wells_Jan_2024[[Region QB]:[Region QB]],"SNS",Offshore_Wells_Jan_2024[[Spud Year]:[Spud Year]],AD$4,Offshore_Wells_Jan_2024[[Original Wellbore Intent]:[Original Wellbore Intent]],"Exploration",Offshore_Wells_Jan_2024[[Total Count Excl E&amp;A Mech ST]:[Total Count Excl E&amp;A Mech ST]],1)</f>
        <v>23</v>
      </c>
      <c r="AE55" s="81">
        <f>COUNTIFS(Offshore_Wells_Jan_2024[[Region QB]:[Region QB]],"SNS",Offshore_Wells_Jan_2024[[Spud Year]:[Spud Year]],AE$4,Offshore_Wells_Jan_2024[[Original Wellbore Intent]:[Original Wellbore Intent]],"Exploration",Offshore_Wells_Jan_2024[[Total Count Excl E&amp;A Mech ST]:[Total Count Excl E&amp;A Mech ST]],1)</f>
        <v>15</v>
      </c>
      <c r="AF55" s="81">
        <f>COUNTIFS(Offshore_Wells_Jan_2024[[Region QB]:[Region QB]],"SNS",Offshore_Wells_Jan_2024[[Spud Year]:[Spud Year]],AF$4,Offshore_Wells_Jan_2024[[Original Wellbore Intent]:[Original Wellbore Intent]],"Exploration",Offshore_Wells_Jan_2024[[Total Count Excl E&amp;A Mech ST]:[Total Count Excl E&amp;A Mech ST]],1)</f>
        <v>16</v>
      </c>
      <c r="AG55" s="81">
        <f>COUNTIFS(Offshore_Wells_Jan_2024[[Region QB]:[Region QB]],"SNS",Offshore_Wells_Jan_2024[[Spud Year]:[Spud Year]],AG$4,Offshore_Wells_Jan_2024[[Original Wellbore Intent]:[Original Wellbore Intent]],"Exploration",Offshore_Wells_Jan_2024[[Total Count Excl E&amp;A Mech ST]:[Total Count Excl E&amp;A Mech ST]],1)</f>
        <v>19</v>
      </c>
      <c r="AH55" s="81">
        <f>COUNTIFS(Offshore_Wells_Jan_2024[[Region QB]:[Region QB]],"SNS",Offshore_Wells_Jan_2024[[Spud Year]:[Spud Year]],AH$4,Offshore_Wells_Jan_2024[[Original Wellbore Intent]:[Original Wellbore Intent]],"Exploration",Offshore_Wells_Jan_2024[[Total Count Excl E&amp;A Mech ST]:[Total Count Excl E&amp;A Mech ST]],1)</f>
        <v>11</v>
      </c>
      <c r="AI55" s="81">
        <f>COUNTIFS(Offshore_Wells_Jan_2024[[Region QB]:[Region QB]],"SNS",Offshore_Wells_Jan_2024[[Spud Year]:[Spud Year]],AI$4,Offshore_Wells_Jan_2024[[Original Wellbore Intent]:[Original Wellbore Intent]],"Exploration",Offshore_Wells_Jan_2024[[Total Count Excl E&amp;A Mech ST]:[Total Count Excl E&amp;A Mech ST]],1)</f>
        <v>12</v>
      </c>
      <c r="AJ55" s="81">
        <f>COUNTIFS(Offshore_Wells_Jan_2024[[Region QB]:[Region QB]],"SNS",Offshore_Wells_Jan_2024[[Spud Year]:[Spud Year]],AJ$4,Offshore_Wells_Jan_2024[[Original Wellbore Intent]:[Original Wellbore Intent]],"Exploration",Offshore_Wells_Jan_2024[[Total Count Excl E&amp;A Mech ST]:[Total Count Excl E&amp;A Mech ST]],1)</f>
        <v>16</v>
      </c>
      <c r="AK55" s="81">
        <f>COUNTIFS(Offshore_Wells_Jan_2024[[Region QB]:[Region QB]],"SNS",Offshore_Wells_Jan_2024[[Spud Year]:[Spud Year]],AK$4,Offshore_Wells_Jan_2024[[Original Wellbore Intent]:[Original Wellbore Intent]],"Exploration",Offshore_Wells_Jan_2024[[Total Count Excl E&amp;A Mech ST]:[Total Count Excl E&amp;A Mech ST]],1)</f>
        <v>12</v>
      </c>
      <c r="AL55" s="81">
        <f>COUNTIFS(Offshore_Wells_Jan_2024[[Region QB]:[Region QB]],"SNS",Offshore_Wells_Jan_2024[[Spud Year]:[Spud Year]],AL$4,Offshore_Wells_Jan_2024[[Original Wellbore Intent]:[Original Wellbore Intent]],"Exploration",Offshore_Wells_Jan_2024[[Total Count Excl E&amp;A Mech ST]:[Total Count Excl E&amp;A Mech ST]],1)</f>
        <v>3</v>
      </c>
      <c r="AM55" s="81">
        <f>COUNTIFS(Offshore_Wells_Jan_2024[[Region QB]:[Region QB]],"SNS",Offshore_Wells_Jan_2024[[Spud Year]:[Spud Year]],AM$4,Offshore_Wells_Jan_2024[[Original Wellbore Intent]:[Original Wellbore Intent]],"Exploration",Offshore_Wells_Jan_2024[[Total Count Excl E&amp;A Mech ST]:[Total Count Excl E&amp;A Mech ST]],1)</f>
        <v>4</v>
      </c>
      <c r="AN55" s="81">
        <f>COUNTIFS(Offshore_Wells_Jan_2024[[Region QB]:[Region QB]],"SNS",Offshore_Wells_Jan_2024[[Spud Year]:[Spud Year]],AN$4,Offshore_Wells_Jan_2024[[Original Wellbore Intent]:[Original Wellbore Intent]],"Exploration",Offshore_Wells_Jan_2024[[Total Count Excl E&amp;A Mech ST]:[Total Count Excl E&amp;A Mech ST]],1)</f>
        <v>6</v>
      </c>
      <c r="AO55" s="81">
        <f>COUNTIFS(Offshore_Wells_Jan_2024[[Region QB]:[Region QB]],"SNS",Offshore_Wells_Jan_2024[[Spud Year]:[Spud Year]],AO$4,Offshore_Wells_Jan_2024[[Original Wellbore Intent]:[Original Wellbore Intent]],"Exploration",Offshore_Wells_Jan_2024[[Total Count Excl E&amp;A Mech ST]:[Total Count Excl E&amp;A Mech ST]],1)</f>
        <v>3</v>
      </c>
      <c r="AP55" s="81">
        <f>COUNTIFS(Offshore_Wells_Jan_2024[[Region QB]:[Region QB]],"SNS",Offshore_Wells_Jan_2024[[Spud Year]:[Spud Year]],AP$4,Offshore_Wells_Jan_2024[[Original Wellbore Intent]:[Original Wellbore Intent]],"Exploration",Offshore_Wells_Jan_2024[[Total Count Excl E&amp;A Mech ST]:[Total Count Excl E&amp;A Mech ST]],1)</f>
        <v>7</v>
      </c>
      <c r="AQ55" s="81">
        <f>COUNTIFS(Offshore_Wells_Jan_2024[[Region QB]:[Region QB]],"SNS",Offshore_Wells_Jan_2024[[Spud Year]:[Spud Year]],AQ$4,Offshore_Wells_Jan_2024[[Original Wellbore Intent]:[Original Wellbore Intent]],"Exploration",Offshore_Wells_Jan_2024[[Total Count Excl E&amp;A Mech ST]:[Total Count Excl E&amp;A Mech ST]],1)</f>
        <v>8</v>
      </c>
      <c r="AR55" s="81">
        <f>COUNTIFS(Offshore_Wells_Jan_2024[[Region QB]:[Region QB]],"SNS",Offshore_Wells_Jan_2024[[Spud Year]:[Spud Year]],AR$4,Offshore_Wells_Jan_2024[[Original Wellbore Intent]:[Original Wellbore Intent]],"Exploration",Offshore_Wells_Jan_2024[[Total Count Excl E&amp;A Mech ST]:[Total Count Excl E&amp;A Mech ST]],1)</f>
        <v>6</v>
      </c>
      <c r="AS55" s="81">
        <f>COUNTIFS(Offshore_Wells_Jan_2024[[Region QB]:[Region QB]],"SNS",Offshore_Wells_Jan_2024[[Spud Year]:[Spud Year]],AS$4,Offshore_Wells_Jan_2024[[Original Wellbore Intent]:[Original Wellbore Intent]],"Exploration",Offshore_Wells_Jan_2024[[Total Count Excl E&amp;A Mech ST]:[Total Count Excl E&amp;A Mech ST]],1)</f>
        <v>8</v>
      </c>
      <c r="AT55" s="81">
        <f>COUNTIFS(Offshore_Wells_Jan_2024[[Region QB]:[Region QB]],"SNS",Offshore_Wells_Jan_2024[[Spud Year]:[Spud Year]],AT$4,Offshore_Wells_Jan_2024[[Original Wellbore Intent]:[Original Wellbore Intent]],"Exploration",Offshore_Wells_Jan_2024[[Total Count Excl E&amp;A Mech ST]:[Total Count Excl E&amp;A Mech ST]],1)</f>
        <v>10</v>
      </c>
      <c r="AU55" s="81">
        <f>COUNTIFS(Offshore_Wells_Jan_2024[[Region QB]:[Region QB]],"SNS",Offshore_Wells_Jan_2024[[Spud Year]:[Spud Year]],AU$4,Offshore_Wells_Jan_2024[[Original Wellbore Intent]:[Original Wellbore Intent]],"Exploration",Offshore_Wells_Jan_2024[[Total Count Excl E&amp;A Mech ST]:[Total Count Excl E&amp;A Mech ST]],1)</f>
        <v>5</v>
      </c>
      <c r="AV55" s="81">
        <f>COUNTIFS(Offshore_Wells_Jan_2024[[Region QB]:[Region QB]],"SNS",Offshore_Wells_Jan_2024[[Spud Year]:[Spud Year]],AV$4,Offshore_Wells_Jan_2024[[Original Wellbore Intent]:[Original Wellbore Intent]],"Exploration",Offshore_Wells_Jan_2024[[Total Count Excl E&amp;A Mech ST]:[Total Count Excl E&amp;A Mech ST]],1)</f>
        <v>2</v>
      </c>
      <c r="AW55" s="81">
        <f>COUNTIFS(Offshore_Wells_Jan_2024[[Region QB]:[Region QB]],"SNS",Offshore_Wells_Jan_2024[[Spud Year]:[Spud Year]],AW$4,Offshore_Wells_Jan_2024[[Original Wellbore Intent]:[Original Wellbore Intent]],"Exploration",Offshore_Wells_Jan_2024[[Total Count Excl E&amp;A Mech ST]:[Total Count Excl E&amp;A Mech ST]],1)</f>
        <v>8</v>
      </c>
      <c r="AX55" s="81">
        <f>COUNTIFS(Offshore_Wells_Jan_2024[[Region QB]:[Region QB]],"SNS",Offshore_Wells_Jan_2024[[Spud Year]:[Spud Year]],AX$4,Offshore_Wells_Jan_2024[[Original Wellbore Intent]:[Original Wellbore Intent]],"Exploration",Offshore_Wells_Jan_2024[[Total Count Excl E&amp;A Mech ST]:[Total Count Excl E&amp;A Mech ST]],1)</f>
        <v>5</v>
      </c>
      <c r="AY55" s="81">
        <f>COUNTIFS(Offshore_Wells_Jan_2024[[Region QB]:[Region QB]],"SNS",Offshore_Wells_Jan_2024[[Spud Year]:[Spud Year]],AY$4,Offshore_Wells_Jan_2024[[Original Wellbore Intent]:[Original Wellbore Intent]],"Exploration",Offshore_Wells_Jan_2024[[Total Count Excl E&amp;A Mech ST]:[Total Count Excl E&amp;A Mech ST]],1)</f>
        <v>1</v>
      </c>
      <c r="AZ55" s="81">
        <f>COUNTIFS(Offshore_Wells_Jan_2024[[Region QB]:[Region QB]],"SNS",Offshore_Wells_Jan_2024[[Spud Year]:[Spud Year]],AZ$4,Offshore_Wells_Jan_2024[[Original Wellbore Intent]:[Original Wellbore Intent]],"Exploration",Offshore_Wells_Jan_2024[[Total Count Excl E&amp;A Mech ST]:[Total Count Excl E&amp;A Mech ST]],1)</f>
        <v>2</v>
      </c>
      <c r="BA55" s="81">
        <f>COUNTIFS(Offshore_Wells_Jan_2024[[Region QB]:[Region QB]],"SNS",Offshore_Wells_Jan_2024[[Spud Year]:[Spud Year]],BA$4,Offshore_Wells_Jan_2024[[Original Wellbore Intent]:[Original Wellbore Intent]],"Exploration",Offshore_Wells_Jan_2024[[Total Count Excl E&amp;A Mech ST]:[Total Count Excl E&amp;A Mech ST]],1)</f>
        <v>2</v>
      </c>
      <c r="BB55" s="81">
        <f>COUNTIFS(Offshore_Wells_Jan_2024[[Region QB]:[Region QB]],"SNS",Offshore_Wells_Jan_2024[[Spud Year]:[Spud Year]],BB$4,Offshore_Wells_Jan_2024[[Original Wellbore Intent]:[Original Wellbore Intent]],"Exploration",Offshore_Wells_Jan_2024[[Total Count Excl E&amp;A Mech ST]:[Total Count Excl E&amp;A Mech ST]],1)</f>
        <v>1</v>
      </c>
      <c r="BC55" s="81">
        <f>COUNTIFS(Offshore_Wells_Jan_2024[[Region QB]:[Region QB]],"SNS",Offshore_Wells_Jan_2024[[Spud Year]:[Spud Year]],BC$4,Offshore_Wells_Jan_2024[[Original Wellbore Intent]:[Original Wellbore Intent]],"Exploration",Offshore_Wells_Jan_2024[[Total Count Excl E&amp;A Mech ST]:[Total Count Excl E&amp;A Mech ST]],1)</f>
        <v>1</v>
      </c>
      <c r="BD55" s="81">
        <f>COUNTIFS(Offshore_Wells_Jan_2024[[Region QB]:[Region QB]],"SNS",Offshore_Wells_Jan_2024[[Spud Year]:[Spud Year]],BD$4,Offshore_Wells_Jan_2024[[Original Wellbore Intent]:[Original Wellbore Intent]],"Exploration",Offshore_Wells_Jan_2024[[Total Count Excl E&amp;A Mech ST]:[Total Count Excl E&amp;A Mech ST]],1)</f>
        <v>1</v>
      </c>
      <c r="BE55" s="81">
        <f>COUNTIFS(Offshore_Wells_Jan_2024[[Region QB]:[Region QB]],"SNS",Offshore_Wells_Jan_2024[[Spud Year]:[Spud Year]],BE$4,Offshore_Wells_Jan_2024[[Original Wellbore Intent]:[Original Wellbore Intent]],"Exploration",Offshore_Wells_Jan_2024[[Total Count Excl E&amp;A Mech ST]:[Total Count Excl E&amp;A Mech ST]],1)</f>
        <v>1</v>
      </c>
      <c r="BF55" s="81">
        <f>COUNTIFS(Offshore_Wells_Jan_2024[[Region QB]:[Region QB]],"SNS",Offshore_Wells_Jan_2024[[Spud Year]:[Spud Year]],BF$4,Offshore_Wells_Jan_2024[[Original Wellbore Intent]:[Original Wellbore Intent]],"Exploration",Offshore_Wells_Jan_2024[[Total Count Excl E&amp;A Mech ST]:[Total Count Excl E&amp;A Mech ST]],1)</f>
        <v>3</v>
      </c>
      <c r="BG55" s="81">
        <f>COUNTIFS(Offshore_Wells_Jan_2024[[Region QB]:[Region QB]],"SNS",Offshore_Wells_Jan_2024[[Spud Year]:[Spud Year]],BG$4,Offshore_Wells_Jan_2024[[Original Wellbore Intent]:[Original Wellbore Intent]],"Exploration",Offshore_Wells_Jan_2024[[Total Count Excl E&amp;A Mech ST]:[Total Count Excl E&amp;A Mech ST]],1)</f>
        <v>0</v>
      </c>
      <c r="BH55" s="81">
        <f>COUNTIFS(Offshore_Wells_Jan_2024[[Region QB]:[Region QB]],"SNS",Offshore_Wells_Jan_2024[[Spud Year]:[Spud Year]],BH$4,Offshore_Wells_Jan_2024[[Original Wellbore Intent]:[Original Wellbore Intent]],"Exploration",Offshore_Wells_Jan_2024[[Total Count Excl E&amp;A Mech ST]:[Total Count Excl E&amp;A Mech ST]],1)</f>
        <v>0</v>
      </c>
      <c r="BI55" s="81">
        <f>COUNTIFS(Offshore_Wells_Jan_2024[[Region QB]:[Region QB]],"SNS",Offshore_Wells_Jan_2024[[Spud Year]:[Spud Year]],BI$4,Offshore_Wells_Jan_2024[[Original Wellbore Intent]:[Original Wellbore Intent]],"Exploration",Offshore_Wells_Jan_2024[[Total Count Excl E&amp;A Mech ST]:[Total Count Excl E&amp;A Mech ST]],1)</f>
        <v>1</v>
      </c>
      <c r="BJ55" s="81">
        <f>COUNTIFS(Offshore_Wells_Jan_2024[[Region QB]:[Region QB]],"SNS",Offshore_Wells_Jan_2024[[Spud Year]:[Spud Year]],BJ$4,Offshore_Wells_Jan_2024[[Original Wellbore Intent]:[Original Wellbore Intent]],"Exploration",Offshore_Wells_Jan_2024[[Total Count Excl E&amp;A Mech ST]:[Total Count Excl E&amp;A Mech ST]],1)</f>
        <v>3</v>
      </c>
      <c r="BK55" s="73">
        <f t="shared" si="247"/>
        <v>580</v>
      </c>
    </row>
    <row r="56" spans="1:63" outlineLevel="1" x14ac:dyDescent="0.3">
      <c r="B56" s="19" t="s">
        <v>42</v>
      </c>
      <c r="C56" s="81">
        <f>COUNTIFS(Offshore_Wells_Jan_2024[[Region QB]:[Region QB]],"WoE/W",Offshore_Wells_Jan_2024[[Spud Year]:[Spud Year]],C$4,Offshore_Wells_Jan_2024[[Original Wellbore Intent]:[Original Wellbore Intent]],"Exploration",Offshore_Wells_Jan_2024[[Total Count Excl E&amp;A Mech ST]:[Total Count Excl E&amp;A Mech ST]],1)</f>
        <v>0</v>
      </c>
      <c r="D56" s="81">
        <f>COUNTIFS(Offshore_Wells_Jan_2024[[Region QB]:[Region QB]],"WoE/W",Offshore_Wells_Jan_2024[[Spud Year]:[Spud Year]],D$4,Offshore_Wells_Jan_2024[[Original Wellbore Intent]:[Original Wellbore Intent]],"Exploration",Offshore_Wells_Jan_2024[[Total Count Excl E&amp;A Mech ST]:[Total Count Excl E&amp;A Mech ST]],1)</f>
        <v>0</v>
      </c>
      <c r="E56" s="81">
        <f>COUNTIFS(Offshore_Wells_Jan_2024[[Region QB]:[Region QB]],"WoE/W",Offshore_Wells_Jan_2024[[Spud Year]:[Spud Year]],E$4,Offshore_Wells_Jan_2024[[Original Wellbore Intent]:[Original Wellbore Intent]],"Exploration",Offshore_Wells_Jan_2024[[Total Count Excl E&amp;A Mech ST]:[Total Count Excl E&amp;A Mech ST]],1)</f>
        <v>0</v>
      </c>
      <c r="F56" s="81">
        <f>COUNTIFS(Offshore_Wells_Jan_2024[[Region QB]:[Region QB]],"WoE/W",Offshore_Wells_Jan_2024[[Spud Year]:[Spud Year]],F$4,Offshore_Wells_Jan_2024[[Original Wellbore Intent]:[Original Wellbore Intent]],"Exploration",Offshore_Wells_Jan_2024[[Total Count Excl E&amp;A Mech ST]:[Total Count Excl E&amp;A Mech ST]],1)</f>
        <v>0</v>
      </c>
      <c r="G56" s="81">
        <f>COUNTIFS(Offshore_Wells_Jan_2024[[Region QB]:[Region QB]],"WoE/W",Offshore_Wells_Jan_2024[[Spud Year]:[Spud Year]],G$4,Offshore_Wells_Jan_2024[[Original Wellbore Intent]:[Original Wellbore Intent]],"Exploration",Offshore_Wells_Jan_2024[[Total Count Excl E&amp;A Mech ST]:[Total Count Excl E&amp;A Mech ST]],1)</f>
        <v>0</v>
      </c>
      <c r="H56" s="81">
        <f>COUNTIFS(Offshore_Wells_Jan_2024[[Region QB]:[Region QB]],"WoE/W",Offshore_Wells_Jan_2024[[Spud Year]:[Spud Year]],H$4,Offshore_Wells_Jan_2024[[Original Wellbore Intent]:[Original Wellbore Intent]],"Exploration",Offshore_Wells_Jan_2024[[Total Count Excl E&amp;A Mech ST]:[Total Count Excl E&amp;A Mech ST]],1)</f>
        <v>2</v>
      </c>
      <c r="I56" s="81">
        <f>COUNTIFS(Offshore_Wells_Jan_2024[[Region QB]:[Region QB]],"WoE/W",Offshore_Wells_Jan_2024[[Spud Year]:[Spud Year]],I$4,Offshore_Wells_Jan_2024[[Original Wellbore Intent]:[Original Wellbore Intent]],"Exploration",Offshore_Wells_Jan_2024[[Total Count Excl E&amp;A Mech ST]:[Total Count Excl E&amp;A Mech ST]],1)</f>
        <v>0</v>
      </c>
      <c r="J56" s="81">
        <f>COUNTIFS(Offshore_Wells_Jan_2024[[Region QB]:[Region QB]],"WoE/W",Offshore_Wells_Jan_2024[[Spud Year]:[Spud Year]],J$4,Offshore_Wells_Jan_2024[[Original Wellbore Intent]:[Original Wellbore Intent]],"Exploration",Offshore_Wells_Jan_2024[[Total Count Excl E&amp;A Mech ST]:[Total Count Excl E&amp;A Mech ST]],1)</f>
        <v>0</v>
      </c>
      <c r="K56" s="81">
        <f>COUNTIFS(Offshore_Wells_Jan_2024[[Region QB]:[Region QB]],"WoE/W",Offshore_Wells_Jan_2024[[Spud Year]:[Spud Year]],K$4,Offshore_Wells_Jan_2024[[Original Wellbore Intent]:[Original Wellbore Intent]],"Exploration",Offshore_Wells_Jan_2024[[Total Count Excl E&amp;A Mech ST]:[Total Count Excl E&amp;A Mech ST]],1)</f>
        <v>0</v>
      </c>
      <c r="L56" s="81">
        <f>COUNTIFS(Offshore_Wells_Jan_2024[[Region QB]:[Region QB]],"WoE/W",Offshore_Wells_Jan_2024[[Spud Year]:[Spud Year]],L$4,Offshore_Wells_Jan_2024[[Original Wellbore Intent]:[Original Wellbore Intent]],"Exploration",Offshore_Wells_Jan_2024[[Total Count Excl E&amp;A Mech ST]:[Total Count Excl E&amp;A Mech ST]],1)</f>
        <v>1</v>
      </c>
      <c r="M56" s="81">
        <f>COUNTIFS(Offshore_Wells_Jan_2024[[Region QB]:[Region QB]],"WoE/W",Offshore_Wells_Jan_2024[[Spud Year]:[Spud Year]],M$4,Offshore_Wells_Jan_2024[[Original Wellbore Intent]:[Original Wellbore Intent]],"Exploration",Offshore_Wells_Jan_2024[[Total Count Excl E&amp;A Mech ST]:[Total Count Excl E&amp;A Mech ST]],1)</f>
        <v>4</v>
      </c>
      <c r="N56" s="81">
        <f>COUNTIFS(Offshore_Wells_Jan_2024[[Region QB]:[Region QB]],"WoE/W",Offshore_Wells_Jan_2024[[Spud Year]:[Spud Year]],N$4,Offshore_Wells_Jan_2024[[Original Wellbore Intent]:[Original Wellbore Intent]],"Exploration",Offshore_Wells_Jan_2024[[Total Count Excl E&amp;A Mech ST]:[Total Count Excl E&amp;A Mech ST]],1)</f>
        <v>2</v>
      </c>
      <c r="O56" s="81">
        <f>COUNTIFS(Offshore_Wells_Jan_2024[[Region QB]:[Region QB]],"WoE/W",Offshore_Wells_Jan_2024[[Spud Year]:[Spud Year]],O$4,Offshore_Wells_Jan_2024[[Original Wellbore Intent]:[Original Wellbore Intent]],"Exploration",Offshore_Wells_Jan_2024[[Total Count Excl E&amp;A Mech ST]:[Total Count Excl E&amp;A Mech ST]],1)</f>
        <v>4</v>
      </c>
      <c r="P56" s="81">
        <f>COUNTIFS(Offshore_Wells_Jan_2024[[Region QB]:[Region QB]],"WoE/W",Offshore_Wells_Jan_2024[[Spud Year]:[Spud Year]],P$4,Offshore_Wells_Jan_2024[[Original Wellbore Intent]:[Original Wellbore Intent]],"Exploration",Offshore_Wells_Jan_2024[[Total Count Excl E&amp;A Mech ST]:[Total Count Excl E&amp;A Mech ST]],1)</f>
        <v>4</v>
      </c>
      <c r="Q56" s="81">
        <f>COUNTIFS(Offshore_Wells_Jan_2024[[Region QB]:[Region QB]],"WoE/W",Offshore_Wells_Jan_2024[[Spud Year]:[Spud Year]],Q$4,Offshore_Wells_Jan_2024[[Original Wellbore Intent]:[Original Wellbore Intent]],"Exploration",Offshore_Wells_Jan_2024[[Total Count Excl E&amp;A Mech ST]:[Total Count Excl E&amp;A Mech ST]],1)</f>
        <v>3</v>
      </c>
      <c r="R56" s="81">
        <f>COUNTIFS(Offshore_Wells_Jan_2024[[Region QB]:[Region QB]],"WoE/W",Offshore_Wells_Jan_2024[[Spud Year]:[Spud Year]],R$4,Offshore_Wells_Jan_2024[[Original Wellbore Intent]:[Original Wellbore Intent]],"Exploration",Offshore_Wells_Jan_2024[[Total Count Excl E&amp;A Mech ST]:[Total Count Excl E&amp;A Mech ST]],1)</f>
        <v>0</v>
      </c>
      <c r="S56" s="81">
        <f>COUNTIFS(Offshore_Wells_Jan_2024[[Region QB]:[Region QB]],"WoE/W",Offshore_Wells_Jan_2024[[Spud Year]:[Spud Year]],S$4,Offshore_Wells_Jan_2024[[Original Wellbore Intent]:[Original Wellbore Intent]],"Exploration",Offshore_Wells_Jan_2024[[Total Count Excl E&amp;A Mech ST]:[Total Count Excl E&amp;A Mech ST]],1)</f>
        <v>0</v>
      </c>
      <c r="T56" s="81">
        <f>COUNTIFS(Offshore_Wells_Jan_2024[[Region QB]:[Region QB]],"WoE/W",Offshore_Wells_Jan_2024[[Spud Year]:[Spud Year]],T$4,Offshore_Wells_Jan_2024[[Original Wellbore Intent]:[Original Wellbore Intent]],"Exploration",Offshore_Wells_Jan_2024[[Total Count Excl E&amp;A Mech ST]:[Total Count Excl E&amp;A Mech ST]],1)</f>
        <v>0</v>
      </c>
      <c r="U56" s="81">
        <f>COUNTIFS(Offshore_Wells_Jan_2024[[Region QB]:[Region QB]],"WoE/W",Offshore_Wells_Jan_2024[[Spud Year]:[Spud Year]],U$4,Offshore_Wells_Jan_2024[[Original Wellbore Intent]:[Original Wellbore Intent]],"Exploration",Offshore_Wells_Jan_2024[[Total Count Excl E&amp;A Mech ST]:[Total Count Excl E&amp;A Mech ST]],1)</f>
        <v>4</v>
      </c>
      <c r="V56" s="81">
        <f>COUNTIFS(Offshore_Wells_Jan_2024[[Region QB]:[Region QB]],"WoE/W",Offshore_Wells_Jan_2024[[Spud Year]:[Spud Year]],V$4,Offshore_Wells_Jan_2024[[Original Wellbore Intent]:[Original Wellbore Intent]],"Exploration",Offshore_Wells_Jan_2024[[Total Count Excl E&amp;A Mech ST]:[Total Count Excl E&amp;A Mech ST]],1)</f>
        <v>1</v>
      </c>
      <c r="W56" s="81">
        <f>COUNTIFS(Offshore_Wells_Jan_2024[[Region QB]:[Region QB]],"WoE/W",Offshore_Wells_Jan_2024[[Spud Year]:[Spud Year]],W$4,Offshore_Wells_Jan_2024[[Original Wellbore Intent]:[Original Wellbore Intent]],"Exploration",Offshore_Wells_Jan_2024[[Total Count Excl E&amp;A Mech ST]:[Total Count Excl E&amp;A Mech ST]],1)</f>
        <v>1</v>
      </c>
      <c r="X56" s="81">
        <f>COUNTIFS(Offshore_Wells_Jan_2024[[Region QB]:[Region QB]],"WoE/W",Offshore_Wells_Jan_2024[[Spud Year]:[Spud Year]],X$4,Offshore_Wells_Jan_2024[[Original Wellbore Intent]:[Original Wellbore Intent]],"Exploration",Offshore_Wells_Jan_2024[[Total Count Excl E&amp;A Mech ST]:[Total Count Excl E&amp;A Mech ST]],1)</f>
        <v>1</v>
      </c>
      <c r="Y56" s="81">
        <f>COUNTIFS(Offshore_Wells_Jan_2024[[Region QB]:[Region QB]],"WoE/W",Offshore_Wells_Jan_2024[[Spud Year]:[Spud Year]],Y$4,Offshore_Wells_Jan_2024[[Original Wellbore Intent]:[Original Wellbore Intent]],"Exploration",Offshore_Wells_Jan_2024[[Total Count Excl E&amp;A Mech ST]:[Total Count Excl E&amp;A Mech ST]],1)</f>
        <v>1</v>
      </c>
      <c r="Z56" s="81">
        <f>COUNTIFS(Offshore_Wells_Jan_2024[[Region QB]:[Region QB]],"WoE/W",Offshore_Wells_Jan_2024[[Spud Year]:[Spud Year]],Z$4,Offshore_Wells_Jan_2024[[Original Wellbore Intent]:[Original Wellbore Intent]],"Exploration",Offshore_Wells_Jan_2024[[Total Count Excl E&amp;A Mech ST]:[Total Count Excl E&amp;A Mech ST]],1)</f>
        <v>2</v>
      </c>
      <c r="AA56" s="81">
        <f>COUNTIFS(Offshore_Wells_Jan_2024[[Region QB]:[Region QB]],"WoE/W",Offshore_Wells_Jan_2024[[Spud Year]:[Spud Year]],AA$4,Offshore_Wells_Jan_2024[[Original Wellbore Intent]:[Original Wellbore Intent]],"Exploration",Offshore_Wells_Jan_2024[[Total Count Excl E&amp;A Mech ST]:[Total Count Excl E&amp;A Mech ST]],1)</f>
        <v>5</v>
      </c>
      <c r="AB56" s="81">
        <f>COUNTIFS(Offshore_Wells_Jan_2024[[Region QB]:[Region QB]],"WoE/W",Offshore_Wells_Jan_2024[[Spud Year]:[Spud Year]],AB$4,Offshore_Wells_Jan_2024[[Original Wellbore Intent]:[Original Wellbore Intent]],"Exploration",Offshore_Wells_Jan_2024[[Total Count Excl E&amp;A Mech ST]:[Total Count Excl E&amp;A Mech ST]],1)</f>
        <v>3</v>
      </c>
      <c r="AC56" s="81">
        <f>COUNTIFS(Offshore_Wells_Jan_2024[[Region QB]:[Region QB]],"WoE/W",Offshore_Wells_Jan_2024[[Spud Year]:[Spud Year]],AC$4,Offshore_Wells_Jan_2024[[Original Wellbore Intent]:[Original Wellbore Intent]],"Exploration",Offshore_Wells_Jan_2024[[Total Count Excl E&amp;A Mech ST]:[Total Count Excl E&amp;A Mech ST]],1)</f>
        <v>6</v>
      </c>
      <c r="AD56" s="81">
        <f>COUNTIFS(Offshore_Wells_Jan_2024[[Region QB]:[Region QB]],"WoE/W",Offshore_Wells_Jan_2024[[Spud Year]:[Spud Year]],AD$4,Offshore_Wells_Jan_2024[[Original Wellbore Intent]:[Original Wellbore Intent]],"Exploration",Offshore_Wells_Jan_2024[[Total Count Excl E&amp;A Mech ST]:[Total Count Excl E&amp;A Mech ST]],1)</f>
        <v>8</v>
      </c>
      <c r="AE56" s="81">
        <f>COUNTIFS(Offshore_Wells_Jan_2024[[Region QB]:[Region QB]],"WoE/W",Offshore_Wells_Jan_2024[[Spud Year]:[Spud Year]],AE$4,Offshore_Wells_Jan_2024[[Original Wellbore Intent]:[Original Wellbore Intent]],"Exploration",Offshore_Wells_Jan_2024[[Total Count Excl E&amp;A Mech ST]:[Total Count Excl E&amp;A Mech ST]],1)</f>
        <v>7</v>
      </c>
      <c r="AF56" s="81">
        <f>COUNTIFS(Offshore_Wells_Jan_2024[[Region QB]:[Region QB]],"WoE/W",Offshore_Wells_Jan_2024[[Spud Year]:[Spud Year]],AF$4,Offshore_Wells_Jan_2024[[Original Wellbore Intent]:[Original Wellbore Intent]],"Exploration",Offshore_Wells_Jan_2024[[Total Count Excl E&amp;A Mech ST]:[Total Count Excl E&amp;A Mech ST]],1)</f>
        <v>5</v>
      </c>
      <c r="AG56" s="81">
        <f>COUNTIFS(Offshore_Wells_Jan_2024[[Region QB]:[Region QB]],"WoE/W",Offshore_Wells_Jan_2024[[Spud Year]:[Spud Year]],AG$4,Offshore_Wells_Jan_2024[[Original Wellbore Intent]:[Original Wellbore Intent]],"Exploration",Offshore_Wells_Jan_2024[[Total Count Excl E&amp;A Mech ST]:[Total Count Excl E&amp;A Mech ST]],1)</f>
        <v>8</v>
      </c>
      <c r="AH56" s="81">
        <f>COUNTIFS(Offshore_Wells_Jan_2024[[Region QB]:[Region QB]],"WoE/W",Offshore_Wells_Jan_2024[[Spud Year]:[Spud Year]],AH$4,Offshore_Wells_Jan_2024[[Original Wellbore Intent]:[Original Wellbore Intent]],"Exploration",Offshore_Wells_Jan_2024[[Total Count Excl E&amp;A Mech ST]:[Total Count Excl E&amp;A Mech ST]],1)</f>
        <v>5</v>
      </c>
      <c r="AI56" s="81">
        <f>COUNTIFS(Offshore_Wells_Jan_2024[[Region QB]:[Region QB]],"WoE/W",Offshore_Wells_Jan_2024[[Spud Year]:[Spud Year]],AI$4,Offshore_Wells_Jan_2024[[Original Wellbore Intent]:[Original Wellbore Intent]],"Exploration",Offshore_Wells_Jan_2024[[Total Count Excl E&amp;A Mech ST]:[Total Count Excl E&amp;A Mech ST]],1)</f>
        <v>11</v>
      </c>
      <c r="AJ56" s="81">
        <f>COUNTIFS(Offshore_Wells_Jan_2024[[Region QB]:[Region QB]],"WoE/W",Offshore_Wells_Jan_2024[[Spud Year]:[Spud Year]],AJ$4,Offshore_Wells_Jan_2024[[Original Wellbore Intent]:[Original Wellbore Intent]],"Exploration",Offshore_Wells_Jan_2024[[Total Count Excl E&amp;A Mech ST]:[Total Count Excl E&amp;A Mech ST]],1)</f>
        <v>3</v>
      </c>
      <c r="AK56" s="81">
        <f>COUNTIFS(Offshore_Wells_Jan_2024[[Region QB]:[Region QB]],"WoE/W",Offshore_Wells_Jan_2024[[Spud Year]:[Spud Year]],AK$4,Offshore_Wells_Jan_2024[[Original Wellbore Intent]:[Original Wellbore Intent]],"Exploration",Offshore_Wells_Jan_2024[[Total Count Excl E&amp;A Mech ST]:[Total Count Excl E&amp;A Mech ST]],1)</f>
        <v>2</v>
      </c>
      <c r="AL56" s="81">
        <f>COUNTIFS(Offshore_Wells_Jan_2024[[Region QB]:[Region QB]],"WoE/W",Offshore_Wells_Jan_2024[[Spud Year]:[Spud Year]],AL$4,Offshore_Wells_Jan_2024[[Original Wellbore Intent]:[Original Wellbore Intent]],"Exploration",Offshore_Wells_Jan_2024[[Total Count Excl E&amp;A Mech ST]:[Total Count Excl E&amp;A Mech ST]],1)</f>
        <v>0</v>
      </c>
      <c r="AM56" s="81">
        <f>COUNTIFS(Offshore_Wells_Jan_2024[[Region QB]:[Region QB]],"WoE/W",Offshore_Wells_Jan_2024[[Spud Year]:[Spud Year]],AM$4,Offshore_Wells_Jan_2024[[Original Wellbore Intent]:[Original Wellbore Intent]],"Exploration",Offshore_Wells_Jan_2024[[Total Count Excl E&amp;A Mech ST]:[Total Count Excl E&amp;A Mech ST]],1)</f>
        <v>0</v>
      </c>
      <c r="AN56" s="81">
        <f>COUNTIFS(Offshore_Wells_Jan_2024[[Region QB]:[Region QB]],"WoE/W",Offshore_Wells_Jan_2024[[Spud Year]:[Spud Year]],AN$4,Offshore_Wells_Jan_2024[[Original Wellbore Intent]:[Original Wellbore Intent]],"Exploration",Offshore_Wells_Jan_2024[[Total Count Excl E&amp;A Mech ST]:[Total Count Excl E&amp;A Mech ST]],1)</f>
        <v>0</v>
      </c>
      <c r="AO56" s="81">
        <f>COUNTIFS(Offshore_Wells_Jan_2024[[Region QB]:[Region QB]],"WoE/W",Offshore_Wells_Jan_2024[[Spud Year]:[Spud Year]],AO$4,Offshore_Wells_Jan_2024[[Original Wellbore Intent]:[Original Wellbore Intent]],"Exploration",Offshore_Wells_Jan_2024[[Total Count Excl E&amp;A Mech ST]:[Total Count Excl E&amp;A Mech ST]],1)</f>
        <v>0</v>
      </c>
      <c r="AP56" s="81">
        <f>COUNTIFS(Offshore_Wells_Jan_2024[[Region QB]:[Region QB]],"WoE/W",Offshore_Wells_Jan_2024[[Spud Year]:[Spud Year]],AP$4,Offshore_Wells_Jan_2024[[Original Wellbore Intent]:[Original Wellbore Intent]],"Exploration",Offshore_Wells_Jan_2024[[Total Count Excl E&amp;A Mech ST]:[Total Count Excl E&amp;A Mech ST]],1)</f>
        <v>1</v>
      </c>
      <c r="AQ56" s="81">
        <f>COUNTIFS(Offshore_Wells_Jan_2024[[Region QB]:[Region QB]],"WoE/W",Offshore_Wells_Jan_2024[[Spud Year]:[Spud Year]],AQ$4,Offshore_Wells_Jan_2024[[Original Wellbore Intent]:[Original Wellbore Intent]],"Exploration",Offshore_Wells_Jan_2024[[Total Count Excl E&amp;A Mech ST]:[Total Count Excl E&amp;A Mech ST]],1)</f>
        <v>0</v>
      </c>
      <c r="AR56" s="81">
        <f>COUNTIFS(Offshore_Wells_Jan_2024[[Region QB]:[Region QB]],"WoE/W",Offshore_Wells_Jan_2024[[Spud Year]:[Spud Year]],AR$4,Offshore_Wells_Jan_2024[[Original Wellbore Intent]:[Original Wellbore Intent]],"Exploration",Offshore_Wells_Jan_2024[[Total Count Excl E&amp;A Mech ST]:[Total Count Excl E&amp;A Mech ST]],1)</f>
        <v>2</v>
      </c>
      <c r="AS56" s="81">
        <f>COUNTIFS(Offshore_Wells_Jan_2024[[Region QB]:[Region QB]],"WoE/W",Offshore_Wells_Jan_2024[[Spud Year]:[Spud Year]],AS$4,Offshore_Wells_Jan_2024[[Original Wellbore Intent]:[Original Wellbore Intent]],"Exploration",Offshore_Wells_Jan_2024[[Total Count Excl E&amp;A Mech ST]:[Total Count Excl E&amp;A Mech ST]],1)</f>
        <v>0</v>
      </c>
      <c r="AT56" s="81">
        <f>COUNTIFS(Offshore_Wells_Jan_2024[[Region QB]:[Region QB]],"WoE/W",Offshore_Wells_Jan_2024[[Spud Year]:[Spud Year]],AT$4,Offshore_Wells_Jan_2024[[Original Wellbore Intent]:[Original Wellbore Intent]],"Exploration",Offshore_Wells_Jan_2024[[Total Count Excl E&amp;A Mech ST]:[Total Count Excl E&amp;A Mech ST]],1)</f>
        <v>0</v>
      </c>
      <c r="AU56" s="81">
        <f>COUNTIFS(Offshore_Wells_Jan_2024[[Region QB]:[Region QB]],"WoE/W",Offshore_Wells_Jan_2024[[Spud Year]:[Spud Year]],AU$4,Offshore_Wells_Jan_2024[[Original Wellbore Intent]:[Original Wellbore Intent]],"Exploration",Offshore_Wells_Jan_2024[[Total Count Excl E&amp;A Mech ST]:[Total Count Excl E&amp;A Mech ST]],1)</f>
        <v>0</v>
      </c>
      <c r="AV56" s="81">
        <f>COUNTIFS(Offshore_Wells_Jan_2024[[Region QB]:[Region QB]],"WoE/W",Offshore_Wells_Jan_2024[[Spud Year]:[Spud Year]],AV$4,Offshore_Wells_Jan_2024[[Original Wellbore Intent]:[Original Wellbore Intent]],"Exploration",Offshore_Wells_Jan_2024[[Total Count Excl E&amp;A Mech ST]:[Total Count Excl E&amp;A Mech ST]],1)</f>
        <v>6</v>
      </c>
      <c r="AW56" s="81">
        <f>COUNTIFS(Offshore_Wells_Jan_2024[[Region QB]:[Region QB]],"WoE/W",Offshore_Wells_Jan_2024[[Spud Year]:[Spud Year]],AW$4,Offshore_Wells_Jan_2024[[Original Wellbore Intent]:[Original Wellbore Intent]],"Exploration",Offshore_Wells_Jan_2024[[Total Count Excl E&amp;A Mech ST]:[Total Count Excl E&amp;A Mech ST]],1)</f>
        <v>4</v>
      </c>
      <c r="AX56" s="81">
        <f>COUNTIFS(Offshore_Wells_Jan_2024[[Region QB]:[Region QB]],"WoE/W",Offshore_Wells_Jan_2024[[Spud Year]:[Spud Year]],AX$4,Offshore_Wells_Jan_2024[[Original Wellbore Intent]:[Original Wellbore Intent]],"Exploration",Offshore_Wells_Jan_2024[[Total Count Excl E&amp;A Mech ST]:[Total Count Excl E&amp;A Mech ST]],1)</f>
        <v>0</v>
      </c>
      <c r="AY56" s="81">
        <f>COUNTIFS(Offshore_Wells_Jan_2024[[Region QB]:[Region QB]],"WoE/W",Offshore_Wells_Jan_2024[[Spud Year]:[Spud Year]],AY$4,Offshore_Wells_Jan_2024[[Original Wellbore Intent]:[Original Wellbore Intent]],"Exploration",Offshore_Wells_Jan_2024[[Total Count Excl E&amp;A Mech ST]:[Total Count Excl E&amp;A Mech ST]],1)</f>
        <v>1</v>
      </c>
      <c r="AZ56" s="81">
        <f>COUNTIFS(Offshore_Wells_Jan_2024[[Region QB]:[Region QB]],"WoE/W",Offshore_Wells_Jan_2024[[Spud Year]:[Spud Year]],AZ$4,Offshore_Wells_Jan_2024[[Original Wellbore Intent]:[Original Wellbore Intent]],"Exploration",Offshore_Wells_Jan_2024[[Total Count Excl E&amp;A Mech ST]:[Total Count Excl E&amp;A Mech ST]],1)</f>
        <v>1</v>
      </c>
      <c r="BA56" s="81">
        <f>COUNTIFS(Offshore_Wells_Jan_2024[[Region QB]:[Region QB]],"WoE/W",Offshore_Wells_Jan_2024[[Spud Year]:[Spud Year]],BA$4,Offshore_Wells_Jan_2024[[Original Wellbore Intent]:[Original Wellbore Intent]],"Exploration",Offshore_Wells_Jan_2024[[Total Count Excl E&amp;A Mech ST]:[Total Count Excl E&amp;A Mech ST]],1)</f>
        <v>1</v>
      </c>
      <c r="BB56" s="81">
        <f>COUNTIFS(Offshore_Wells_Jan_2024[[Region QB]:[Region QB]],"WoE/W",Offshore_Wells_Jan_2024[[Spud Year]:[Spud Year]],BB$4,Offshore_Wells_Jan_2024[[Original Wellbore Intent]:[Original Wellbore Intent]],"Exploration",Offshore_Wells_Jan_2024[[Total Count Excl E&amp;A Mech ST]:[Total Count Excl E&amp;A Mech ST]],1)</f>
        <v>0</v>
      </c>
      <c r="BC56" s="81">
        <f>COUNTIFS(Offshore_Wells_Jan_2024[[Region QB]:[Region QB]],"WoE/W",Offshore_Wells_Jan_2024[[Spud Year]:[Spud Year]],BC$4,Offshore_Wells_Jan_2024[[Original Wellbore Intent]:[Original Wellbore Intent]],"Exploration",Offshore_Wells_Jan_2024[[Total Count Excl E&amp;A Mech ST]:[Total Count Excl E&amp;A Mech ST]],1)</f>
        <v>0</v>
      </c>
      <c r="BD56" s="81">
        <f>COUNTIFS(Offshore_Wells_Jan_2024[[Region QB]:[Region QB]],"WoE/W",Offshore_Wells_Jan_2024[[Spud Year]:[Spud Year]],BD$4,Offshore_Wells_Jan_2024[[Original Wellbore Intent]:[Original Wellbore Intent]],"Exploration",Offshore_Wells_Jan_2024[[Total Count Excl E&amp;A Mech ST]:[Total Count Excl E&amp;A Mech ST]],1)</f>
        <v>0</v>
      </c>
      <c r="BE56" s="81">
        <f>COUNTIFS(Offshore_Wells_Jan_2024[[Region QB]:[Region QB]],"WoE/W",Offshore_Wells_Jan_2024[[Spud Year]:[Spud Year]],BE$4,Offshore_Wells_Jan_2024[[Original Wellbore Intent]:[Original Wellbore Intent]],"Exploration",Offshore_Wells_Jan_2024[[Total Count Excl E&amp;A Mech ST]:[Total Count Excl E&amp;A Mech ST]],1)</f>
        <v>0</v>
      </c>
      <c r="BF56" s="81">
        <f>COUNTIFS(Offshore_Wells_Jan_2024[[Region QB]:[Region QB]],"WoE/W",Offshore_Wells_Jan_2024[[Spud Year]:[Spud Year]],BF$4,Offshore_Wells_Jan_2024[[Original Wellbore Intent]:[Original Wellbore Intent]],"Exploration",Offshore_Wells_Jan_2024[[Total Count Excl E&amp;A Mech ST]:[Total Count Excl E&amp;A Mech ST]],1)</f>
        <v>0</v>
      </c>
      <c r="BG56" s="81">
        <f>COUNTIFS(Offshore_Wells_Jan_2024[[Region QB]:[Region QB]],"WoE/W",Offshore_Wells_Jan_2024[[Spud Year]:[Spud Year]],BG$4,Offshore_Wells_Jan_2024[[Original Wellbore Intent]:[Original Wellbore Intent]],"Exploration",Offshore_Wells_Jan_2024[[Total Count Excl E&amp;A Mech ST]:[Total Count Excl E&amp;A Mech ST]],1)</f>
        <v>0</v>
      </c>
      <c r="BH56" s="81">
        <f>COUNTIFS(Offshore_Wells_Jan_2024[[Region QB]:[Region QB]],"WoE/W",Offshore_Wells_Jan_2024[[Spud Year]:[Spud Year]],BH$4,Offshore_Wells_Jan_2024[[Original Wellbore Intent]:[Original Wellbore Intent]],"Exploration",Offshore_Wells_Jan_2024[[Total Count Excl E&amp;A Mech ST]:[Total Count Excl E&amp;A Mech ST]],1)</f>
        <v>0</v>
      </c>
      <c r="BI56" s="81">
        <f>COUNTIFS(Offshore_Wells_Jan_2024[[Region QB]:[Region QB]],"WoE/W",Offshore_Wells_Jan_2024[[Spud Year]:[Spud Year]],BI$4,Offshore_Wells_Jan_2024[[Original Wellbore Intent]:[Original Wellbore Intent]],"Exploration",Offshore_Wells_Jan_2024[[Total Count Excl E&amp;A Mech ST]:[Total Count Excl E&amp;A Mech ST]],1)</f>
        <v>0</v>
      </c>
      <c r="BJ56" s="81">
        <f>COUNTIFS(Offshore_Wells_Jan_2024[[Region QB]:[Region QB]],"WoE/W",Offshore_Wells_Jan_2024[[Spud Year]:[Spud Year]],BJ$4,Offshore_Wells_Jan_2024[[Original Wellbore Intent]:[Original Wellbore Intent]],"Exploration",Offshore_Wells_Jan_2024[[Total Count Excl E&amp;A Mech ST]:[Total Count Excl E&amp;A Mech ST]],1)</f>
        <v>0</v>
      </c>
      <c r="BK56" s="73">
        <f t="shared" si="247"/>
        <v>109</v>
      </c>
    </row>
    <row r="57" spans="1:63" outlineLevel="1" x14ac:dyDescent="0.3">
      <c r="B57" s="19" t="s">
        <v>43</v>
      </c>
      <c r="C57" s="81">
        <f>COUNTIFS(Offshore_Wells_Jan_2024[[Region QB]:[Region QB]],"WoS",Offshore_Wells_Jan_2024[[Spud Year]:[Spud Year]],C$4,Offshore_Wells_Jan_2024[[Original Wellbore Intent]:[Original Wellbore Intent]],"Exploration",Offshore_Wells_Jan_2024[[Total Count Excl E&amp;A Mech ST]:[Total Count Excl E&amp;A Mech ST]],1)</f>
        <v>0</v>
      </c>
      <c r="D57" s="81">
        <f>COUNTIFS(Offshore_Wells_Jan_2024[[Region QB]:[Region QB]],"WoS",Offshore_Wells_Jan_2024[[Spud Year]:[Spud Year]],D$4,Offshore_Wells_Jan_2024[[Original Wellbore Intent]:[Original Wellbore Intent]],"Exploration",Offshore_Wells_Jan_2024[[Total Count Excl E&amp;A Mech ST]:[Total Count Excl E&amp;A Mech ST]],1)</f>
        <v>0</v>
      </c>
      <c r="E57" s="81">
        <f>COUNTIFS(Offshore_Wells_Jan_2024[[Region QB]:[Region QB]],"WoS",Offshore_Wells_Jan_2024[[Spud Year]:[Spud Year]],E$4,Offshore_Wells_Jan_2024[[Original Wellbore Intent]:[Original Wellbore Intent]],"Exploration",Offshore_Wells_Jan_2024[[Total Count Excl E&amp;A Mech ST]:[Total Count Excl E&amp;A Mech ST]],1)</f>
        <v>0</v>
      </c>
      <c r="F57" s="81">
        <f>COUNTIFS(Offshore_Wells_Jan_2024[[Region QB]:[Region QB]],"WoS",Offshore_Wells_Jan_2024[[Spud Year]:[Spud Year]],F$4,Offshore_Wells_Jan_2024[[Original Wellbore Intent]:[Original Wellbore Intent]],"Exploration",Offshore_Wells_Jan_2024[[Total Count Excl E&amp;A Mech ST]:[Total Count Excl E&amp;A Mech ST]],1)</f>
        <v>0</v>
      </c>
      <c r="G57" s="81">
        <f>COUNTIFS(Offshore_Wells_Jan_2024[[Region QB]:[Region QB]],"WoS",Offshore_Wells_Jan_2024[[Spud Year]:[Spud Year]],G$4,Offshore_Wells_Jan_2024[[Original Wellbore Intent]:[Original Wellbore Intent]],"Exploration",Offshore_Wells_Jan_2024[[Total Count Excl E&amp;A Mech ST]:[Total Count Excl E&amp;A Mech ST]],1)</f>
        <v>0</v>
      </c>
      <c r="H57" s="81">
        <f>COUNTIFS(Offshore_Wells_Jan_2024[[Region QB]:[Region QB]],"WoS",Offshore_Wells_Jan_2024[[Spud Year]:[Spud Year]],H$4,Offshore_Wells_Jan_2024[[Original Wellbore Intent]:[Original Wellbore Intent]],"Exploration",Offshore_Wells_Jan_2024[[Total Count Excl E&amp;A Mech ST]:[Total Count Excl E&amp;A Mech ST]],1)</f>
        <v>0</v>
      </c>
      <c r="I57" s="81">
        <f>COUNTIFS(Offshore_Wells_Jan_2024[[Region QB]:[Region QB]],"WoS",Offshore_Wells_Jan_2024[[Spud Year]:[Spud Year]],I$4,Offshore_Wells_Jan_2024[[Original Wellbore Intent]:[Original Wellbore Intent]],"Exploration",Offshore_Wells_Jan_2024[[Total Count Excl E&amp;A Mech ST]:[Total Count Excl E&amp;A Mech ST]],1)</f>
        <v>0</v>
      </c>
      <c r="J57" s="81">
        <f>COUNTIFS(Offshore_Wells_Jan_2024[[Region QB]:[Region QB]],"WoS",Offshore_Wells_Jan_2024[[Spud Year]:[Spud Year]],J$4,Offshore_Wells_Jan_2024[[Original Wellbore Intent]:[Original Wellbore Intent]],"Exploration",Offshore_Wells_Jan_2024[[Total Count Excl E&amp;A Mech ST]:[Total Count Excl E&amp;A Mech ST]],1)</f>
        <v>0</v>
      </c>
      <c r="K57" s="81">
        <f>COUNTIFS(Offshore_Wells_Jan_2024[[Region QB]:[Region QB]],"WoS",Offshore_Wells_Jan_2024[[Spud Year]:[Spud Year]],K$4,Offshore_Wells_Jan_2024[[Original Wellbore Intent]:[Original Wellbore Intent]],"Exploration",Offshore_Wells_Jan_2024[[Total Count Excl E&amp;A Mech ST]:[Total Count Excl E&amp;A Mech ST]],1)</f>
        <v>1</v>
      </c>
      <c r="L57" s="81">
        <f>COUNTIFS(Offshore_Wells_Jan_2024[[Region QB]:[Region QB]],"WoS",Offshore_Wells_Jan_2024[[Spud Year]:[Spud Year]],L$4,Offshore_Wells_Jan_2024[[Original Wellbore Intent]:[Original Wellbore Intent]],"Exploration",Offshore_Wells_Jan_2024[[Total Count Excl E&amp;A Mech ST]:[Total Count Excl E&amp;A Mech ST]],1)</f>
        <v>0</v>
      </c>
      <c r="M57" s="81">
        <f>COUNTIFS(Offshore_Wells_Jan_2024[[Region QB]:[Region QB]],"WoS",Offshore_Wells_Jan_2024[[Spud Year]:[Spud Year]],M$4,Offshore_Wells_Jan_2024[[Original Wellbore Intent]:[Original Wellbore Intent]],"Exploration",Offshore_Wells_Jan_2024[[Total Count Excl E&amp;A Mech ST]:[Total Count Excl E&amp;A Mech ST]],1)</f>
        <v>11</v>
      </c>
      <c r="N57" s="81">
        <f>COUNTIFS(Offshore_Wells_Jan_2024[[Region QB]:[Region QB]],"WoS",Offshore_Wells_Jan_2024[[Spud Year]:[Spud Year]],N$4,Offshore_Wells_Jan_2024[[Original Wellbore Intent]:[Original Wellbore Intent]],"Exploration",Offshore_Wells_Jan_2024[[Total Count Excl E&amp;A Mech ST]:[Total Count Excl E&amp;A Mech ST]],1)</f>
        <v>4</v>
      </c>
      <c r="O57" s="81">
        <f>COUNTIFS(Offshore_Wells_Jan_2024[[Region QB]:[Region QB]],"WoS",Offshore_Wells_Jan_2024[[Spud Year]:[Spud Year]],O$4,Offshore_Wells_Jan_2024[[Original Wellbore Intent]:[Original Wellbore Intent]],"Exploration",Offshore_Wells_Jan_2024[[Total Count Excl E&amp;A Mech ST]:[Total Count Excl E&amp;A Mech ST]],1)</f>
        <v>1</v>
      </c>
      <c r="P57" s="81">
        <f>COUNTIFS(Offshore_Wells_Jan_2024[[Region QB]:[Region QB]],"WoS",Offshore_Wells_Jan_2024[[Spud Year]:[Spud Year]],P$4,Offshore_Wells_Jan_2024[[Original Wellbore Intent]:[Original Wellbore Intent]],"Exploration",Offshore_Wells_Jan_2024[[Total Count Excl E&amp;A Mech ST]:[Total Count Excl E&amp;A Mech ST]],1)</f>
        <v>12</v>
      </c>
      <c r="Q57" s="81">
        <f>COUNTIFS(Offshore_Wells_Jan_2024[[Region QB]:[Region QB]],"WoS",Offshore_Wells_Jan_2024[[Spud Year]:[Spud Year]],Q$4,Offshore_Wells_Jan_2024[[Original Wellbore Intent]:[Original Wellbore Intent]],"Exploration",Offshore_Wells_Jan_2024[[Total Count Excl E&amp;A Mech ST]:[Total Count Excl E&amp;A Mech ST]],1)</f>
        <v>1</v>
      </c>
      <c r="R57" s="81">
        <f>COUNTIFS(Offshore_Wells_Jan_2024[[Region QB]:[Region QB]],"WoS",Offshore_Wells_Jan_2024[[Spud Year]:[Spud Year]],R$4,Offshore_Wells_Jan_2024[[Original Wellbore Intent]:[Original Wellbore Intent]],"Exploration",Offshore_Wells_Jan_2024[[Total Count Excl E&amp;A Mech ST]:[Total Count Excl E&amp;A Mech ST]],1)</f>
        <v>4</v>
      </c>
      <c r="S57" s="81">
        <f>COUNTIFS(Offshore_Wells_Jan_2024[[Region QB]:[Region QB]],"WoS",Offshore_Wells_Jan_2024[[Spud Year]:[Spud Year]],S$4,Offshore_Wells_Jan_2024[[Original Wellbore Intent]:[Original Wellbore Intent]],"Exploration",Offshore_Wells_Jan_2024[[Total Count Excl E&amp;A Mech ST]:[Total Count Excl E&amp;A Mech ST]],1)</f>
        <v>9</v>
      </c>
      <c r="T57" s="81">
        <f>COUNTIFS(Offshore_Wells_Jan_2024[[Region QB]:[Region QB]],"WoS",Offshore_Wells_Jan_2024[[Spud Year]:[Spud Year]],T$4,Offshore_Wells_Jan_2024[[Original Wellbore Intent]:[Original Wellbore Intent]],"Exploration",Offshore_Wells_Jan_2024[[Total Count Excl E&amp;A Mech ST]:[Total Count Excl E&amp;A Mech ST]],1)</f>
        <v>3</v>
      </c>
      <c r="U57" s="81">
        <f>COUNTIFS(Offshore_Wells_Jan_2024[[Region QB]:[Region QB]],"WoS",Offshore_Wells_Jan_2024[[Spud Year]:[Spud Year]],U$4,Offshore_Wells_Jan_2024[[Original Wellbore Intent]:[Original Wellbore Intent]],"Exploration",Offshore_Wells_Jan_2024[[Total Count Excl E&amp;A Mech ST]:[Total Count Excl E&amp;A Mech ST]],1)</f>
        <v>3</v>
      </c>
      <c r="V57" s="81">
        <f>COUNTIFS(Offshore_Wells_Jan_2024[[Region QB]:[Region QB]],"WoS",Offshore_Wells_Jan_2024[[Spud Year]:[Spud Year]],V$4,Offshore_Wells_Jan_2024[[Original Wellbore Intent]:[Original Wellbore Intent]],"Exploration",Offshore_Wells_Jan_2024[[Total Count Excl E&amp;A Mech ST]:[Total Count Excl E&amp;A Mech ST]],1)</f>
        <v>3</v>
      </c>
      <c r="W57" s="81">
        <f>COUNTIFS(Offshore_Wells_Jan_2024[[Region QB]:[Region QB]],"WoS",Offshore_Wells_Jan_2024[[Spud Year]:[Spud Year]],W$4,Offshore_Wells_Jan_2024[[Original Wellbore Intent]:[Original Wellbore Intent]],"Exploration",Offshore_Wells_Jan_2024[[Total Count Excl E&amp;A Mech ST]:[Total Count Excl E&amp;A Mech ST]],1)</f>
        <v>11</v>
      </c>
      <c r="X57" s="81">
        <f>COUNTIFS(Offshore_Wells_Jan_2024[[Region QB]:[Region QB]],"WoS",Offshore_Wells_Jan_2024[[Spud Year]:[Spud Year]],X$4,Offshore_Wells_Jan_2024[[Original Wellbore Intent]:[Original Wellbore Intent]],"Exploration",Offshore_Wells_Jan_2024[[Total Count Excl E&amp;A Mech ST]:[Total Count Excl E&amp;A Mech ST]],1)</f>
        <v>11</v>
      </c>
      <c r="Y57" s="81">
        <f>COUNTIFS(Offshore_Wells_Jan_2024[[Region QB]:[Region QB]],"WoS",Offshore_Wells_Jan_2024[[Spud Year]:[Spud Year]],Y$4,Offshore_Wells_Jan_2024[[Original Wellbore Intent]:[Original Wellbore Intent]],"Exploration",Offshore_Wells_Jan_2024[[Total Count Excl E&amp;A Mech ST]:[Total Count Excl E&amp;A Mech ST]],1)</f>
        <v>8</v>
      </c>
      <c r="Z57" s="81">
        <f>COUNTIFS(Offshore_Wells_Jan_2024[[Region QB]:[Region QB]],"WoS",Offshore_Wells_Jan_2024[[Spud Year]:[Spud Year]],Z$4,Offshore_Wells_Jan_2024[[Original Wellbore Intent]:[Original Wellbore Intent]],"Exploration",Offshore_Wells_Jan_2024[[Total Count Excl E&amp;A Mech ST]:[Total Count Excl E&amp;A Mech ST]],1)</f>
        <v>3</v>
      </c>
      <c r="AA57" s="81">
        <f>COUNTIFS(Offshore_Wells_Jan_2024[[Region QB]:[Region QB]],"WoS",Offshore_Wells_Jan_2024[[Spud Year]:[Spud Year]],AA$4,Offshore_Wells_Jan_2024[[Original Wellbore Intent]:[Original Wellbore Intent]],"Exploration",Offshore_Wells_Jan_2024[[Total Count Excl E&amp;A Mech ST]:[Total Count Excl E&amp;A Mech ST]],1)</f>
        <v>1</v>
      </c>
      <c r="AB57" s="81">
        <f>COUNTIFS(Offshore_Wells_Jan_2024[[Region QB]:[Region QB]],"WoS",Offshore_Wells_Jan_2024[[Spud Year]:[Spud Year]],AB$4,Offshore_Wells_Jan_2024[[Original Wellbore Intent]:[Original Wellbore Intent]],"Exploration",Offshore_Wells_Jan_2024[[Total Count Excl E&amp;A Mech ST]:[Total Count Excl E&amp;A Mech ST]],1)</f>
        <v>2</v>
      </c>
      <c r="AC57" s="81">
        <f>COUNTIFS(Offshore_Wells_Jan_2024[[Region QB]:[Region QB]],"WoS",Offshore_Wells_Jan_2024[[Spud Year]:[Spud Year]],AC$4,Offshore_Wells_Jan_2024[[Original Wellbore Intent]:[Original Wellbore Intent]],"Exploration",Offshore_Wells_Jan_2024[[Total Count Excl E&amp;A Mech ST]:[Total Count Excl E&amp;A Mech ST]],1)</f>
        <v>8</v>
      </c>
      <c r="AD57" s="81">
        <f>COUNTIFS(Offshore_Wells_Jan_2024[[Region QB]:[Region QB]],"WoS",Offshore_Wells_Jan_2024[[Spud Year]:[Spud Year]],AD$4,Offshore_Wells_Jan_2024[[Original Wellbore Intent]:[Original Wellbore Intent]],"Exploration",Offshore_Wells_Jan_2024[[Total Count Excl E&amp;A Mech ST]:[Total Count Excl E&amp;A Mech ST]],1)</f>
        <v>5</v>
      </c>
      <c r="AE57" s="81">
        <f>COUNTIFS(Offshore_Wells_Jan_2024[[Region QB]:[Region QB]],"WoS",Offshore_Wells_Jan_2024[[Spud Year]:[Spud Year]],AE$4,Offshore_Wells_Jan_2024[[Original Wellbore Intent]:[Original Wellbore Intent]],"Exploration",Offshore_Wells_Jan_2024[[Total Count Excl E&amp;A Mech ST]:[Total Count Excl E&amp;A Mech ST]],1)</f>
        <v>0</v>
      </c>
      <c r="AF57" s="81">
        <f>COUNTIFS(Offshore_Wells_Jan_2024[[Region QB]:[Region QB]],"WoS",Offshore_Wells_Jan_2024[[Spud Year]:[Spud Year]],AF$4,Offshore_Wells_Jan_2024[[Original Wellbore Intent]:[Original Wellbore Intent]],"Exploration",Offshore_Wells_Jan_2024[[Total Count Excl E&amp;A Mech ST]:[Total Count Excl E&amp;A Mech ST]],1)</f>
        <v>2</v>
      </c>
      <c r="AG57" s="81">
        <f>COUNTIFS(Offshore_Wells_Jan_2024[[Region QB]:[Region QB]],"WoS",Offshore_Wells_Jan_2024[[Spud Year]:[Spud Year]],AG$4,Offshore_Wells_Jan_2024[[Original Wellbore Intent]:[Original Wellbore Intent]],"Exploration",Offshore_Wells_Jan_2024[[Total Count Excl E&amp;A Mech ST]:[Total Count Excl E&amp;A Mech ST]],1)</f>
        <v>9</v>
      </c>
      <c r="AH57" s="81">
        <f>COUNTIFS(Offshore_Wells_Jan_2024[[Region QB]:[Region QB]],"WoS",Offshore_Wells_Jan_2024[[Spud Year]:[Spud Year]],AH$4,Offshore_Wells_Jan_2024[[Original Wellbore Intent]:[Original Wellbore Intent]],"Exploration",Offshore_Wells_Jan_2024[[Total Count Excl E&amp;A Mech ST]:[Total Count Excl E&amp;A Mech ST]],1)</f>
        <v>14</v>
      </c>
      <c r="AI57" s="81">
        <f>COUNTIFS(Offshore_Wells_Jan_2024[[Region QB]:[Region QB]],"WoS",Offshore_Wells_Jan_2024[[Spud Year]:[Spud Year]],AI$4,Offshore_Wells_Jan_2024[[Original Wellbore Intent]:[Original Wellbore Intent]],"Exploration",Offshore_Wells_Jan_2024[[Total Count Excl E&amp;A Mech ST]:[Total Count Excl E&amp;A Mech ST]],1)</f>
        <v>7</v>
      </c>
      <c r="AJ57" s="81">
        <f>COUNTIFS(Offshore_Wells_Jan_2024[[Region QB]:[Region QB]],"WoS",Offshore_Wells_Jan_2024[[Spud Year]:[Spud Year]],AJ$4,Offshore_Wells_Jan_2024[[Original Wellbore Intent]:[Original Wellbore Intent]],"Exploration",Offshore_Wells_Jan_2024[[Total Count Excl E&amp;A Mech ST]:[Total Count Excl E&amp;A Mech ST]],1)</f>
        <v>7</v>
      </c>
      <c r="AK57" s="81">
        <f>COUNTIFS(Offshore_Wells_Jan_2024[[Region QB]:[Region QB]],"WoS",Offshore_Wells_Jan_2024[[Spud Year]:[Spud Year]],AK$4,Offshore_Wells_Jan_2024[[Original Wellbore Intent]:[Original Wellbore Intent]],"Exploration",Offshore_Wells_Jan_2024[[Total Count Excl E&amp;A Mech ST]:[Total Count Excl E&amp;A Mech ST]],1)</f>
        <v>6</v>
      </c>
      <c r="AL57" s="81">
        <f>COUNTIFS(Offshore_Wells_Jan_2024[[Region QB]:[Region QB]],"WoS",Offshore_Wells_Jan_2024[[Spud Year]:[Spud Year]],AL$4,Offshore_Wells_Jan_2024[[Original Wellbore Intent]:[Original Wellbore Intent]],"Exploration",Offshore_Wells_Jan_2024[[Total Count Excl E&amp;A Mech ST]:[Total Count Excl E&amp;A Mech ST]],1)</f>
        <v>2</v>
      </c>
      <c r="AM57" s="81">
        <f>COUNTIFS(Offshore_Wells_Jan_2024[[Region QB]:[Region QB]],"WoS",Offshore_Wells_Jan_2024[[Spud Year]:[Spud Year]],AM$4,Offshore_Wells_Jan_2024[[Original Wellbore Intent]:[Original Wellbore Intent]],"Exploration",Offshore_Wells_Jan_2024[[Total Count Excl E&amp;A Mech ST]:[Total Count Excl E&amp;A Mech ST]],1)</f>
        <v>7</v>
      </c>
      <c r="AN57" s="81">
        <f>COUNTIFS(Offshore_Wells_Jan_2024[[Region QB]:[Region QB]],"WoS",Offshore_Wells_Jan_2024[[Spud Year]:[Spud Year]],AN$4,Offshore_Wells_Jan_2024[[Original Wellbore Intent]:[Original Wellbore Intent]],"Exploration",Offshore_Wells_Jan_2024[[Total Count Excl E&amp;A Mech ST]:[Total Count Excl E&amp;A Mech ST]],1)</f>
        <v>3</v>
      </c>
      <c r="AO57" s="81">
        <f>COUNTIFS(Offshore_Wells_Jan_2024[[Region QB]:[Region QB]],"WoS",Offshore_Wells_Jan_2024[[Spud Year]:[Spud Year]],AO$4,Offshore_Wells_Jan_2024[[Original Wellbore Intent]:[Original Wellbore Intent]],"Exploration",Offshore_Wells_Jan_2024[[Total Count Excl E&amp;A Mech ST]:[Total Count Excl E&amp;A Mech ST]],1)</f>
        <v>3</v>
      </c>
      <c r="AP57" s="81">
        <f>COUNTIFS(Offshore_Wells_Jan_2024[[Region QB]:[Region QB]],"WoS",Offshore_Wells_Jan_2024[[Spud Year]:[Spud Year]],AP$4,Offshore_Wells_Jan_2024[[Original Wellbore Intent]:[Original Wellbore Intent]],"Exploration",Offshore_Wells_Jan_2024[[Total Count Excl E&amp;A Mech ST]:[Total Count Excl E&amp;A Mech ST]],1)</f>
        <v>2</v>
      </c>
      <c r="AQ57" s="81">
        <f>COUNTIFS(Offshore_Wells_Jan_2024[[Region QB]:[Region QB]],"WoS",Offshore_Wells_Jan_2024[[Spud Year]:[Spud Year]],AQ$4,Offshore_Wells_Jan_2024[[Original Wellbore Intent]:[Original Wellbore Intent]],"Exploration",Offshore_Wells_Jan_2024[[Total Count Excl E&amp;A Mech ST]:[Total Count Excl E&amp;A Mech ST]],1)</f>
        <v>3</v>
      </c>
      <c r="AR57" s="81">
        <f>COUNTIFS(Offshore_Wells_Jan_2024[[Region QB]:[Region QB]],"WoS",Offshore_Wells_Jan_2024[[Spud Year]:[Spud Year]],AR$4,Offshore_Wells_Jan_2024[[Original Wellbore Intent]:[Original Wellbore Intent]],"Exploration",Offshore_Wells_Jan_2024[[Total Count Excl E&amp;A Mech ST]:[Total Count Excl E&amp;A Mech ST]],1)</f>
        <v>0</v>
      </c>
      <c r="AS57" s="81">
        <f>COUNTIFS(Offshore_Wells_Jan_2024[[Region QB]:[Region QB]],"WoS",Offshore_Wells_Jan_2024[[Spud Year]:[Spud Year]],AS$4,Offshore_Wells_Jan_2024[[Original Wellbore Intent]:[Original Wellbore Intent]],"Exploration",Offshore_Wells_Jan_2024[[Total Count Excl E&amp;A Mech ST]:[Total Count Excl E&amp;A Mech ST]],1)</f>
        <v>2</v>
      </c>
      <c r="AT57" s="81">
        <f>COUNTIFS(Offshore_Wells_Jan_2024[[Region QB]:[Region QB]],"WoS",Offshore_Wells_Jan_2024[[Spud Year]:[Spud Year]],AT$4,Offshore_Wells_Jan_2024[[Original Wellbore Intent]:[Original Wellbore Intent]],"Exploration",Offshore_Wells_Jan_2024[[Total Count Excl E&amp;A Mech ST]:[Total Count Excl E&amp;A Mech ST]],1)</f>
        <v>2</v>
      </c>
      <c r="AU57" s="81">
        <f>COUNTIFS(Offshore_Wells_Jan_2024[[Region QB]:[Region QB]],"WoS",Offshore_Wells_Jan_2024[[Spud Year]:[Spud Year]],AU$4,Offshore_Wells_Jan_2024[[Original Wellbore Intent]:[Original Wellbore Intent]],"Exploration",Offshore_Wells_Jan_2024[[Total Count Excl E&amp;A Mech ST]:[Total Count Excl E&amp;A Mech ST]],1)</f>
        <v>3</v>
      </c>
      <c r="AV57" s="81">
        <f>COUNTIFS(Offshore_Wells_Jan_2024[[Region QB]:[Region QB]],"WoS",Offshore_Wells_Jan_2024[[Spud Year]:[Spud Year]],AV$4,Offshore_Wells_Jan_2024[[Original Wellbore Intent]:[Original Wellbore Intent]],"Exploration",Offshore_Wells_Jan_2024[[Total Count Excl E&amp;A Mech ST]:[Total Count Excl E&amp;A Mech ST]],1)</f>
        <v>3</v>
      </c>
      <c r="AW57" s="81">
        <f>COUNTIFS(Offshore_Wells_Jan_2024[[Region QB]:[Region QB]],"WoS",Offshore_Wells_Jan_2024[[Spud Year]:[Spud Year]],AW$4,Offshore_Wells_Jan_2024[[Original Wellbore Intent]:[Original Wellbore Intent]],"Exploration",Offshore_Wells_Jan_2024[[Total Count Excl E&amp;A Mech ST]:[Total Count Excl E&amp;A Mech ST]],1)</f>
        <v>3</v>
      </c>
      <c r="AX57" s="81">
        <f>COUNTIFS(Offshore_Wells_Jan_2024[[Region QB]:[Region QB]],"WoS",Offshore_Wells_Jan_2024[[Spud Year]:[Spud Year]],AX$4,Offshore_Wells_Jan_2024[[Original Wellbore Intent]:[Original Wellbore Intent]],"Exploration",Offshore_Wells_Jan_2024[[Total Count Excl E&amp;A Mech ST]:[Total Count Excl E&amp;A Mech ST]],1)</f>
        <v>2</v>
      </c>
      <c r="AY57" s="81">
        <f>COUNTIFS(Offshore_Wells_Jan_2024[[Region QB]:[Region QB]],"WoS",Offshore_Wells_Jan_2024[[Spud Year]:[Spud Year]],AY$4,Offshore_Wells_Jan_2024[[Original Wellbore Intent]:[Original Wellbore Intent]],"Exploration",Offshore_Wells_Jan_2024[[Total Count Excl E&amp;A Mech ST]:[Total Count Excl E&amp;A Mech ST]],1)</f>
        <v>5</v>
      </c>
      <c r="AZ57" s="81">
        <f>COUNTIFS(Offshore_Wells_Jan_2024[[Region QB]:[Region QB]],"WoS",Offshore_Wells_Jan_2024[[Spud Year]:[Spud Year]],AZ$4,Offshore_Wells_Jan_2024[[Original Wellbore Intent]:[Original Wellbore Intent]],"Exploration",Offshore_Wells_Jan_2024[[Total Count Excl E&amp;A Mech ST]:[Total Count Excl E&amp;A Mech ST]],1)</f>
        <v>1</v>
      </c>
      <c r="BA57" s="81">
        <f>COUNTIFS(Offshore_Wells_Jan_2024[[Region QB]:[Region QB]],"WoS",Offshore_Wells_Jan_2024[[Spud Year]:[Spud Year]],BA$4,Offshore_Wells_Jan_2024[[Original Wellbore Intent]:[Original Wellbore Intent]],"Exploration",Offshore_Wells_Jan_2024[[Total Count Excl E&amp;A Mech ST]:[Total Count Excl E&amp;A Mech ST]],1)</f>
        <v>1</v>
      </c>
      <c r="BB57" s="81">
        <f>COUNTIFS(Offshore_Wells_Jan_2024[[Region QB]:[Region QB]],"WoS",Offshore_Wells_Jan_2024[[Spud Year]:[Spud Year]],BB$4,Offshore_Wells_Jan_2024[[Original Wellbore Intent]:[Original Wellbore Intent]],"Exploration",Offshore_Wells_Jan_2024[[Total Count Excl E&amp;A Mech ST]:[Total Count Excl E&amp;A Mech ST]],1)</f>
        <v>1</v>
      </c>
      <c r="BC57" s="81">
        <f>COUNTIFS(Offshore_Wells_Jan_2024[[Region QB]:[Region QB]],"WoS",Offshore_Wells_Jan_2024[[Spud Year]:[Spud Year]],BC$4,Offshore_Wells_Jan_2024[[Original Wellbore Intent]:[Original Wellbore Intent]],"Exploration",Offshore_Wells_Jan_2024[[Total Count Excl E&amp;A Mech ST]:[Total Count Excl E&amp;A Mech ST]],1)</f>
        <v>2</v>
      </c>
      <c r="BD57" s="81">
        <f>COUNTIFS(Offshore_Wells_Jan_2024[[Region QB]:[Region QB]],"WoS",Offshore_Wells_Jan_2024[[Spud Year]:[Spud Year]],BD$4,Offshore_Wells_Jan_2024[[Original Wellbore Intent]:[Original Wellbore Intent]],"Exploration",Offshore_Wells_Jan_2024[[Total Count Excl E&amp;A Mech ST]:[Total Count Excl E&amp;A Mech ST]],1)</f>
        <v>4</v>
      </c>
      <c r="BE57" s="81">
        <f>COUNTIFS(Offshore_Wells_Jan_2024[[Region QB]:[Region QB]],"WoS",Offshore_Wells_Jan_2024[[Spud Year]:[Spud Year]],BE$4,Offshore_Wells_Jan_2024[[Original Wellbore Intent]:[Original Wellbore Intent]],"Exploration",Offshore_Wells_Jan_2024[[Total Count Excl E&amp;A Mech ST]:[Total Count Excl E&amp;A Mech ST]],1)</f>
        <v>1</v>
      </c>
      <c r="BF57" s="81">
        <f>COUNTIFS(Offshore_Wells_Jan_2024[[Region QB]:[Region QB]],"WoS",Offshore_Wells_Jan_2024[[Spud Year]:[Spud Year]],BF$4,Offshore_Wells_Jan_2024[[Original Wellbore Intent]:[Original Wellbore Intent]],"Exploration",Offshore_Wells_Jan_2024[[Total Count Excl E&amp;A Mech ST]:[Total Count Excl E&amp;A Mech ST]],1)</f>
        <v>5</v>
      </c>
      <c r="BG57" s="81">
        <f>COUNTIFS(Offshore_Wells_Jan_2024[[Region QB]:[Region QB]],"WoS",Offshore_Wells_Jan_2024[[Spud Year]:[Spud Year]],BG$4,Offshore_Wells_Jan_2024[[Original Wellbore Intent]:[Original Wellbore Intent]],"Exploration",Offshore_Wells_Jan_2024[[Total Count Excl E&amp;A Mech ST]:[Total Count Excl E&amp;A Mech ST]],1)</f>
        <v>0</v>
      </c>
      <c r="BH57" s="81">
        <f>COUNTIFS(Offshore_Wells_Jan_2024[[Region QB]:[Region QB]],"WoS",Offshore_Wells_Jan_2024[[Spud Year]:[Spud Year]],BH$4,Offshore_Wells_Jan_2024[[Original Wellbore Intent]:[Original Wellbore Intent]],"Exploration",Offshore_Wells_Jan_2024[[Total Count Excl E&amp;A Mech ST]:[Total Count Excl E&amp;A Mech ST]],1)</f>
        <v>0</v>
      </c>
      <c r="BI57" s="81">
        <f>COUNTIFS(Offshore_Wells_Jan_2024[[Region QB]:[Region QB]],"WoS",Offshore_Wells_Jan_2024[[Spud Year]:[Spud Year]],BI$4,Offshore_Wells_Jan_2024[[Original Wellbore Intent]:[Original Wellbore Intent]],"Exploration",Offshore_Wells_Jan_2024[[Total Count Excl E&amp;A Mech ST]:[Total Count Excl E&amp;A Mech ST]],1)</f>
        <v>0</v>
      </c>
      <c r="BJ57" s="81">
        <f>COUNTIFS(Offshore_Wells_Jan_2024[[Region QB]:[Region QB]],"WoS",Offshore_Wells_Jan_2024[[Spud Year]:[Spud Year]],BJ$4,Offshore_Wells_Jan_2024[[Original Wellbore Intent]:[Original Wellbore Intent]],"Exploration",Offshore_Wells_Jan_2024[[Total Count Excl E&amp;A Mech ST]:[Total Count Excl E&amp;A Mech ST]],1)</f>
        <v>2</v>
      </c>
      <c r="BK57" s="73">
        <f t="shared" si="247"/>
        <v>203</v>
      </c>
    </row>
    <row r="58" spans="1:63" x14ac:dyDescent="0.3">
      <c r="A58" s="16"/>
      <c r="B58" s="20"/>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4"/>
    </row>
    <row r="59" spans="1:63" x14ac:dyDescent="0.3">
      <c r="B59" s="19"/>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73"/>
    </row>
    <row r="60" spans="1:63" x14ac:dyDescent="0.3">
      <c r="A60" s="17"/>
      <c r="B60" s="42" t="s">
        <v>51</v>
      </c>
      <c r="C60" s="70">
        <f t="shared" ref="C60" si="248">SUM(C61:C66)</f>
        <v>0</v>
      </c>
      <c r="D60" s="70">
        <f t="shared" ref="D60" si="249">SUM(D61:D66)</f>
        <v>0</v>
      </c>
      <c r="E60" s="70">
        <f t="shared" ref="E60" si="250">SUM(E61:E66)</f>
        <v>8</v>
      </c>
      <c r="F60" s="70">
        <f t="shared" ref="F60" si="251">SUM(F61:F66)</f>
        <v>17</v>
      </c>
      <c r="G60" s="70">
        <f t="shared" ref="G60" si="252">SUM(G61:G66)</f>
        <v>6</v>
      </c>
      <c r="H60" s="70">
        <f t="shared" ref="H60" si="253">SUM(H61:H66)</f>
        <v>8</v>
      </c>
      <c r="I60" s="70">
        <f t="shared" ref="I60" si="254">SUM(I61:I66)</f>
        <v>2</v>
      </c>
      <c r="J60" s="70">
        <f t="shared" ref="J60" si="255">SUM(J61:J66)</f>
        <v>5</v>
      </c>
      <c r="K60" s="70">
        <f t="shared" ref="K60" si="256">SUM(K61:K66)</f>
        <v>9</v>
      </c>
      <c r="L60" s="70">
        <f t="shared" ref="L60" si="257">SUM(L61:L66)</f>
        <v>21</v>
      </c>
      <c r="M60" s="70">
        <f t="shared" ref="M60" si="258">SUM(M61:M66)</f>
        <v>38</v>
      </c>
      <c r="N60" s="70">
        <f t="shared" ref="N60" si="259">SUM(N61:N66)</f>
        <v>40</v>
      </c>
      <c r="O60" s="70">
        <f t="shared" ref="O60" si="260">SUM(O61:O66)</f>
        <v>32</v>
      </c>
      <c r="P60" s="70">
        <f t="shared" ref="P60" si="261">SUM(P61:P66)</f>
        <v>42</v>
      </c>
      <c r="Q60" s="70">
        <f t="shared" ref="Q60" si="262">SUM(Q61:Q66)</f>
        <v>27</v>
      </c>
      <c r="R60" s="70">
        <f t="shared" ref="R60" si="263">SUM(R61:R66)</f>
        <v>17</v>
      </c>
      <c r="S60" s="70">
        <f t="shared" ref="S60" si="264">SUM(S61:S66)</f>
        <v>24</v>
      </c>
      <c r="T60" s="70">
        <f t="shared" ref="T60" si="265">SUM(T61:T66)</f>
        <v>31</v>
      </c>
      <c r="U60" s="70">
        <f t="shared" ref="U60" si="266">SUM(U61:U66)</f>
        <v>46</v>
      </c>
      <c r="V60" s="70">
        <f t="shared" ref="V60" si="267">SUM(V61:V66)</f>
        <v>53</v>
      </c>
      <c r="W60" s="70">
        <f t="shared" ref="W60" si="268">SUM(W61:W66)</f>
        <v>86</v>
      </c>
      <c r="X60" s="70">
        <f t="shared" ref="X60" si="269">SUM(X61:X66)</f>
        <v>66</v>
      </c>
      <c r="Y60" s="70">
        <f t="shared" ref="Y60" si="270">SUM(Y61:Y66)</f>
        <v>40</v>
      </c>
      <c r="Z60" s="70">
        <f t="shared" ref="Z60" si="271">SUM(Z61:Z66)</f>
        <v>62</v>
      </c>
      <c r="AA60" s="70">
        <f t="shared" ref="AA60" si="272">SUM(AA61:AA66)</f>
        <v>70</v>
      </c>
      <c r="AB60" s="70">
        <f t="shared" ref="AB60" si="273">SUM(AB61:AB66)</f>
        <v>79</v>
      </c>
      <c r="AC60" s="70">
        <f t="shared" ref="AC60" si="274">SUM(AC61:AC66)</f>
        <v>60</v>
      </c>
      <c r="AD60" s="70">
        <f t="shared" ref="AD60" si="275">SUM(AD61:AD66)</f>
        <v>65</v>
      </c>
      <c r="AE60" s="70">
        <f t="shared" ref="AE60" si="276">SUM(AE61:AE66)</f>
        <v>45</v>
      </c>
      <c r="AF60" s="70">
        <f t="shared" ref="AF60" si="277">SUM(AF61:AF66)</f>
        <v>50</v>
      </c>
      <c r="AG60" s="70">
        <f t="shared" ref="AG60" si="278">SUM(AG61:AG66)</f>
        <v>30</v>
      </c>
      <c r="AH60" s="70">
        <f t="shared" ref="AH60" si="279">SUM(AH61:AH66)</f>
        <v>29</v>
      </c>
      <c r="AI60" s="70">
        <f t="shared" ref="AI60" si="280">SUM(AI61:AI66)</f>
        <v>37</v>
      </c>
      <c r="AJ60" s="70">
        <f t="shared" ref="AJ60" si="281">SUM(AJ61:AJ66)</f>
        <v>26</v>
      </c>
      <c r="AK60" s="70">
        <f t="shared" ref="AK60" si="282">SUM(AK61:AK66)</f>
        <v>16</v>
      </c>
      <c r="AL60" s="70">
        <f t="shared" ref="AL60" si="283">SUM(AL61:AL66)</f>
        <v>18</v>
      </c>
      <c r="AM60" s="70">
        <f t="shared" ref="AM60" si="284">SUM(AM61:AM66)</f>
        <v>21</v>
      </c>
      <c r="AN60" s="70">
        <f t="shared" ref="AN60" si="285">SUM(AN61:AN66)</f>
        <v>19</v>
      </c>
      <c r="AO60" s="70">
        <f t="shared" ref="AO60" si="286">SUM(AO61:AO66)</f>
        <v>18</v>
      </c>
      <c r="AP60" s="70">
        <f t="shared" ref="AP60" si="287">SUM(AP61:AP66)</f>
        <v>12</v>
      </c>
      <c r="AQ60" s="70">
        <f t="shared" ref="AQ60" si="288">SUM(AQ61:AQ66)</f>
        <v>24</v>
      </c>
      <c r="AR60" s="70">
        <f t="shared" ref="AR60" si="289">SUM(AR61:AR66)</f>
        <v>24</v>
      </c>
      <c r="AS60" s="70">
        <f t="shared" ref="AS60" si="290">SUM(AS61:AS66)</f>
        <v>31</v>
      </c>
      <c r="AT60" s="70">
        <f t="shared" ref="AT60" si="291">SUM(AT61:AT66)</f>
        <v>44</v>
      </c>
      <c r="AU60" s="70">
        <f t="shared" ref="AU60" si="292">SUM(AU61:AU66)</f>
        <v>64</v>
      </c>
      <c r="AV60" s="70">
        <f t="shared" ref="AV60" si="293">SUM(AV61:AV66)</f>
        <v>42</v>
      </c>
      <c r="AW60" s="70">
        <f t="shared" ref="AW60" si="294">SUM(AW61:AW66)</f>
        <v>35</v>
      </c>
      <c r="AX60" s="70">
        <f t="shared" ref="AX60" si="295">SUM(AX61:AX66)</f>
        <v>27</v>
      </c>
      <c r="AY60" s="70">
        <f t="shared" ref="AY60" si="296">SUM(AY61:AY66)</f>
        <v>34</v>
      </c>
      <c r="AZ60" s="70">
        <f t="shared" ref="AZ60" si="297">SUM(AZ61:AZ66)</f>
        <v>27</v>
      </c>
      <c r="BA60" s="70">
        <f t="shared" ref="BA60" si="298">SUM(BA61:BA66)</f>
        <v>18</v>
      </c>
      <c r="BB60" s="70">
        <f t="shared" ref="BB60" si="299">SUM(BB61:BB66)</f>
        <v>12</v>
      </c>
      <c r="BC60" s="70">
        <f t="shared" ref="BC60" si="300">SUM(BC61:BC66)</f>
        <v>11</v>
      </c>
      <c r="BD60" s="70">
        <f t="shared" ref="BD60" si="301">SUM(BD61:BD66)</f>
        <v>8</v>
      </c>
      <c r="BE60" s="70">
        <f t="shared" ref="BE60" si="302">SUM(BE61:BE66)</f>
        <v>11</v>
      </c>
      <c r="BF60" s="70">
        <f t="shared" ref="BF60" si="303">SUM(BF61:BF66)</f>
        <v>17</v>
      </c>
      <c r="BG60" s="70">
        <f t="shared" ref="BG60" si="304">SUM(BG61:BG66)</f>
        <v>2</v>
      </c>
      <c r="BH60" s="70">
        <f t="shared" ref="BH60" si="305">SUM(BH61:BH66)</f>
        <v>5</v>
      </c>
      <c r="BI60" s="70">
        <f t="shared" ref="BI60" si="306">SUM(BI61:BI66)</f>
        <v>4</v>
      </c>
      <c r="BJ60" s="70">
        <f t="shared" ref="BJ60" si="307">SUM(BJ61:BJ66)</f>
        <v>4</v>
      </c>
      <c r="BK60" s="71">
        <f t="shared" ref="BK60:BK66" si="308">SUM(C60:BJ60)</f>
        <v>1719</v>
      </c>
    </row>
    <row r="61" spans="1:63" outlineLevel="1" x14ac:dyDescent="0.3">
      <c r="B61" s="19" t="s">
        <v>38</v>
      </c>
      <c r="C61" s="81">
        <f>COUNTIFS(Offshore_Wells_Jan_2024[[Region QB]:[Region QB]],"C/SWA",Offshore_Wells_Jan_2024[[Spud Year]:[Spud Year]],C$4,Offshore_Wells_Jan_2024[[Original Wellbore Intent]:[Original Wellbore Intent]],"Appraisal",Offshore_Wells_Jan_2024[[Total Count Excl E&amp;A Mech ST]:[Total Count Excl E&amp;A Mech ST]],1)</f>
        <v>0</v>
      </c>
      <c r="D61" s="81">
        <f>COUNTIFS(Offshore_Wells_Jan_2024[[Region QB]:[Region QB]],"C/SWA",Offshore_Wells_Jan_2024[[Spud Year]:[Spud Year]],D$4,Offshore_Wells_Jan_2024[[Original Wellbore Intent]:[Original Wellbore Intent]],"Appraisal",Offshore_Wells_Jan_2024[[Total Count Excl E&amp;A Mech ST]:[Total Count Excl E&amp;A Mech ST]],1)</f>
        <v>0</v>
      </c>
      <c r="E61" s="81">
        <f>COUNTIFS(Offshore_Wells_Jan_2024[[Region QB]:[Region QB]],"C/SWA",Offshore_Wells_Jan_2024[[Spud Year]:[Spud Year]],E$4,Offshore_Wells_Jan_2024[[Original Wellbore Intent]:[Original Wellbore Intent]],"Appraisal",Offshore_Wells_Jan_2024[[Total Count Excl E&amp;A Mech ST]:[Total Count Excl E&amp;A Mech ST]],1)</f>
        <v>0</v>
      </c>
      <c r="F61" s="81">
        <f>COUNTIFS(Offshore_Wells_Jan_2024[[Region QB]:[Region QB]],"C/SWA",Offshore_Wells_Jan_2024[[Spud Year]:[Spud Year]],F$4,Offshore_Wells_Jan_2024[[Original Wellbore Intent]:[Original Wellbore Intent]],"Appraisal",Offshore_Wells_Jan_2024[[Total Count Excl E&amp;A Mech ST]:[Total Count Excl E&amp;A Mech ST]],1)</f>
        <v>0</v>
      </c>
      <c r="G61" s="81">
        <f>COUNTIFS(Offshore_Wells_Jan_2024[[Region QB]:[Region QB]],"C/SWA",Offshore_Wells_Jan_2024[[Spud Year]:[Spud Year]],G$4,Offshore_Wells_Jan_2024[[Original Wellbore Intent]:[Original Wellbore Intent]],"Appraisal",Offshore_Wells_Jan_2024[[Total Count Excl E&amp;A Mech ST]:[Total Count Excl E&amp;A Mech ST]],1)</f>
        <v>0</v>
      </c>
      <c r="H61" s="81">
        <f>COUNTIFS(Offshore_Wells_Jan_2024[[Region QB]:[Region QB]],"C/SWA",Offshore_Wells_Jan_2024[[Spud Year]:[Spud Year]],H$4,Offshore_Wells_Jan_2024[[Original Wellbore Intent]:[Original Wellbore Intent]],"Appraisal",Offshore_Wells_Jan_2024[[Total Count Excl E&amp;A Mech ST]:[Total Count Excl E&amp;A Mech ST]],1)</f>
        <v>0</v>
      </c>
      <c r="I61" s="81">
        <f>COUNTIFS(Offshore_Wells_Jan_2024[[Region QB]:[Region QB]],"C/SWA",Offshore_Wells_Jan_2024[[Spud Year]:[Spud Year]],I$4,Offshore_Wells_Jan_2024[[Original Wellbore Intent]:[Original Wellbore Intent]],"Appraisal",Offshore_Wells_Jan_2024[[Total Count Excl E&amp;A Mech ST]:[Total Count Excl E&amp;A Mech ST]],1)</f>
        <v>0</v>
      </c>
      <c r="J61" s="81">
        <f>COUNTIFS(Offshore_Wells_Jan_2024[[Region QB]:[Region QB]],"C/SWA",Offshore_Wells_Jan_2024[[Spud Year]:[Spud Year]],J$4,Offshore_Wells_Jan_2024[[Original Wellbore Intent]:[Original Wellbore Intent]],"Appraisal",Offshore_Wells_Jan_2024[[Total Count Excl E&amp;A Mech ST]:[Total Count Excl E&amp;A Mech ST]],1)</f>
        <v>0</v>
      </c>
      <c r="K61" s="81">
        <f>COUNTIFS(Offshore_Wells_Jan_2024[[Region QB]:[Region QB]],"C/SWA",Offshore_Wells_Jan_2024[[Spud Year]:[Spud Year]],K$4,Offshore_Wells_Jan_2024[[Original Wellbore Intent]:[Original Wellbore Intent]],"Appraisal",Offshore_Wells_Jan_2024[[Total Count Excl E&amp;A Mech ST]:[Total Count Excl E&amp;A Mech ST]],1)</f>
        <v>0</v>
      </c>
      <c r="L61" s="81">
        <f>COUNTIFS(Offshore_Wells_Jan_2024[[Region QB]:[Region QB]],"C/SWA",Offshore_Wells_Jan_2024[[Spud Year]:[Spud Year]],L$4,Offshore_Wells_Jan_2024[[Original Wellbore Intent]:[Original Wellbore Intent]],"Appraisal",Offshore_Wells_Jan_2024[[Total Count Excl E&amp;A Mech ST]:[Total Count Excl E&amp;A Mech ST]],1)</f>
        <v>0</v>
      </c>
      <c r="M61" s="81">
        <f>COUNTIFS(Offshore_Wells_Jan_2024[[Region QB]:[Region QB]],"C/SWA",Offshore_Wells_Jan_2024[[Spud Year]:[Spud Year]],M$4,Offshore_Wells_Jan_2024[[Original Wellbore Intent]:[Original Wellbore Intent]],"Appraisal",Offshore_Wells_Jan_2024[[Total Count Excl E&amp;A Mech ST]:[Total Count Excl E&amp;A Mech ST]],1)</f>
        <v>0</v>
      </c>
      <c r="N61" s="81">
        <f>COUNTIFS(Offshore_Wells_Jan_2024[[Region QB]:[Region QB]],"C/SWA",Offshore_Wells_Jan_2024[[Spud Year]:[Spud Year]],N$4,Offshore_Wells_Jan_2024[[Original Wellbore Intent]:[Original Wellbore Intent]],"Appraisal",Offshore_Wells_Jan_2024[[Total Count Excl E&amp;A Mech ST]:[Total Count Excl E&amp;A Mech ST]],1)</f>
        <v>0</v>
      </c>
      <c r="O61" s="81">
        <f>COUNTIFS(Offshore_Wells_Jan_2024[[Region QB]:[Region QB]],"C/SWA",Offshore_Wells_Jan_2024[[Spud Year]:[Spud Year]],O$4,Offshore_Wells_Jan_2024[[Original Wellbore Intent]:[Original Wellbore Intent]],"Appraisal",Offshore_Wells_Jan_2024[[Total Count Excl E&amp;A Mech ST]:[Total Count Excl E&amp;A Mech ST]],1)</f>
        <v>0</v>
      </c>
      <c r="P61" s="81">
        <f>COUNTIFS(Offshore_Wells_Jan_2024[[Region QB]:[Region QB]],"C/SWA",Offshore_Wells_Jan_2024[[Spud Year]:[Spud Year]],P$4,Offshore_Wells_Jan_2024[[Original Wellbore Intent]:[Original Wellbore Intent]],"Appraisal",Offshore_Wells_Jan_2024[[Total Count Excl E&amp;A Mech ST]:[Total Count Excl E&amp;A Mech ST]],1)</f>
        <v>4</v>
      </c>
      <c r="Q61" s="81">
        <f>COUNTIFS(Offshore_Wells_Jan_2024[[Region QB]:[Region QB]],"C/SWA",Offshore_Wells_Jan_2024[[Spud Year]:[Spud Year]],Q$4,Offshore_Wells_Jan_2024[[Original Wellbore Intent]:[Original Wellbore Intent]],"Appraisal",Offshore_Wells_Jan_2024[[Total Count Excl E&amp;A Mech ST]:[Total Count Excl E&amp;A Mech ST]],1)</f>
        <v>0</v>
      </c>
      <c r="R61" s="81">
        <f>COUNTIFS(Offshore_Wells_Jan_2024[[Region QB]:[Region QB]],"C/SWA",Offshore_Wells_Jan_2024[[Spud Year]:[Spud Year]],R$4,Offshore_Wells_Jan_2024[[Original Wellbore Intent]:[Original Wellbore Intent]],"Appraisal",Offshore_Wells_Jan_2024[[Total Count Excl E&amp;A Mech ST]:[Total Count Excl E&amp;A Mech ST]],1)</f>
        <v>0</v>
      </c>
      <c r="S61" s="81">
        <f>COUNTIFS(Offshore_Wells_Jan_2024[[Region QB]:[Region QB]],"C/SWA",Offshore_Wells_Jan_2024[[Spud Year]:[Spud Year]],S$4,Offshore_Wells_Jan_2024[[Original Wellbore Intent]:[Original Wellbore Intent]],"Appraisal",Offshore_Wells_Jan_2024[[Total Count Excl E&amp;A Mech ST]:[Total Count Excl E&amp;A Mech ST]],1)</f>
        <v>0</v>
      </c>
      <c r="T61" s="81">
        <f>COUNTIFS(Offshore_Wells_Jan_2024[[Region QB]:[Region QB]],"C/SWA",Offshore_Wells_Jan_2024[[Spud Year]:[Spud Year]],T$4,Offshore_Wells_Jan_2024[[Original Wellbore Intent]:[Original Wellbore Intent]],"Appraisal",Offshore_Wells_Jan_2024[[Total Count Excl E&amp;A Mech ST]:[Total Count Excl E&amp;A Mech ST]],1)</f>
        <v>0</v>
      </c>
      <c r="U61" s="81">
        <f>COUNTIFS(Offshore_Wells_Jan_2024[[Region QB]:[Region QB]],"C/SWA",Offshore_Wells_Jan_2024[[Spud Year]:[Spud Year]],U$4,Offshore_Wells_Jan_2024[[Original Wellbore Intent]:[Original Wellbore Intent]],"Appraisal",Offshore_Wells_Jan_2024[[Total Count Excl E&amp;A Mech ST]:[Total Count Excl E&amp;A Mech ST]],1)</f>
        <v>0</v>
      </c>
      <c r="V61" s="81">
        <f>COUNTIFS(Offshore_Wells_Jan_2024[[Region QB]:[Region QB]],"C/SWA",Offshore_Wells_Jan_2024[[Spud Year]:[Spud Year]],V$4,Offshore_Wells_Jan_2024[[Original Wellbore Intent]:[Original Wellbore Intent]],"Appraisal",Offshore_Wells_Jan_2024[[Total Count Excl E&amp;A Mech ST]:[Total Count Excl E&amp;A Mech ST]],1)</f>
        <v>0</v>
      </c>
      <c r="W61" s="81">
        <f>COUNTIFS(Offshore_Wells_Jan_2024[[Region QB]:[Region QB]],"C/SWA",Offshore_Wells_Jan_2024[[Spud Year]:[Spud Year]],W$4,Offshore_Wells_Jan_2024[[Original Wellbore Intent]:[Original Wellbore Intent]],"Appraisal",Offshore_Wells_Jan_2024[[Total Count Excl E&amp;A Mech ST]:[Total Count Excl E&amp;A Mech ST]],1)</f>
        <v>0</v>
      </c>
      <c r="X61" s="81">
        <f>COUNTIFS(Offshore_Wells_Jan_2024[[Region QB]:[Region QB]],"C/SWA",Offshore_Wells_Jan_2024[[Spud Year]:[Spud Year]],X$4,Offshore_Wells_Jan_2024[[Original Wellbore Intent]:[Original Wellbore Intent]],"Appraisal",Offshore_Wells_Jan_2024[[Total Count Excl E&amp;A Mech ST]:[Total Count Excl E&amp;A Mech ST]],1)</f>
        <v>0</v>
      </c>
      <c r="Y61" s="81">
        <f>COUNTIFS(Offshore_Wells_Jan_2024[[Region QB]:[Region QB]],"C/SWA",Offshore_Wells_Jan_2024[[Spud Year]:[Spud Year]],Y$4,Offshore_Wells_Jan_2024[[Original Wellbore Intent]:[Original Wellbore Intent]],"Appraisal",Offshore_Wells_Jan_2024[[Total Count Excl E&amp;A Mech ST]:[Total Count Excl E&amp;A Mech ST]],1)</f>
        <v>0</v>
      </c>
      <c r="Z61" s="81">
        <f>COUNTIFS(Offshore_Wells_Jan_2024[[Region QB]:[Region QB]],"C/SWA",Offshore_Wells_Jan_2024[[Spud Year]:[Spud Year]],Z$4,Offshore_Wells_Jan_2024[[Original Wellbore Intent]:[Original Wellbore Intent]],"Appraisal",Offshore_Wells_Jan_2024[[Total Count Excl E&amp;A Mech ST]:[Total Count Excl E&amp;A Mech ST]],1)</f>
        <v>1</v>
      </c>
      <c r="AA61" s="81">
        <f>COUNTIFS(Offshore_Wells_Jan_2024[[Region QB]:[Region QB]],"C/SWA",Offshore_Wells_Jan_2024[[Spud Year]:[Spud Year]],AA$4,Offshore_Wells_Jan_2024[[Original Wellbore Intent]:[Original Wellbore Intent]],"Appraisal",Offshore_Wells_Jan_2024[[Total Count Excl E&amp;A Mech ST]:[Total Count Excl E&amp;A Mech ST]],1)</f>
        <v>1</v>
      </c>
      <c r="AB61" s="81">
        <f>COUNTIFS(Offshore_Wells_Jan_2024[[Region QB]:[Region QB]],"C/SWA",Offshore_Wells_Jan_2024[[Spud Year]:[Spud Year]],AB$4,Offshore_Wells_Jan_2024[[Original Wellbore Intent]:[Original Wellbore Intent]],"Appraisal",Offshore_Wells_Jan_2024[[Total Count Excl E&amp;A Mech ST]:[Total Count Excl E&amp;A Mech ST]],1)</f>
        <v>1</v>
      </c>
      <c r="AC61" s="81">
        <f>COUNTIFS(Offshore_Wells_Jan_2024[[Region QB]:[Region QB]],"C/SWA",Offshore_Wells_Jan_2024[[Spud Year]:[Spud Year]],AC$4,Offshore_Wells_Jan_2024[[Original Wellbore Intent]:[Original Wellbore Intent]],"Appraisal",Offshore_Wells_Jan_2024[[Total Count Excl E&amp;A Mech ST]:[Total Count Excl E&amp;A Mech ST]],1)</f>
        <v>0</v>
      </c>
      <c r="AD61" s="81">
        <f>COUNTIFS(Offshore_Wells_Jan_2024[[Region QB]:[Region QB]],"C/SWA",Offshore_Wells_Jan_2024[[Spud Year]:[Spud Year]],AD$4,Offshore_Wells_Jan_2024[[Original Wellbore Intent]:[Original Wellbore Intent]],"Appraisal",Offshore_Wells_Jan_2024[[Total Count Excl E&amp;A Mech ST]:[Total Count Excl E&amp;A Mech ST]],1)</f>
        <v>0</v>
      </c>
      <c r="AE61" s="81">
        <f>COUNTIFS(Offshore_Wells_Jan_2024[[Region QB]:[Region QB]],"C/SWA",Offshore_Wells_Jan_2024[[Spud Year]:[Spud Year]],AE$4,Offshore_Wells_Jan_2024[[Original Wellbore Intent]:[Original Wellbore Intent]],"Appraisal",Offshore_Wells_Jan_2024[[Total Count Excl E&amp;A Mech ST]:[Total Count Excl E&amp;A Mech ST]],1)</f>
        <v>0</v>
      </c>
      <c r="AF61" s="81">
        <f>COUNTIFS(Offshore_Wells_Jan_2024[[Region QB]:[Region QB]],"C/SWA",Offshore_Wells_Jan_2024[[Spud Year]:[Spud Year]],AF$4,Offshore_Wells_Jan_2024[[Original Wellbore Intent]:[Original Wellbore Intent]],"Appraisal",Offshore_Wells_Jan_2024[[Total Count Excl E&amp;A Mech ST]:[Total Count Excl E&amp;A Mech ST]],1)</f>
        <v>0</v>
      </c>
      <c r="AG61" s="81">
        <f>COUNTIFS(Offshore_Wells_Jan_2024[[Region QB]:[Region QB]],"C/SWA",Offshore_Wells_Jan_2024[[Spud Year]:[Spud Year]],AG$4,Offshore_Wells_Jan_2024[[Original Wellbore Intent]:[Original Wellbore Intent]],"Appraisal",Offshore_Wells_Jan_2024[[Total Count Excl E&amp;A Mech ST]:[Total Count Excl E&amp;A Mech ST]],1)</f>
        <v>0</v>
      </c>
      <c r="AH61" s="81">
        <f>COUNTIFS(Offshore_Wells_Jan_2024[[Region QB]:[Region QB]],"C/SWA",Offshore_Wells_Jan_2024[[Spud Year]:[Spud Year]],AH$4,Offshore_Wells_Jan_2024[[Original Wellbore Intent]:[Original Wellbore Intent]],"Appraisal",Offshore_Wells_Jan_2024[[Total Count Excl E&amp;A Mech ST]:[Total Count Excl E&amp;A Mech ST]],1)</f>
        <v>0</v>
      </c>
      <c r="AI61" s="81">
        <f>COUNTIFS(Offshore_Wells_Jan_2024[[Region QB]:[Region QB]],"C/SWA",Offshore_Wells_Jan_2024[[Spud Year]:[Spud Year]],AI$4,Offshore_Wells_Jan_2024[[Original Wellbore Intent]:[Original Wellbore Intent]],"Appraisal",Offshore_Wells_Jan_2024[[Total Count Excl E&amp;A Mech ST]:[Total Count Excl E&amp;A Mech ST]],1)</f>
        <v>0</v>
      </c>
      <c r="AJ61" s="81">
        <f>COUNTIFS(Offshore_Wells_Jan_2024[[Region QB]:[Region QB]],"C/SWA",Offshore_Wells_Jan_2024[[Spud Year]:[Spud Year]],AJ$4,Offshore_Wells_Jan_2024[[Original Wellbore Intent]:[Original Wellbore Intent]],"Appraisal",Offshore_Wells_Jan_2024[[Total Count Excl E&amp;A Mech ST]:[Total Count Excl E&amp;A Mech ST]],1)</f>
        <v>0</v>
      </c>
      <c r="AK61" s="81">
        <f>COUNTIFS(Offshore_Wells_Jan_2024[[Region QB]:[Region QB]],"C/SWA",Offshore_Wells_Jan_2024[[Spud Year]:[Spud Year]],AK$4,Offshore_Wells_Jan_2024[[Original Wellbore Intent]:[Original Wellbore Intent]],"Appraisal",Offshore_Wells_Jan_2024[[Total Count Excl E&amp;A Mech ST]:[Total Count Excl E&amp;A Mech ST]],1)</f>
        <v>0</v>
      </c>
      <c r="AL61" s="81">
        <f>COUNTIFS(Offshore_Wells_Jan_2024[[Region QB]:[Region QB]],"C/SWA",Offshore_Wells_Jan_2024[[Spud Year]:[Spud Year]],AL$4,Offshore_Wells_Jan_2024[[Original Wellbore Intent]:[Original Wellbore Intent]],"Appraisal",Offshore_Wells_Jan_2024[[Total Count Excl E&amp;A Mech ST]:[Total Count Excl E&amp;A Mech ST]],1)</f>
        <v>0</v>
      </c>
      <c r="AM61" s="81">
        <f>COUNTIFS(Offshore_Wells_Jan_2024[[Region QB]:[Region QB]],"C/SWA",Offshore_Wells_Jan_2024[[Spud Year]:[Spud Year]],AM$4,Offshore_Wells_Jan_2024[[Original Wellbore Intent]:[Original Wellbore Intent]],"Appraisal",Offshore_Wells_Jan_2024[[Total Count Excl E&amp;A Mech ST]:[Total Count Excl E&amp;A Mech ST]],1)</f>
        <v>0</v>
      </c>
      <c r="AN61" s="81">
        <f>COUNTIFS(Offshore_Wells_Jan_2024[[Region QB]:[Region QB]],"C/SWA",Offshore_Wells_Jan_2024[[Spud Year]:[Spud Year]],AN$4,Offshore_Wells_Jan_2024[[Original Wellbore Intent]:[Original Wellbore Intent]],"Appraisal",Offshore_Wells_Jan_2024[[Total Count Excl E&amp;A Mech ST]:[Total Count Excl E&amp;A Mech ST]],1)</f>
        <v>0</v>
      </c>
      <c r="AO61" s="81">
        <f>COUNTIFS(Offshore_Wells_Jan_2024[[Region QB]:[Region QB]],"C/SWA",Offshore_Wells_Jan_2024[[Spud Year]:[Spud Year]],AO$4,Offshore_Wells_Jan_2024[[Original Wellbore Intent]:[Original Wellbore Intent]],"Appraisal",Offshore_Wells_Jan_2024[[Total Count Excl E&amp;A Mech ST]:[Total Count Excl E&amp;A Mech ST]],1)</f>
        <v>0</v>
      </c>
      <c r="AP61" s="81">
        <f>COUNTIFS(Offshore_Wells_Jan_2024[[Region QB]:[Region QB]],"C/SWA",Offshore_Wells_Jan_2024[[Spud Year]:[Spud Year]],AP$4,Offshore_Wells_Jan_2024[[Original Wellbore Intent]:[Original Wellbore Intent]],"Appraisal",Offshore_Wells_Jan_2024[[Total Count Excl E&amp;A Mech ST]:[Total Count Excl E&amp;A Mech ST]],1)</f>
        <v>0</v>
      </c>
      <c r="AQ61" s="81">
        <f>COUNTIFS(Offshore_Wells_Jan_2024[[Region QB]:[Region QB]],"C/SWA",Offshore_Wells_Jan_2024[[Spud Year]:[Spud Year]],AQ$4,Offshore_Wells_Jan_2024[[Original Wellbore Intent]:[Original Wellbore Intent]],"Appraisal",Offshore_Wells_Jan_2024[[Total Count Excl E&amp;A Mech ST]:[Total Count Excl E&amp;A Mech ST]],1)</f>
        <v>0</v>
      </c>
      <c r="AR61" s="81">
        <f>COUNTIFS(Offshore_Wells_Jan_2024[[Region QB]:[Region QB]],"C/SWA",Offshore_Wells_Jan_2024[[Spud Year]:[Spud Year]],AR$4,Offshore_Wells_Jan_2024[[Original Wellbore Intent]:[Original Wellbore Intent]],"Appraisal",Offshore_Wells_Jan_2024[[Total Count Excl E&amp;A Mech ST]:[Total Count Excl E&amp;A Mech ST]],1)</f>
        <v>0</v>
      </c>
      <c r="AS61" s="81">
        <f>COUNTIFS(Offshore_Wells_Jan_2024[[Region QB]:[Region QB]],"C/SWA",Offshore_Wells_Jan_2024[[Spud Year]:[Spud Year]],AS$4,Offshore_Wells_Jan_2024[[Original Wellbore Intent]:[Original Wellbore Intent]],"Appraisal",Offshore_Wells_Jan_2024[[Total Count Excl E&amp;A Mech ST]:[Total Count Excl E&amp;A Mech ST]],1)</f>
        <v>0</v>
      </c>
      <c r="AT61" s="81">
        <f>COUNTIFS(Offshore_Wells_Jan_2024[[Region QB]:[Region QB]],"C/SWA",Offshore_Wells_Jan_2024[[Spud Year]:[Spud Year]],AT$4,Offshore_Wells_Jan_2024[[Original Wellbore Intent]:[Original Wellbore Intent]],"Appraisal",Offshore_Wells_Jan_2024[[Total Count Excl E&amp;A Mech ST]:[Total Count Excl E&amp;A Mech ST]],1)</f>
        <v>0</v>
      </c>
      <c r="AU61" s="81">
        <f>COUNTIFS(Offshore_Wells_Jan_2024[[Region QB]:[Region QB]],"C/SWA",Offshore_Wells_Jan_2024[[Spud Year]:[Spud Year]],AU$4,Offshore_Wells_Jan_2024[[Original Wellbore Intent]:[Original Wellbore Intent]],"Appraisal",Offshore_Wells_Jan_2024[[Total Count Excl E&amp;A Mech ST]:[Total Count Excl E&amp;A Mech ST]],1)</f>
        <v>0</v>
      </c>
      <c r="AV61" s="81">
        <f>COUNTIFS(Offshore_Wells_Jan_2024[[Region QB]:[Region QB]],"C/SWA",Offshore_Wells_Jan_2024[[Spud Year]:[Spud Year]],AV$4,Offshore_Wells_Jan_2024[[Original Wellbore Intent]:[Original Wellbore Intent]],"Appraisal",Offshore_Wells_Jan_2024[[Total Count Excl E&amp;A Mech ST]:[Total Count Excl E&amp;A Mech ST]],1)</f>
        <v>0</v>
      </c>
      <c r="AW61" s="81">
        <f>COUNTIFS(Offshore_Wells_Jan_2024[[Region QB]:[Region QB]],"C/SWA",Offshore_Wells_Jan_2024[[Spud Year]:[Spud Year]],AW$4,Offshore_Wells_Jan_2024[[Original Wellbore Intent]:[Original Wellbore Intent]],"Appraisal",Offshore_Wells_Jan_2024[[Total Count Excl E&amp;A Mech ST]:[Total Count Excl E&amp;A Mech ST]],1)</f>
        <v>0</v>
      </c>
      <c r="AX61" s="81">
        <f>COUNTIFS(Offshore_Wells_Jan_2024[[Region QB]:[Region QB]],"C/SWA",Offshore_Wells_Jan_2024[[Spud Year]:[Spud Year]],AX$4,Offshore_Wells_Jan_2024[[Original Wellbore Intent]:[Original Wellbore Intent]],"Appraisal",Offshore_Wells_Jan_2024[[Total Count Excl E&amp;A Mech ST]:[Total Count Excl E&amp;A Mech ST]],1)</f>
        <v>0</v>
      </c>
      <c r="AY61" s="81">
        <f>COUNTIFS(Offshore_Wells_Jan_2024[[Region QB]:[Region QB]],"C/SWA",Offshore_Wells_Jan_2024[[Spud Year]:[Spud Year]],AY$4,Offshore_Wells_Jan_2024[[Original Wellbore Intent]:[Original Wellbore Intent]],"Appraisal",Offshore_Wells_Jan_2024[[Total Count Excl E&amp;A Mech ST]:[Total Count Excl E&amp;A Mech ST]],1)</f>
        <v>0</v>
      </c>
      <c r="AZ61" s="81">
        <f>COUNTIFS(Offshore_Wells_Jan_2024[[Region QB]:[Region QB]],"C/SWA",Offshore_Wells_Jan_2024[[Spud Year]:[Spud Year]],AZ$4,Offshore_Wells_Jan_2024[[Original Wellbore Intent]:[Original Wellbore Intent]],"Appraisal",Offshore_Wells_Jan_2024[[Total Count Excl E&amp;A Mech ST]:[Total Count Excl E&amp;A Mech ST]],1)</f>
        <v>0</v>
      </c>
      <c r="BA61" s="81">
        <f>COUNTIFS(Offshore_Wells_Jan_2024[[Region QB]:[Region QB]],"C/SWA",Offshore_Wells_Jan_2024[[Spud Year]:[Spud Year]],BA$4,Offshore_Wells_Jan_2024[[Original Wellbore Intent]:[Original Wellbore Intent]],"Appraisal",Offshore_Wells_Jan_2024[[Total Count Excl E&amp;A Mech ST]:[Total Count Excl E&amp;A Mech ST]],1)</f>
        <v>0</v>
      </c>
      <c r="BB61" s="81">
        <f>COUNTIFS(Offshore_Wells_Jan_2024[[Region QB]:[Region QB]],"C/SWA",Offshore_Wells_Jan_2024[[Spud Year]:[Spud Year]],BB$4,Offshore_Wells_Jan_2024[[Original Wellbore Intent]:[Original Wellbore Intent]],"Appraisal",Offshore_Wells_Jan_2024[[Total Count Excl E&amp;A Mech ST]:[Total Count Excl E&amp;A Mech ST]],1)</f>
        <v>0</v>
      </c>
      <c r="BC61" s="81">
        <f>COUNTIFS(Offshore_Wells_Jan_2024[[Region QB]:[Region QB]],"C/SWA",Offshore_Wells_Jan_2024[[Spud Year]:[Spud Year]],BC$4,Offshore_Wells_Jan_2024[[Original Wellbore Intent]:[Original Wellbore Intent]],"Appraisal",Offshore_Wells_Jan_2024[[Total Count Excl E&amp;A Mech ST]:[Total Count Excl E&amp;A Mech ST]],1)</f>
        <v>0</v>
      </c>
      <c r="BD61" s="81">
        <f>COUNTIFS(Offshore_Wells_Jan_2024[[Region QB]:[Region QB]],"C/SWA",Offshore_Wells_Jan_2024[[Spud Year]:[Spud Year]],BD$4,Offshore_Wells_Jan_2024[[Original Wellbore Intent]:[Original Wellbore Intent]],"Appraisal",Offshore_Wells_Jan_2024[[Total Count Excl E&amp;A Mech ST]:[Total Count Excl E&amp;A Mech ST]],1)</f>
        <v>0</v>
      </c>
      <c r="BE61" s="81">
        <f>COUNTIFS(Offshore_Wells_Jan_2024[[Region QB]:[Region QB]],"C/SWA",Offshore_Wells_Jan_2024[[Spud Year]:[Spud Year]],BE$4,Offshore_Wells_Jan_2024[[Original Wellbore Intent]:[Original Wellbore Intent]],"Appraisal",Offshore_Wells_Jan_2024[[Total Count Excl E&amp;A Mech ST]:[Total Count Excl E&amp;A Mech ST]],1)</f>
        <v>0</v>
      </c>
      <c r="BF61" s="81">
        <f>COUNTIFS(Offshore_Wells_Jan_2024[[Region QB]:[Region QB]],"C/SWA",Offshore_Wells_Jan_2024[[Spud Year]:[Spud Year]],BF$4,Offshore_Wells_Jan_2024[[Original Wellbore Intent]:[Original Wellbore Intent]],"Appraisal",Offshore_Wells_Jan_2024[[Total Count Excl E&amp;A Mech ST]:[Total Count Excl E&amp;A Mech ST]],1)</f>
        <v>2</v>
      </c>
      <c r="BG61" s="81">
        <f>COUNTIFS(Offshore_Wells_Jan_2024[[Region QB]:[Region QB]],"C/SWA",Offshore_Wells_Jan_2024[[Spud Year]:[Spud Year]],BG$4,Offshore_Wells_Jan_2024[[Original Wellbore Intent]:[Original Wellbore Intent]],"Appraisal",Offshore_Wells_Jan_2024[[Total Count Excl E&amp;A Mech ST]:[Total Count Excl E&amp;A Mech ST]],1)</f>
        <v>0</v>
      </c>
      <c r="BH61" s="81">
        <f>COUNTIFS(Offshore_Wells_Jan_2024[[Region QB]:[Region QB]],"C/SWA",Offshore_Wells_Jan_2024[[Spud Year]:[Spud Year]],BH$4,Offshore_Wells_Jan_2024[[Original Wellbore Intent]:[Original Wellbore Intent]],"Appraisal",Offshore_Wells_Jan_2024[[Total Count Excl E&amp;A Mech ST]:[Total Count Excl E&amp;A Mech ST]],1)</f>
        <v>0</v>
      </c>
      <c r="BI61" s="81">
        <f>COUNTIFS(Offshore_Wells_Jan_2024[[Region QB]:[Region QB]],"C/SWA",Offshore_Wells_Jan_2024[[Spud Year]:[Spud Year]],BI$4,Offshore_Wells_Jan_2024[[Original Wellbore Intent]:[Original Wellbore Intent]],"Appraisal",Offshore_Wells_Jan_2024[[Total Count Excl E&amp;A Mech ST]:[Total Count Excl E&amp;A Mech ST]],1)</f>
        <v>0</v>
      </c>
      <c r="BJ61" s="81">
        <f>COUNTIFS(Offshore_Wells_Jan_2024[[Region QB]:[Region QB]],"C/SWA",Offshore_Wells_Jan_2024[[Spud Year]:[Spud Year]],BJ$4,Offshore_Wells_Jan_2024[[Original Wellbore Intent]:[Original Wellbore Intent]],"Appraisal",Offshore_Wells_Jan_2024[[Total Count Excl E&amp;A Mech ST]:[Total Count Excl E&amp;A Mech ST]],1)</f>
        <v>0</v>
      </c>
      <c r="BK61" s="73">
        <f t="shared" si="308"/>
        <v>9</v>
      </c>
    </row>
    <row r="62" spans="1:63" outlineLevel="1" x14ac:dyDescent="0.3">
      <c r="B62" s="19" t="s">
        <v>39</v>
      </c>
      <c r="C62" s="81">
        <f>COUNTIFS(Offshore_Wells_Jan_2024[[Region QB]:[Region QB]],"CNS",Offshore_Wells_Jan_2024[[Spud Year]:[Spud Year]],C$4,Offshore_Wells_Jan_2024[[Original Wellbore Intent]:[Original Wellbore Intent]],"Appraisal",Offshore_Wells_Jan_2024[[Total Count Excl E&amp;A Mech ST]:[Total Count Excl E&amp;A Mech ST]],1)</f>
        <v>0</v>
      </c>
      <c r="D62" s="81">
        <f>COUNTIFS(Offshore_Wells_Jan_2024[[Region QB]:[Region QB]],"CNS",Offshore_Wells_Jan_2024[[Spud Year]:[Spud Year]],D$4,Offshore_Wells_Jan_2024[[Original Wellbore Intent]:[Original Wellbore Intent]],"Appraisal",Offshore_Wells_Jan_2024[[Total Count Excl E&amp;A Mech ST]:[Total Count Excl E&amp;A Mech ST]],1)</f>
        <v>0</v>
      </c>
      <c r="E62" s="81">
        <f>COUNTIFS(Offshore_Wells_Jan_2024[[Region QB]:[Region QB]],"CNS",Offshore_Wells_Jan_2024[[Spud Year]:[Spud Year]],E$4,Offshore_Wells_Jan_2024[[Original Wellbore Intent]:[Original Wellbore Intent]],"Appraisal",Offshore_Wells_Jan_2024[[Total Count Excl E&amp;A Mech ST]:[Total Count Excl E&amp;A Mech ST]],1)</f>
        <v>0</v>
      </c>
      <c r="F62" s="81">
        <f>COUNTIFS(Offshore_Wells_Jan_2024[[Region QB]:[Region QB]],"CNS",Offshore_Wells_Jan_2024[[Spud Year]:[Spud Year]],F$4,Offshore_Wells_Jan_2024[[Original Wellbore Intent]:[Original Wellbore Intent]],"Appraisal",Offshore_Wells_Jan_2024[[Total Count Excl E&amp;A Mech ST]:[Total Count Excl E&amp;A Mech ST]],1)</f>
        <v>0</v>
      </c>
      <c r="G62" s="81">
        <f>COUNTIFS(Offshore_Wells_Jan_2024[[Region QB]:[Region QB]],"CNS",Offshore_Wells_Jan_2024[[Spud Year]:[Spud Year]],G$4,Offshore_Wells_Jan_2024[[Original Wellbore Intent]:[Original Wellbore Intent]],"Appraisal",Offshore_Wells_Jan_2024[[Total Count Excl E&amp;A Mech ST]:[Total Count Excl E&amp;A Mech ST]],1)</f>
        <v>0</v>
      </c>
      <c r="H62" s="81">
        <f>COUNTIFS(Offshore_Wells_Jan_2024[[Region QB]:[Region QB]],"CNS",Offshore_Wells_Jan_2024[[Spud Year]:[Spud Year]],H$4,Offshore_Wells_Jan_2024[[Original Wellbore Intent]:[Original Wellbore Intent]],"Appraisal",Offshore_Wells_Jan_2024[[Total Count Excl E&amp;A Mech ST]:[Total Count Excl E&amp;A Mech ST]],1)</f>
        <v>0</v>
      </c>
      <c r="I62" s="81">
        <f>COUNTIFS(Offshore_Wells_Jan_2024[[Region QB]:[Region QB]],"CNS",Offshore_Wells_Jan_2024[[Spud Year]:[Spud Year]],I$4,Offshore_Wells_Jan_2024[[Original Wellbore Intent]:[Original Wellbore Intent]],"Appraisal",Offshore_Wells_Jan_2024[[Total Count Excl E&amp;A Mech ST]:[Total Count Excl E&amp;A Mech ST]],1)</f>
        <v>0</v>
      </c>
      <c r="J62" s="81">
        <f>COUNTIFS(Offshore_Wells_Jan_2024[[Region QB]:[Region QB]],"CNS",Offshore_Wells_Jan_2024[[Spud Year]:[Spud Year]],J$4,Offshore_Wells_Jan_2024[[Original Wellbore Intent]:[Original Wellbore Intent]],"Appraisal",Offshore_Wells_Jan_2024[[Total Count Excl E&amp;A Mech ST]:[Total Count Excl E&amp;A Mech ST]],1)</f>
        <v>5</v>
      </c>
      <c r="K62" s="81">
        <f>COUNTIFS(Offshore_Wells_Jan_2024[[Region QB]:[Region QB]],"CNS",Offshore_Wells_Jan_2024[[Spud Year]:[Spud Year]],K$4,Offshore_Wells_Jan_2024[[Original Wellbore Intent]:[Original Wellbore Intent]],"Appraisal",Offshore_Wells_Jan_2024[[Total Count Excl E&amp;A Mech ST]:[Total Count Excl E&amp;A Mech ST]],1)</f>
        <v>3</v>
      </c>
      <c r="L62" s="81">
        <f>COUNTIFS(Offshore_Wells_Jan_2024[[Region QB]:[Region QB]],"CNS",Offshore_Wells_Jan_2024[[Spud Year]:[Spud Year]],L$4,Offshore_Wells_Jan_2024[[Original Wellbore Intent]:[Original Wellbore Intent]],"Appraisal",Offshore_Wells_Jan_2024[[Total Count Excl E&amp;A Mech ST]:[Total Count Excl E&amp;A Mech ST]],1)</f>
        <v>6</v>
      </c>
      <c r="M62" s="81">
        <f>COUNTIFS(Offshore_Wells_Jan_2024[[Region QB]:[Region QB]],"CNS",Offshore_Wells_Jan_2024[[Spud Year]:[Spud Year]],M$4,Offshore_Wells_Jan_2024[[Original Wellbore Intent]:[Original Wellbore Intent]],"Appraisal",Offshore_Wells_Jan_2024[[Total Count Excl E&amp;A Mech ST]:[Total Count Excl E&amp;A Mech ST]],1)</f>
        <v>6</v>
      </c>
      <c r="N62" s="81">
        <f>COUNTIFS(Offshore_Wells_Jan_2024[[Region QB]:[Region QB]],"CNS",Offshore_Wells_Jan_2024[[Spud Year]:[Spud Year]],N$4,Offshore_Wells_Jan_2024[[Original Wellbore Intent]:[Original Wellbore Intent]],"Appraisal",Offshore_Wells_Jan_2024[[Total Count Excl E&amp;A Mech ST]:[Total Count Excl E&amp;A Mech ST]],1)</f>
        <v>12</v>
      </c>
      <c r="O62" s="81">
        <f>COUNTIFS(Offshore_Wells_Jan_2024[[Region QB]:[Region QB]],"CNS",Offshore_Wells_Jan_2024[[Spud Year]:[Spud Year]],O$4,Offshore_Wells_Jan_2024[[Original Wellbore Intent]:[Original Wellbore Intent]],"Appraisal",Offshore_Wells_Jan_2024[[Total Count Excl E&amp;A Mech ST]:[Total Count Excl E&amp;A Mech ST]],1)</f>
        <v>9</v>
      </c>
      <c r="P62" s="81">
        <f>COUNTIFS(Offshore_Wells_Jan_2024[[Region QB]:[Region QB]],"CNS",Offshore_Wells_Jan_2024[[Spud Year]:[Spud Year]],P$4,Offshore_Wells_Jan_2024[[Original Wellbore Intent]:[Original Wellbore Intent]],"Appraisal",Offshore_Wells_Jan_2024[[Total Count Excl E&amp;A Mech ST]:[Total Count Excl E&amp;A Mech ST]],1)</f>
        <v>12</v>
      </c>
      <c r="Q62" s="81">
        <f>COUNTIFS(Offshore_Wells_Jan_2024[[Region QB]:[Region QB]],"CNS",Offshore_Wells_Jan_2024[[Spud Year]:[Spud Year]],Q$4,Offshore_Wells_Jan_2024[[Original Wellbore Intent]:[Original Wellbore Intent]],"Appraisal",Offshore_Wells_Jan_2024[[Total Count Excl E&amp;A Mech ST]:[Total Count Excl E&amp;A Mech ST]],1)</f>
        <v>6</v>
      </c>
      <c r="R62" s="81">
        <f>COUNTIFS(Offshore_Wells_Jan_2024[[Region QB]:[Region QB]],"CNS",Offshore_Wells_Jan_2024[[Spud Year]:[Spud Year]],R$4,Offshore_Wells_Jan_2024[[Original Wellbore Intent]:[Original Wellbore Intent]],"Appraisal",Offshore_Wells_Jan_2024[[Total Count Excl E&amp;A Mech ST]:[Total Count Excl E&amp;A Mech ST]],1)</f>
        <v>7</v>
      </c>
      <c r="S62" s="81">
        <f>COUNTIFS(Offshore_Wells_Jan_2024[[Region QB]:[Region QB]],"CNS",Offshore_Wells_Jan_2024[[Spud Year]:[Spud Year]],S$4,Offshore_Wells_Jan_2024[[Original Wellbore Intent]:[Original Wellbore Intent]],"Appraisal",Offshore_Wells_Jan_2024[[Total Count Excl E&amp;A Mech ST]:[Total Count Excl E&amp;A Mech ST]],1)</f>
        <v>7</v>
      </c>
      <c r="T62" s="81">
        <f>COUNTIFS(Offshore_Wells_Jan_2024[[Region QB]:[Region QB]],"CNS",Offshore_Wells_Jan_2024[[Spud Year]:[Spud Year]],T$4,Offshore_Wells_Jan_2024[[Original Wellbore Intent]:[Original Wellbore Intent]],"Appraisal",Offshore_Wells_Jan_2024[[Total Count Excl E&amp;A Mech ST]:[Total Count Excl E&amp;A Mech ST]],1)</f>
        <v>8</v>
      </c>
      <c r="U62" s="81">
        <f>COUNTIFS(Offshore_Wells_Jan_2024[[Region QB]:[Region QB]],"CNS",Offshore_Wells_Jan_2024[[Spud Year]:[Spud Year]],U$4,Offshore_Wells_Jan_2024[[Original Wellbore Intent]:[Original Wellbore Intent]],"Appraisal",Offshore_Wells_Jan_2024[[Total Count Excl E&amp;A Mech ST]:[Total Count Excl E&amp;A Mech ST]],1)</f>
        <v>22</v>
      </c>
      <c r="V62" s="81">
        <f>COUNTIFS(Offshore_Wells_Jan_2024[[Region QB]:[Region QB]],"CNS",Offshore_Wells_Jan_2024[[Spud Year]:[Spud Year]],V$4,Offshore_Wells_Jan_2024[[Original Wellbore Intent]:[Original Wellbore Intent]],"Appraisal",Offshore_Wells_Jan_2024[[Total Count Excl E&amp;A Mech ST]:[Total Count Excl E&amp;A Mech ST]],1)</f>
        <v>13</v>
      </c>
      <c r="W62" s="81">
        <f>COUNTIFS(Offshore_Wells_Jan_2024[[Region QB]:[Region QB]],"CNS",Offshore_Wells_Jan_2024[[Spud Year]:[Spud Year]],W$4,Offshore_Wells_Jan_2024[[Original Wellbore Intent]:[Original Wellbore Intent]],"Appraisal",Offshore_Wells_Jan_2024[[Total Count Excl E&amp;A Mech ST]:[Total Count Excl E&amp;A Mech ST]],1)</f>
        <v>38</v>
      </c>
      <c r="X62" s="81">
        <f>COUNTIFS(Offshore_Wells_Jan_2024[[Region QB]:[Region QB]],"CNS",Offshore_Wells_Jan_2024[[Spud Year]:[Spud Year]],X$4,Offshore_Wells_Jan_2024[[Original Wellbore Intent]:[Original Wellbore Intent]],"Appraisal",Offshore_Wells_Jan_2024[[Total Count Excl E&amp;A Mech ST]:[Total Count Excl E&amp;A Mech ST]],1)</f>
        <v>14</v>
      </c>
      <c r="Y62" s="81">
        <f>COUNTIFS(Offshore_Wells_Jan_2024[[Region QB]:[Region QB]],"CNS",Offshore_Wells_Jan_2024[[Spud Year]:[Spud Year]],Y$4,Offshore_Wells_Jan_2024[[Original Wellbore Intent]:[Original Wellbore Intent]],"Appraisal",Offshore_Wells_Jan_2024[[Total Count Excl E&amp;A Mech ST]:[Total Count Excl E&amp;A Mech ST]],1)</f>
        <v>9</v>
      </c>
      <c r="Z62" s="81">
        <f>COUNTIFS(Offshore_Wells_Jan_2024[[Region QB]:[Region QB]],"CNS",Offshore_Wells_Jan_2024[[Spud Year]:[Spud Year]],Z$4,Offshore_Wells_Jan_2024[[Original Wellbore Intent]:[Original Wellbore Intent]],"Appraisal",Offshore_Wells_Jan_2024[[Total Count Excl E&amp;A Mech ST]:[Total Count Excl E&amp;A Mech ST]],1)</f>
        <v>22</v>
      </c>
      <c r="AA62" s="81">
        <f>COUNTIFS(Offshore_Wells_Jan_2024[[Region QB]:[Region QB]],"CNS",Offshore_Wells_Jan_2024[[Spud Year]:[Spud Year]],AA$4,Offshore_Wells_Jan_2024[[Original Wellbore Intent]:[Original Wellbore Intent]],"Appraisal",Offshore_Wells_Jan_2024[[Total Count Excl E&amp;A Mech ST]:[Total Count Excl E&amp;A Mech ST]],1)</f>
        <v>27</v>
      </c>
      <c r="AB62" s="81">
        <f>COUNTIFS(Offshore_Wells_Jan_2024[[Region QB]:[Region QB]],"CNS",Offshore_Wells_Jan_2024[[Spud Year]:[Spud Year]],AB$4,Offshore_Wells_Jan_2024[[Original Wellbore Intent]:[Original Wellbore Intent]],"Appraisal",Offshore_Wells_Jan_2024[[Total Count Excl E&amp;A Mech ST]:[Total Count Excl E&amp;A Mech ST]],1)</f>
        <v>34</v>
      </c>
      <c r="AC62" s="81">
        <f>COUNTIFS(Offshore_Wells_Jan_2024[[Region QB]:[Region QB]],"CNS",Offshore_Wells_Jan_2024[[Spud Year]:[Spud Year]],AC$4,Offshore_Wells_Jan_2024[[Original Wellbore Intent]:[Original Wellbore Intent]],"Appraisal",Offshore_Wells_Jan_2024[[Total Count Excl E&amp;A Mech ST]:[Total Count Excl E&amp;A Mech ST]],1)</f>
        <v>27</v>
      </c>
      <c r="AD62" s="81">
        <f>COUNTIFS(Offshore_Wells_Jan_2024[[Region QB]:[Region QB]],"CNS",Offshore_Wells_Jan_2024[[Spud Year]:[Spud Year]],AD$4,Offshore_Wells_Jan_2024[[Original Wellbore Intent]:[Original Wellbore Intent]],"Appraisal",Offshore_Wells_Jan_2024[[Total Count Excl E&amp;A Mech ST]:[Total Count Excl E&amp;A Mech ST]],1)</f>
        <v>27</v>
      </c>
      <c r="AE62" s="81">
        <f>COUNTIFS(Offshore_Wells_Jan_2024[[Region QB]:[Region QB]],"CNS",Offshore_Wells_Jan_2024[[Spud Year]:[Spud Year]],AE$4,Offshore_Wells_Jan_2024[[Original Wellbore Intent]:[Original Wellbore Intent]],"Appraisal",Offshore_Wells_Jan_2024[[Total Count Excl E&amp;A Mech ST]:[Total Count Excl E&amp;A Mech ST]],1)</f>
        <v>23</v>
      </c>
      <c r="AF62" s="81">
        <f>COUNTIFS(Offshore_Wells_Jan_2024[[Region QB]:[Region QB]],"CNS",Offshore_Wells_Jan_2024[[Spud Year]:[Spud Year]],AF$4,Offshore_Wells_Jan_2024[[Original Wellbore Intent]:[Original Wellbore Intent]],"Appraisal",Offshore_Wells_Jan_2024[[Total Count Excl E&amp;A Mech ST]:[Total Count Excl E&amp;A Mech ST]],1)</f>
        <v>29</v>
      </c>
      <c r="AG62" s="81">
        <f>COUNTIFS(Offshore_Wells_Jan_2024[[Region QB]:[Region QB]],"CNS",Offshore_Wells_Jan_2024[[Spud Year]:[Spud Year]],AG$4,Offshore_Wells_Jan_2024[[Original Wellbore Intent]:[Original Wellbore Intent]],"Appraisal",Offshore_Wells_Jan_2024[[Total Count Excl E&amp;A Mech ST]:[Total Count Excl E&amp;A Mech ST]],1)</f>
        <v>9</v>
      </c>
      <c r="AH62" s="81">
        <f>COUNTIFS(Offshore_Wells_Jan_2024[[Region QB]:[Region QB]],"CNS",Offshore_Wells_Jan_2024[[Spud Year]:[Spud Year]],AH$4,Offshore_Wells_Jan_2024[[Original Wellbore Intent]:[Original Wellbore Intent]],"Appraisal",Offshore_Wells_Jan_2024[[Total Count Excl E&amp;A Mech ST]:[Total Count Excl E&amp;A Mech ST]],1)</f>
        <v>9</v>
      </c>
      <c r="AI62" s="81">
        <f>COUNTIFS(Offshore_Wells_Jan_2024[[Region QB]:[Region QB]],"CNS",Offshore_Wells_Jan_2024[[Spud Year]:[Spud Year]],AI$4,Offshore_Wells_Jan_2024[[Original Wellbore Intent]:[Original Wellbore Intent]],"Appraisal",Offshore_Wells_Jan_2024[[Total Count Excl E&amp;A Mech ST]:[Total Count Excl E&amp;A Mech ST]],1)</f>
        <v>16</v>
      </c>
      <c r="AJ62" s="81">
        <f>COUNTIFS(Offshore_Wells_Jan_2024[[Region QB]:[Region QB]],"CNS",Offshore_Wells_Jan_2024[[Spud Year]:[Spud Year]],AJ$4,Offshore_Wells_Jan_2024[[Original Wellbore Intent]:[Original Wellbore Intent]],"Appraisal",Offshore_Wells_Jan_2024[[Total Count Excl E&amp;A Mech ST]:[Total Count Excl E&amp;A Mech ST]],1)</f>
        <v>9</v>
      </c>
      <c r="AK62" s="81">
        <f>COUNTIFS(Offshore_Wells_Jan_2024[[Region QB]:[Region QB]],"CNS",Offshore_Wells_Jan_2024[[Spud Year]:[Spud Year]],AK$4,Offshore_Wells_Jan_2024[[Original Wellbore Intent]:[Original Wellbore Intent]],"Appraisal",Offshore_Wells_Jan_2024[[Total Count Excl E&amp;A Mech ST]:[Total Count Excl E&amp;A Mech ST]],1)</f>
        <v>9</v>
      </c>
      <c r="AL62" s="81">
        <f>COUNTIFS(Offshore_Wells_Jan_2024[[Region QB]:[Region QB]],"CNS",Offshore_Wells_Jan_2024[[Spud Year]:[Spud Year]],AL$4,Offshore_Wells_Jan_2024[[Original Wellbore Intent]:[Original Wellbore Intent]],"Appraisal",Offshore_Wells_Jan_2024[[Total Count Excl E&amp;A Mech ST]:[Total Count Excl E&amp;A Mech ST]],1)</f>
        <v>14</v>
      </c>
      <c r="AM62" s="81">
        <f>COUNTIFS(Offshore_Wells_Jan_2024[[Region QB]:[Region QB]],"CNS",Offshore_Wells_Jan_2024[[Spud Year]:[Spud Year]],AM$4,Offshore_Wells_Jan_2024[[Original Wellbore Intent]:[Original Wellbore Intent]],"Appraisal",Offshore_Wells_Jan_2024[[Total Count Excl E&amp;A Mech ST]:[Total Count Excl E&amp;A Mech ST]],1)</f>
        <v>9</v>
      </c>
      <c r="AN62" s="81">
        <f>COUNTIFS(Offshore_Wells_Jan_2024[[Region QB]:[Region QB]],"CNS",Offshore_Wells_Jan_2024[[Spud Year]:[Spud Year]],AN$4,Offshore_Wells_Jan_2024[[Original Wellbore Intent]:[Original Wellbore Intent]],"Appraisal",Offshore_Wells_Jan_2024[[Total Count Excl E&amp;A Mech ST]:[Total Count Excl E&amp;A Mech ST]],1)</f>
        <v>13</v>
      </c>
      <c r="AO62" s="81">
        <f>COUNTIFS(Offshore_Wells_Jan_2024[[Region QB]:[Region QB]],"CNS",Offshore_Wells_Jan_2024[[Spud Year]:[Spud Year]],AO$4,Offshore_Wells_Jan_2024[[Original Wellbore Intent]:[Original Wellbore Intent]],"Appraisal",Offshore_Wells_Jan_2024[[Total Count Excl E&amp;A Mech ST]:[Total Count Excl E&amp;A Mech ST]],1)</f>
        <v>10</v>
      </c>
      <c r="AP62" s="81">
        <f>COUNTIFS(Offshore_Wells_Jan_2024[[Region QB]:[Region QB]],"CNS",Offshore_Wells_Jan_2024[[Spud Year]:[Spud Year]],AP$4,Offshore_Wells_Jan_2024[[Original Wellbore Intent]:[Original Wellbore Intent]],"Appraisal",Offshore_Wells_Jan_2024[[Total Count Excl E&amp;A Mech ST]:[Total Count Excl E&amp;A Mech ST]],1)</f>
        <v>8</v>
      </c>
      <c r="AQ62" s="81">
        <f>COUNTIFS(Offshore_Wells_Jan_2024[[Region QB]:[Region QB]],"CNS",Offshore_Wells_Jan_2024[[Spud Year]:[Spud Year]],AQ$4,Offshore_Wells_Jan_2024[[Original Wellbore Intent]:[Original Wellbore Intent]],"Appraisal",Offshore_Wells_Jan_2024[[Total Count Excl E&amp;A Mech ST]:[Total Count Excl E&amp;A Mech ST]],1)</f>
        <v>8</v>
      </c>
      <c r="AR62" s="81">
        <f>COUNTIFS(Offshore_Wells_Jan_2024[[Region QB]:[Region QB]],"CNS",Offshore_Wells_Jan_2024[[Spud Year]:[Spud Year]],AR$4,Offshore_Wells_Jan_2024[[Original Wellbore Intent]:[Original Wellbore Intent]],"Appraisal",Offshore_Wells_Jan_2024[[Total Count Excl E&amp;A Mech ST]:[Total Count Excl E&amp;A Mech ST]],1)</f>
        <v>9</v>
      </c>
      <c r="AS62" s="81">
        <f>COUNTIFS(Offshore_Wells_Jan_2024[[Region QB]:[Region QB]],"CNS",Offshore_Wells_Jan_2024[[Spud Year]:[Spud Year]],AS$4,Offshore_Wells_Jan_2024[[Original Wellbore Intent]:[Original Wellbore Intent]],"Appraisal",Offshore_Wells_Jan_2024[[Total Count Excl E&amp;A Mech ST]:[Total Count Excl E&amp;A Mech ST]],1)</f>
        <v>11</v>
      </c>
      <c r="AT62" s="81">
        <f>COUNTIFS(Offshore_Wells_Jan_2024[[Region QB]:[Region QB]],"CNS",Offshore_Wells_Jan_2024[[Spud Year]:[Spud Year]],AT$4,Offshore_Wells_Jan_2024[[Original Wellbore Intent]:[Original Wellbore Intent]],"Appraisal",Offshore_Wells_Jan_2024[[Total Count Excl E&amp;A Mech ST]:[Total Count Excl E&amp;A Mech ST]],1)</f>
        <v>26</v>
      </c>
      <c r="AU62" s="81">
        <f>COUNTIFS(Offshore_Wells_Jan_2024[[Region QB]:[Region QB]],"CNS",Offshore_Wells_Jan_2024[[Spud Year]:[Spud Year]],AU$4,Offshore_Wells_Jan_2024[[Original Wellbore Intent]:[Original Wellbore Intent]],"Appraisal",Offshore_Wells_Jan_2024[[Total Count Excl E&amp;A Mech ST]:[Total Count Excl E&amp;A Mech ST]],1)</f>
        <v>25</v>
      </c>
      <c r="AV62" s="81">
        <f>COUNTIFS(Offshore_Wells_Jan_2024[[Region QB]:[Region QB]],"CNS",Offshore_Wells_Jan_2024[[Spud Year]:[Spud Year]],AV$4,Offshore_Wells_Jan_2024[[Original Wellbore Intent]:[Original Wellbore Intent]],"Appraisal",Offshore_Wells_Jan_2024[[Total Count Excl E&amp;A Mech ST]:[Total Count Excl E&amp;A Mech ST]],1)</f>
        <v>22</v>
      </c>
      <c r="AW62" s="81">
        <f>COUNTIFS(Offshore_Wells_Jan_2024[[Region QB]:[Region QB]],"CNS",Offshore_Wells_Jan_2024[[Spud Year]:[Spud Year]],AW$4,Offshore_Wells_Jan_2024[[Original Wellbore Intent]:[Original Wellbore Intent]],"Appraisal",Offshore_Wells_Jan_2024[[Total Count Excl E&amp;A Mech ST]:[Total Count Excl E&amp;A Mech ST]],1)</f>
        <v>17</v>
      </c>
      <c r="AX62" s="81">
        <f>COUNTIFS(Offshore_Wells_Jan_2024[[Region QB]:[Region QB]],"CNS",Offshore_Wells_Jan_2024[[Spud Year]:[Spud Year]],AX$4,Offshore_Wells_Jan_2024[[Original Wellbore Intent]:[Original Wellbore Intent]],"Appraisal",Offshore_Wells_Jan_2024[[Total Count Excl E&amp;A Mech ST]:[Total Count Excl E&amp;A Mech ST]],1)</f>
        <v>12</v>
      </c>
      <c r="AY62" s="81">
        <f>COUNTIFS(Offshore_Wells_Jan_2024[[Region QB]:[Region QB]],"CNS",Offshore_Wells_Jan_2024[[Spud Year]:[Spud Year]],AY$4,Offshore_Wells_Jan_2024[[Original Wellbore Intent]:[Original Wellbore Intent]],"Appraisal",Offshore_Wells_Jan_2024[[Total Count Excl E&amp;A Mech ST]:[Total Count Excl E&amp;A Mech ST]],1)</f>
        <v>24</v>
      </c>
      <c r="AZ62" s="81">
        <f>COUNTIFS(Offshore_Wells_Jan_2024[[Region QB]:[Region QB]],"CNS",Offshore_Wells_Jan_2024[[Spud Year]:[Spud Year]],AZ$4,Offshore_Wells_Jan_2024[[Original Wellbore Intent]:[Original Wellbore Intent]],"Appraisal",Offshore_Wells_Jan_2024[[Total Count Excl E&amp;A Mech ST]:[Total Count Excl E&amp;A Mech ST]],1)</f>
        <v>9</v>
      </c>
      <c r="BA62" s="81">
        <f>COUNTIFS(Offshore_Wells_Jan_2024[[Region QB]:[Region QB]],"CNS",Offshore_Wells_Jan_2024[[Spud Year]:[Spud Year]],BA$4,Offshore_Wells_Jan_2024[[Original Wellbore Intent]:[Original Wellbore Intent]],"Appraisal",Offshore_Wells_Jan_2024[[Total Count Excl E&amp;A Mech ST]:[Total Count Excl E&amp;A Mech ST]],1)</f>
        <v>6</v>
      </c>
      <c r="BB62" s="81">
        <f>COUNTIFS(Offshore_Wells_Jan_2024[[Region QB]:[Region QB]],"CNS",Offshore_Wells_Jan_2024[[Spud Year]:[Spud Year]],BB$4,Offshore_Wells_Jan_2024[[Original Wellbore Intent]:[Original Wellbore Intent]],"Appraisal",Offshore_Wells_Jan_2024[[Total Count Excl E&amp;A Mech ST]:[Total Count Excl E&amp;A Mech ST]],1)</f>
        <v>4</v>
      </c>
      <c r="BC62" s="81">
        <f>COUNTIFS(Offshore_Wells_Jan_2024[[Region QB]:[Region QB]],"CNS",Offshore_Wells_Jan_2024[[Spud Year]:[Spud Year]],BC$4,Offshore_Wells_Jan_2024[[Original Wellbore Intent]:[Original Wellbore Intent]],"Appraisal",Offshore_Wells_Jan_2024[[Total Count Excl E&amp;A Mech ST]:[Total Count Excl E&amp;A Mech ST]],1)</f>
        <v>4</v>
      </c>
      <c r="BD62" s="81">
        <f>COUNTIFS(Offshore_Wells_Jan_2024[[Region QB]:[Region QB]],"CNS",Offshore_Wells_Jan_2024[[Spud Year]:[Spud Year]],BD$4,Offshore_Wells_Jan_2024[[Original Wellbore Intent]:[Original Wellbore Intent]],"Appraisal",Offshore_Wells_Jan_2024[[Total Count Excl E&amp;A Mech ST]:[Total Count Excl E&amp;A Mech ST]],1)</f>
        <v>4</v>
      </c>
      <c r="BE62" s="81">
        <f>COUNTIFS(Offshore_Wells_Jan_2024[[Region QB]:[Region QB]],"CNS",Offshore_Wells_Jan_2024[[Spud Year]:[Spud Year]],BE$4,Offshore_Wells_Jan_2024[[Original Wellbore Intent]:[Original Wellbore Intent]],"Appraisal",Offshore_Wells_Jan_2024[[Total Count Excl E&amp;A Mech ST]:[Total Count Excl E&amp;A Mech ST]],1)</f>
        <v>5</v>
      </c>
      <c r="BF62" s="81">
        <f>COUNTIFS(Offshore_Wells_Jan_2024[[Region QB]:[Region QB]],"CNS",Offshore_Wells_Jan_2024[[Spud Year]:[Spud Year]],BF$4,Offshore_Wells_Jan_2024[[Original Wellbore Intent]:[Original Wellbore Intent]],"Appraisal",Offshore_Wells_Jan_2024[[Total Count Excl E&amp;A Mech ST]:[Total Count Excl E&amp;A Mech ST]],1)</f>
        <v>7</v>
      </c>
      <c r="BG62" s="81">
        <f>COUNTIFS(Offshore_Wells_Jan_2024[[Region QB]:[Region QB]],"CNS",Offshore_Wells_Jan_2024[[Spud Year]:[Spud Year]],BG$4,Offshore_Wells_Jan_2024[[Original Wellbore Intent]:[Original Wellbore Intent]],"Appraisal",Offshore_Wells_Jan_2024[[Total Count Excl E&amp;A Mech ST]:[Total Count Excl E&amp;A Mech ST]],1)</f>
        <v>2</v>
      </c>
      <c r="BH62" s="81">
        <f>COUNTIFS(Offshore_Wells_Jan_2024[[Region QB]:[Region QB]],"CNS",Offshore_Wells_Jan_2024[[Spud Year]:[Spud Year]],BH$4,Offshore_Wells_Jan_2024[[Original Wellbore Intent]:[Original Wellbore Intent]],"Appraisal",Offshore_Wells_Jan_2024[[Total Count Excl E&amp;A Mech ST]:[Total Count Excl E&amp;A Mech ST]],1)</f>
        <v>5</v>
      </c>
      <c r="BI62" s="81">
        <f>COUNTIFS(Offshore_Wells_Jan_2024[[Region QB]:[Region QB]],"CNS",Offshore_Wells_Jan_2024[[Spud Year]:[Spud Year]],BI$4,Offshore_Wells_Jan_2024[[Original Wellbore Intent]:[Original Wellbore Intent]],"Appraisal",Offshore_Wells_Jan_2024[[Total Count Excl E&amp;A Mech ST]:[Total Count Excl E&amp;A Mech ST]],1)</f>
        <v>4</v>
      </c>
      <c r="BJ62" s="81">
        <f>COUNTIFS(Offshore_Wells_Jan_2024[[Region QB]:[Region QB]],"CNS",Offshore_Wells_Jan_2024[[Spud Year]:[Spud Year]],BJ$4,Offshore_Wells_Jan_2024[[Original Wellbore Intent]:[Original Wellbore Intent]],"Appraisal",Offshore_Wells_Jan_2024[[Total Count Excl E&amp;A Mech ST]:[Total Count Excl E&amp;A Mech ST]],1)</f>
        <v>4</v>
      </c>
      <c r="BK62" s="73">
        <f t="shared" si="308"/>
        <v>680</v>
      </c>
    </row>
    <row r="63" spans="1:63" outlineLevel="1" x14ac:dyDescent="0.3">
      <c r="B63" s="19" t="s">
        <v>40</v>
      </c>
      <c r="C63" s="81">
        <f>COUNTIFS(Offshore_Wells_Jan_2024[[Region QB]:[Region QB]],"NNS",Offshore_Wells_Jan_2024[[Spud Year]:[Spud Year]],C$4,Offshore_Wells_Jan_2024[[Original Wellbore Intent]:[Original Wellbore Intent]],"Appraisal",Offshore_Wells_Jan_2024[[Total Count Excl E&amp;A Mech ST]:[Total Count Excl E&amp;A Mech ST]],1)</f>
        <v>0</v>
      </c>
      <c r="D63" s="81">
        <f>COUNTIFS(Offshore_Wells_Jan_2024[[Region QB]:[Region QB]],"NNS",Offshore_Wells_Jan_2024[[Spud Year]:[Spud Year]],D$4,Offshore_Wells_Jan_2024[[Original Wellbore Intent]:[Original Wellbore Intent]],"Appraisal",Offshore_Wells_Jan_2024[[Total Count Excl E&amp;A Mech ST]:[Total Count Excl E&amp;A Mech ST]],1)</f>
        <v>0</v>
      </c>
      <c r="E63" s="81">
        <f>COUNTIFS(Offshore_Wells_Jan_2024[[Region QB]:[Region QB]],"NNS",Offshore_Wells_Jan_2024[[Spud Year]:[Spud Year]],E$4,Offshore_Wells_Jan_2024[[Original Wellbore Intent]:[Original Wellbore Intent]],"Appraisal",Offshore_Wells_Jan_2024[[Total Count Excl E&amp;A Mech ST]:[Total Count Excl E&amp;A Mech ST]],1)</f>
        <v>0</v>
      </c>
      <c r="F63" s="81">
        <f>COUNTIFS(Offshore_Wells_Jan_2024[[Region QB]:[Region QB]],"NNS",Offshore_Wells_Jan_2024[[Spud Year]:[Spud Year]],F$4,Offshore_Wells_Jan_2024[[Original Wellbore Intent]:[Original Wellbore Intent]],"Appraisal",Offshore_Wells_Jan_2024[[Total Count Excl E&amp;A Mech ST]:[Total Count Excl E&amp;A Mech ST]],1)</f>
        <v>0</v>
      </c>
      <c r="G63" s="81">
        <f>COUNTIFS(Offshore_Wells_Jan_2024[[Region QB]:[Region QB]],"NNS",Offshore_Wells_Jan_2024[[Spud Year]:[Spud Year]],G$4,Offshore_Wells_Jan_2024[[Original Wellbore Intent]:[Original Wellbore Intent]],"Appraisal",Offshore_Wells_Jan_2024[[Total Count Excl E&amp;A Mech ST]:[Total Count Excl E&amp;A Mech ST]],1)</f>
        <v>0</v>
      </c>
      <c r="H63" s="81">
        <f>COUNTIFS(Offshore_Wells_Jan_2024[[Region QB]:[Region QB]],"NNS",Offshore_Wells_Jan_2024[[Spud Year]:[Spud Year]],H$4,Offshore_Wells_Jan_2024[[Original Wellbore Intent]:[Original Wellbore Intent]],"Appraisal",Offshore_Wells_Jan_2024[[Total Count Excl E&amp;A Mech ST]:[Total Count Excl E&amp;A Mech ST]],1)</f>
        <v>0</v>
      </c>
      <c r="I63" s="81">
        <f>COUNTIFS(Offshore_Wells_Jan_2024[[Region QB]:[Region QB]],"NNS",Offshore_Wells_Jan_2024[[Spud Year]:[Spud Year]],I$4,Offshore_Wells_Jan_2024[[Original Wellbore Intent]:[Original Wellbore Intent]],"Appraisal",Offshore_Wells_Jan_2024[[Total Count Excl E&amp;A Mech ST]:[Total Count Excl E&amp;A Mech ST]],1)</f>
        <v>0</v>
      </c>
      <c r="J63" s="81">
        <f>COUNTIFS(Offshore_Wells_Jan_2024[[Region QB]:[Region QB]],"NNS",Offshore_Wells_Jan_2024[[Spud Year]:[Spud Year]],J$4,Offshore_Wells_Jan_2024[[Original Wellbore Intent]:[Original Wellbore Intent]],"Appraisal",Offshore_Wells_Jan_2024[[Total Count Excl E&amp;A Mech ST]:[Total Count Excl E&amp;A Mech ST]],1)</f>
        <v>0</v>
      </c>
      <c r="K63" s="81">
        <f>COUNTIFS(Offshore_Wells_Jan_2024[[Region QB]:[Region QB]],"NNS",Offshore_Wells_Jan_2024[[Spud Year]:[Spud Year]],K$4,Offshore_Wells_Jan_2024[[Original Wellbore Intent]:[Original Wellbore Intent]],"Appraisal",Offshore_Wells_Jan_2024[[Total Count Excl E&amp;A Mech ST]:[Total Count Excl E&amp;A Mech ST]],1)</f>
        <v>2</v>
      </c>
      <c r="L63" s="81">
        <f>COUNTIFS(Offshore_Wells_Jan_2024[[Region QB]:[Region QB]],"NNS",Offshore_Wells_Jan_2024[[Spud Year]:[Spud Year]],L$4,Offshore_Wells_Jan_2024[[Original Wellbore Intent]:[Original Wellbore Intent]],"Appraisal",Offshore_Wells_Jan_2024[[Total Count Excl E&amp;A Mech ST]:[Total Count Excl E&amp;A Mech ST]],1)</f>
        <v>9</v>
      </c>
      <c r="M63" s="81">
        <f>COUNTIFS(Offshore_Wells_Jan_2024[[Region QB]:[Region QB]],"NNS",Offshore_Wells_Jan_2024[[Spud Year]:[Spud Year]],M$4,Offshore_Wells_Jan_2024[[Original Wellbore Intent]:[Original Wellbore Intent]],"Appraisal",Offshore_Wells_Jan_2024[[Total Count Excl E&amp;A Mech ST]:[Total Count Excl E&amp;A Mech ST]],1)</f>
        <v>30</v>
      </c>
      <c r="N63" s="81">
        <f>COUNTIFS(Offshore_Wells_Jan_2024[[Region QB]:[Region QB]],"NNS",Offshore_Wells_Jan_2024[[Spud Year]:[Spud Year]],N$4,Offshore_Wells_Jan_2024[[Original Wellbore Intent]:[Original Wellbore Intent]],"Appraisal",Offshore_Wells_Jan_2024[[Total Count Excl E&amp;A Mech ST]:[Total Count Excl E&amp;A Mech ST]],1)</f>
        <v>26</v>
      </c>
      <c r="O63" s="81">
        <f>COUNTIFS(Offshore_Wells_Jan_2024[[Region QB]:[Region QB]],"NNS",Offshore_Wells_Jan_2024[[Spud Year]:[Spud Year]],O$4,Offshore_Wells_Jan_2024[[Original Wellbore Intent]:[Original Wellbore Intent]],"Appraisal",Offshore_Wells_Jan_2024[[Total Count Excl E&amp;A Mech ST]:[Total Count Excl E&amp;A Mech ST]],1)</f>
        <v>21</v>
      </c>
      <c r="P63" s="81">
        <f>COUNTIFS(Offshore_Wells_Jan_2024[[Region QB]:[Region QB]],"NNS",Offshore_Wells_Jan_2024[[Spud Year]:[Spud Year]],P$4,Offshore_Wells_Jan_2024[[Original Wellbore Intent]:[Original Wellbore Intent]],"Appraisal",Offshore_Wells_Jan_2024[[Total Count Excl E&amp;A Mech ST]:[Total Count Excl E&amp;A Mech ST]],1)</f>
        <v>25</v>
      </c>
      <c r="Q63" s="81">
        <f>COUNTIFS(Offshore_Wells_Jan_2024[[Region QB]:[Region QB]],"NNS",Offshore_Wells_Jan_2024[[Spud Year]:[Spud Year]],Q$4,Offshore_Wells_Jan_2024[[Original Wellbore Intent]:[Original Wellbore Intent]],"Appraisal",Offshore_Wells_Jan_2024[[Total Count Excl E&amp;A Mech ST]:[Total Count Excl E&amp;A Mech ST]],1)</f>
        <v>13</v>
      </c>
      <c r="R63" s="81">
        <f>COUNTIFS(Offshore_Wells_Jan_2024[[Region QB]:[Region QB]],"NNS",Offshore_Wells_Jan_2024[[Spud Year]:[Spud Year]],R$4,Offshore_Wells_Jan_2024[[Original Wellbore Intent]:[Original Wellbore Intent]],"Appraisal",Offshore_Wells_Jan_2024[[Total Count Excl E&amp;A Mech ST]:[Total Count Excl E&amp;A Mech ST]],1)</f>
        <v>10</v>
      </c>
      <c r="S63" s="81">
        <f>COUNTIFS(Offshore_Wells_Jan_2024[[Region QB]:[Region QB]],"NNS",Offshore_Wells_Jan_2024[[Spud Year]:[Spud Year]],S$4,Offshore_Wells_Jan_2024[[Original Wellbore Intent]:[Original Wellbore Intent]],"Appraisal",Offshore_Wells_Jan_2024[[Total Count Excl E&amp;A Mech ST]:[Total Count Excl E&amp;A Mech ST]],1)</f>
        <v>16</v>
      </c>
      <c r="T63" s="81">
        <f>COUNTIFS(Offshore_Wells_Jan_2024[[Region QB]:[Region QB]],"NNS",Offshore_Wells_Jan_2024[[Spud Year]:[Spud Year]],T$4,Offshore_Wells_Jan_2024[[Original Wellbore Intent]:[Original Wellbore Intent]],"Appraisal",Offshore_Wells_Jan_2024[[Total Count Excl E&amp;A Mech ST]:[Total Count Excl E&amp;A Mech ST]],1)</f>
        <v>21</v>
      </c>
      <c r="U63" s="81">
        <f>COUNTIFS(Offshore_Wells_Jan_2024[[Region QB]:[Region QB]],"NNS",Offshore_Wells_Jan_2024[[Spud Year]:[Spud Year]],U$4,Offshore_Wells_Jan_2024[[Original Wellbore Intent]:[Original Wellbore Intent]],"Appraisal",Offshore_Wells_Jan_2024[[Total Count Excl E&amp;A Mech ST]:[Total Count Excl E&amp;A Mech ST]],1)</f>
        <v>15</v>
      </c>
      <c r="V63" s="81">
        <f>COUNTIFS(Offshore_Wells_Jan_2024[[Region QB]:[Region QB]],"NNS",Offshore_Wells_Jan_2024[[Spud Year]:[Spud Year]],V$4,Offshore_Wells_Jan_2024[[Original Wellbore Intent]:[Original Wellbore Intent]],"Appraisal",Offshore_Wells_Jan_2024[[Total Count Excl E&amp;A Mech ST]:[Total Count Excl E&amp;A Mech ST]],1)</f>
        <v>19</v>
      </c>
      <c r="W63" s="81">
        <f>COUNTIFS(Offshore_Wells_Jan_2024[[Region QB]:[Region QB]],"NNS",Offshore_Wells_Jan_2024[[Spud Year]:[Spud Year]],W$4,Offshore_Wells_Jan_2024[[Original Wellbore Intent]:[Original Wellbore Intent]],"Appraisal",Offshore_Wells_Jan_2024[[Total Count Excl E&amp;A Mech ST]:[Total Count Excl E&amp;A Mech ST]],1)</f>
        <v>25</v>
      </c>
      <c r="X63" s="81">
        <f>COUNTIFS(Offshore_Wells_Jan_2024[[Region QB]:[Region QB]],"NNS",Offshore_Wells_Jan_2024[[Spud Year]:[Spud Year]],X$4,Offshore_Wells_Jan_2024[[Original Wellbore Intent]:[Original Wellbore Intent]],"Appraisal",Offshore_Wells_Jan_2024[[Total Count Excl E&amp;A Mech ST]:[Total Count Excl E&amp;A Mech ST]],1)</f>
        <v>23</v>
      </c>
      <c r="Y63" s="81">
        <f>COUNTIFS(Offshore_Wells_Jan_2024[[Region QB]:[Region QB]],"NNS",Offshore_Wells_Jan_2024[[Spud Year]:[Spud Year]],Y$4,Offshore_Wells_Jan_2024[[Original Wellbore Intent]:[Original Wellbore Intent]],"Appraisal",Offshore_Wells_Jan_2024[[Total Count Excl E&amp;A Mech ST]:[Total Count Excl E&amp;A Mech ST]],1)</f>
        <v>13</v>
      </c>
      <c r="Z63" s="81">
        <f>COUNTIFS(Offshore_Wells_Jan_2024[[Region QB]:[Region QB]],"NNS",Offshore_Wells_Jan_2024[[Spud Year]:[Spud Year]],Z$4,Offshore_Wells_Jan_2024[[Original Wellbore Intent]:[Original Wellbore Intent]],"Appraisal",Offshore_Wells_Jan_2024[[Total Count Excl E&amp;A Mech ST]:[Total Count Excl E&amp;A Mech ST]],1)</f>
        <v>23</v>
      </c>
      <c r="AA63" s="81">
        <f>COUNTIFS(Offshore_Wells_Jan_2024[[Region QB]:[Region QB]],"NNS",Offshore_Wells_Jan_2024[[Spud Year]:[Spud Year]],AA$4,Offshore_Wells_Jan_2024[[Original Wellbore Intent]:[Original Wellbore Intent]],"Appraisal",Offshore_Wells_Jan_2024[[Total Count Excl E&amp;A Mech ST]:[Total Count Excl E&amp;A Mech ST]],1)</f>
        <v>21</v>
      </c>
      <c r="AB63" s="81">
        <f>COUNTIFS(Offshore_Wells_Jan_2024[[Region QB]:[Region QB]],"NNS",Offshore_Wells_Jan_2024[[Spud Year]:[Spud Year]],AB$4,Offshore_Wells_Jan_2024[[Original Wellbore Intent]:[Original Wellbore Intent]],"Appraisal",Offshore_Wells_Jan_2024[[Total Count Excl E&amp;A Mech ST]:[Total Count Excl E&amp;A Mech ST]],1)</f>
        <v>28</v>
      </c>
      <c r="AC63" s="81">
        <f>COUNTIFS(Offshore_Wells_Jan_2024[[Region QB]:[Region QB]],"NNS",Offshore_Wells_Jan_2024[[Spud Year]:[Spud Year]],AC$4,Offshore_Wells_Jan_2024[[Original Wellbore Intent]:[Original Wellbore Intent]],"Appraisal",Offshore_Wells_Jan_2024[[Total Count Excl E&amp;A Mech ST]:[Total Count Excl E&amp;A Mech ST]],1)</f>
        <v>16</v>
      </c>
      <c r="AD63" s="81">
        <f>COUNTIFS(Offshore_Wells_Jan_2024[[Region QB]:[Region QB]],"NNS",Offshore_Wells_Jan_2024[[Spud Year]:[Spud Year]],AD$4,Offshore_Wells_Jan_2024[[Original Wellbore Intent]:[Original Wellbore Intent]],"Appraisal",Offshore_Wells_Jan_2024[[Total Count Excl E&amp;A Mech ST]:[Total Count Excl E&amp;A Mech ST]],1)</f>
        <v>21</v>
      </c>
      <c r="AE63" s="81">
        <f>COUNTIFS(Offshore_Wells_Jan_2024[[Region QB]:[Region QB]],"NNS",Offshore_Wells_Jan_2024[[Spud Year]:[Spud Year]],AE$4,Offshore_Wells_Jan_2024[[Original Wellbore Intent]:[Original Wellbore Intent]],"Appraisal",Offshore_Wells_Jan_2024[[Total Count Excl E&amp;A Mech ST]:[Total Count Excl E&amp;A Mech ST]],1)</f>
        <v>10</v>
      </c>
      <c r="AF63" s="81">
        <f>COUNTIFS(Offshore_Wells_Jan_2024[[Region QB]:[Region QB]],"NNS",Offshore_Wells_Jan_2024[[Spud Year]:[Spud Year]],AF$4,Offshore_Wells_Jan_2024[[Original Wellbore Intent]:[Original Wellbore Intent]],"Appraisal",Offshore_Wells_Jan_2024[[Total Count Excl E&amp;A Mech ST]:[Total Count Excl E&amp;A Mech ST]],1)</f>
        <v>9</v>
      </c>
      <c r="AG63" s="81">
        <f>COUNTIFS(Offshore_Wells_Jan_2024[[Region QB]:[Region QB]],"NNS",Offshore_Wells_Jan_2024[[Spud Year]:[Spud Year]],AG$4,Offshore_Wells_Jan_2024[[Original Wellbore Intent]:[Original Wellbore Intent]],"Appraisal",Offshore_Wells_Jan_2024[[Total Count Excl E&amp;A Mech ST]:[Total Count Excl E&amp;A Mech ST]],1)</f>
        <v>3</v>
      </c>
      <c r="AH63" s="81">
        <f>COUNTIFS(Offshore_Wells_Jan_2024[[Region QB]:[Region QB]],"NNS",Offshore_Wells_Jan_2024[[Spud Year]:[Spud Year]],AH$4,Offshore_Wells_Jan_2024[[Original Wellbore Intent]:[Original Wellbore Intent]],"Appraisal",Offshore_Wells_Jan_2024[[Total Count Excl E&amp;A Mech ST]:[Total Count Excl E&amp;A Mech ST]],1)</f>
        <v>1</v>
      </c>
      <c r="AI63" s="81">
        <f>COUNTIFS(Offshore_Wells_Jan_2024[[Region QB]:[Region QB]],"NNS",Offshore_Wells_Jan_2024[[Spud Year]:[Spud Year]],AI$4,Offshore_Wells_Jan_2024[[Original Wellbore Intent]:[Original Wellbore Intent]],"Appraisal",Offshore_Wells_Jan_2024[[Total Count Excl E&amp;A Mech ST]:[Total Count Excl E&amp;A Mech ST]],1)</f>
        <v>12</v>
      </c>
      <c r="AJ63" s="81">
        <f>COUNTIFS(Offshore_Wells_Jan_2024[[Region QB]:[Region QB]],"NNS",Offshore_Wells_Jan_2024[[Spud Year]:[Spud Year]],AJ$4,Offshore_Wells_Jan_2024[[Original Wellbore Intent]:[Original Wellbore Intent]],"Appraisal",Offshore_Wells_Jan_2024[[Total Count Excl E&amp;A Mech ST]:[Total Count Excl E&amp;A Mech ST]],1)</f>
        <v>8</v>
      </c>
      <c r="AK63" s="81">
        <f>COUNTIFS(Offshore_Wells_Jan_2024[[Region QB]:[Region QB]],"NNS",Offshore_Wells_Jan_2024[[Spud Year]:[Spud Year]],AK$4,Offshore_Wells_Jan_2024[[Original Wellbore Intent]:[Original Wellbore Intent]],"Appraisal",Offshore_Wells_Jan_2024[[Total Count Excl E&amp;A Mech ST]:[Total Count Excl E&amp;A Mech ST]],1)</f>
        <v>6</v>
      </c>
      <c r="AL63" s="81">
        <f>COUNTIFS(Offshore_Wells_Jan_2024[[Region QB]:[Region QB]],"NNS",Offshore_Wells_Jan_2024[[Spud Year]:[Spud Year]],AL$4,Offshore_Wells_Jan_2024[[Original Wellbore Intent]:[Original Wellbore Intent]],"Appraisal",Offshore_Wells_Jan_2024[[Total Count Excl E&amp;A Mech ST]:[Total Count Excl E&amp;A Mech ST]],1)</f>
        <v>1</v>
      </c>
      <c r="AM63" s="81">
        <f>COUNTIFS(Offshore_Wells_Jan_2024[[Region QB]:[Region QB]],"NNS",Offshore_Wells_Jan_2024[[Spud Year]:[Spud Year]],AM$4,Offshore_Wells_Jan_2024[[Original Wellbore Intent]:[Original Wellbore Intent]],"Appraisal",Offshore_Wells_Jan_2024[[Total Count Excl E&amp;A Mech ST]:[Total Count Excl E&amp;A Mech ST]],1)</f>
        <v>7</v>
      </c>
      <c r="AN63" s="81">
        <f>COUNTIFS(Offshore_Wells_Jan_2024[[Region QB]:[Region QB]],"NNS",Offshore_Wells_Jan_2024[[Spud Year]:[Spud Year]],AN$4,Offshore_Wells_Jan_2024[[Original Wellbore Intent]:[Original Wellbore Intent]],"Appraisal",Offshore_Wells_Jan_2024[[Total Count Excl E&amp;A Mech ST]:[Total Count Excl E&amp;A Mech ST]],1)</f>
        <v>5</v>
      </c>
      <c r="AO63" s="81">
        <f>COUNTIFS(Offshore_Wells_Jan_2024[[Region QB]:[Region QB]],"NNS",Offshore_Wells_Jan_2024[[Spud Year]:[Spud Year]],AO$4,Offshore_Wells_Jan_2024[[Original Wellbore Intent]:[Original Wellbore Intent]],"Appraisal",Offshore_Wells_Jan_2024[[Total Count Excl E&amp;A Mech ST]:[Total Count Excl E&amp;A Mech ST]],1)</f>
        <v>2</v>
      </c>
      <c r="AP63" s="81">
        <f>COUNTIFS(Offshore_Wells_Jan_2024[[Region QB]:[Region QB]],"NNS",Offshore_Wells_Jan_2024[[Spud Year]:[Spud Year]],AP$4,Offshore_Wells_Jan_2024[[Original Wellbore Intent]:[Original Wellbore Intent]],"Appraisal",Offshore_Wells_Jan_2024[[Total Count Excl E&amp;A Mech ST]:[Total Count Excl E&amp;A Mech ST]],1)</f>
        <v>1</v>
      </c>
      <c r="AQ63" s="81">
        <f>COUNTIFS(Offshore_Wells_Jan_2024[[Region QB]:[Region QB]],"NNS",Offshore_Wells_Jan_2024[[Spud Year]:[Spud Year]],AQ$4,Offshore_Wells_Jan_2024[[Original Wellbore Intent]:[Original Wellbore Intent]],"Appraisal",Offshore_Wells_Jan_2024[[Total Count Excl E&amp;A Mech ST]:[Total Count Excl E&amp;A Mech ST]],1)</f>
        <v>12</v>
      </c>
      <c r="AR63" s="81">
        <f>COUNTIFS(Offshore_Wells_Jan_2024[[Region QB]:[Region QB]],"NNS",Offshore_Wells_Jan_2024[[Spud Year]:[Spud Year]],AR$4,Offshore_Wells_Jan_2024[[Original Wellbore Intent]:[Original Wellbore Intent]],"Appraisal",Offshore_Wells_Jan_2024[[Total Count Excl E&amp;A Mech ST]:[Total Count Excl E&amp;A Mech ST]],1)</f>
        <v>7</v>
      </c>
      <c r="AS63" s="81">
        <f>COUNTIFS(Offshore_Wells_Jan_2024[[Region QB]:[Region QB]],"NNS",Offshore_Wells_Jan_2024[[Spud Year]:[Spud Year]],AS$4,Offshore_Wells_Jan_2024[[Original Wellbore Intent]:[Original Wellbore Intent]],"Appraisal",Offshore_Wells_Jan_2024[[Total Count Excl E&amp;A Mech ST]:[Total Count Excl E&amp;A Mech ST]],1)</f>
        <v>6</v>
      </c>
      <c r="AT63" s="81">
        <f>COUNTIFS(Offshore_Wells_Jan_2024[[Region QB]:[Region QB]],"NNS",Offshore_Wells_Jan_2024[[Spud Year]:[Spud Year]],AT$4,Offshore_Wells_Jan_2024[[Original Wellbore Intent]:[Original Wellbore Intent]],"Appraisal",Offshore_Wells_Jan_2024[[Total Count Excl E&amp;A Mech ST]:[Total Count Excl E&amp;A Mech ST]],1)</f>
        <v>12</v>
      </c>
      <c r="AU63" s="81">
        <f>COUNTIFS(Offshore_Wells_Jan_2024[[Region QB]:[Region QB]],"NNS",Offshore_Wells_Jan_2024[[Spud Year]:[Spud Year]],AU$4,Offshore_Wells_Jan_2024[[Original Wellbore Intent]:[Original Wellbore Intent]],"Appraisal",Offshore_Wells_Jan_2024[[Total Count Excl E&amp;A Mech ST]:[Total Count Excl E&amp;A Mech ST]],1)</f>
        <v>20</v>
      </c>
      <c r="AV63" s="81">
        <f>COUNTIFS(Offshore_Wells_Jan_2024[[Region QB]:[Region QB]],"NNS",Offshore_Wells_Jan_2024[[Spud Year]:[Spud Year]],AV$4,Offshore_Wells_Jan_2024[[Original Wellbore Intent]:[Original Wellbore Intent]],"Appraisal",Offshore_Wells_Jan_2024[[Total Count Excl E&amp;A Mech ST]:[Total Count Excl E&amp;A Mech ST]],1)</f>
        <v>5</v>
      </c>
      <c r="AW63" s="81">
        <f>COUNTIFS(Offshore_Wells_Jan_2024[[Region QB]:[Region QB]],"NNS",Offshore_Wells_Jan_2024[[Spud Year]:[Spud Year]],AW$4,Offshore_Wells_Jan_2024[[Original Wellbore Intent]:[Original Wellbore Intent]],"Appraisal",Offshore_Wells_Jan_2024[[Total Count Excl E&amp;A Mech ST]:[Total Count Excl E&amp;A Mech ST]],1)</f>
        <v>10</v>
      </c>
      <c r="AX63" s="81">
        <f>COUNTIFS(Offshore_Wells_Jan_2024[[Region QB]:[Region QB]],"NNS",Offshore_Wells_Jan_2024[[Spud Year]:[Spud Year]],AX$4,Offshore_Wells_Jan_2024[[Original Wellbore Intent]:[Original Wellbore Intent]],"Appraisal",Offshore_Wells_Jan_2024[[Total Count Excl E&amp;A Mech ST]:[Total Count Excl E&amp;A Mech ST]],1)</f>
        <v>8</v>
      </c>
      <c r="AY63" s="81">
        <f>COUNTIFS(Offshore_Wells_Jan_2024[[Region QB]:[Region QB]],"NNS",Offshore_Wells_Jan_2024[[Spud Year]:[Spud Year]],AY$4,Offshore_Wells_Jan_2024[[Original Wellbore Intent]:[Original Wellbore Intent]],"Appraisal",Offshore_Wells_Jan_2024[[Total Count Excl E&amp;A Mech ST]:[Total Count Excl E&amp;A Mech ST]],1)</f>
        <v>8</v>
      </c>
      <c r="AZ63" s="81">
        <f>COUNTIFS(Offshore_Wells_Jan_2024[[Region QB]:[Region QB]],"NNS",Offshore_Wells_Jan_2024[[Spud Year]:[Spud Year]],AZ$4,Offshore_Wells_Jan_2024[[Original Wellbore Intent]:[Original Wellbore Intent]],"Appraisal",Offshore_Wells_Jan_2024[[Total Count Excl E&amp;A Mech ST]:[Total Count Excl E&amp;A Mech ST]],1)</f>
        <v>4</v>
      </c>
      <c r="BA63" s="81">
        <f>COUNTIFS(Offshore_Wells_Jan_2024[[Region QB]:[Region QB]],"NNS",Offshore_Wells_Jan_2024[[Spud Year]:[Spud Year]],BA$4,Offshore_Wells_Jan_2024[[Original Wellbore Intent]:[Original Wellbore Intent]],"Appraisal",Offshore_Wells_Jan_2024[[Total Count Excl E&amp;A Mech ST]:[Total Count Excl E&amp;A Mech ST]],1)</f>
        <v>4</v>
      </c>
      <c r="BB63" s="81">
        <f>COUNTIFS(Offshore_Wells_Jan_2024[[Region QB]:[Region QB]],"NNS",Offshore_Wells_Jan_2024[[Spud Year]:[Spud Year]],BB$4,Offshore_Wells_Jan_2024[[Original Wellbore Intent]:[Original Wellbore Intent]],"Appraisal",Offshore_Wells_Jan_2024[[Total Count Excl E&amp;A Mech ST]:[Total Count Excl E&amp;A Mech ST]],1)</f>
        <v>6</v>
      </c>
      <c r="BC63" s="81">
        <f>COUNTIFS(Offshore_Wells_Jan_2024[[Region QB]:[Region QB]],"NNS",Offshore_Wells_Jan_2024[[Spud Year]:[Spud Year]],BC$4,Offshore_Wells_Jan_2024[[Original Wellbore Intent]:[Original Wellbore Intent]],"Appraisal",Offshore_Wells_Jan_2024[[Total Count Excl E&amp;A Mech ST]:[Total Count Excl E&amp;A Mech ST]],1)</f>
        <v>5</v>
      </c>
      <c r="BD63" s="81">
        <f>COUNTIFS(Offshore_Wells_Jan_2024[[Region QB]:[Region QB]],"NNS",Offshore_Wells_Jan_2024[[Spud Year]:[Spud Year]],BD$4,Offshore_Wells_Jan_2024[[Original Wellbore Intent]:[Original Wellbore Intent]],"Appraisal",Offshore_Wells_Jan_2024[[Total Count Excl E&amp;A Mech ST]:[Total Count Excl E&amp;A Mech ST]],1)</f>
        <v>3</v>
      </c>
      <c r="BE63" s="81">
        <f>COUNTIFS(Offshore_Wells_Jan_2024[[Region QB]:[Region QB]],"NNS",Offshore_Wells_Jan_2024[[Spud Year]:[Spud Year]],BE$4,Offshore_Wells_Jan_2024[[Original Wellbore Intent]:[Original Wellbore Intent]],"Appraisal",Offshore_Wells_Jan_2024[[Total Count Excl E&amp;A Mech ST]:[Total Count Excl E&amp;A Mech ST]],1)</f>
        <v>4</v>
      </c>
      <c r="BF63" s="81">
        <f>COUNTIFS(Offshore_Wells_Jan_2024[[Region QB]:[Region QB]],"NNS",Offshore_Wells_Jan_2024[[Spud Year]:[Spud Year]],BF$4,Offshore_Wells_Jan_2024[[Original Wellbore Intent]:[Original Wellbore Intent]],"Appraisal",Offshore_Wells_Jan_2024[[Total Count Excl E&amp;A Mech ST]:[Total Count Excl E&amp;A Mech ST]],1)</f>
        <v>1</v>
      </c>
      <c r="BG63" s="81">
        <f>COUNTIFS(Offshore_Wells_Jan_2024[[Region QB]:[Region QB]],"NNS",Offshore_Wells_Jan_2024[[Spud Year]:[Spud Year]],BG$4,Offshore_Wells_Jan_2024[[Original Wellbore Intent]:[Original Wellbore Intent]],"Appraisal",Offshore_Wells_Jan_2024[[Total Count Excl E&amp;A Mech ST]:[Total Count Excl E&amp;A Mech ST]],1)</f>
        <v>0</v>
      </c>
      <c r="BH63" s="81">
        <f>COUNTIFS(Offshore_Wells_Jan_2024[[Region QB]:[Region QB]],"NNS",Offshore_Wells_Jan_2024[[Spud Year]:[Spud Year]],BH$4,Offshore_Wells_Jan_2024[[Original Wellbore Intent]:[Original Wellbore Intent]],"Appraisal",Offshore_Wells_Jan_2024[[Total Count Excl E&amp;A Mech ST]:[Total Count Excl E&amp;A Mech ST]],1)</f>
        <v>0</v>
      </c>
      <c r="BI63" s="81">
        <f>COUNTIFS(Offshore_Wells_Jan_2024[[Region QB]:[Region QB]],"NNS",Offshore_Wells_Jan_2024[[Spud Year]:[Spud Year]],BI$4,Offshore_Wells_Jan_2024[[Original Wellbore Intent]:[Original Wellbore Intent]],"Appraisal",Offshore_Wells_Jan_2024[[Total Count Excl E&amp;A Mech ST]:[Total Count Excl E&amp;A Mech ST]],1)</f>
        <v>0</v>
      </c>
      <c r="BJ63" s="81">
        <f>COUNTIFS(Offshore_Wells_Jan_2024[[Region QB]:[Region QB]],"NNS",Offshore_Wells_Jan_2024[[Spud Year]:[Spud Year]],BJ$4,Offshore_Wells_Jan_2024[[Original Wellbore Intent]:[Original Wellbore Intent]],"Appraisal",Offshore_Wells_Jan_2024[[Total Count Excl E&amp;A Mech ST]:[Total Count Excl E&amp;A Mech ST]],1)</f>
        <v>0</v>
      </c>
      <c r="BK63" s="73">
        <f t="shared" si="308"/>
        <v>557</v>
      </c>
    </row>
    <row r="64" spans="1:63" outlineLevel="1" x14ac:dyDescent="0.3">
      <c r="B64" s="19" t="s">
        <v>41</v>
      </c>
      <c r="C64" s="81">
        <f>COUNTIFS(Offshore_Wells_Jan_2024[[Region QB]:[Region QB]],"SNS",Offshore_Wells_Jan_2024[[Spud Year]:[Spud Year]],C$4,Offshore_Wells_Jan_2024[[Original Wellbore Intent]:[Original Wellbore Intent]],"Appraisal",Offshore_Wells_Jan_2024[[Total Count Excl E&amp;A Mech ST]:[Total Count Excl E&amp;A Mech ST]],1)</f>
        <v>0</v>
      </c>
      <c r="D64" s="81">
        <f>COUNTIFS(Offshore_Wells_Jan_2024[[Region QB]:[Region QB]],"SNS",Offshore_Wells_Jan_2024[[Spud Year]:[Spud Year]],D$4,Offshore_Wells_Jan_2024[[Original Wellbore Intent]:[Original Wellbore Intent]],"Appraisal",Offshore_Wells_Jan_2024[[Total Count Excl E&amp;A Mech ST]:[Total Count Excl E&amp;A Mech ST]],1)</f>
        <v>0</v>
      </c>
      <c r="E64" s="81">
        <f>COUNTIFS(Offshore_Wells_Jan_2024[[Region QB]:[Region QB]],"SNS",Offshore_Wells_Jan_2024[[Spud Year]:[Spud Year]],E$4,Offshore_Wells_Jan_2024[[Original Wellbore Intent]:[Original Wellbore Intent]],"Appraisal",Offshore_Wells_Jan_2024[[Total Count Excl E&amp;A Mech ST]:[Total Count Excl E&amp;A Mech ST]],1)</f>
        <v>8</v>
      </c>
      <c r="F64" s="81">
        <f>COUNTIFS(Offshore_Wells_Jan_2024[[Region QB]:[Region QB]],"SNS",Offshore_Wells_Jan_2024[[Spud Year]:[Spud Year]],F$4,Offshore_Wells_Jan_2024[[Original Wellbore Intent]:[Original Wellbore Intent]],"Appraisal",Offshore_Wells_Jan_2024[[Total Count Excl E&amp;A Mech ST]:[Total Count Excl E&amp;A Mech ST]],1)</f>
        <v>17</v>
      </c>
      <c r="G64" s="81">
        <f>COUNTIFS(Offshore_Wells_Jan_2024[[Region QB]:[Region QB]],"SNS",Offshore_Wells_Jan_2024[[Spud Year]:[Spud Year]],G$4,Offshore_Wells_Jan_2024[[Original Wellbore Intent]:[Original Wellbore Intent]],"Appraisal",Offshore_Wells_Jan_2024[[Total Count Excl E&amp;A Mech ST]:[Total Count Excl E&amp;A Mech ST]],1)</f>
        <v>6</v>
      </c>
      <c r="H64" s="81">
        <f>COUNTIFS(Offshore_Wells_Jan_2024[[Region QB]:[Region QB]],"SNS",Offshore_Wells_Jan_2024[[Spud Year]:[Spud Year]],H$4,Offshore_Wells_Jan_2024[[Original Wellbore Intent]:[Original Wellbore Intent]],"Appraisal",Offshore_Wells_Jan_2024[[Total Count Excl E&amp;A Mech ST]:[Total Count Excl E&amp;A Mech ST]],1)</f>
        <v>8</v>
      </c>
      <c r="I64" s="81">
        <f>COUNTIFS(Offshore_Wells_Jan_2024[[Region QB]:[Region QB]],"SNS",Offshore_Wells_Jan_2024[[Spud Year]:[Spud Year]],I$4,Offshore_Wells_Jan_2024[[Original Wellbore Intent]:[Original Wellbore Intent]],"Appraisal",Offshore_Wells_Jan_2024[[Total Count Excl E&amp;A Mech ST]:[Total Count Excl E&amp;A Mech ST]],1)</f>
        <v>2</v>
      </c>
      <c r="J64" s="81">
        <f>COUNTIFS(Offshore_Wells_Jan_2024[[Region QB]:[Region QB]],"SNS",Offshore_Wells_Jan_2024[[Spud Year]:[Spud Year]],J$4,Offshore_Wells_Jan_2024[[Original Wellbore Intent]:[Original Wellbore Intent]],"Appraisal",Offshore_Wells_Jan_2024[[Total Count Excl E&amp;A Mech ST]:[Total Count Excl E&amp;A Mech ST]],1)</f>
        <v>0</v>
      </c>
      <c r="K64" s="81">
        <f>COUNTIFS(Offshore_Wells_Jan_2024[[Region QB]:[Region QB]],"SNS",Offshore_Wells_Jan_2024[[Spud Year]:[Spud Year]],K$4,Offshore_Wells_Jan_2024[[Original Wellbore Intent]:[Original Wellbore Intent]],"Appraisal",Offshore_Wells_Jan_2024[[Total Count Excl E&amp;A Mech ST]:[Total Count Excl E&amp;A Mech ST]],1)</f>
        <v>4</v>
      </c>
      <c r="L64" s="81">
        <f>COUNTIFS(Offshore_Wells_Jan_2024[[Region QB]:[Region QB]],"SNS",Offshore_Wells_Jan_2024[[Spud Year]:[Spud Year]],L$4,Offshore_Wells_Jan_2024[[Original Wellbore Intent]:[Original Wellbore Intent]],"Appraisal",Offshore_Wells_Jan_2024[[Total Count Excl E&amp;A Mech ST]:[Total Count Excl E&amp;A Mech ST]],1)</f>
        <v>6</v>
      </c>
      <c r="M64" s="81">
        <f>COUNTIFS(Offshore_Wells_Jan_2024[[Region QB]:[Region QB]],"SNS",Offshore_Wells_Jan_2024[[Spud Year]:[Spud Year]],M$4,Offshore_Wells_Jan_2024[[Original Wellbore Intent]:[Original Wellbore Intent]],"Appraisal",Offshore_Wells_Jan_2024[[Total Count Excl E&amp;A Mech ST]:[Total Count Excl E&amp;A Mech ST]],1)</f>
        <v>2</v>
      </c>
      <c r="N64" s="81">
        <f>COUNTIFS(Offshore_Wells_Jan_2024[[Region QB]:[Region QB]],"SNS",Offshore_Wells_Jan_2024[[Spud Year]:[Spud Year]],N$4,Offshore_Wells_Jan_2024[[Original Wellbore Intent]:[Original Wellbore Intent]],"Appraisal",Offshore_Wells_Jan_2024[[Total Count Excl E&amp;A Mech ST]:[Total Count Excl E&amp;A Mech ST]],1)</f>
        <v>1</v>
      </c>
      <c r="O64" s="81">
        <f>COUNTIFS(Offshore_Wells_Jan_2024[[Region QB]:[Region QB]],"SNS",Offshore_Wells_Jan_2024[[Spud Year]:[Spud Year]],O$4,Offshore_Wells_Jan_2024[[Original Wellbore Intent]:[Original Wellbore Intent]],"Appraisal",Offshore_Wells_Jan_2024[[Total Count Excl E&amp;A Mech ST]:[Total Count Excl E&amp;A Mech ST]],1)</f>
        <v>1</v>
      </c>
      <c r="P64" s="81">
        <f>COUNTIFS(Offshore_Wells_Jan_2024[[Region QB]:[Region QB]],"SNS",Offshore_Wells_Jan_2024[[Spud Year]:[Spud Year]],P$4,Offshore_Wells_Jan_2024[[Original Wellbore Intent]:[Original Wellbore Intent]],"Appraisal",Offshore_Wells_Jan_2024[[Total Count Excl E&amp;A Mech ST]:[Total Count Excl E&amp;A Mech ST]],1)</f>
        <v>0</v>
      </c>
      <c r="Q64" s="81">
        <f>COUNTIFS(Offshore_Wells_Jan_2024[[Region QB]:[Region QB]],"SNS",Offshore_Wells_Jan_2024[[Spud Year]:[Spud Year]],Q$4,Offshore_Wells_Jan_2024[[Original Wellbore Intent]:[Original Wellbore Intent]],"Appraisal",Offshore_Wells_Jan_2024[[Total Count Excl E&amp;A Mech ST]:[Total Count Excl E&amp;A Mech ST]],1)</f>
        <v>0</v>
      </c>
      <c r="R64" s="81">
        <f>COUNTIFS(Offshore_Wells_Jan_2024[[Region QB]:[Region QB]],"SNS",Offshore_Wells_Jan_2024[[Spud Year]:[Spud Year]],R$4,Offshore_Wells_Jan_2024[[Original Wellbore Intent]:[Original Wellbore Intent]],"Appraisal",Offshore_Wells_Jan_2024[[Total Count Excl E&amp;A Mech ST]:[Total Count Excl E&amp;A Mech ST]],1)</f>
        <v>0</v>
      </c>
      <c r="S64" s="81">
        <f>COUNTIFS(Offshore_Wells_Jan_2024[[Region QB]:[Region QB]],"SNS",Offshore_Wells_Jan_2024[[Spud Year]:[Spud Year]],S$4,Offshore_Wells_Jan_2024[[Original Wellbore Intent]:[Original Wellbore Intent]],"Appraisal",Offshore_Wells_Jan_2024[[Total Count Excl E&amp;A Mech ST]:[Total Count Excl E&amp;A Mech ST]],1)</f>
        <v>0</v>
      </c>
      <c r="T64" s="81">
        <f>COUNTIFS(Offshore_Wells_Jan_2024[[Region QB]:[Region QB]],"SNS",Offshore_Wells_Jan_2024[[Spud Year]:[Spud Year]],T$4,Offshore_Wells_Jan_2024[[Original Wellbore Intent]:[Original Wellbore Intent]],"Appraisal",Offshore_Wells_Jan_2024[[Total Count Excl E&amp;A Mech ST]:[Total Count Excl E&amp;A Mech ST]],1)</f>
        <v>2</v>
      </c>
      <c r="U64" s="81">
        <f>COUNTIFS(Offshore_Wells_Jan_2024[[Region QB]:[Region QB]],"SNS",Offshore_Wells_Jan_2024[[Spud Year]:[Spud Year]],U$4,Offshore_Wells_Jan_2024[[Original Wellbore Intent]:[Original Wellbore Intent]],"Appraisal",Offshore_Wells_Jan_2024[[Total Count Excl E&amp;A Mech ST]:[Total Count Excl E&amp;A Mech ST]],1)</f>
        <v>9</v>
      </c>
      <c r="V64" s="81">
        <f>COUNTIFS(Offshore_Wells_Jan_2024[[Region QB]:[Region QB]],"SNS",Offshore_Wells_Jan_2024[[Spud Year]:[Spud Year]],V$4,Offshore_Wells_Jan_2024[[Original Wellbore Intent]:[Original Wellbore Intent]],"Appraisal",Offshore_Wells_Jan_2024[[Total Count Excl E&amp;A Mech ST]:[Total Count Excl E&amp;A Mech ST]],1)</f>
        <v>18</v>
      </c>
      <c r="W64" s="81">
        <f>COUNTIFS(Offshore_Wells_Jan_2024[[Region QB]:[Region QB]],"SNS",Offshore_Wells_Jan_2024[[Spud Year]:[Spud Year]],W$4,Offshore_Wells_Jan_2024[[Original Wellbore Intent]:[Original Wellbore Intent]],"Appraisal",Offshore_Wells_Jan_2024[[Total Count Excl E&amp;A Mech ST]:[Total Count Excl E&amp;A Mech ST]],1)</f>
        <v>23</v>
      </c>
      <c r="X64" s="81">
        <f>COUNTIFS(Offshore_Wells_Jan_2024[[Region QB]:[Region QB]],"SNS",Offshore_Wells_Jan_2024[[Spud Year]:[Spud Year]],X$4,Offshore_Wells_Jan_2024[[Original Wellbore Intent]:[Original Wellbore Intent]],"Appraisal",Offshore_Wells_Jan_2024[[Total Count Excl E&amp;A Mech ST]:[Total Count Excl E&amp;A Mech ST]],1)</f>
        <v>26</v>
      </c>
      <c r="Y64" s="81">
        <f>COUNTIFS(Offshore_Wells_Jan_2024[[Region QB]:[Region QB]],"SNS",Offshore_Wells_Jan_2024[[Spud Year]:[Spud Year]],Y$4,Offshore_Wells_Jan_2024[[Original Wellbore Intent]:[Original Wellbore Intent]],"Appraisal",Offshore_Wells_Jan_2024[[Total Count Excl E&amp;A Mech ST]:[Total Count Excl E&amp;A Mech ST]],1)</f>
        <v>18</v>
      </c>
      <c r="Z64" s="81">
        <f>COUNTIFS(Offshore_Wells_Jan_2024[[Region QB]:[Region QB]],"SNS",Offshore_Wells_Jan_2024[[Spud Year]:[Spud Year]],Z$4,Offshore_Wells_Jan_2024[[Original Wellbore Intent]:[Original Wellbore Intent]],"Appraisal",Offshore_Wells_Jan_2024[[Total Count Excl E&amp;A Mech ST]:[Total Count Excl E&amp;A Mech ST]],1)</f>
        <v>16</v>
      </c>
      <c r="AA64" s="81">
        <f>COUNTIFS(Offshore_Wells_Jan_2024[[Region QB]:[Region QB]],"SNS",Offshore_Wells_Jan_2024[[Spud Year]:[Spud Year]],AA$4,Offshore_Wells_Jan_2024[[Original Wellbore Intent]:[Original Wellbore Intent]],"Appraisal",Offshore_Wells_Jan_2024[[Total Count Excl E&amp;A Mech ST]:[Total Count Excl E&amp;A Mech ST]],1)</f>
        <v>21</v>
      </c>
      <c r="AB64" s="81">
        <f>COUNTIFS(Offshore_Wells_Jan_2024[[Region QB]:[Region QB]],"SNS",Offshore_Wells_Jan_2024[[Spud Year]:[Spud Year]],AB$4,Offshore_Wells_Jan_2024[[Original Wellbore Intent]:[Original Wellbore Intent]],"Appraisal",Offshore_Wells_Jan_2024[[Total Count Excl E&amp;A Mech ST]:[Total Count Excl E&amp;A Mech ST]],1)</f>
        <v>16</v>
      </c>
      <c r="AC64" s="81">
        <f>COUNTIFS(Offshore_Wells_Jan_2024[[Region QB]:[Region QB]],"SNS",Offshore_Wells_Jan_2024[[Spud Year]:[Spud Year]],AC$4,Offshore_Wells_Jan_2024[[Original Wellbore Intent]:[Original Wellbore Intent]],"Appraisal",Offshore_Wells_Jan_2024[[Total Count Excl E&amp;A Mech ST]:[Total Count Excl E&amp;A Mech ST]],1)</f>
        <v>16</v>
      </c>
      <c r="AD64" s="81">
        <f>COUNTIFS(Offshore_Wells_Jan_2024[[Region QB]:[Region QB]],"SNS",Offshore_Wells_Jan_2024[[Spud Year]:[Spud Year]],AD$4,Offshore_Wells_Jan_2024[[Original Wellbore Intent]:[Original Wellbore Intent]],"Appraisal",Offshore_Wells_Jan_2024[[Total Count Excl E&amp;A Mech ST]:[Total Count Excl E&amp;A Mech ST]],1)</f>
        <v>10</v>
      </c>
      <c r="AE64" s="81">
        <f>COUNTIFS(Offshore_Wells_Jan_2024[[Region QB]:[Region QB]],"SNS",Offshore_Wells_Jan_2024[[Spud Year]:[Spud Year]],AE$4,Offshore_Wells_Jan_2024[[Original Wellbore Intent]:[Original Wellbore Intent]],"Appraisal",Offshore_Wells_Jan_2024[[Total Count Excl E&amp;A Mech ST]:[Total Count Excl E&amp;A Mech ST]],1)</f>
        <v>6</v>
      </c>
      <c r="AF64" s="81">
        <f>COUNTIFS(Offshore_Wells_Jan_2024[[Region QB]:[Region QB]],"SNS",Offshore_Wells_Jan_2024[[Spud Year]:[Spud Year]],AF$4,Offshore_Wells_Jan_2024[[Original Wellbore Intent]:[Original Wellbore Intent]],"Appraisal",Offshore_Wells_Jan_2024[[Total Count Excl E&amp;A Mech ST]:[Total Count Excl E&amp;A Mech ST]],1)</f>
        <v>8</v>
      </c>
      <c r="AG64" s="81">
        <f>COUNTIFS(Offshore_Wells_Jan_2024[[Region QB]:[Region QB]],"SNS",Offshore_Wells_Jan_2024[[Spud Year]:[Spud Year]],AG$4,Offshore_Wells_Jan_2024[[Original Wellbore Intent]:[Original Wellbore Intent]],"Appraisal",Offshore_Wells_Jan_2024[[Total Count Excl E&amp;A Mech ST]:[Total Count Excl E&amp;A Mech ST]],1)</f>
        <v>10</v>
      </c>
      <c r="AH64" s="81">
        <f>COUNTIFS(Offshore_Wells_Jan_2024[[Region QB]:[Region QB]],"SNS",Offshore_Wells_Jan_2024[[Spud Year]:[Spud Year]],AH$4,Offshore_Wells_Jan_2024[[Original Wellbore Intent]:[Original Wellbore Intent]],"Appraisal",Offshore_Wells_Jan_2024[[Total Count Excl E&amp;A Mech ST]:[Total Count Excl E&amp;A Mech ST]],1)</f>
        <v>7</v>
      </c>
      <c r="AI64" s="81">
        <f>COUNTIFS(Offshore_Wells_Jan_2024[[Region QB]:[Region QB]],"SNS",Offshore_Wells_Jan_2024[[Spud Year]:[Spud Year]],AI$4,Offshore_Wells_Jan_2024[[Original Wellbore Intent]:[Original Wellbore Intent]],"Appraisal",Offshore_Wells_Jan_2024[[Total Count Excl E&amp;A Mech ST]:[Total Count Excl E&amp;A Mech ST]],1)</f>
        <v>4</v>
      </c>
      <c r="AJ64" s="81">
        <f>COUNTIFS(Offshore_Wells_Jan_2024[[Region QB]:[Region QB]],"SNS",Offshore_Wells_Jan_2024[[Spud Year]:[Spud Year]],AJ$4,Offshore_Wells_Jan_2024[[Original Wellbore Intent]:[Original Wellbore Intent]],"Appraisal",Offshore_Wells_Jan_2024[[Total Count Excl E&amp;A Mech ST]:[Total Count Excl E&amp;A Mech ST]],1)</f>
        <v>5</v>
      </c>
      <c r="AK64" s="81">
        <f>COUNTIFS(Offshore_Wells_Jan_2024[[Region QB]:[Region QB]],"SNS",Offshore_Wells_Jan_2024[[Spud Year]:[Spud Year]],AK$4,Offshore_Wells_Jan_2024[[Original Wellbore Intent]:[Original Wellbore Intent]],"Appraisal",Offshore_Wells_Jan_2024[[Total Count Excl E&amp;A Mech ST]:[Total Count Excl E&amp;A Mech ST]],1)</f>
        <v>1</v>
      </c>
      <c r="AL64" s="81">
        <f>COUNTIFS(Offshore_Wells_Jan_2024[[Region QB]:[Region QB]],"SNS",Offshore_Wells_Jan_2024[[Spud Year]:[Spud Year]],AL$4,Offshore_Wells_Jan_2024[[Original Wellbore Intent]:[Original Wellbore Intent]],"Appraisal",Offshore_Wells_Jan_2024[[Total Count Excl E&amp;A Mech ST]:[Total Count Excl E&amp;A Mech ST]],1)</f>
        <v>3</v>
      </c>
      <c r="AM64" s="81">
        <f>COUNTIFS(Offshore_Wells_Jan_2024[[Region QB]:[Region QB]],"SNS",Offshore_Wells_Jan_2024[[Spud Year]:[Spud Year]],AM$4,Offshore_Wells_Jan_2024[[Original Wellbore Intent]:[Original Wellbore Intent]],"Appraisal",Offshore_Wells_Jan_2024[[Total Count Excl E&amp;A Mech ST]:[Total Count Excl E&amp;A Mech ST]],1)</f>
        <v>4</v>
      </c>
      <c r="AN64" s="81">
        <f>COUNTIFS(Offshore_Wells_Jan_2024[[Region QB]:[Region QB]],"SNS",Offshore_Wells_Jan_2024[[Spud Year]:[Spud Year]],AN$4,Offshore_Wells_Jan_2024[[Original Wellbore Intent]:[Original Wellbore Intent]],"Appraisal",Offshore_Wells_Jan_2024[[Total Count Excl E&amp;A Mech ST]:[Total Count Excl E&amp;A Mech ST]],1)</f>
        <v>1</v>
      </c>
      <c r="AO64" s="81">
        <f>COUNTIFS(Offshore_Wells_Jan_2024[[Region QB]:[Region QB]],"SNS",Offshore_Wells_Jan_2024[[Spud Year]:[Spud Year]],AO$4,Offshore_Wells_Jan_2024[[Original Wellbore Intent]:[Original Wellbore Intent]],"Appraisal",Offshore_Wells_Jan_2024[[Total Count Excl E&amp;A Mech ST]:[Total Count Excl E&amp;A Mech ST]],1)</f>
        <v>4</v>
      </c>
      <c r="AP64" s="81">
        <f>COUNTIFS(Offshore_Wells_Jan_2024[[Region QB]:[Region QB]],"SNS",Offshore_Wells_Jan_2024[[Spud Year]:[Spud Year]],AP$4,Offshore_Wells_Jan_2024[[Original Wellbore Intent]:[Original Wellbore Intent]],"Appraisal",Offshore_Wells_Jan_2024[[Total Count Excl E&amp;A Mech ST]:[Total Count Excl E&amp;A Mech ST]],1)</f>
        <v>3</v>
      </c>
      <c r="AQ64" s="81">
        <f>COUNTIFS(Offshore_Wells_Jan_2024[[Region QB]:[Region QB]],"SNS",Offshore_Wells_Jan_2024[[Spud Year]:[Spud Year]],AQ$4,Offshore_Wells_Jan_2024[[Original Wellbore Intent]:[Original Wellbore Intent]],"Appraisal",Offshore_Wells_Jan_2024[[Total Count Excl E&amp;A Mech ST]:[Total Count Excl E&amp;A Mech ST]],1)</f>
        <v>1</v>
      </c>
      <c r="AR64" s="81">
        <f>COUNTIFS(Offshore_Wells_Jan_2024[[Region QB]:[Region QB]],"SNS",Offshore_Wells_Jan_2024[[Spud Year]:[Spud Year]],AR$4,Offshore_Wells_Jan_2024[[Original Wellbore Intent]:[Original Wellbore Intent]],"Appraisal",Offshore_Wells_Jan_2024[[Total Count Excl E&amp;A Mech ST]:[Total Count Excl E&amp;A Mech ST]],1)</f>
        <v>3</v>
      </c>
      <c r="AS64" s="81">
        <f>COUNTIFS(Offshore_Wells_Jan_2024[[Region QB]:[Region QB]],"SNS",Offshore_Wells_Jan_2024[[Spud Year]:[Spud Year]],AS$4,Offshore_Wells_Jan_2024[[Original Wellbore Intent]:[Original Wellbore Intent]],"Appraisal",Offshore_Wells_Jan_2024[[Total Count Excl E&amp;A Mech ST]:[Total Count Excl E&amp;A Mech ST]],1)</f>
        <v>9</v>
      </c>
      <c r="AT64" s="81">
        <f>COUNTIFS(Offshore_Wells_Jan_2024[[Region QB]:[Region QB]],"SNS",Offshore_Wells_Jan_2024[[Spud Year]:[Spud Year]],AT$4,Offshore_Wells_Jan_2024[[Original Wellbore Intent]:[Original Wellbore Intent]],"Appraisal",Offshore_Wells_Jan_2024[[Total Count Excl E&amp;A Mech ST]:[Total Count Excl E&amp;A Mech ST]],1)</f>
        <v>3</v>
      </c>
      <c r="AU64" s="81">
        <f>COUNTIFS(Offshore_Wells_Jan_2024[[Region QB]:[Region QB]],"SNS",Offshore_Wells_Jan_2024[[Spud Year]:[Spud Year]],AU$4,Offshore_Wells_Jan_2024[[Original Wellbore Intent]:[Original Wellbore Intent]],"Appraisal",Offshore_Wells_Jan_2024[[Total Count Excl E&amp;A Mech ST]:[Total Count Excl E&amp;A Mech ST]],1)</f>
        <v>16</v>
      </c>
      <c r="AV64" s="81">
        <f>COUNTIFS(Offshore_Wells_Jan_2024[[Region QB]:[Region QB]],"SNS",Offshore_Wells_Jan_2024[[Spud Year]:[Spud Year]],AV$4,Offshore_Wells_Jan_2024[[Original Wellbore Intent]:[Original Wellbore Intent]],"Appraisal",Offshore_Wells_Jan_2024[[Total Count Excl E&amp;A Mech ST]:[Total Count Excl E&amp;A Mech ST]],1)</f>
        <v>4</v>
      </c>
      <c r="AW64" s="81">
        <f>COUNTIFS(Offshore_Wells_Jan_2024[[Region QB]:[Region QB]],"SNS",Offshore_Wells_Jan_2024[[Spud Year]:[Spud Year]],AW$4,Offshore_Wells_Jan_2024[[Original Wellbore Intent]:[Original Wellbore Intent]],"Appraisal",Offshore_Wells_Jan_2024[[Total Count Excl E&amp;A Mech ST]:[Total Count Excl E&amp;A Mech ST]],1)</f>
        <v>7</v>
      </c>
      <c r="AX64" s="81">
        <f>COUNTIFS(Offshore_Wells_Jan_2024[[Region QB]:[Region QB]],"SNS",Offshore_Wells_Jan_2024[[Spud Year]:[Spud Year]],AX$4,Offshore_Wells_Jan_2024[[Original Wellbore Intent]:[Original Wellbore Intent]],"Appraisal",Offshore_Wells_Jan_2024[[Total Count Excl E&amp;A Mech ST]:[Total Count Excl E&amp;A Mech ST]],1)</f>
        <v>4</v>
      </c>
      <c r="AY64" s="81">
        <f>COUNTIFS(Offshore_Wells_Jan_2024[[Region QB]:[Region QB]],"SNS",Offshore_Wells_Jan_2024[[Spud Year]:[Spud Year]],AY$4,Offshore_Wells_Jan_2024[[Original Wellbore Intent]:[Original Wellbore Intent]],"Appraisal",Offshore_Wells_Jan_2024[[Total Count Excl E&amp;A Mech ST]:[Total Count Excl E&amp;A Mech ST]],1)</f>
        <v>1</v>
      </c>
      <c r="AZ64" s="81">
        <f>COUNTIFS(Offshore_Wells_Jan_2024[[Region QB]:[Region QB]],"SNS",Offshore_Wells_Jan_2024[[Spud Year]:[Spud Year]],AZ$4,Offshore_Wells_Jan_2024[[Original Wellbore Intent]:[Original Wellbore Intent]],"Appraisal",Offshore_Wells_Jan_2024[[Total Count Excl E&amp;A Mech ST]:[Total Count Excl E&amp;A Mech ST]],1)</f>
        <v>4</v>
      </c>
      <c r="BA64" s="81">
        <f>COUNTIFS(Offshore_Wells_Jan_2024[[Region QB]:[Region QB]],"SNS",Offshore_Wells_Jan_2024[[Spud Year]:[Spud Year]],BA$4,Offshore_Wells_Jan_2024[[Original Wellbore Intent]:[Original Wellbore Intent]],"Appraisal",Offshore_Wells_Jan_2024[[Total Count Excl E&amp;A Mech ST]:[Total Count Excl E&amp;A Mech ST]],1)</f>
        <v>4</v>
      </c>
      <c r="BB64" s="81">
        <f>COUNTIFS(Offshore_Wells_Jan_2024[[Region QB]:[Region QB]],"SNS",Offshore_Wells_Jan_2024[[Spud Year]:[Spud Year]],BB$4,Offshore_Wells_Jan_2024[[Original Wellbore Intent]:[Original Wellbore Intent]],"Appraisal",Offshore_Wells_Jan_2024[[Total Count Excl E&amp;A Mech ST]:[Total Count Excl E&amp;A Mech ST]],1)</f>
        <v>1</v>
      </c>
      <c r="BC64" s="81">
        <f>COUNTIFS(Offshore_Wells_Jan_2024[[Region QB]:[Region QB]],"SNS",Offshore_Wells_Jan_2024[[Spud Year]:[Spud Year]],BC$4,Offshore_Wells_Jan_2024[[Original Wellbore Intent]:[Original Wellbore Intent]],"Appraisal",Offshore_Wells_Jan_2024[[Total Count Excl E&amp;A Mech ST]:[Total Count Excl E&amp;A Mech ST]],1)</f>
        <v>1</v>
      </c>
      <c r="BD64" s="81">
        <f>COUNTIFS(Offshore_Wells_Jan_2024[[Region QB]:[Region QB]],"SNS",Offshore_Wells_Jan_2024[[Spud Year]:[Spud Year]],BD$4,Offshore_Wells_Jan_2024[[Original Wellbore Intent]:[Original Wellbore Intent]],"Appraisal",Offshore_Wells_Jan_2024[[Total Count Excl E&amp;A Mech ST]:[Total Count Excl E&amp;A Mech ST]],1)</f>
        <v>1</v>
      </c>
      <c r="BE64" s="81">
        <f>COUNTIFS(Offshore_Wells_Jan_2024[[Region QB]:[Region QB]],"SNS",Offshore_Wells_Jan_2024[[Spud Year]:[Spud Year]],BE$4,Offshore_Wells_Jan_2024[[Original Wellbore Intent]:[Original Wellbore Intent]],"Appraisal",Offshore_Wells_Jan_2024[[Total Count Excl E&amp;A Mech ST]:[Total Count Excl E&amp;A Mech ST]],1)</f>
        <v>0</v>
      </c>
      <c r="BF64" s="81">
        <f>COUNTIFS(Offshore_Wells_Jan_2024[[Region QB]:[Region QB]],"SNS",Offshore_Wells_Jan_2024[[Spud Year]:[Spud Year]],BF$4,Offshore_Wells_Jan_2024[[Original Wellbore Intent]:[Original Wellbore Intent]],"Appraisal",Offshore_Wells_Jan_2024[[Total Count Excl E&amp;A Mech ST]:[Total Count Excl E&amp;A Mech ST]],1)</f>
        <v>2</v>
      </c>
      <c r="BG64" s="81">
        <f>COUNTIFS(Offshore_Wells_Jan_2024[[Region QB]:[Region QB]],"SNS",Offshore_Wells_Jan_2024[[Spud Year]:[Spud Year]],BG$4,Offshore_Wells_Jan_2024[[Original Wellbore Intent]:[Original Wellbore Intent]],"Appraisal",Offshore_Wells_Jan_2024[[Total Count Excl E&amp;A Mech ST]:[Total Count Excl E&amp;A Mech ST]],1)</f>
        <v>0</v>
      </c>
      <c r="BH64" s="81">
        <f>COUNTIFS(Offshore_Wells_Jan_2024[[Region QB]:[Region QB]],"SNS",Offshore_Wells_Jan_2024[[Spud Year]:[Spud Year]],BH$4,Offshore_Wells_Jan_2024[[Original Wellbore Intent]:[Original Wellbore Intent]],"Appraisal",Offshore_Wells_Jan_2024[[Total Count Excl E&amp;A Mech ST]:[Total Count Excl E&amp;A Mech ST]],1)</f>
        <v>0</v>
      </c>
      <c r="BI64" s="81">
        <f>COUNTIFS(Offshore_Wells_Jan_2024[[Region QB]:[Region QB]],"SNS",Offshore_Wells_Jan_2024[[Spud Year]:[Spud Year]],BI$4,Offshore_Wells_Jan_2024[[Original Wellbore Intent]:[Original Wellbore Intent]],"Appraisal",Offshore_Wells_Jan_2024[[Total Count Excl E&amp;A Mech ST]:[Total Count Excl E&amp;A Mech ST]],1)</f>
        <v>0</v>
      </c>
      <c r="BJ64" s="81">
        <f>COUNTIFS(Offshore_Wells_Jan_2024[[Region QB]:[Region QB]],"SNS",Offshore_Wells_Jan_2024[[Spud Year]:[Spud Year]],BJ$4,Offshore_Wells_Jan_2024[[Original Wellbore Intent]:[Original Wellbore Intent]],"Appraisal",Offshore_Wells_Jan_2024[[Total Count Excl E&amp;A Mech ST]:[Total Count Excl E&amp;A Mech ST]],1)</f>
        <v>0</v>
      </c>
      <c r="BK64" s="73">
        <f t="shared" si="308"/>
        <v>347</v>
      </c>
    </row>
    <row r="65" spans="1:63" outlineLevel="1" x14ac:dyDescent="0.3">
      <c r="B65" s="19" t="s">
        <v>42</v>
      </c>
      <c r="C65" s="81">
        <f>COUNTIFS(Offshore_Wells_Jan_2024[[Region QB]:[Region QB]],"WoE/W",Offshore_Wells_Jan_2024[[Spud Year]:[Spud Year]],C$4,Offshore_Wells_Jan_2024[[Original Wellbore Intent]:[Original Wellbore Intent]],"Appraisal",Offshore_Wells_Jan_2024[[Total Count Excl E&amp;A Mech ST]:[Total Count Excl E&amp;A Mech ST]],1)</f>
        <v>0</v>
      </c>
      <c r="D65" s="81">
        <f>COUNTIFS(Offshore_Wells_Jan_2024[[Region QB]:[Region QB]],"WoE/W",Offshore_Wells_Jan_2024[[Spud Year]:[Spud Year]],D$4,Offshore_Wells_Jan_2024[[Original Wellbore Intent]:[Original Wellbore Intent]],"Appraisal",Offshore_Wells_Jan_2024[[Total Count Excl E&amp;A Mech ST]:[Total Count Excl E&amp;A Mech ST]],1)</f>
        <v>0</v>
      </c>
      <c r="E65" s="81">
        <f>COUNTIFS(Offshore_Wells_Jan_2024[[Region QB]:[Region QB]],"WoE/W",Offshore_Wells_Jan_2024[[Spud Year]:[Spud Year]],E$4,Offshore_Wells_Jan_2024[[Original Wellbore Intent]:[Original Wellbore Intent]],"Appraisal",Offshore_Wells_Jan_2024[[Total Count Excl E&amp;A Mech ST]:[Total Count Excl E&amp;A Mech ST]],1)</f>
        <v>0</v>
      </c>
      <c r="F65" s="81">
        <f>COUNTIFS(Offshore_Wells_Jan_2024[[Region QB]:[Region QB]],"WoE/W",Offshore_Wells_Jan_2024[[Spud Year]:[Spud Year]],F$4,Offshore_Wells_Jan_2024[[Original Wellbore Intent]:[Original Wellbore Intent]],"Appraisal",Offshore_Wells_Jan_2024[[Total Count Excl E&amp;A Mech ST]:[Total Count Excl E&amp;A Mech ST]],1)</f>
        <v>0</v>
      </c>
      <c r="G65" s="81">
        <f>COUNTIFS(Offshore_Wells_Jan_2024[[Region QB]:[Region QB]],"WoE/W",Offshore_Wells_Jan_2024[[Spud Year]:[Spud Year]],G$4,Offshore_Wells_Jan_2024[[Original Wellbore Intent]:[Original Wellbore Intent]],"Appraisal",Offshore_Wells_Jan_2024[[Total Count Excl E&amp;A Mech ST]:[Total Count Excl E&amp;A Mech ST]],1)</f>
        <v>0</v>
      </c>
      <c r="H65" s="81">
        <f>COUNTIFS(Offshore_Wells_Jan_2024[[Region QB]:[Region QB]],"WoE/W",Offshore_Wells_Jan_2024[[Spud Year]:[Spud Year]],H$4,Offshore_Wells_Jan_2024[[Original Wellbore Intent]:[Original Wellbore Intent]],"Appraisal",Offshore_Wells_Jan_2024[[Total Count Excl E&amp;A Mech ST]:[Total Count Excl E&amp;A Mech ST]],1)</f>
        <v>0</v>
      </c>
      <c r="I65" s="81">
        <f>COUNTIFS(Offshore_Wells_Jan_2024[[Region QB]:[Region QB]],"WoE/W",Offshore_Wells_Jan_2024[[Spud Year]:[Spud Year]],I$4,Offshore_Wells_Jan_2024[[Original Wellbore Intent]:[Original Wellbore Intent]],"Appraisal",Offshore_Wells_Jan_2024[[Total Count Excl E&amp;A Mech ST]:[Total Count Excl E&amp;A Mech ST]],1)</f>
        <v>0</v>
      </c>
      <c r="J65" s="81">
        <f>COUNTIFS(Offshore_Wells_Jan_2024[[Region QB]:[Region QB]],"WoE/W",Offshore_Wells_Jan_2024[[Spud Year]:[Spud Year]],J$4,Offshore_Wells_Jan_2024[[Original Wellbore Intent]:[Original Wellbore Intent]],"Appraisal",Offshore_Wells_Jan_2024[[Total Count Excl E&amp;A Mech ST]:[Total Count Excl E&amp;A Mech ST]],1)</f>
        <v>0</v>
      </c>
      <c r="K65" s="81">
        <f>COUNTIFS(Offshore_Wells_Jan_2024[[Region QB]:[Region QB]],"WoE/W",Offshore_Wells_Jan_2024[[Spud Year]:[Spud Year]],K$4,Offshore_Wells_Jan_2024[[Original Wellbore Intent]:[Original Wellbore Intent]],"Appraisal",Offshore_Wells_Jan_2024[[Total Count Excl E&amp;A Mech ST]:[Total Count Excl E&amp;A Mech ST]],1)</f>
        <v>0</v>
      </c>
      <c r="L65" s="81">
        <f>COUNTIFS(Offshore_Wells_Jan_2024[[Region QB]:[Region QB]],"WoE/W",Offshore_Wells_Jan_2024[[Spud Year]:[Spud Year]],L$4,Offshore_Wells_Jan_2024[[Original Wellbore Intent]:[Original Wellbore Intent]],"Appraisal",Offshore_Wells_Jan_2024[[Total Count Excl E&amp;A Mech ST]:[Total Count Excl E&amp;A Mech ST]],1)</f>
        <v>0</v>
      </c>
      <c r="M65" s="81">
        <f>COUNTIFS(Offshore_Wells_Jan_2024[[Region QB]:[Region QB]],"WoE/W",Offshore_Wells_Jan_2024[[Spud Year]:[Spud Year]],M$4,Offshore_Wells_Jan_2024[[Original Wellbore Intent]:[Original Wellbore Intent]],"Appraisal",Offshore_Wells_Jan_2024[[Total Count Excl E&amp;A Mech ST]:[Total Count Excl E&amp;A Mech ST]],1)</f>
        <v>0</v>
      </c>
      <c r="N65" s="81">
        <f>COUNTIFS(Offshore_Wells_Jan_2024[[Region QB]:[Region QB]],"WoE/W",Offshore_Wells_Jan_2024[[Spud Year]:[Spud Year]],N$4,Offshore_Wells_Jan_2024[[Original Wellbore Intent]:[Original Wellbore Intent]],"Appraisal",Offshore_Wells_Jan_2024[[Total Count Excl E&amp;A Mech ST]:[Total Count Excl E&amp;A Mech ST]],1)</f>
        <v>1</v>
      </c>
      <c r="O65" s="81">
        <f>COUNTIFS(Offshore_Wells_Jan_2024[[Region QB]:[Region QB]],"WoE/W",Offshore_Wells_Jan_2024[[Spud Year]:[Spud Year]],O$4,Offshore_Wells_Jan_2024[[Original Wellbore Intent]:[Original Wellbore Intent]],"Appraisal",Offshore_Wells_Jan_2024[[Total Count Excl E&amp;A Mech ST]:[Total Count Excl E&amp;A Mech ST]],1)</f>
        <v>1</v>
      </c>
      <c r="P65" s="81">
        <f>COUNTIFS(Offshore_Wells_Jan_2024[[Region QB]:[Region QB]],"WoE/W",Offshore_Wells_Jan_2024[[Spud Year]:[Spud Year]],P$4,Offshore_Wells_Jan_2024[[Original Wellbore Intent]:[Original Wellbore Intent]],"Appraisal",Offshore_Wells_Jan_2024[[Total Count Excl E&amp;A Mech ST]:[Total Count Excl E&amp;A Mech ST]],1)</f>
        <v>1</v>
      </c>
      <c r="Q65" s="81">
        <f>COUNTIFS(Offshore_Wells_Jan_2024[[Region QB]:[Region QB]],"WoE/W",Offshore_Wells_Jan_2024[[Spud Year]:[Spud Year]],Q$4,Offshore_Wells_Jan_2024[[Original Wellbore Intent]:[Original Wellbore Intent]],"Appraisal",Offshore_Wells_Jan_2024[[Total Count Excl E&amp;A Mech ST]:[Total Count Excl E&amp;A Mech ST]],1)</f>
        <v>4</v>
      </c>
      <c r="R65" s="81">
        <f>COUNTIFS(Offshore_Wells_Jan_2024[[Region QB]:[Region QB]],"WoE/W",Offshore_Wells_Jan_2024[[Spud Year]:[Spud Year]],R$4,Offshore_Wells_Jan_2024[[Original Wellbore Intent]:[Original Wellbore Intent]],"Appraisal",Offshore_Wells_Jan_2024[[Total Count Excl E&amp;A Mech ST]:[Total Count Excl E&amp;A Mech ST]],1)</f>
        <v>0</v>
      </c>
      <c r="S65" s="81">
        <f>COUNTIFS(Offshore_Wells_Jan_2024[[Region QB]:[Region QB]],"WoE/W",Offshore_Wells_Jan_2024[[Spud Year]:[Spud Year]],S$4,Offshore_Wells_Jan_2024[[Original Wellbore Intent]:[Original Wellbore Intent]],"Appraisal",Offshore_Wells_Jan_2024[[Total Count Excl E&amp;A Mech ST]:[Total Count Excl E&amp;A Mech ST]],1)</f>
        <v>0</v>
      </c>
      <c r="T65" s="81">
        <f>COUNTIFS(Offshore_Wells_Jan_2024[[Region QB]:[Region QB]],"WoE/W",Offshore_Wells_Jan_2024[[Spud Year]:[Spud Year]],T$4,Offshore_Wells_Jan_2024[[Original Wellbore Intent]:[Original Wellbore Intent]],"Appraisal",Offshore_Wells_Jan_2024[[Total Count Excl E&amp;A Mech ST]:[Total Count Excl E&amp;A Mech ST]],1)</f>
        <v>0</v>
      </c>
      <c r="U65" s="81">
        <f>COUNTIFS(Offshore_Wells_Jan_2024[[Region QB]:[Region QB]],"WoE/W",Offshore_Wells_Jan_2024[[Spud Year]:[Spud Year]],U$4,Offshore_Wells_Jan_2024[[Original Wellbore Intent]:[Original Wellbore Intent]],"Appraisal",Offshore_Wells_Jan_2024[[Total Count Excl E&amp;A Mech ST]:[Total Count Excl E&amp;A Mech ST]],1)</f>
        <v>0</v>
      </c>
      <c r="V65" s="81">
        <f>COUNTIFS(Offshore_Wells_Jan_2024[[Region QB]:[Region QB]],"WoE/W",Offshore_Wells_Jan_2024[[Spud Year]:[Spud Year]],V$4,Offshore_Wells_Jan_2024[[Original Wellbore Intent]:[Original Wellbore Intent]],"Appraisal",Offshore_Wells_Jan_2024[[Total Count Excl E&amp;A Mech ST]:[Total Count Excl E&amp;A Mech ST]],1)</f>
        <v>3</v>
      </c>
      <c r="W65" s="81">
        <f>COUNTIFS(Offshore_Wells_Jan_2024[[Region QB]:[Region QB]],"WoE/W",Offshore_Wells_Jan_2024[[Spud Year]:[Spud Year]],W$4,Offshore_Wells_Jan_2024[[Original Wellbore Intent]:[Original Wellbore Intent]],"Appraisal",Offshore_Wells_Jan_2024[[Total Count Excl E&amp;A Mech ST]:[Total Count Excl E&amp;A Mech ST]],1)</f>
        <v>0</v>
      </c>
      <c r="X65" s="81">
        <f>COUNTIFS(Offshore_Wells_Jan_2024[[Region QB]:[Region QB]],"WoE/W",Offshore_Wells_Jan_2024[[Spud Year]:[Spud Year]],X$4,Offshore_Wells_Jan_2024[[Original Wellbore Intent]:[Original Wellbore Intent]],"Appraisal",Offshore_Wells_Jan_2024[[Total Count Excl E&amp;A Mech ST]:[Total Count Excl E&amp;A Mech ST]],1)</f>
        <v>0</v>
      </c>
      <c r="Y65" s="81">
        <f>COUNTIFS(Offshore_Wells_Jan_2024[[Region QB]:[Region QB]],"WoE/W",Offshore_Wells_Jan_2024[[Spud Year]:[Spud Year]],Y$4,Offshore_Wells_Jan_2024[[Original Wellbore Intent]:[Original Wellbore Intent]],"Appraisal",Offshore_Wells_Jan_2024[[Total Count Excl E&amp;A Mech ST]:[Total Count Excl E&amp;A Mech ST]],1)</f>
        <v>0</v>
      </c>
      <c r="Z65" s="81">
        <f>COUNTIFS(Offshore_Wells_Jan_2024[[Region QB]:[Region QB]],"WoE/W",Offshore_Wells_Jan_2024[[Spud Year]:[Spud Year]],Z$4,Offshore_Wells_Jan_2024[[Original Wellbore Intent]:[Original Wellbore Intent]],"Appraisal",Offshore_Wells_Jan_2024[[Total Count Excl E&amp;A Mech ST]:[Total Count Excl E&amp;A Mech ST]],1)</f>
        <v>0</v>
      </c>
      <c r="AA65" s="81">
        <f>COUNTIFS(Offshore_Wells_Jan_2024[[Region QB]:[Region QB]],"WoE/W",Offshore_Wells_Jan_2024[[Spud Year]:[Spud Year]],AA$4,Offshore_Wells_Jan_2024[[Original Wellbore Intent]:[Original Wellbore Intent]],"Appraisal",Offshore_Wells_Jan_2024[[Total Count Excl E&amp;A Mech ST]:[Total Count Excl E&amp;A Mech ST]],1)</f>
        <v>0</v>
      </c>
      <c r="AB65" s="81">
        <f>COUNTIFS(Offshore_Wells_Jan_2024[[Region QB]:[Region QB]],"WoE/W",Offshore_Wells_Jan_2024[[Spud Year]:[Spud Year]],AB$4,Offshore_Wells_Jan_2024[[Original Wellbore Intent]:[Original Wellbore Intent]],"Appraisal",Offshore_Wells_Jan_2024[[Total Count Excl E&amp;A Mech ST]:[Total Count Excl E&amp;A Mech ST]],1)</f>
        <v>0</v>
      </c>
      <c r="AC65" s="81">
        <f>COUNTIFS(Offshore_Wells_Jan_2024[[Region QB]:[Region QB]],"WoE/W",Offshore_Wells_Jan_2024[[Spud Year]:[Spud Year]],AC$4,Offshore_Wells_Jan_2024[[Original Wellbore Intent]:[Original Wellbore Intent]],"Appraisal",Offshore_Wells_Jan_2024[[Total Count Excl E&amp;A Mech ST]:[Total Count Excl E&amp;A Mech ST]],1)</f>
        <v>1</v>
      </c>
      <c r="AD65" s="81">
        <f>COUNTIFS(Offshore_Wells_Jan_2024[[Region QB]:[Region QB]],"WoE/W",Offshore_Wells_Jan_2024[[Spud Year]:[Spud Year]],AD$4,Offshore_Wells_Jan_2024[[Original Wellbore Intent]:[Original Wellbore Intent]],"Appraisal",Offshore_Wells_Jan_2024[[Total Count Excl E&amp;A Mech ST]:[Total Count Excl E&amp;A Mech ST]],1)</f>
        <v>3</v>
      </c>
      <c r="AE65" s="81">
        <f>COUNTIFS(Offshore_Wells_Jan_2024[[Region QB]:[Region QB]],"WoE/W",Offshore_Wells_Jan_2024[[Spud Year]:[Spud Year]],AE$4,Offshore_Wells_Jan_2024[[Original Wellbore Intent]:[Original Wellbore Intent]],"Appraisal",Offshore_Wells_Jan_2024[[Total Count Excl E&amp;A Mech ST]:[Total Count Excl E&amp;A Mech ST]],1)</f>
        <v>1</v>
      </c>
      <c r="AF65" s="81">
        <f>COUNTIFS(Offshore_Wells_Jan_2024[[Region QB]:[Region QB]],"WoE/W",Offshore_Wells_Jan_2024[[Spud Year]:[Spud Year]],AF$4,Offshore_Wells_Jan_2024[[Original Wellbore Intent]:[Original Wellbore Intent]],"Appraisal",Offshore_Wells_Jan_2024[[Total Count Excl E&amp;A Mech ST]:[Total Count Excl E&amp;A Mech ST]],1)</f>
        <v>4</v>
      </c>
      <c r="AG65" s="81">
        <f>COUNTIFS(Offshore_Wells_Jan_2024[[Region QB]:[Region QB]],"WoE/W",Offshore_Wells_Jan_2024[[Spud Year]:[Spud Year]],AG$4,Offshore_Wells_Jan_2024[[Original Wellbore Intent]:[Original Wellbore Intent]],"Appraisal",Offshore_Wells_Jan_2024[[Total Count Excl E&amp;A Mech ST]:[Total Count Excl E&amp;A Mech ST]],1)</f>
        <v>1</v>
      </c>
      <c r="AH65" s="81">
        <f>COUNTIFS(Offshore_Wells_Jan_2024[[Region QB]:[Region QB]],"WoE/W",Offshore_Wells_Jan_2024[[Spud Year]:[Spud Year]],AH$4,Offshore_Wells_Jan_2024[[Original Wellbore Intent]:[Original Wellbore Intent]],"Appraisal",Offshore_Wells_Jan_2024[[Total Count Excl E&amp;A Mech ST]:[Total Count Excl E&amp;A Mech ST]],1)</f>
        <v>0</v>
      </c>
      <c r="AI65" s="81">
        <f>COUNTIFS(Offshore_Wells_Jan_2024[[Region QB]:[Region QB]],"WoE/W",Offshore_Wells_Jan_2024[[Spud Year]:[Spud Year]],AI$4,Offshore_Wells_Jan_2024[[Original Wellbore Intent]:[Original Wellbore Intent]],"Appraisal",Offshore_Wells_Jan_2024[[Total Count Excl E&amp;A Mech ST]:[Total Count Excl E&amp;A Mech ST]],1)</f>
        <v>1</v>
      </c>
      <c r="AJ65" s="81">
        <f>COUNTIFS(Offshore_Wells_Jan_2024[[Region QB]:[Region QB]],"WoE/W",Offshore_Wells_Jan_2024[[Spud Year]:[Spud Year]],AJ$4,Offshore_Wells_Jan_2024[[Original Wellbore Intent]:[Original Wellbore Intent]],"Appraisal",Offshore_Wells_Jan_2024[[Total Count Excl E&amp;A Mech ST]:[Total Count Excl E&amp;A Mech ST]],1)</f>
        <v>0</v>
      </c>
      <c r="AK65" s="81">
        <f>COUNTIFS(Offshore_Wells_Jan_2024[[Region QB]:[Region QB]],"WoE/W",Offshore_Wells_Jan_2024[[Spud Year]:[Spud Year]],AK$4,Offshore_Wells_Jan_2024[[Original Wellbore Intent]:[Original Wellbore Intent]],"Appraisal",Offshore_Wells_Jan_2024[[Total Count Excl E&amp;A Mech ST]:[Total Count Excl E&amp;A Mech ST]],1)</f>
        <v>0</v>
      </c>
      <c r="AL65" s="81">
        <f>COUNTIFS(Offshore_Wells_Jan_2024[[Region QB]:[Region QB]],"WoE/W",Offshore_Wells_Jan_2024[[Spud Year]:[Spud Year]],AL$4,Offshore_Wells_Jan_2024[[Original Wellbore Intent]:[Original Wellbore Intent]],"Appraisal",Offshore_Wells_Jan_2024[[Total Count Excl E&amp;A Mech ST]:[Total Count Excl E&amp;A Mech ST]],1)</f>
        <v>0</v>
      </c>
      <c r="AM65" s="81">
        <f>COUNTIFS(Offshore_Wells_Jan_2024[[Region QB]:[Region QB]],"WoE/W",Offshore_Wells_Jan_2024[[Spud Year]:[Spud Year]],AM$4,Offshore_Wells_Jan_2024[[Original Wellbore Intent]:[Original Wellbore Intent]],"Appraisal",Offshore_Wells_Jan_2024[[Total Count Excl E&amp;A Mech ST]:[Total Count Excl E&amp;A Mech ST]],1)</f>
        <v>1</v>
      </c>
      <c r="AN65" s="81">
        <f>COUNTIFS(Offshore_Wells_Jan_2024[[Region QB]:[Region QB]],"WoE/W",Offshore_Wells_Jan_2024[[Spud Year]:[Spud Year]],AN$4,Offshore_Wells_Jan_2024[[Original Wellbore Intent]:[Original Wellbore Intent]],"Appraisal",Offshore_Wells_Jan_2024[[Total Count Excl E&amp;A Mech ST]:[Total Count Excl E&amp;A Mech ST]],1)</f>
        <v>0</v>
      </c>
      <c r="AO65" s="81">
        <f>COUNTIFS(Offshore_Wells_Jan_2024[[Region QB]:[Region QB]],"WoE/W",Offshore_Wells_Jan_2024[[Spud Year]:[Spud Year]],AO$4,Offshore_Wells_Jan_2024[[Original Wellbore Intent]:[Original Wellbore Intent]],"Appraisal",Offshore_Wells_Jan_2024[[Total Count Excl E&amp;A Mech ST]:[Total Count Excl E&amp;A Mech ST]],1)</f>
        <v>1</v>
      </c>
      <c r="AP65" s="81">
        <f>COUNTIFS(Offshore_Wells_Jan_2024[[Region QB]:[Region QB]],"WoE/W",Offshore_Wells_Jan_2024[[Spud Year]:[Spud Year]],AP$4,Offshore_Wells_Jan_2024[[Original Wellbore Intent]:[Original Wellbore Intent]],"Appraisal",Offshore_Wells_Jan_2024[[Total Count Excl E&amp;A Mech ST]:[Total Count Excl E&amp;A Mech ST]],1)</f>
        <v>0</v>
      </c>
      <c r="AQ65" s="81">
        <f>COUNTIFS(Offshore_Wells_Jan_2024[[Region QB]:[Region QB]],"WoE/W",Offshore_Wells_Jan_2024[[Spud Year]:[Spud Year]],AQ$4,Offshore_Wells_Jan_2024[[Original Wellbore Intent]:[Original Wellbore Intent]],"Appraisal",Offshore_Wells_Jan_2024[[Total Count Excl E&amp;A Mech ST]:[Total Count Excl E&amp;A Mech ST]],1)</f>
        <v>0</v>
      </c>
      <c r="AR65" s="81">
        <f>COUNTIFS(Offshore_Wells_Jan_2024[[Region QB]:[Region QB]],"WoE/W",Offshore_Wells_Jan_2024[[Spud Year]:[Spud Year]],AR$4,Offshore_Wells_Jan_2024[[Original Wellbore Intent]:[Original Wellbore Intent]],"Appraisal",Offshore_Wells_Jan_2024[[Total Count Excl E&amp;A Mech ST]:[Total Count Excl E&amp;A Mech ST]],1)</f>
        <v>3</v>
      </c>
      <c r="AS65" s="81">
        <f>COUNTIFS(Offshore_Wells_Jan_2024[[Region QB]:[Region QB]],"WoE/W",Offshore_Wells_Jan_2024[[Spud Year]:[Spud Year]],AS$4,Offshore_Wells_Jan_2024[[Original Wellbore Intent]:[Original Wellbore Intent]],"Appraisal",Offshore_Wells_Jan_2024[[Total Count Excl E&amp;A Mech ST]:[Total Count Excl E&amp;A Mech ST]],1)</f>
        <v>0</v>
      </c>
      <c r="AT65" s="81">
        <f>COUNTIFS(Offshore_Wells_Jan_2024[[Region QB]:[Region QB]],"WoE/W",Offshore_Wells_Jan_2024[[Spud Year]:[Spud Year]],AT$4,Offshore_Wells_Jan_2024[[Original Wellbore Intent]:[Original Wellbore Intent]],"Appraisal",Offshore_Wells_Jan_2024[[Total Count Excl E&amp;A Mech ST]:[Total Count Excl E&amp;A Mech ST]],1)</f>
        <v>0</v>
      </c>
      <c r="AU65" s="81">
        <f>COUNTIFS(Offshore_Wells_Jan_2024[[Region QB]:[Region QB]],"WoE/W",Offshore_Wells_Jan_2024[[Spud Year]:[Spud Year]],AU$4,Offshore_Wells_Jan_2024[[Original Wellbore Intent]:[Original Wellbore Intent]],"Appraisal",Offshore_Wells_Jan_2024[[Total Count Excl E&amp;A Mech ST]:[Total Count Excl E&amp;A Mech ST]],1)</f>
        <v>0</v>
      </c>
      <c r="AV65" s="81">
        <f>COUNTIFS(Offshore_Wells_Jan_2024[[Region QB]:[Region QB]],"WoE/W",Offshore_Wells_Jan_2024[[Spud Year]:[Spud Year]],AV$4,Offshore_Wells_Jan_2024[[Original Wellbore Intent]:[Original Wellbore Intent]],"Appraisal",Offshore_Wells_Jan_2024[[Total Count Excl E&amp;A Mech ST]:[Total Count Excl E&amp;A Mech ST]],1)</f>
        <v>1</v>
      </c>
      <c r="AW65" s="81">
        <f>COUNTIFS(Offshore_Wells_Jan_2024[[Region QB]:[Region QB]],"WoE/W",Offshore_Wells_Jan_2024[[Spud Year]:[Spud Year]],AW$4,Offshore_Wells_Jan_2024[[Original Wellbore Intent]:[Original Wellbore Intent]],"Appraisal",Offshore_Wells_Jan_2024[[Total Count Excl E&amp;A Mech ST]:[Total Count Excl E&amp;A Mech ST]],1)</f>
        <v>0</v>
      </c>
      <c r="AX65" s="81">
        <f>COUNTIFS(Offshore_Wells_Jan_2024[[Region QB]:[Region QB]],"WoE/W",Offshore_Wells_Jan_2024[[Spud Year]:[Spud Year]],AX$4,Offshore_Wells_Jan_2024[[Original Wellbore Intent]:[Original Wellbore Intent]],"Appraisal",Offshore_Wells_Jan_2024[[Total Count Excl E&amp;A Mech ST]:[Total Count Excl E&amp;A Mech ST]],1)</f>
        <v>0</v>
      </c>
      <c r="AY65" s="81">
        <f>COUNTIFS(Offshore_Wells_Jan_2024[[Region QB]:[Region QB]],"WoE/W",Offshore_Wells_Jan_2024[[Spud Year]:[Spud Year]],AY$4,Offshore_Wells_Jan_2024[[Original Wellbore Intent]:[Original Wellbore Intent]],"Appraisal",Offshore_Wells_Jan_2024[[Total Count Excl E&amp;A Mech ST]:[Total Count Excl E&amp;A Mech ST]],1)</f>
        <v>1</v>
      </c>
      <c r="AZ65" s="81">
        <f>COUNTIFS(Offshore_Wells_Jan_2024[[Region QB]:[Region QB]],"WoE/W",Offshore_Wells_Jan_2024[[Spud Year]:[Spud Year]],AZ$4,Offshore_Wells_Jan_2024[[Original Wellbore Intent]:[Original Wellbore Intent]],"Appraisal",Offshore_Wells_Jan_2024[[Total Count Excl E&amp;A Mech ST]:[Total Count Excl E&amp;A Mech ST]],1)</f>
        <v>5</v>
      </c>
      <c r="BA65" s="81">
        <f>COUNTIFS(Offshore_Wells_Jan_2024[[Region QB]:[Region QB]],"WoE/W",Offshore_Wells_Jan_2024[[Spud Year]:[Spud Year]],BA$4,Offshore_Wells_Jan_2024[[Original Wellbore Intent]:[Original Wellbore Intent]],"Appraisal",Offshore_Wells_Jan_2024[[Total Count Excl E&amp;A Mech ST]:[Total Count Excl E&amp;A Mech ST]],1)</f>
        <v>0</v>
      </c>
      <c r="BB65" s="81">
        <f>COUNTIFS(Offshore_Wells_Jan_2024[[Region QB]:[Region QB]],"WoE/W",Offshore_Wells_Jan_2024[[Spud Year]:[Spud Year]],BB$4,Offshore_Wells_Jan_2024[[Original Wellbore Intent]:[Original Wellbore Intent]],"Appraisal",Offshore_Wells_Jan_2024[[Total Count Excl E&amp;A Mech ST]:[Total Count Excl E&amp;A Mech ST]],1)</f>
        <v>0</v>
      </c>
      <c r="BC65" s="81">
        <f>COUNTIFS(Offshore_Wells_Jan_2024[[Region QB]:[Region QB]],"WoE/W",Offshore_Wells_Jan_2024[[Spud Year]:[Spud Year]],BC$4,Offshore_Wells_Jan_2024[[Original Wellbore Intent]:[Original Wellbore Intent]],"Appraisal",Offshore_Wells_Jan_2024[[Total Count Excl E&amp;A Mech ST]:[Total Count Excl E&amp;A Mech ST]],1)</f>
        <v>0</v>
      </c>
      <c r="BD65" s="81">
        <f>COUNTIFS(Offshore_Wells_Jan_2024[[Region QB]:[Region QB]],"WoE/W",Offshore_Wells_Jan_2024[[Spud Year]:[Spud Year]],BD$4,Offshore_Wells_Jan_2024[[Original Wellbore Intent]:[Original Wellbore Intent]],"Appraisal",Offshore_Wells_Jan_2024[[Total Count Excl E&amp;A Mech ST]:[Total Count Excl E&amp;A Mech ST]],1)</f>
        <v>0</v>
      </c>
      <c r="BE65" s="81">
        <f>COUNTIFS(Offshore_Wells_Jan_2024[[Region QB]:[Region QB]],"WoE/W",Offshore_Wells_Jan_2024[[Spud Year]:[Spud Year]],BE$4,Offshore_Wells_Jan_2024[[Original Wellbore Intent]:[Original Wellbore Intent]],"Appraisal",Offshore_Wells_Jan_2024[[Total Count Excl E&amp;A Mech ST]:[Total Count Excl E&amp;A Mech ST]],1)</f>
        <v>0</v>
      </c>
      <c r="BF65" s="81">
        <f>COUNTIFS(Offshore_Wells_Jan_2024[[Region QB]:[Region QB]],"WoE/W",Offshore_Wells_Jan_2024[[Spud Year]:[Spud Year]],BF$4,Offshore_Wells_Jan_2024[[Original Wellbore Intent]:[Original Wellbore Intent]],"Appraisal",Offshore_Wells_Jan_2024[[Total Count Excl E&amp;A Mech ST]:[Total Count Excl E&amp;A Mech ST]],1)</f>
        <v>0</v>
      </c>
      <c r="BG65" s="81">
        <f>COUNTIFS(Offshore_Wells_Jan_2024[[Region QB]:[Region QB]],"WoE/W",Offshore_Wells_Jan_2024[[Spud Year]:[Spud Year]],BG$4,Offshore_Wells_Jan_2024[[Original Wellbore Intent]:[Original Wellbore Intent]],"Appraisal",Offshore_Wells_Jan_2024[[Total Count Excl E&amp;A Mech ST]:[Total Count Excl E&amp;A Mech ST]],1)</f>
        <v>0</v>
      </c>
      <c r="BH65" s="81">
        <f>COUNTIFS(Offshore_Wells_Jan_2024[[Region QB]:[Region QB]],"WoE/W",Offshore_Wells_Jan_2024[[Spud Year]:[Spud Year]],BH$4,Offshore_Wells_Jan_2024[[Original Wellbore Intent]:[Original Wellbore Intent]],"Appraisal",Offshore_Wells_Jan_2024[[Total Count Excl E&amp;A Mech ST]:[Total Count Excl E&amp;A Mech ST]],1)</f>
        <v>0</v>
      </c>
      <c r="BI65" s="81">
        <f>COUNTIFS(Offshore_Wells_Jan_2024[[Region QB]:[Region QB]],"WoE/W",Offshore_Wells_Jan_2024[[Spud Year]:[Spud Year]],BI$4,Offshore_Wells_Jan_2024[[Original Wellbore Intent]:[Original Wellbore Intent]],"Appraisal",Offshore_Wells_Jan_2024[[Total Count Excl E&amp;A Mech ST]:[Total Count Excl E&amp;A Mech ST]],1)</f>
        <v>0</v>
      </c>
      <c r="BJ65" s="81">
        <f>COUNTIFS(Offshore_Wells_Jan_2024[[Region QB]:[Region QB]],"WoE/W",Offshore_Wells_Jan_2024[[Spud Year]:[Spud Year]],BJ$4,Offshore_Wells_Jan_2024[[Original Wellbore Intent]:[Original Wellbore Intent]],"Appraisal",Offshore_Wells_Jan_2024[[Total Count Excl E&amp;A Mech ST]:[Total Count Excl E&amp;A Mech ST]],1)</f>
        <v>0</v>
      </c>
      <c r="BK65" s="73">
        <f t="shared" si="308"/>
        <v>33</v>
      </c>
    </row>
    <row r="66" spans="1:63" outlineLevel="1" x14ac:dyDescent="0.3">
      <c r="B66" s="19" t="s">
        <v>43</v>
      </c>
      <c r="C66" s="81">
        <f>COUNTIFS(Offshore_Wells_Jan_2024[[Region QB]:[Region QB]],"WoS",Offshore_Wells_Jan_2024[[Spud Year]:[Spud Year]],C$4,Offshore_Wells_Jan_2024[[Original Wellbore Intent]:[Original Wellbore Intent]],"Appraisal",Offshore_Wells_Jan_2024[[Total Count Excl E&amp;A Mech ST]:[Total Count Excl E&amp;A Mech ST]],1)</f>
        <v>0</v>
      </c>
      <c r="D66" s="81">
        <f>COUNTIFS(Offshore_Wells_Jan_2024[[Region QB]:[Region QB]],"WoS",Offshore_Wells_Jan_2024[[Spud Year]:[Spud Year]],D$4,Offshore_Wells_Jan_2024[[Original Wellbore Intent]:[Original Wellbore Intent]],"Appraisal",Offshore_Wells_Jan_2024[[Total Count Excl E&amp;A Mech ST]:[Total Count Excl E&amp;A Mech ST]],1)</f>
        <v>0</v>
      </c>
      <c r="E66" s="81">
        <f>COUNTIFS(Offshore_Wells_Jan_2024[[Region QB]:[Region QB]],"WoS",Offshore_Wells_Jan_2024[[Spud Year]:[Spud Year]],E$4,Offshore_Wells_Jan_2024[[Original Wellbore Intent]:[Original Wellbore Intent]],"Appraisal",Offshore_Wells_Jan_2024[[Total Count Excl E&amp;A Mech ST]:[Total Count Excl E&amp;A Mech ST]],1)</f>
        <v>0</v>
      </c>
      <c r="F66" s="81">
        <f>COUNTIFS(Offshore_Wells_Jan_2024[[Region QB]:[Region QB]],"WoS",Offshore_Wells_Jan_2024[[Spud Year]:[Spud Year]],F$4,Offshore_Wells_Jan_2024[[Original Wellbore Intent]:[Original Wellbore Intent]],"Appraisal",Offshore_Wells_Jan_2024[[Total Count Excl E&amp;A Mech ST]:[Total Count Excl E&amp;A Mech ST]],1)</f>
        <v>0</v>
      </c>
      <c r="G66" s="81">
        <f>COUNTIFS(Offshore_Wells_Jan_2024[[Region QB]:[Region QB]],"WoS",Offshore_Wells_Jan_2024[[Spud Year]:[Spud Year]],G$4,Offshore_Wells_Jan_2024[[Original Wellbore Intent]:[Original Wellbore Intent]],"Appraisal",Offshore_Wells_Jan_2024[[Total Count Excl E&amp;A Mech ST]:[Total Count Excl E&amp;A Mech ST]],1)</f>
        <v>0</v>
      </c>
      <c r="H66" s="81">
        <f>COUNTIFS(Offshore_Wells_Jan_2024[[Region QB]:[Region QB]],"WoS",Offshore_Wells_Jan_2024[[Spud Year]:[Spud Year]],H$4,Offshore_Wells_Jan_2024[[Original Wellbore Intent]:[Original Wellbore Intent]],"Appraisal",Offshore_Wells_Jan_2024[[Total Count Excl E&amp;A Mech ST]:[Total Count Excl E&amp;A Mech ST]],1)</f>
        <v>0</v>
      </c>
      <c r="I66" s="81">
        <f>COUNTIFS(Offshore_Wells_Jan_2024[[Region QB]:[Region QB]],"WoS",Offshore_Wells_Jan_2024[[Spud Year]:[Spud Year]],I$4,Offshore_Wells_Jan_2024[[Original Wellbore Intent]:[Original Wellbore Intent]],"Appraisal",Offshore_Wells_Jan_2024[[Total Count Excl E&amp;A Mech ST]:[Total Count Excl E&amp;A Mech ST]],1)</f>
        <v>0</v>
      </c>
      <c r="J66" s="81">
        <f>COUNTIFS(Offshore_Wells_Jan_2024[[Region QB]:[Region QB]],"WoS",Offshore_Wells_Jan_2024[[Spud Year]:[Spud Year]],J$4,Offshore_Wells_Jan_2024[[Original Wellbore Intent]:[Original Wellbore Intent]],"Appraisal",Offshore_Wells_Jan_2024[[Total Count Excl E&amp;A Mech ST]:[Total Count Excl E&amp;A Mech ST]],1)</f>
        <v>0</v>
      </c>
      <c r="K66" s="81">
        <f>COUNTIFS(Offshore_Wells_Jan_2024[[Region QB]:[Region QB]],"WoS",Offshore_Wells_Jan_2024[[Spud Year]:[Spud Year]],K$4,Offshore_Wells_Jan_2024[[Original Wellbore Intent]:[Original Wellbore Intent]],"Appraisal",Offshore_Wells_Jan_2024[[Total Count Excl E&amp;A Mech ST]:[Total Count Excl E&amp;A Mech ST]],1)</f>
        <v>0</v>
      </c>
      <c r="L66" s="81">
        <f>COUNTIFS(Offshore_Wells_Jan_2024[[Region QB]:[Region QB]],"WoS",Offshore_Wells_Jan_2024[[Spud Year]:[Spud Year]],L$4,Offshore_Wells_Jan_2024[[Original Wellbore Intent]:[Original Wellbore Intent]],"Appraisal",Offshore_Wells_Jan_2024[[Total Count Excl E&amp;A Mech ST]:[Total Count Excl E&amp;A Mech ST]],1)</f>
        <v>0</v>
      </c>
      <c r="M66" s="81">
        <f>COUNTIFS(Offshore_Wells_Jan_2024[[Region QB]:[Region QB]],"WoS",Offshore_Wells_Jan_2024[[Spud Year]:[Spud Year]],M$4,Offshore_Wells_Jan_2024[[Original Wellbore Intent]:[Original Wellbore Intent]],"Appraisal",Offshore_Wells_Jan_2024[[Total Count Excl E&amp;A Mech ST]:[Total Count Excl E&amp;A Mech ST]],1)</f>
        <v>0</v>
      </c>
      <c r="N66" s="81">
        <f>COUNTIFS(Offshore_Wells_Jan_2024[[Region QB]:[Region QB]],"WoS",Offshore_Wells_Jan_2024[[Spud Year]:[Spud Year]],N$4,Offshore_Wells_Jan_2024[[Original Wellbore Intent]:[Original Wellbore Intent]],"Appraisal",Offshore_Wells_Jan_2024[[Total Count Excl E&amp;A Mech ST]:[Total Count Excl E&amp;A Mech ST]],1)</f>
        <v>0</v>
      </c>
      <c r="O66" s="81">
        <f>COUNTIFS(Offshore_Wells_Jan_2024[[Region QB]:[Region QB]],"WoS",Offshore_Wells_Jan_2024[[Spud Year]:[Spud Year]],O$4,Offshore_Wells_Jan_2024[[Original Wellbore Intent]:[Original Wellbore Intent]],"Appraisal",Offshore_Wells_Jan_2024[[Total Count Excl E&amp;A Mech ST]:[Total Count Excl E&amp;A Mech ST]],1)</f>
        <v>0</v>
      </c>
      <c r="P66" s="81">
        <f>COUNTIFS(Offshore_Wells_Jan_2024[[Region QB]:[Region QB]],"WoS",Offshore_Wells_Jan_2024[[Spud Year]:[Spud Year]],P$4,Offshore_Wells_Jan_2024[[Original Wellbore Intent]:[Original Wellbore Intent]],"Appraisal",Offshore_Wells_Jan_2024[[Total Count Excl E&amp;A Mech ST]:[Total Count Excl E&amp;A Mech ST]],1)</f>
        <v>0</v>
      </c>
      <c r="Q66" s="81">
        <f>COUNTIFS(Offshore_Wells_Jan_2024[[Region QB]:[Region QB]],"WoS",Offshore_Wells_Jan_2024[[Spud Year]:[Spud Year]],Q$4,Offshore_Wells_Jan_2024[[Original Wellbore Intent]:[Original Wellbore Intent]],"Appraisal",Offshore_Wells_Jan_2024[[Total Count Excl E&amp;A Mech ST]:[Total Count Excl E&amp;A Mech ST]],1)</f>
        <v>4</v>
      </c>
      <c r="R66" s="81">
        <f>COUNTIFS(Offshore_Wells_Jan_2024[[Region QB]:[Region QB]],"WoS",Offshore_Wells_Jan_2024[[Spud Year]:[Spud Year]],R$4,Offshore_Wells_Jan_2024[[Original Wellbore Intent]:[Original Wellbore Intent]],"Appraisal",Offshore_Wells_Jan_2024[[Total Count Excl E&amp;A Mech ST]:[Total Count Excl E&amp;A Mech ST]],1)</f>
        <v>0</v>
      </c>
      <c r="S66" s="81">
        <f>COUNTIFS(Offshore_Wells_Jan_2024[[Region QB]:[Region QB]],"WoS",Offshore_Wells_Jan_2024[[Spud Year]:[Spud Year]],S$4,Offshore_Wells_Jan_2024[[Original Wellbore Intent]:[Original Wellbore Intent]],"Appraisal",Offshore_Wells_Jan_2024[[Total Count Excl E&amp;A Mech ST]:[Total Count Excl E&amp;A Mech ST]],1)</f>
        <v>1</v>
      </c>
      <c r="T66" s="81">
        <f>COUNTIFS(Offshore_Wells_Jan_2024[[Region QB]:[Region QB]],"WoS",Offshore_Wells_Jan_2024[[Spud Year]:[Spud Year]],T$4,Offshore_Wells_Jan_2024[[Original Wellbore Intent]:[Original Wellbore Intent]],"Appraisal",Offshore_Wells_Jan_2024[[Total Count Excl E&amp;A Mech ST]:[Total Count Excl E&amp;A Mech ST]],1)</f>
        <v>0</v>
      </c>
      <c r="U66" s="81">
        <f>COUNTIFS(Offshore_Wells_Jan_2024[[Region QB]:[Region QB]],"WoS",Offshore_Wells_Jan_2024[[Spud Year]:[Spud Year]],U$4,Offshore_Wells_Jan_2024[[Original Wellbore Intent]:[Original Wellbore Intent]],"Appraisal",Offshore_Wells_Jan_2024[[Total Count Excl E&amp;A Mech ST]:[Total Count Excl E&amp;A Mech ST]],1)</f>
        <v>0</v>
      </c>
      <c r="V66" s="81">
        <f>COUNTIFS(Offshore_Wells_Jan_2024[[Region QB]:[Region QB]],"WoS",Offshore_Wells_Jan_2024[[Spud Year]:[Spud Year]],V$4,Offshore_Wells_Jan_2024[[Original Wellbore Intent]:[Original Wellbore Intent]],"Appraisal",Offshore_Wells_Jan_2024[[Total Count Excl E&amp;A Mech ST]:[Total Count Excl E&amp;A Mech ST]],1)</f>
        <v>0</v>
      </c>
      <c r="W66" s="81">
        <f>COUNTIFS(Offshore_Wells_Jan_2024[[Region QB]:[Region QB]],"WoS",Offshore_Wells_Jan_2024[[Spud Year]:[Spud Year]],W$4,Offshore_Wells_Jan_2024[[Original Wellbore Intent]:[Original Wellbore Intent]],"Appraisal",Offshore_Wells_Jan_2024[[Total Count Excl E&amp;A Mech ST]:[Total Count Excl E&amp;A Mech ST]],1)</f>
        <v>0</v>
      </c>
      <c r="X66" s="81">
        <f>COUNTIFS(Offshore_Wells_Jan_2024[[Region QB]:[Region QB]],"WoS",Offshore_Wells_Jan_2024[[Spud Year]:[Spud Year]],X$4,Offshore_Wells_Jan_2024[[Original Wellbore Intent]:[Original Wellbore Intent]],"Appraisal",Offshore_Wells_Jan_2024[[Total Count Excl E&amp;A Mech ST]:[Total Count Excl E&amp;A Mech ST]],1)</f>
        <v>3</v>
      </c>
      <c r="Y66" s="81">
        <f>COUNTIFS(Offshore_Wells_Jan_2024[[Region QB]:[Region QB]],"WoS",Offshore_Wells_Jan_2024[[Spud Year]:[Spud Year]],Y$4,Offshore_Wells_Jan_2024[[Original Wellbore Intent]:[Original Wellbore Intent]],"Appraisal",Offshore_Wells_Jan_2024[[Total Count Excl E&amp;A Mech ST]:[Total Count Excl E&amp;A Mech ST]],1)</f>
        <v>0</v>
      </c>
      <c r="Z66" s="81">
        <f>COUNTIFS(Offshore_Wells_Jan_2024[[Region QB]:[Region QB]],"WoS",Offshore_Wells_Jan_2024[[Spud Year]:[Spud Year]],Z$4,Offshore_Wells_Jan_2024[[Original Wellbore Intent]:[Original Wellbore Intent]],"Appraisal",Offshore_Wells_Jan_2024[[Total Count Excl E&amp;A Mech ST]:[Total Count Excl E&amp;A Mech ST]],1)</f>
        <v>0</v>
      </c>
      <c r="AA66" s="81">
        <f>COUNTIFS(Offshore_Wells_Jan_2024[[Region QB]:[Region QB]],"WoS",Offshore_Wells_Jan_2024[[Spud Year]:[Spud Year]],AA$4,Offshore_Wells_Jan_2024[[Original Wellbore Intent]:[Original Wellbore Intent]],"Appraisal",Offshore_Wells_Jan_2024[[Total Count Excl E&amp;A Mech ST]:[Total Count Excl E&amp;A Mech ST]],1)</f>
        <v>0</v>
      </c>
      <c r="AB66" s="81">
        <f>COUNTIFS(Offshore_Wells_Jan_2024[[Region QB]:[Region QB]],"WoS",Offshore_Wells_Jan_2024[[Spud Year]:[Spud Year]],AB$4,Offshore_Wells_Jan_2024[[Original Wellbore Intent]:[Original Wellbore Intent]],"Appraisal",Offshore_Wells_Jan_2024[[Total Count Excl E&amp;A Mech ST]:[Total Count Excl E&amp;A Mech ST]],1)</f>
        <v>0</v>
      </c>
      <c r="AC66" s="81">
        <f>COUNTIFS(Offshore_Wells_Jan_2024[[Region QB]:[Region QB]],"WoS",Offshore_Wells_Jan_2024[[Spud Year]:[Spud Year]],AC$4,Offshore_Wells_Jan_2024[[Original Wellbore Intent]:[Original Wellbore Intent]],"Appraisal",Offshore_Wells_Jan_2024[[Total Count Excl E&amp;A Mech ST]:[Total Count Excl E&amp;A Mech ST]],1)</f>
        <v>0</v>
      </c>
      <c r="AD66" s="81">
        <f>COUNTIFS(Offshore_Wells_Jan_2024[[Region QB]:[Region QB]],"WoS",Offshore_Wells_Jan_2024[[Spud Year]:[Spud Year]],AD$4,Offshore_Wells_Jan_2024[[Original Wellbore Intent]:[Original Wellbore Intent]],"Appraisal",Offshore_Wells_Jan_2024[[Total Count Excl E&amp;A Mech ST]:[Total Count Excl E&amp;A Mech ST]],1)</f>
        <v>4</v>
      </c>
      <c r="AE66" s="81">
        <f>COUNTIFS(Offshore_Wells_Jan_2024[[Region QB]:[Region QB]],"WoS",Offshore_Wells_Jan_2024[[Spud Year]:[Spud Year]],AE$4,Offshore_Wells_Jan_2024[[Original Wellbore Intent]:[Original Wellbore Intent]],"Appraisal",Offshore_Wells_Jan_2024[[Total Count Excl E&amp;A Mech ST]:[Total Count Excl E&amp;A Mech ST]],1)</f>
        <v>5</v>
      </c>
      <c r="AF66" s="81">
        <f>COUNTIFS(Offshore_Wells_Jan_2024[[Region QB]:[Region QB]],"WoS",Offshore_Wells_Jan_2024[[Spud Year]:[Spud Year]],AF$4,Offshore_Wells_Jan_2024[[Original Wellbore Intent]:[Original Wellbore Intent]],"Appraisal",Offshore_Wells_Jan_2024[[Total Count Excl E&amp;A Mech ST]:[Total Count Excl E&amp;A Mech ST]],1)</f>
        <v>0</v>
      </c>
      <c r="AG66" s="81">
        <f>COUNTIFS(Offshore_Wells_Jan_2024[[Region QB]:[Region QB]],"WoS",Offshore_Wells_Jan_2024[[Spud Year]:[Spud Year]],AG$4,Offshore_Wells_Jan_2024[[Original Wellbore Intent]:[Original Wellbore Intent]],"Appraisal",Offshore_Wells_Jan_2024[[Total Count Excl E&amp;A Mech ST]:[Total Count Excl E&amp;A Mech ST]],1)</f>
        <v>7</v>
      </c>
      <c r="AH66" s="81">
        <f>COUNTIFS(Offshore_Wells_Jan_2024[[Region QB]:[Region QB]],"WoS",Offshore_Wells_Jan_2024[[Spud Year]:[Spud Year]],AH$4,Offshore_Wells_Jan_2024[[Original Wellbore Intent]:[Original Wellbore Intent]],"Appraisal",Offshore_Wells_Jan_2024[[Total Count Excl E&amp;A Mech ST]:[Total Count Excl E&amp;A Mech ST]],1)</f>
        <v>12</v>
      </c>
      <c r="AI66" s="81">
        <f>COUNTIFS(Offshore_Wells_Jan_2024[[Region QB]:[Region QB]],"WoS",Offshore_Wells_Jan_2024[[Spud Year]:[Spud Year]],AI$4,Offshore_Wells_Jan_2024[[Original Wellbore Intent]:[Original Wellbore Intent]],"Appraisal",Offshore_Wells_Jan_2024[[Total Count Excl E&amp;A Mech ST]:[Total Count Excl E&amp;A Mech ST]],1)</f>
        <v>4</v>
      </c>
      <c r="AJ66" s="81">
        <f>COUNTIFS(Offshore_Wells_Jan_2024[[Region QB]:[Region QB]],"WoS",Offshore_Wells_Jan_2024[[Spud Year]:[Spud Year]],AJ$4,Offshore_Wells_Jan_2024[[Original Wellbore Intent]:[Original Wellbore Intent]],"Appraisal",Offshore_Wells_Jan_2024[[Total Count Excl E&amp;A Mech ST]:[Total Count Excl E&amp;A Mech ST]],1)</f>
        <v>4</v>
      </c>
      <c r="AK66" s="81">
        <f>COUNTIFS(Offshore_Wells_Jan_2024[[Region QB]:[Region QB]],"WoS",Offshore_Wells_Jan_2024[[Spud Year]:[Spud Year]],AK$4,Offshore_Wells_Jan_2024[[Original Wellbore Intent]:[Original Wellbore Intent]],"Appraisal",Offshore_Wells_Jan_2024[[Total Count Excl E&amp;A Mech ST]:[Total Count Excl E&amp;A Mech ST]],1)</f>
        <v>0</v>
      </c>
      <c r="AL66" s="81">
        <f>COUNTIFS(Offshore_Wells_Jan_2024[[Region QB]:[Region QB]],"WoS",Offshore_Wells_Jan_2024[[Spud Year]:[Spud Year]],AL$4,Offshore_Wells_Jan_2024[[Original Wellbore Intent]:[Original Wellbore Intent]],"Appraisal",Offshore_Wells_Jan_2024[[Total Count Excl E&amp;A Mech ST]:[Total Count Excl E&amp;A Mech ST]],1)</f>
        <v>0</v>
      </c>
      <c r="AM66" s="81">
        <f>COUNTIFS(Offshore_Wells_Jan_2024[[Region QB]:[Region QB]],"WoS",Offshore_Wells_Jan_2024[[Spud Year]:[Spud Year]],AM$4,Offshore_Wells_Jan_2024[[Original Wellbore Intent]:[Original Wellbore Intent]],"Appraisal",Offshore_Wells_Jan_2024[[Total Count Excl E&amp;A Mech ST]:[Total Count Excl E&amp;A Mech ST]],1)</f>
        <v>0</v>
      </c>
      <c r="AN66" s="81">
        <f>COUNTIFS(Offshore_Wells_Jan_2024[[Region QB]:[Region QB]],"WoS",Offshore_Wells_Jan_2024[[Spud Year]:[Spud Year]],AN$4,Offshore_Wells_Jan_2024[[Original Wellbore Intent]:[Original Wellbore Intent]],"Appraisal",Offshore_Wells_Jan_2024[[Total Count Excl E&amp;A Mech ST]:[Total Count Excl E&amp;A Mech ST]],1)</f>
        <v>0</v>
      </c>
      <c r="AO66" s="81">
        <f>COUNTIFS(Offshore_Wells_Jan_2024[[Region QB]:[Region QB]],"WoS",Offshore_Wells_Jan_2024[[Spud Year]:[Spud Year]],AO$4,Offshore_Wells_Jan_2024[[Original Wellbore Intent]:[Original Wellbore Intent]],"Appraisal",Offshore_Wells_Jan_2024[[Total Count Excl E&amp;A Mech ST]:[Total Count Excl E&amp;A Mech ST]],1)</f>
        <v>1</v>
      </c>
      <c r="AP66" s="81">
        <f>COUNTIFS(Offshore_Wells_Jan_2024[[Region QB]:[Region QB]],"WoS",Offshore_Wells_Jan_2024[[Spud Year]:[Spud Year]],AP$4,Offshore_Wells_Jan_2024[[Original Wellbore Intent]:[Original Wellbore Intent]],"Appraisal",Offshore_Wells_Jan_2024[[Total Count Excl E&amp;A Mech ST]:[Total Count Excl E&amp;A Mech ST]],1)</f>
        <v>0</v>
      </c>
      <c r="AQ66" s="81">
        <f>COUNTIFS(Offshore_Wells_Jan_2024[[Region QB]:[Region QB]],"WoS",Offshore_Wells_Jan_2024[[Spud Year]:[Spud Year]],AQ$4,Offshore_Wells_Jan_2024[[Original Wellbore Intent]:[Original Wellbore Intent]],"Appraisal",Offshore_Wells_Jan_2024[[Total Count Excl E&amp;A Mech ST]:[Total Count Excl E&amp;A Mech ST]],1)</f>
        <v>3</v>
      </c>
      <c r="AR66" s="81">
        <f>COUNTIFS(Offshore_Wells_Jan_2024[[Region QB]:[Region QB]],"WoS",Offshore_Wells_Jan_2024[[Spud Year]:[Spud Year]],AR$4,Offshore_Wells_Jan_2024[[Original Wellbore Intent]:[Original Wellbore Intent]],"Appraisal",Offshore_Wells_Jan_2024[[Total Count Excl E&amp;A Mech ST]:[Total Count Excl E&amp;A Mech ST]],1)</f>
        <v>2</v>
      </c>
      <c r="AS66" s="81">
        <f>COUNTIFS(Offshore_Wells_Jan_2024[[Region QB]:[Region QB]],"WoS",Offshore_Wells_Jan_2024[[Spud Year]:[Spud Year]],AS$4,Offshore_Wells_Jan_2024[[Original Wellbore Intent]:[Original Wellbore Intent]],"Appraisal",Offshore_Wells_Jan_2024[[Total Count Excl E&amp;A Mech ST]:[Total Count Excl E&amp;A Mech ST]],1)</f>
        <v>5</v>
      </c>
      <c r="AT66" s="81">
        <f>COUNTIFS(Offshore_Wells_Jan_2024[[Region QB]:[Region QB]],"WoS",Offshore_Wells_Jan_2024[[Spud Year]:[Spud Year]],AT$4,Offshore_Wells_Jan_2024[[Original Wellbore Intent]:[Original Wellbore Intent]],"Appraisal",Offshore_Wells_Jan_2024[[Total Count Excl E&amp;A Mech ST]:[Total Count Excl E&amp;A Mech ST]],1)</f>
        <v>3</v>
      </c>
      <c r="AU66" s="81">
        <f>COUNTIFS(Offshore_Wells_Jan_2024[[Region QB]:[Region QB]],"WoS",Offshore_Wells_Jan_2024[[Spud Year]:[Spud Year]],AU$4,Offshore_Wells_Jan_2024[[Original Wellbore Intent]:[Original Wellbore Intent]],"Appraisal",Offshore_Wells_Jan_2024[[Total Count Excl E&amp;A Mech ST]:[Total Count Excl E&amp;A Mech ST]],1)</f>
        <v>3</v>
      </c>
      <c r="AV66" s="81">
        <f>COUNTIFS(Offshore_Wells_Jan_2024[[Region QB]:[Region QB]],"WoS",Offshore_Wells_Jan_2024[[Spud Year]:[Spud Year]],AV$4,Offshore_Wells_Jan_2024[[Original Wellbore Intent]:[Original Wellbore Intent]],"Appraisal",Offshore_Wells_Jan_2024[[Total Count Excl E&amp;A Mech ST]:[Total Count Excl E&amp;A Mech ST]],1)</f>
        <v>10</v>
      </c>
      <c r="AW66" s="81">
        <f>COUNTIFS(Offshore_Wells_Jan_2024[[Region QB]:[Region QB]],"WoS",Offshore_Wells_Jan_2024[[Spud Year]:[Spud Year]],AW$4,Offshore_Wells_Jan_2024[[Original Wellbore Intent]:[Original Wellbore Intent]],"Appraisal",Offshore_Wells_Jan_2024[[Total Count Excl E&amp;A Mech ST]:[Total Count Excl E&amp;A Mech ST]],1)</f>
        <v>1</v>
      </c>
      <c r="AX66" s="81">
        <f>COUNTIFS(Offshore_Wells_Jan_2024[[Region QB]:[Region QB]],"WoS",Offshore_Wells_Jan_2024[[Spud Year]:[Spud Year]],AX$4,Offshore_Wells_Jan_2024[[Original Wellbore Intent]:[Original Wellbore Intent]],"Appraisal",Offshore_Wells_Jan_2024[[Total Count Excl E&amp;A Mech ST]:[Total Count Excl E&amp;A Mech ST]],1)</f>
        <v>3</v>
      </c>
      <c r="AY66" s="81">
        <f>COUNTIFS(Offshore_Wells_Jan_2024[[Region QB]:[Region QB]],"WoS",Offshore_Wells_Jan_2024[[Spud Year]:[Spud Year]],AY$4,Offshore_Wells_Jan_2024[[Original Wellbore Intent]:[Original Wellbore Intent]],"Appraisal",Offshore_Wells_Jan_2024[[Total Count Excl E&amp;A Mech ST]:[Total Count Excl E&amp;A Mech ST]],1)</f>
        <v>0</v>
      </c>
      <c r="AZ66" s="81">
        <f>COUNTIFS(Offshore_Wells_Jan_2024[[Region QB]:[Region QB]],"WoS",Offshore_Wells_Jan_2024[[Spud Year]:[Spud Year]],AZ$4,Offshore_Wells_Jan_2024[[Original Wellbore Intent]:[Original Wellbore Intent]],"Appraisal",Offshore_Wells_Jan_2024[[Total Count Excl E&amp;A Mech ST]:[Total Count Excl E&amp;A Mech ST]],1)</f>
        <v>5</v>
      </c>
      <c r="BA66" s="81">
        <f>COUNTIFS(Offshore_Wells_Jan_2024[[Region QB]:[Region QB]],"WoS",Offshore_Wells_Jan_2024[[Spud Year]:[Spud Year]],BA$4,Offshore_Wells_Jan_2024[[Original Wellbore Intent]:[Original Wellbore Intent]],"Appraisal",Offshore_Wells_Jan_2024[[Total Count Excl E&amp;A Mech ST]:[Total Count Excl E&amp;A Mech ST]],1)</f>
        <v>4</v>
      </c>
      <c r="BB66" s="81">
        <f>COUNTIFS(Offshore_Wells_Jan_2024[[Region QB]:[Region QB]],"WoS",Offshore_Wells_Jan_2024[[Spud Year]:[Spud Year]],BB$4,Offshore_Wells_Jan_2024[[Original Wellbore Intent]:[Original Wellbore Intent]],"Appraisal",Offshore_Wells_Jan_2024[[Total Count Excl E&amp;A Mech ST]:[Total Count Excl E&amp;A Mech ST]],1)</f>
        <v>1</v>
      </c>
      <c r="BC66" s="81">
        <f>COUNTIFS(Offshore_Wells_Jan_2024[[Region QB]:[Region QB]],"WoS",Offshore_Wells_Jan_2024[[Spud Year]:[Spud Year]],BC$4,Offshore_Wells_Jan_2024[[Original Wellbore Intent]:[Original Wellbore Intent]],"Appraisal",Offshore_Wells_Jan_2024[[Total Count Excl E&amp;A Mech ST]:[Total Count Excl E&amp;A Mech ST]],1)</f>
        <v>1</v>
      </c>
      <c r="BD66" s="81">
        <f>COUNTIFS(Offshore_Wells_Jan_2024[[Region QB]:[Region QB]],"WoS",Offshore_Wells_Jan_2024[[Spud Year]:[Spud Year]],BD$4,Offshore_Wells_Jan_2024[[Original Wellbore Intent]:[Original Wellbore Intent]],"Appraisal",Offshore_Wells_Jan_2024[[Total Count Excl E&amp;A Mech ST]:[Total Count Excl E&amp;A Mech ST]],1)</f>
        <v>0</v>
      </c>
      <c r="BE66" s="81">
        <f>COUNTIFS(Offshore_Wells_Jan_2024[[Region QB]:[Region QB]],"WoS",Offshore_Wells_Jan_2024[[Spud Year]:[Spud Year]],BE$4,Offshore_Wells_Jan_2024[[Original Wellbore Intent]:[Original Wellbore Intent]],"Appraisal",Offshore_Wells_Jan_2024[[Total Count Excl E&amp;A Mech ST]:[Total Count Excl E&amp;A Mech ST]],1)</f>
        <v>2</v>
      </c>
      <c r="BF66" s="81">
        <f>COUNTIFS(Offshore_Wells_Jan_2024[[Region QB]:[Region QB]],"WoS",Offshore_Wells_Jan_2024[[Spud Year]:[Spud Year]],BF$4,Offshore_Wells_Jan_2024[[Original Wellbore Intent]:[Original Wellbore Intent]],"Appraisal",Offshore_Wells_Jan_2024[[Total Count Excl E&amp;A Mech ST]:[Total Count Excl E&amp;A Mech ST]],1)</f>
        <v>5</v>
      </c>
      <c r="BG66" s="81">
        <f>COUNTIFS(Offshore_Wells_Jan_2024[[Region QB]:[Region QB]],"WoS",Offshore_Wells_Jan_2024[[Spud Year]:[Spud Year]],BG$4,Offshore_Wells_Jan_2024[[Original Wellbore Intent]:[Original Wellbore Intent]],"Appraisal",Offshore_Wells_Jan_2024[[Total Count Excl E&amp;A Mech ST]:[Total Count Excl E&amp;A Mech ST]],1)</f>
        <v>0</v>
      </c>
      <c r="BH66" s="81">
        <f>COUNTIFS(Offshore_Wells_Jan_2024[[Region QB]:[Region QB]],"WoS",Offshore_Wells_Jan_2024[[Spud Year]:[Spud Year]],BH$4,Offshore_Wells_Jan_2024[[Original Wellbore Intent]:[Original Wellbore Intent]],"Appraisal",Offshore_Wells_Jan_2024[[Total Count Excl E&amp;A Mech ST]:[Total Count Excl E&amp;A Mech ST]],1)</f>
        <v>0</v>
      </c>
      <c r="BI66" s="81">
        <f>COUNTIFS(Offshore_Wells_Jan_2024[[Region QB]:[Region QB]],"WoS",Offshore_Wells_Jan_2024[[Spud Year]:[Spud Year]],BI$4,Offshore_Wells_Jan_2024[[Original Wellbore Intent]:[Original Wellbore Intent]],"Appraisal",Offshore_Wells_Jan_2024[[Total Count Excl E&amp;A Mech ST]:[Total Count Excl E&amp;A Mech ST]],1)</f>
        <v>0</v>
      </c>
      <c r="BJ66" s="81">
        <f>COUNTIFS(Offshore_Wells_Jan_2024[[Region QB]:[Region QB]],"WoS",Offshore_Wells_Jan_2024[[Spud Year]:[Spud Year]],BJ$4,Offshore_Wells_Jan_2024[[Original Wellbore Intent]:[Original Wellbore Intent]],"Appraisal",Offshore_Wells_Jan_2024[[Total Count Excl E&amp;A Mech ST]:[Total Count Excl E&amp;A Mech ST]],1)</f>
        <v>0</v>
      </c>
      <c r="BK66" s="73">
        <f t="shared" si="308"/>
        <v>93</v>
      </c>
    </row>
    <row r="67" spans="1:63" x14ac:dyDescent="0.3">
      <c r="A67" s="16"/>
      <c r="B67" s="20"/>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4"/>
    </row>
    <row r="68" spans="1:63" x14ac:dyDescent="0.3">
      <c r="B68" s="19"/>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c r="BG68" s="81"/>
      <c r="BH68" s="81"/>
      <c r="BI68" s="81"/>
      <c r="BJ68" s="81"/>
      <c r="BK68" s="73"/>
    </row>
    <row r="69" spans="1:63" x14ac:dyDescent="0.3">
      <c r="A69" s="17"/>
      <c r="B69" s="42" t="s">
        <v>48</v>
      </c>
      <c r="C69" s="70">
        <f t="shared" ref="C69" si="309">SUM(C70:C75)</f>
        <v>0</v>
      </c>
      <c r="D69" s="70">
        <f t="shared" ref="D69" si="310">SUM(D70:D75)</f>
        <v>0</v>
      </c>
      <c r="E69" s="70">
        <f t="shared" ref="E69" si="311">SUM(E70:E75)</f>
        <v>3</v>
      </c>
      <c r="F69" s="70">
        <f t="shared" ref="F69" si="312">SUM(F70:F75)</f>
        <v>12</v>
      </c>
      <c r="G69" s="70">
        <f t="shared" ref="G69" si="313">SUM(G70:G75)</f>
        <v>37</v>
      </c>
      <c r="H69" s="70">
        <f t="shared" ref="H69" si="314">SUM(H70:H75)</f>
        <v>27</v>
      </c>
      <c r="I69" s="70">
        <f t="shared" ref="I69" si="315">SUM(I70:I75)</f>
        <v>31</v>
      </c>
      <c r="J69" s="70">
        <f t="shared" ref="J69" si="316">SUM(J70:J75)</f>
        <v>35</v>
      </c>
      <c r="K69" s="70">
        <f t="shared" ref="K69" si="317">SUM(K70:K75)</f>
        <v>41</v>
      </c>
      <c r="L69" s="70">
        <f t="shared" ref="L69" si="318">SUM(L70:L75)</f>
        <v>20</v>
      </c>
      <c r="M69" s="70">
        <f t="shared" ref="M69" si="319">SUM(M70:M75)</f>
        <v>21</v>
      </c>
      <c r="N69" s="70">
        <f t="shared" ref="N69" si="320">SUM(N70:N75)</f>
        <v>24</v>
      </c>
      <c r="O69" s="70">
        <f t="shared" ref="O69" si="321">SUM(O70:O75)</f>
        <v>67</v>
      </c>
      <c r="P69" s="70">
        <f t="shared" ref="P69" si="322">SUM(P70:P75)</f>
        <v>94</v>
      </c>
      <c r="Q69" s="70">
        <f t="shared" ref="Q69" si="323">SUM(Q70:Q75)</f>
        <v>99</v>
      </c>
      <c r="R69" s="70">
        <f t="shared" ref="R69" si="324">SUM(R70:R75)</f>
        <v>114</v>
      </c>
      <c r="S69" s="70">
        <f t="shared" ref="S69" si="325">SUM(S70:S75)</f>
        <v>145</v>
      </c>
      <c r="T69" s="70">
        <f t="shared" ref="T69" si="326">SUM(T70:T75)</f>
        <v>151</v>
      </c>
      <c r="U69" s="70">
        <f t="shared" ref="U69" si="327">SUM(U70:U75)</f>
        <v>137</v>
      </c>
      <c r="V69" s="70">
        <f t="shared" ref="V69" si="328">SUM(V70:V75)</f>
        <v>107</v>
      </c>
      <c r="W69" s="70">
        <f t="shared" ref="W69" si="329">SUM(W70:W75)</f>
        <v>126</v>
      </c>
      <c r="X69" s="70">
        <f t="shared" ref="X69" si="330">SUM(X70:X75)</f>
        <v>153</v>
      </c>
      <c r="Y69" s="70">
        <f t="shared" ref="Y69" si="331">SUM(Y70:Y75)</f>
        <v>103</v>
      </c>
      <c r="Z69" s="70">
        <f t="shared" ref="Z69" si="332">SUM(Z70:Z75)</f>
        <v>138</v>
      </c>
      <c r="AA69" s="70">
        <f t="shared" ref="AA69" si="333">SUM(AA70:AA75)</f>
        <v>179</v>
      </c>
      <c r="AB69" s="70">
        <f t="shared" ref="AB69" si="334">SUM(AB70:AB75)</f>
        <v>160</v>
      </c>
      <c r="AC69" s="70">
        <f t="shared" ref="AC69" si="335">SUM(AC70:AC75)</f>
        <v>138</v>
      </c>
      <c r="AD69" s="70">
        <f t="shared" ref="AD69" si="336">SUM(AD70:AD75)</f>
        <v>154</v>
      </c>
      <c r="AE69" s="70">
        <f t="shared" ref="AE69" si="337">SUM(AE70:AE75)</f>
        <v>165</v>
      </c>
      <c r="AF69" s="70">
        <f t="shared" ref="AF69" si="338">SUM(AF70:AF75)</f>
        <v>176</v>
      </c>
      <c r="AG69" s="70">
        <f t="shared" ref="AG69" si="339">SUM(AG70:AG75)</f>
        <v>210</v>
      </c>
      <c r="AH69" s="70">
        <f t="shared" ref="AH69" si="340">SUM(AH70:AH75)</f>
        <v>285</v>
      </c>
      <c r="AI69" s="70">
        <f t="shared" ref="AI69" si="341">SUM(AI70:AI75)</f>
        <v>285</v>
      </c>
      <c r="AJ69" s="70">
        <f t="shared" ref="AJ69" si="342">SUM(AJ70:AJ75)</f>
        <v>261</v>
      </c>
      <c r="AK69" s="70">
        <f t="shared" ref="AK69" si="343">SUM(AK70:AK75)</f>
        <v>290</v>
      </c>
      <c r="AL69" s="70">
        <f t="shared" ref="AL69" si="344">SUM(AL70:AL75)</f>
        <v>241</v>
      </c>
      <c r="AM69" s="70">
        <f t="shared" ref="AM69" si="345">SUM(AM70:AM75)</f>
        <v>228</v>
      </c>
      <c r="AN69" s="70">
        <f t="shared" ref="AN69" si="346">SUM(AN70:AN75)</f>
        <v>291</v>
      </c>
      <c r="AO69" s="70">
        <f t="shared" ref="AO69" si="347">SUM(AO70:AO75)</f>
        <v>270</v>
      </c>
      <c r="AP69" s="70">
        <f t="shared" ref="AP69" si="348">SUM(AP70:AP75)</f>
        <v>206</v>
      </c>
      <c r="AQ69" s="70">
        <f t="shared" ref="AQ69" si="349">SUM(AQ70:AQ75)</f>
        <v>171</v>
      </c>
      <c r="AR69" s="70">
        <f t="shared" ref="AR69" si="350">SUM(AR70:AR75)</f>
        <v>235</v>
      </c>
      <c r="AS69" s="70">
        <f t="shared" ref="AS69" si="351">SUM(AS70:AS75)</f>
        <v>210</v>
      </c>
      <c r="AT69" s="70">
        <f t="shared" ref="AT69" si="352">SUM(AT70:AT75)</f>
        <v>165</v>
      </c>
      <c r="AU69" s="70">
        <f t="shared" ref="AU69" si="353">SUM(AU70:AU75)</f>
        <v>174</v>
      </c>
      <c r="AV69" s="70">
        <f t="shared" ref="AV69" si="354">SUM(AV70:AV75)</f>
        <v>133</v>
      </c>
      <c r="AW69" s="70">
        <f t="shared" ref="AW69" si="355">SUM(AW70:AW75)</f>
        <v>133</v>
      </c>
      <c r="AX69" s="70">
        <f t="shared" ref="AX69" si="356">SUM(AX70:AX75)</f>
        <v>126</v>
      </c>
      <c r="AY69" s="70">
        <f t="shared" ref="AY69" si="357">SUM(AY70:AY75)</f>
        <v>121</v>
      </c>
      <c r="AZ69" s="70">
        <f t="shared" ref="AZ69" si="358">SUM(AZ70:AZ75)</f>
        <v>123</v>
      </c>
      <c r="BA69" s="70">
        <f t="shared" ref="BA69" si="359">SUM(BA70:BA75)</f>
        <v>126</v>
      </c>
      <c r="BB69" s="70">
        <f t="shared" ref="BB69" si="360">SUM(BB70:BB75)</f>
        <v>131</v>
      </c>
      <c r="BC69" s="70">
        <f t="shared" ref="BC69" si="361">SUM(BC70:BC75)</f>
        <v>88</v>
      </c>
      <c r="BD69" s="70">
        <f t="shared" ref="BD69" si="362">SUM(BD70:BD75)</f>
        <v>70</v>
      </c>
      <c r="BE69" s="70">
        <f t="shared" ref="BE69" si="363">SUM(BE70:BE75)</f>
        <v>84</v>
      </c>
      <c r="BF69" s="70">
        <f t="shared" ref="BF69" si="364">SUM(BF70:BF75)</f>
        <v>119</v>
      </c>
      <c r="BG69" s="70">
        <f t="shared" ref="BG69" si="365">SUM(BG70:BG75)</f>
        <v>62</v>
      </c>
      <c r="BH69" s="70">
        <f t="shared" ref="BH69" si="366">SUM(BH70:BH75)</f>
        <v>56</v>
      </c>
      <c r="BI69" s="70">
        <f t="shared" ref="BI69" si="367">SUM(BI70:BI75)</f>
        <v>47</v>
      </c>
      <c r="BJ69" s="70">
        <f t="shared" ref="BJ69" si="368">SUM(BJ70:BJ75)</f>
        <v>54</v>
      </c>
      <c r="BK69" s="71">
        <f t="shared" ref="BK69:BK75" si="369">SUM(C69:BJ69)</f>
        <v>7652</v>
      </c>
    </row>
    <row r="70" spans="1:63" outlineLevel="1" x14ac:dyDescent="0.3">
      <c r="B70" s="19" t="s">
        <v>38</v>
      </c>
      <c r="C70" s="81">
        <f>COUNTIFS(Offshore_Wells_Jan_2024[[Region QB]:[Region QB]],"C/SWA",Offshore_Wells_Jan_2024[[Spud Year]:[Spud Year]],C$4,Offshore_Wells_Jan_2024[[Original Wellbore Intent]:[Original Wellbore Intent]],"Development",Offshore_Wells_Jan_2024[[Total Count Excl E&amp;A Mech ST]:[Total Count Excl E&amp;A Mech ST]],1)</f>
        <v>0</v>
      </c>
      <c r="D70" s="81">
        <f>COUNTIFS(Offshore_Wells_Jan_2024[[Region QB]:[Region QB]],"C/SWA",Offshore_Wells_Jan_2024[[Spud Year]:[Spud Year]],D$4,Offshore_Wells_Jan_2024[[Original Wellbore Intent]:[Original Wellbore Intent]],"Development",Offshore_Wells_Jan_2024[[Total Count Excl E&amp;A Mech ST]:[Total Count Excl E&amp;A Mech ST]],1)</f>
        <v>0</v>
      </c>
      <c r="E70" s="81">
        <f>COUNTIFS(Offshore_Wells_Jan_2024[[Region QB]:[Region QB]],"C/SWA",Offshore_Wells_Jan_2024[[Spud Year]:[Spud Year]],E$4,Offshore_Wells_Jan_2024[[Original Wellbore Intent]:[Original Wellbore Intent]],"Development",Offshore_Wells_Jan_2024[[Total Count Excl E&amp;A Mech ST]:[Total Count Excl E&amp;A Mech ST]],1)</f>
        <v>0</v>
      </c>
      <c r="F70" s="81">
        <f>COUNTIFS(Offshore_Wells_Jan_2024[[Region QB]:[Region QB]],"C/SWA",Offshore_Wells_Jan_2024[[Spud Year]:[Spud Year]],F$4,Offshore_Wells_Jan_2024[[Original Wellbore Intent]:[Original Wellbore Intent]],"Development",Offshore_Wells_Jan_2024[[Total Count Excl E&amp;A Mech ST]:[Total Count Excl E&amp;A Mech ST]],1)</f>
        <v>0</v>
      </c>
      <c r="G70" s="81">
        <f>COUNTIFS(Offshore_Wells_Jan_2024[[Region QB]:[Region QB]],"C/SWA",Offshore_Wells_Jan_2024[[Spud Year]:[Spud Year]],G$4,Offshore_Wells_Jan_2024[[Original Wellbore Intent]:[Original Wellbore Intent]],"Development",Offshore_Wells_Jan_2024[[Total Count Excl E&amp;A Mech ST]:[Total Count Excl E&amp;A Mech ST]],1)</f>
        <v>0</v>
      </c>
      <c r="H70" s="81">
        <f>COUNTIFS(Offshore_Wells_Jan_2024[[Region QB]:[Region QB]],"C/SWA",Offshore_Wells_Jan_2024[[Spud Year]:[Spud Year]],H$4,Offshore_Wells_Jan_2024[[Original Wellbore Intent]:[Original Wellbore Intent]],"Development",Offshore_Wells_Jan_2024[[Total Count Excl E&amp;A Mech ST]:[Total Count Excl E&amp;A Mech ST]],1)</f>
        <v>0</v>
      </c>
      <c r="I70" s="81">
        <f>COUNTIFS(Offshore_Wells_Jan_2024[[Region QB]:[Region QB]],"C/SWA",Offshore_Wells_Jan_2024[[Spud Year]:[Spud Year]],I$4,Offshore_Wells_Jan_2024[[Original Wellbore Intent]:[Original Wellbore Intent]],"Development",Offshore_Wells_Jan_2024[[Total Count Excl E&amp;A Mech ST]:[Total Count Excl E&amp;A Mech ST]],1)</f>
        <v>0</v>
      </c>
      <c r="J70" s="81">
        <f>COUNTIFS(Offshore_Wells_Jan_2024[[Region QB]:[Region QB]],"C/SWA",Offshore_Wells_Jan_2024[[Spud Year]:[Spud Year]],J$4,Offshore_Wells_Jan_2024[[Original Wellbore Intent]:[Original Wellbore Intent]],"Development",Offshore_Wells_Jan_2024[[Total Count Excl E&amp;A Mech ST]:[Total Count Excl E&amp;A Mech ST]],1)</f>
        <v>0</v>
      </c>
      <c r="K70" s="81">
        <f>COUNTIFS(Offshore_Wells_Jan_2024[[Region QB]:[Region QB]],"C/SWA",Offshore_Wells_Jan_2024[[Spud Year]:[Spud Year]],K$4,Offshore_Wells_Jan_2024[[Original Wellbore Intent]:[Original Wellbore Intent]],"Development",Offshore_Wells_Jan_2024[[Total Count Excl E&amp;A Mech ST]:[Total Count Excl E&amp;A Mech ST]],1)</f>
        <v>0</v>
      </c>
      <c r="L70" s="81">
        <f>COUNTIFS(Offshore_Wells_Jan_2024[[Region QB]:[Region QB]],"C/SWA",Offshore_Wells_Jan_2024[[Spud Year]:[Spud Year]],L$4,Offshore_Wells_Jan_2024[[Original Wellbore Intent]:[Original Wellbore Intent]],"Development",Offshore_Wells_Jan_2024[[Total Count Excl E&amp;A Mech ST]:[Total Count Excl E&amp;A Mech ST]],1)</f>
        <v>0</v>
      </c>
      <c r="M70" s="81">
        <f>COUNTIFS(Offshore_Wells_Jan_2024[[Region QB]:[Region QB]],"C/SWA",Offshore_Wells_Jan_2024[[Spud Year]:[Spud Year]],M$4,Offshore_Wells_Jan_2024[[Original Wellbore Intent]:[Original Wellbore Intent]],"Development",Offshore_Wells_Jan_2024[[Total Count Excl E&amp;A Mech ST]:[Total Count Excl E&amp;A Mech ST]],1)</f>
        <v>0</v>
      </c>
      <c r="N70" s="81">
        <f>COUNTIFS(Offshore_Wells_Jan_2024[[Region QB]:[Region QB]],"C/SWA",Offshore_Wells_Jan_2024[[Spud Year]:[Spud Year]],N$4,Offshore_Wells_Jan_2024[[Original Wellbore Intent]:[Original Wellbore Intent]],"Development",Offshore_Wells_Jan_2024[[Total Count Excl E&amp;A Mech ST]:[Total Count Excl E&amp;A Mech ST]],1)</f>
        <v>0</v>
      </c>
      <c r="O70" s="81">
        <f>COUNTIFS(Offshore_Wells_Jan_2024[[Region QB]:[Region QB]],"C/SWA",Offshore_Wells_Jan_2024[[Spud Year]:[Spud Year]],O$4,Offshore_Wells_Jan_2024[[Original Wellbore Intent]:[Original Wellbore Intent]],"Development",Offshore_Wells_Jan_2024[[Total Count Excl E&amp;A Mech ST]:[Total Count Excl E&amp;A Mech ST]],1)</f>
        <v>0</v>
      </c>
      <c r="P70" s="81">
        <f>COUNTIFS(Offshore_Wells_Jan_2024[[Region QB]:[Region QB]],"C/SWA",Offshore_Wells_Jan_2024[[Spud Year]:[Spud Year]],P$4,Offshore_Wells_Jan_2024[[Original Wellbore Intent]:[Original Wellbore Intent]],"Development",Offshore_Wells_Jan_2024[[Total Count Excl E&amp;A Mech ST]:[Total Count Excl E&amp;A Mech ST]],1)</f>
        <v>0</v>
      </c>
      <c r="Q70" s="81">
        <f>COUNTIFS(Offshore_Wells_Jan_2024[[Region QB]:[Region QB]],"C/SWA",Offshore_Wells_Jan_2024[[Spud Year]:[Spud Year]],Q$4,Offshore_Wells_Jan_2024[[Original Wellbore Intent]:[Original Wellbore Intent]],"Development",Offshore_Wells_Jan_2024[[Total Count Excl E&amp;A Mech ST]:[Total Count Excl E&amp;A Mech ST]],1)</f>
        <v>0</v>
      </c>
      <c r="R70" s="81">
        <f>COUNTIFS(Offshore_Wells_Jan_2024[[Region QB]:[Region QB]],"C/SWA",Offshore_Wells_Jan_2024[[Spud Year]:[Spud Year]],R$4,Offshore_Wells_Jan_2024[[Original Wellbore Intent]:[Original Wellbore Intent]],"Development",Offshore_Wells_Jan_2024[[Total Count Excl E&amp;A Mech ST]:[Total Count Excl E&amp;A Mech ST]],1)</f>
        <v>0</v>
      </c>
      <c r="S70" s="81">
        <f>COUNTIFS(Offshore_Wells_Jan_2024[[Region QB]:[Region QB]],"C/SWA",Offshore_Wells_Jan_2024[[Spud Year]:[Spud Year]],S$4,Offshore_Wells_Jan_2024[[Original Wellbore Intent]:[Original Wellbore Intent]],"Development",Offshore_Wells_Jan_2024[[Total Count Excl E&amp;A Mech ST]:[Total Count Excl E&amp;A Mech ST]],1)</f>
        <v>0</v>
      </c>
      <c r="T70" s="81">
        <f>COUNTIFS(Offshore_Wells_Jan_2024[[Region QB]:[Region QB]],"C/SWA",Offshore_Wells_Jan_2024[[Spud Year]:[Spud Year]],T$4,Offshore_Wells_Jan_2024[[Original Wellbore Intent]:[Original Wellbore Intent]],"Development",Offshore_Wells_Jan_2024[[Total Count Excl E&amp;A Mech ST]:[Total Count Excl E&amp;A Mech ST]],1)</f>
        <v>0</v>
      </c>
      <c r="U70" s="81">
        <f>COUNTIFS(Offshore_Wells_Jan_2024[[Region QB]:[Region QB]],"C/SWA",Offshore_Wells_Jan_2024[[Spud Year]:[Spud Year]],U$4,Offshore_Wells_Jan_2024[[Original Wellbore Intent]:[Original Wellbore Intent]],"Development",Offshore_Wells_Jan_2024[[Total Count Excl E&amp;A Mech ST]:[Total Count Excl E&amp;A Mech ST]],1)</f>
        <v>0</v>
      </c>
      <c r="V70" s="81">
        <f>COUNTIFS(Offshore_Wells_Jan_2024[[Region QB]:[Region QB]],"C/SWA",Offshore_Wells_Jan_2024[[Spud Year]:[Spud Year]],V$4,Offshore_Wells_Jan_2024[[Original Wellbore Intent]:[Original Wellbore Intent]],"Development",Offshore_Wells_Jan_2024[[Total Count Excl E&amp;A Mech ST]:[Total Count Excl E&amp;A Mech ST]],1)</f>
        <v>0</v>
      </c>
      <c r="W70" s="81">
        <f>COUNTIFS(Offshore_Wells_Jan_2024[[Region QB]:[Region QB]],"C/SWA",Offshore_Wells_Jan_2024[[Spud Year]:[Spud Year]],W$4,Offshore_Wells_Jan_2024[[Original Wellbore Intent]:[Original Wellbore Intent]],"Development",Offshore_Wells_Jan_2024[[Total Count Excl E&amp;A Mech ST]:[Total Count Excl E&amp;A Mech ST]],1)</f>
        <v>0</v>
      </c>
      <c r="X70" s="81">
        <f>COUNTIFS(Offshore_Wells_Jan_2024[[Region QB]:[Region QB]],"C/SWA",Offshore_Wells_Jan_2024[[Spud Year]:[Spud Year]],X$4,Offshore_Wells_Jan_2024[[Original Wellbore Intent]:[Original Wellbore Intent]],"Development",Offshore_Wells_Jan_2024[[Total Count Excl E&amp;A Mech ST]:[Total Count Excl E&amp;A Mech ST]],1)</f>
        <v>0</v>
      </c>
      <c r="Y70" s="81">
        <f>COUNTIFS(Offshore_Wells_Jan_2024[[Region QB]:[Region QB]],"C/SWA",Offshore_Wells_Jan_2024[[Spud Year]:[Spud Year]],Y$4,Offshore_Wells_Jan_2024[[Original Wellbore Intent]:[Original Wellbore Intent]],"Development",Offshore_Wells_Jan_2024[[Total Count Excl E&amp;A Mech ST]:[Total Count Excl E&amp;A Mech ST]],1)</f>
        <v>0</v>
      </c>
      <c r="Z70" s="81">
        <f>COUNTIFS(Offshore_Wells_Jan_2024[[Region QB]:[Region QB]],"C/SWA",Offshore_Wells_Jan_2024[[Spud Year]:[Spud Year]],Z$4,Offshore_Wells_Jan_2024[[Original Wellbore Intent]:[Original Wellbore Intent]],"Development",Offshore_Wells_Jan_2024[[Total Count Excl E&amp;A Mech ST]:[Total Count Excl E&amp;A Mech ST]],1)</f>
        <v>0</v>
      </c>
      <c r="AA70" s="81">
        <f>COUNTIFS(Offshore_Wells_Jan_2024[[Region QB]:[Region QB]],"C/SWA",Offshore_Wells_Jan_2024[[Spud Year]:[Spud Year]],AA$4,Offshore_Wells_Jan_2024[[Original Wellbore Intent]:[Original Wellbore Intent]],"Development",Offshore_Wells_Jan_2024[[Total Count Excl E&amp;A Mech ST]:[Total Count Excl E&amp;A Mech ST]],1)</f>
        <v>0</v>
      </c>
      <c r="AB70" s="81">
        <f>COUNTIFS(Offshore_Wells_Jan_2024[[Region QB]:[Region QB]],"C/SWA",Offshore_Wells_Jan_2024[[Spud Year]:[Spud Year]],AB$4,Offshore_Wells_Jan_2024[[Original Wellbore Intent]:[Original Wellbore Intent]],"Development",Offshore_Wells_Jan_2024[[Total Count Excl E&amp;A Mech ST]:[Total Count Excl E&amp;A Mech ST]],1)</f>
        <v>0</v>
      </c>
      <c r="AC70" s="81">
        <f>COUNTIFS(Offshore_Wells_Jan_2024[[Region QB]:[Region QB]],"C/SWA",Offshore_Wells_Jan_2024[[Spud Year]:[Spud Year]],AC$4,Offshore_Wells_Jan_2024[[Original Wellbore Intent]:[Original Wellbore Intent]],"Development",Offshore_Wells_Jan_2024[[Total Count Excl E&amp;A Mech ST]:[Total Count Excl E&amp;A Mech ST]],1)</f>
        <v>0</v>
      </c>
      <c r="AD70" s="81">
        <f>COUNTIFS(Offshore_Wells_Jan_2024[[Region QB]:[Region QB]],"C/SWA",Offshore_Wells_Jan_2024[[Spud Year]:[Spud Year]],AD$4,Offshore_Wells_Jan_2024[[Original Wellbore Intent]:[Original Wellbore Intent]],"Development",Offshore_Wells_Jan_2024[[Total Count Excl E&amp;A Mech ST]:[Total Count Excl E&amp;A Mech ST]],1)</f>
        <v>0</v>
      </c>
      <c r="AE70" s="81">
        <f>COUNTIFS(Offshore_Wells_Jan_2024[[Region QB]:[Region QB]],"C/SWA",Offshore_Wells_Jan_2024[[Spud Year]:[Spud Year]],AE$4,Offshore_Wells_Jan_2024[[Original Wellbore Intent]:[Original Wellbore Intent]],"Development",Offshore_Wells_Jan_2024[[Total Count Excl E&amp;A Mech ST]:[Total Count Excl E&amp;A Mech ST]],1)</f>
        <v>0</v>
      </c>
      <c r="AF70" s="81">
        <f>COUNTIFS(Offshore_Wells_Jan_2024[[Region QB]:[Region QB]],"C/SWA",Offshore_Wells_Jan_2024[[Spud Year]:[Spud Year]],AF$4,Offshore_Wells_Jan_2024[[Original Wellbore Intent]:[Original Wellbore Intent]],"Development",Offshore_Wells_Jan_2024[[Total Count Excl E&amp;A Mech ST]:[Total Count Excl E&amp;A Mech ST]],1)</f>
        <v>0</v>
      </c>
      <c r="AG70" s="81">
        <f>COUNTIFS(Offshore_Wells_Jan_2024[[Region QB]:[Region QB]],"C/SWA",Offshore_Wells_Jan_2024[[Spud Year]:[Spud Year]],AG$4,Offshore_Wells_Jan_2024[[Original Wellbore Intent]:[Original Wellbore Intent]],"Development",Offshore_Wells_Jan_2024[[Total Count Excl E&amp;A Mech ST]:[Total Count Excl E&amp;A Mech ST]],1)</f>
        <v>0</v>
      </c>
      <c r="AH70" s="81">
        <f>COUNTIFS(Offshore_Wells_Jan_2024[[Region QB]:[Region QB]],"C/SWA",Offshore_Wells_Jan_2024[[Spud Year]:[Spud Year]],AH$4,Offshore_Wells_Jan_2024[[Original Wellbore Intent]:[Original Wellbore Intent]],"Development",Offshore_Wells_Jan_2024[[Total Count Excl E&amp;A Mech ST]:[Total Count Excl E&amp;A Mech ST]],1)</f>
        <v>0</v>
      </c>
      <c r="AI70" s="81">
        <f>COUNTIFS(Offshore_Wells_Jan_2024[[Region QB]:[Region QB]],"C/SWA",Offshore_Wells_Jan_2024[[Spud Year]:[Spud Year]],AI$4,Offshore_Wells_Jan_2024[[Original Wellbore Intent]:[Original Wellbore Intent]],"Development",Offshore_Wells_Jan_2024[[Total Count Excl E&amp;A Mech ST]:[Total Count Excl E&amp;A Mech ST]],1)</f>
        <v>0</v>
      </c>
      <c r="AJ70" s="81">
        <f>COUNTIFS(Offshore_Wells_Jan_2024[[Region QB]:[Region QB]],"C/SWA",Offshore_Wells_Jan_2024[[Spud Year]:[Spud Year]],AJ$4,Offshore_Wells_Jan_2024[[Original Wellbore Intent]:[Original Wellbore Intent]],"Development",Offshore_Wells_Jan_2024[[Total Count Excl E&amp;A Mech ST]:[Total Count Excl E&amp;A Mech ST]],1)</f>
        <v>0</v>
      </c>
      <c r="AK70" s="81">
        <f>COUNTIFS(Offshore_Wells_Jan_2024[[Region QB]:[Region QB]],"C/SWA",Offshore_Wells_Jan_2024[[Spud Year]:[Spud Year]],AK$4,Offshore_Wells_Jan_2024[[Original Wellbore Intent]:[Original Wellbore Intent]],"Development",Offshore_Wells_Jan_2024[[Total Count Excl E&amp;A Mech ST]:[Total Count Excl E&amp;A Mech ST]],1)</f>
        <v>0</v>
      </c>
      <c r="AL70" s="81">
        <f>COUNTIFS(Offshore_Wells_Jan_2024[[Region QB]:[Region QB]],"C/SWA",Offshore_Wells_Jan_2024[[Spud Year]:[Spud Year]],AL$4,Offshore_Wells_Jan_2024[[Original Wellbore Intent]:[Original Wellbore Intent]],"Development",Offshore_Wells_Jan_2024[[Total Count Excl E&amp;A Mech ST]:[Total Count Excl E&amp;A Mech ST]],1)</f>
        <v>0</v>
      </c>
      <c r="AM70" s="81">
        <f>COUNTIFS(Offshore_Wells_Jan_2024[[Region QB]:[Region QB]],"C/SWA",Offshore_Wells_Jan_2024[[Spud Year]:[Spud Year]],AM$4,Offshore_Wells_Jan_2024[[Original Wellbore Intent]:[Original Wellbore Intent]],"Development",Offshore_Wells_Jan_2024[[Total Count Excl E&amp;A Mech ST]:[Total Count Excl E&amp;A Mech ST]],1)</f>
        <v>0</v>
      </c>
      <c r="AN70" s="81">
        <f>COUNTIFS(Offshore_Wells_Jan_2024[[Region QB]:[Region QB]],"C/SWA",Offshore_Wells_Jan_2024[[Spud Year]:[Spud Year]],AN$4,Offshore_Wells_Jan_2024[[Original Wellbore Intent]:[Original Wellbore Intent]],"Development",Offshore_Wells_Jan_2024[[Total Count Excl E&amp;A Mech ST]:[Total Count Excl E&amp;A Mech ST]],1)</f>
        <v>0</v>
      </c>
      <c r="AO70" s="81">
        <f>COUNTIFS(Offshore_Wells_Jan_2024[[Region QB]:[Region QB]],"C/SWA",Offshore_Wells_Jan_2024[[Spud Year]:[Spud Year]],AO$4,Offshore_Wells_Jan_2024[[Original Wellbore Intent]:[Original Wellbore Intent]],"Development",Offshore_Wells_Jan_2024[[Total Count Excl E&amp;A Mech ST]:[Total Count Excl E&amp;A Mech ST]],1)</f>
        <v>0</v>
      </c>
      <c r="AP70" s="81">
        <f>COUNTIFS(Offshore_Wells_Jan_2024[[Region QB]:[Region QB]],"C/SWA",Offshore_Wells_Jan_2024[[Spud Year]:[Spud Year]],AP$4,Offshore_Wells_Jan_2024[[Original Wellbore Intent]:[Original Wellbore Intent]],"Development",Offshore_Wells_Jan_2024[[Total Count Excl E&amp;A Mech ST]:[Total Count Excl E&amp;A Mech ST]],1)</f>
        <v>0</v>
      </c>
      <c r="AQ70" s="81">
        <f>COUNTIFS(Offshore_Wells_Jan_2024[[Region QB]:[Region QB]],"C/SWA",Offshore_Wells_Jan_2024[[Spud Year]:[Spud Year]],AQ$4,Offshore_Wells_Jan_2024[[Original Wellbore Intent]:[Original Wellbore Intent]],"Development",Offshore_Wells_Jan_2024[[Total Count Excl E&amp;A Mech ST]:[Total Count Excl E&amp;A Mech ST]],1)</f>
        <v>0</v>
      </c>
      <c r="AR70" s="81">
        <f>COUNTIFS(Offshore_Wells_Jan_2024[[Region QB]:[Region QB]],"C/SWA",Offshore_Wells_Jan_2024[[Spud Year]:[Spud Year]],AR$4,Offshore_Wells_Jan_2024[[Original Wellbore Intent]:[Original Wellbore Intent]],"Development",Offshore_Wells_Jan_2024[[Total Count Excl E&amp;A Mech ST]:[Total Count Excl E&amp;A Mech ST]],1)</f>
        <v>0</v>
      </c>
      <c r="AS70" s="81">
        <f>COUNTIFS(Offshore_Wells_Jan_2024[[Region QB]:[Region QB]],"C/SWA",Offshore_Wells_Jan_2024[[Spud Year]:[Spud Year]],AS$4,Offshore_Wells_Jan_2024[[Original Wellbore Intent]:[Original Wellbore Intent]],"Development",Offshore_Wells_Jan_2024[[Total Count Excl E&amp;A Mech ST]:[Total Count Excl E&amp;A Mech ST]],1)</f>
        <v>0</v>
      </c>
      <c r="AT70" s="81">
        <f>COUNTIFS(Offshore_Wells_Jan_2024[[Region QB]:[Region QB]],"C/SWA",Offshore_Wells_Jan_2024[[Spud Year]:[Spud Year]],AT$4,Offshore_Wells_Jan_2024[[Original Wellbore Intent]:[Original Wellbore Intent]],"Development",Offshore_Wells_Jan_2024[[Total Count Excl E&amp;A Mech ST]:[Total Count Excl E&amp;A Mech ST]],1)</f>
        <v>0</v>
      </c>
      <c r="AU70" s="81">
        <f>COUNTIFS(Offshore_Wells_Jan_2024[[Region QB]:[Region QB]],"C/SWA",Offshore_Wells_Jan_2024[[Spud Year]:[Spud Year]],AU$4,Offshore_Wells_Jan_2024[[Original Wellbore Intent]:[Original Wellbore Intent]],"Development",Offshore_Wells_Jan_2024[[Total Count Excl E&amp;A Mech ST]:[Total Count Excl E&amp;A Mech ST]],1)</f>
        <v>0</v>
      </c>
      <c r="AV70" s="81">
        <f>COUNTIFS(Offshore_Wells_Jan_2024[[Region QB]:[Region QB]],"C/SWA",Offshore_Wells_Jan_2024[[Spud Year]:[Spud Year]],AV$4,Offshore_Wells_Jan_2024[[Original Wellbore Intent]:[Original Wellbore Intent]],"Development",Offshore_Wells_Jan_2024[[Total Count Excl E&amp;A Mech ST]:[Total Count Excl E&amp;A Mech ST]],1)</f>
        <v>0</v>
      </c>
      <c r="AW70" s="81">
        <f>COUNTIFS(Offshore_Wells_Jan_2024[[Region QB]:[Region QB]],"C/SWA",Offshore_Wells_Jan_2024[[Spud Year]:[Spud Year]],AW$4,Offshore_Wells_Jan_2024[[Original Wellbore Intent]:[Original Wellbore Intent]],"Development",Offshore_Wells_Jan_2024[[Total Count Excl E&amp;A Mech ST]:[Total Count Excl E&amp;A Mech ST]],1)</f>
        <v>0</v>
      </c>
      <c r="AX70" s="81">
        <f>COUNTIFS(Offshore_Wells_Jan_2024[[Region QB]:[Region QB]],"C/SWA",Offshore_Wells_Jan_2024[[Spud Year]:[Spud Year]],AX$4,Offshore_Wells_Jan_2024[[Original Wellbore Intent]:[Original Wellbore Intent]],"Development",Offshore_Wells_Jan_2024[[Total Count Excl E&amp;A Mech ST]:[Total Count Excl E&amp;A Mech ST]],1)</f>
        <v>0</v>
      </c>
      <c r="AY70" s="81">
        <f>COUNTIFS(Offshore_Wells_Jan_2024[[Region QB]:[Region QB]],"C/SWA",Offshore_Wells_Jan_2024[[Spud Year]:[Spud Year]],AY$4,Offshore_Wells_Jan_2024[[Original Wellbore Intent]:[Original Wellbore Intent]],"Development",Offshore_Wells_Jan_2024[[Total Count Excl E&amp;A Mech ST]:[Total Count Excl E&amp;A Mech ST]],1)</f>
        <v>0</v>
      </c>
      <c r="AZ70" s="81">
        <f>COUNTIFS(Offshore_Wells_Jan_2024[[Region QB]:[Region QB]],"C/SWA",Offshore_Wells_Jan_2024[[Spud Year]:[Spud Year]],AZ$4,Offshore_Wells_Jan_2024[[Original Wellbore Intent]:[Original Wellbore Intent]],"Development",Offshore_Wells_Jan_2024[[Total Count Excl E&amp;A Mech ST]:[Total Count Excl E&amp;A Mech ST]],1)</f>
        <v>0</v>
      </c>
      <c r="BA70" s="81">
        <f>COUNTIFS(Offshore_Wells_Jan_2024[[Region QB]:[Region QB]],"C/SWA",Offshore_Wells_Jan_2024[[Spud Year]:[Spud Year]],BA$4,Offshore_Wells_Jan_2024[[Original Wellbore Intent]:[Original Wellbore Intent]],"Development",Offshore_Wells_Jan_2024[[Total Count Excl E&amp;A Mech ST]:[Total Count Excl E&amp;A Mech ST]],1)</f>
        <v>0</v>
      </c>
      <c r="BB70" s="81">
        <f>COUNTIFS(Offshore_Wells_Jan_2024[[Region QB]:[Region QB]],"C/SWA",Offshore_Wells_Jan_2024[[Spud Year]:[Spud Year]],BB$4,Offshore_Wells_Jan_2024[[Original Wellbore Intent]:[Original Wellbore Intent]],"Development",Offshore_Wells_Jan_2024[[Total Count Excl E&amp;A Mech ST]:[Total Count Excl E&amp;A Mech ST]],1)</f>
        <v>0</v>
      </c>
      <c r="BC70" s="81">
        <f>COUNTIFS(Offshore_Wells_Jan_2024[[Region QB]:[Region QB]],"C/SWA",Offshore_Wells_Jan_2024[[Spud Year]:[Spud Year]],BC$4,Offshore_Wells_Jan_2024[[Original Wellbore Intent]:[Original Wellbore Intent]],"Development",Offshore_Wells_Jan_2024[[Total Count Excl E&amp;A Mech ST]:[Total Count Excl E&amp;A Mech ST]],1)</f>
        <v>0</v>
      </c>
      <c r="BD70" s="81">
        <f>COUNTIFS(Offshore_Wells_Jan_2024[[Region QB]:[Region QB]],"C/SWA",Offshore_Wells_Jan_2024[[Spud Year]:[Spud Year]],BD$4,Offshore_Wells_Jan_2024[[Original Wellbore Intent]:[Original Wellbore Intent]],"Development",Offshore_Wells_Jan_2024[[Total Count Excl E&amp;A Mech ST]:[Total Count Excl E&amp;A Mech ST]],1)</f>
        <v>0</v>
      </c>
      <c r="BE70" s="81">
        <f>COUNTIFS(Offshore_Wells_Jan_2024[[Region QB]:[Region QB]],"C/SWA",Offshore_Wells_Jan_2024[[Spud Year]:[Spud Year]],BE$4,Offshore_Wells_Jan_2024[[Original Wellbore Intent]:[Original Wellbore Intent]],"Development",Offshore_Wells_Jan_2024[[Total Count Excl E&amp;A Mech ST]:[Total Count Excl E&amp;A Mech ST]],1)</f>
        <v>0</v>
      </c>
      <c r="BF70" s="81">
        <f>COUNTIFS(Offshore_Wells_Jan_2024[[Region QB]:[Region QB]],"C/SWA",Offshore_Wells_Jan_2024[[Spud Year]:[Spud Year]],BF$4,Offshore_Wells_Jan_2024[[Original Wellbore Intent]:[Original Wellbore Intent]],"Development",Offshore_Wells_Jan_2024[[Total Count Excl E&amp;A Mech ST]:[Total Count Excl E&amp;A Mech ST]],1)</f>
        <v>0</v>
      </c>
      <c r="BG70" s="81">
        <f>COUNTIFS(Offshore_Wells_Jan_2024[[Region QB]:[Region QB]],"C/SWA",Offshore_Wells_Jan_2024[[Spud Year]:[Spud Year]],BG$4,Offshore_Wells_Jan_2024[[Original Wellbore Intent]:[Original Wellbore Intent]],"Development",Offshore_Wells_Jan_2024[[Total Count Excl E&amp;A Mech ST]:[Total Count Excl E&amp;A Mech ST]],1)</f>
        <v>0</v>
      </c>
      <c r="BH70" s="81">
        <f>COUNTIFS(Offshore_Wells_Jan_2024[[Region QB]:[Region QB]],"C/SWA",Offshore_Wells_Jan_2024[[Spud Year]:[Spud Year]],BH$4,Offshore_Wells_Jan_2024[[Original Wellbore Intent]:[Original Wellbore Intent]],"Development",Offshore_Wells_Jan_2024[[Total Count Excl E&amp;A Mech ST]:[Total Count Excl E&amp;A Mech ST]],1)</f>
        <v>0</v>
      </c>
      <c r="BI70" s="81">
        <f>COUNTIFS(Offshore_Wells_Jan_2024[[Region QB]:[Region QB]],"C/SWA",Offshore_Wells_Jan_2024[[Spud Year]:[Spud Year]],BI$4,Offshore_Wells_Jan_2024[[Original Wellbore Intent]:[Original Wellbore Intent]],"Development",Offshore_Wells_Jan_2024[[Total Count Excl E&amp;A Mech ST]:[Total Count Excl E&amp;A Mech ST]],1)</f>
        <v>0</v>
      </c>
      <c r="BJ70" s="81">
        <f>COUNTIFS(Offshore_Wells_Jan_2024[[Region QB]:[Region QB]],"C/SWA",Offshore_Wells_Jan_2024[[Spud Year]:[Spud Year]],BJ$4,Offshore_Wells_Jan_2024[[Original Wellbore Intent]:[Original Wellbore Intent]],"Development",Offshore_Wells_Jan_2024[[Total Count Excl E&amp;A Mech ST]:[Total Count Excl E&amp;A Mech ST]],1)</f>
        <v>0</v>
      </c>
      <c r="BK70" s="73">
        <f t="shared" si="369"/>
        <v>0</v>
      </c>
    </row>
    <row r="71" spans="1:63" outlineLevel="1" x14ac:dyDescent="0.3">
      <c r="B71" s="19" t="s">
        <v>39</v>
      </c>
      <c r="C71" s="81">
        <f>COUNTIFS(Offshore_Wells_Jan_2024[[Region QB]:[Region QB]],"CNS",Offshore_Wells_Jan_2024[[Spud Year]:[Spud Year]],C$4,Offshore_Wells_Jan_2024[[Original Wellbore Intent]:[Original Wellbore Intent]],"Development",Offshore_Wells_Jan_2024[[Total Count Excl E&amp;A Mech ST]:[Total Count Excl E&amp;A Mech ST]],1)</f>
        <v>0</v>
      </c>
      <c r="D71" s="81">
        <f>COUNTIFS(Offshore_Wells_Jan_2024[[Region QB]:[Region QB]],"CNS",Offshore_Wells_Jan_2024[[Spud Year]:[Spud Year]],D$4,Offshore_Wells_Jan_2024[[Original Wellbore Intent]:[Original Wellbore Intent]],"Development",Offshore_Wells_Jan_2024[[Total Count Excl E&amp;A Mech ST]:[Total Count Excl E&amp;A Mech ST]],1)</f>
        <v>0</v>
      </c>
      <c r="E71" s="81">
        <f>COUNTIFS(Offshore_Wells_Jan_2024[[Region QB]:[Region QB]],"CNS",Offshore_Wells_Jan_2024[[Spud Year]:[Spud Year]],E$4,Offshore_Wells_Jan_2024[[Original Wellbore Intent]:[Original Wellbore Intent]],"Development",Offshore_Wells_Jan_2024[[Total Count Excl E&amp;A Mech ST]:[Total Count Excl E&amp;A Mech ST]],1)</f>
        <v>0</v>
      </c>
      <c r="F71" s="81">
        <f>COUNTIFS(Offshore_Wells_Jan_2024[[Region QB]:[Region QB]],"CNS",Offshore_Wells_Jan_2024[[Spud Year]:[Spud Year]],F$4,Offshore_Wells_Jan_2024[[Original Wellbore Intent]:[Original Wellbore Intent]],"Development",Offshore_Wells_Jan_2024[[Total Count Excl E&amp;A Mech ST]:[Total Count Excl E&amp;A Mech ST]],1)</f>
        <v>0</v>
      </c>
      <c r="G71" s="81">
        <f>COUNTIFS(Offshore_Wells_Jan_2024[[Region QB]:[Region QB]],"CNS",Offshore_Wells_Jan_2024[[Spud Year]:[Spud Year]],G$4,Offshore_Wells_Jan_2024[[Original Wellbore Intent]:[Original Wellbore Intent]],"Development",Offshore_Wells_Jan_2024[[Total Count Excl E&amp;A Mech ST]:[Total Count Excl E&amp;A Mech ST]],1)</f>
        <v>0</v>
      </c>
      <c r="H71" s="81">
        <f>COUNTIFS(Offshore_Wells_Jan_2024[[Region QB]:[Region QB]],"CNS",Offshore_Wells_Jan_2024[[Spud Year]:[Spud Year]],H$4,Offshore_Wells_Jan_2024[[Original Wellbore Intent]:[Original Wellbore Intent]],"Development",Offshore_Wells_Jan_2024[[Total Count Excl E&amp;A Mech ST]:[Total Count Excl E&amp;A Mech ST]],1)</f>
        <v>0</v>
      </c>
      <c r="I71" s="81">
        <f>COUNTIFS(Offshore_Wells_Jan_2024[[Region QB]:[Region QB]],"CNS",Offshore_Wells_Jan_2024[[Spud Year]:[Spud Year]],I$4,Offshore_Wells_Jan_2024[[Original Wellbore Intent]:[Original Wellbore Intent]],"Development",Offshore_Wells_Jan_2024[[Total Count Excl E&amp;A Mech ST]:[Total Count Excl E&amp;A Mech ST]],1)</f>
        <v>0</v>
      </c>
      <c r="J71" s="81">
        <f>COUNTIFS(Offshore_Wells_Jan_2024[[Region QB]:[Region QB]],"CNS",Offshore_Wells_Jan_2024[[Spud Year]:[Spud Year]],J$4,Offshore_Wells_Jan_2024[[Original Wellbore Intent]:[Original Wellbore Intent]],"Development",Offshore_Wells_Jan_2024[[Total Count Excl E&amp;A Mech ST]:[Total Count Excl E&amp;A Mech ST]],1)</f>
        <v>0</v>
      </c>
      <c r="K71" s="81">
        <f>COUNTIFS(Offshore_Wells_Jan_2024[[Region QB]:[Region QB]],"CNS",Offshore_Wells_Jan_2024[[Spud Year]:[Spud Year]],K$4,Offshore_Wells_Jan_2024[[Original Wellbore Intent]:[Original Wellbore Intent]],"Development",Offshore_Wells_Jan_2024[[Total Count Excl E&amp;A Mech ST]:[Total Count Excl E&amp;A Mech ST]],1)</f>
        <v>0</v>
      </c>
      <c r="L71" s="81">
        <f>COUNTIFS(Offshore_Wells_Jan_2024[[Region QB]:[Region QB]],"CNS",Offshore_Wells_Jan_2024[[Spud Year]:[Spud Year]],L$4,Offshore_Wells_Jan_2024[[Original Wellbore Intent]:[Original Wellbore Intent]],"Development",Offshore_Wells_Jan_2024[[Total Count Excl E&amp;A Mech ST]:[Total Count Excl E&amp;A Mech ST]],1)</f>
        <v>0</v>
      </c>
      <c r="M71" s="81">
        <f>COUNTIFS(Offshore_Wells_Jan_2024[[Region QB]:[Region QB]],"CNS",Offshore_Wells_Jan_2024[[Spud Year]:[Spud Year]],M$4,Offshore_Wells_Jan_2024[[Original Wellbore Intent]:[Original Wellbore Intent]],"Development",Offshore_Wells_Jan_2024[[Total Count Excl E&amp;A Mech ST]:[Total Count Excl E&amp;A Mech ST]],1)</f>
        <v>0</v>
      </c>
      <c r="N71" s="81">
        <f>COUNTIFS(Offshore_Wells_Jan_2024[[Region QB]:[Region QB]],"CNS",Offshore_Wells_Jan_2024[[Spud Year]:[Spud Year]],N$4,Offshore_Wells_Jan_2024[[Original Wellbore Intent]:[Original Wellbore Intent]],"Development",Offshore_Wells_Jan_2024[[Total Count Excl E&amp;A Mech ST]:[Total Count Excl E&amp;A Mech ST]],1)</f>
        <v>7</v>
      </c>
      <c r="O71" s="81">
        <f>COUNTIFS(Offshore_Wells_Jan_2024[[Region QB]:[Region QB]],"CNS",Offshore_Wells_Jan_2024[[Spud Year]:[Spud Year]],O$4,Offshore_Wells_Jan_2024[[Original Wellbore Intent]:[Original Wellbore Intent]],"Development",Offshore_Wells_Jan_2024[[Total Count Excl E&amp;A Mech ST]:[Total Count Excl E&amp;A Mech ST]],1)</f>
        <v>38</v>
      </c>
      <c r="P71" s="81">
        <f>COUNTIFS(Offshore_Wells_Jan_2024[[Region QB]:[Region QB]],"CNS",Offshore_Wells_Jan_2024[[Spud Year]:[Spud Year]],P$4,Offshore_Wells_Jan_2024[[Original Wellbore Intent]:[Original Wellbore Intent]],"Development",Offshore_Wells_Jan_2024[[Total Count Excl E&amp;A Mech ST]:[Total Count Excl E&amp;A Mech ST]],1)</f>
        <v>59</v>
      </c>
      <c r="Q71" s="81">
        <f>COUNTIFS(Offshore_Wells_Jan_2024[[Region QB]:[Region QB]],"CNS",Offshore_Wells_Jan_2024[[Spud Year]:[Spud Year]],Q$4,Offshore_Wells_Jan_2024[[Original Wellbore Intent]:[Original Wellbore Intent]],"Development",Offshore_Wells_Jan_2024[[Total Count Excl E&amp;A Mech ST]:[Total Count Excl E&amp;A Mech ST]],1)</f>
        <v>38</v>
      </c>
      <c r="R71" s="81">
        <f>COUNTIFS(Offshore_Wells_Jan_2024[[Region QB]:[Region QB]],"CNS",Offshore_Wells_Jan_2024[[Spud Year]:[Spud Year]],R$4,Offshore_Wells_Jan_2024[[Original Wellbore Intent]:[Original Wellbore Intent]],"Development",Offshore_Wells_Jan_2024[[Total Count Excl E&amp;A Mech ST]:[Total Count Excl E&amp;A Mech ST]],1)</f>
        <v>35</v>
      </c>
      <c r="S71" s="81">
        <f>COUNTIFS(Offshore_Wells_Jan_2024[[Region QB]:[Region QB]],"CNS",Offshore_Wells_Jan_2024[[Spud Year]:[Spud Year]],S$4,Offshore_Wells_Jan_2024[[Original Wellbore Intent]:[Original Wellbore Intent]],"Development",Offshore_Wells_Jan_2024[[Total Count Excl E&amp;A Mech ST]:[Total Count Excl E&amp;A Mech ST]],1)</f>
        <v>51</v>
      </c>
      <c r="T71" s="81">
        <f>COUNTIFS(Offshore_Wells_Jan_2024[[Region QB]:[Region QB]],"CNS",Offshore_Wells_Jan_2024[[Spud Year]:[Spud Year]],T$4,Offshore_Wells_Jan_2024[[Original Wellbore Intent]:[Original Wellbore Intent]],"Development",Offshore_Wells_Jan_2024[[Total Count Excl E&amp;A Mech ST]:[Total Count Excl E&amp;A Mech ST]],1)</f>
        <v>39</v>
      </c>
      <c r="U71" s="81">
        <f>COUNTIFS(Offshore_Wells_Jan_2024[[Region QB]:[Region QB]],"CNS",Offshore_Wells_Jan_2024[[Spud Year]:[Spud Year]],U$4,Offshore_Wells_Jan_2024[[Original Wellbore Intent]:[Original Wellbore Intent]],"Development",Offshore_Wells_Jan_2024[[Total Count Excl E&amp;A Mech ST]:[Total Count Excl E&amp;A Mech ST]],1)</f>
        <v>36</v>
      </c>
      <c r="V71" s="81">
        <f>COUNTIFS(Offshore_Wells_Jan_2024[[Region QB]:[Region QB]],"CNS",Offshore_Wells_Jan_2024[[Spud Year]:[Spud Year]],V$4,Offshore_Wells_Jan_2024[[Original Wellbore Intent]:[Original Wellbore Intent]],"Development",Offshore_Wells_Jan_2024[[Total Count Excl E&amp;A Mech ST]:[Total Count Excl E&amp;A Mech ST]],1)</f>
        <v>31</v>
      </c>
      <c r="W71" s="81">
        <f>COUNTIFS(Offshore_Wells_Jan_2024[[Region QB]:[Region QB]],"CNS",Offshore_Wells_Jan_2024[[Spud Year]:[Spud Year]],W$4,Offshore_Wells_Jan_2024[[Original Wellbore Intent]:[Original Wellbore Intent]],"Development",Offshore_Wells_Jan_2024[[Total Count Excl E&amp;A Mech ST]:[Total Count Excl E&amp;A Mech ST]],1)</f>
        <v>27</v>
      </c>
      <c r="X71" s="81">
        <f>COUNTIFS(Offshore_Wells_Jan_2024[[Region QB]:[Region QB]],"CNS",Offshore_Wells_Jan_2024[[Spud Year]:[Spud Year]],X$4,Offshore_Wells_Jan_2024[[Original Wellbore Intent]:[Original Wellbore Intent]],"Development",Offshore_Wells_Jan_2024[[Total Count Excl E&amp;A Mech ST]:[Total Count Excl E&amp;A Mech ST]],1)</f>
        <v>35</v>
      </c>
      <c r="Y71" s="81">
        <f>COUNTIFS(Offshore_Wells_Jan_2024[[Region QB]:[Region QB]],"CNS",Offshore_Wells_Jan_2024[[Spud Year]:[Spud Year]],Y$4,Offshore_Wells_Jan_2024[[Original Wellbore Intent]:[Original Wellbore Intent]],"Development",Offshore_Wells_Jan_2024[[Total Count Excl E&amp;A Mech ST]:[Total Count Excl E&amp;A Mech ST]],1)</f>
        <v>13</v>
      </c>
      <c r="Z71" s="81">
        <f>COUNTIFS(Offshore_Wells_Jan_2024[[Region QB]:[Region QB]],"CNS",Offshore_Wells_Jan_2024[[Spud Year]:[Spud Year]],Z$4,Offshore_Wells_Jan_2024[[Original Wellbore Intent]:[Original Wellbore Intent]],"Development",Offshore_Wells_Jan_2024[[Total Count Excl E&amp;A Mech ST]:[Total Count Excl E&amp;A Mech ST]],1)</f>
        <v>32</v>
      </c>
      <c r="AA71" s="81">
        <f>COUNTIFS(Offshore_Wells_Jan_2024[[Region QB]:[Region QB]],"CNS",Offshore_Wells_Jan_2024[[Spud Year]:[Spud Year]],AA$4,Offshore_Wells_Jan_2024[[Original Wellbore Intent]:[Original Wellbore Intent]],"Development",Offshore_Wells_Jan_2024[[Total Count Excl E&amp;A Mech ST]:[Total Count Excl E&amp;A Mech ST]],1)</f>
        <v>36</v>
      </c>
      <c r="AB71" s="81">
        <f>COUNTIFS(Offshore_Wells_Jan_2024[[Region QB]:[Region QB]],"CNS",Offshore_Wells_Jan_2024[[Spud Year]:[Spud Year]],AB$4,Offshore_Wells_Jan_2024[[Original Wellbore Intent]:[Original Wellbore Intent]],"Development",Offshore_Wells_Jan_2024[[Total Count Excl E&amp;A Mech ST]:[Total Count Excl E&amp;A Mech ST]],1)</f>
        <v>20</v>
      </c>
      <c r="AC71" s="81">
        <f>COUNTIFS(Offshore_Wells_Jan_2024[[Region QB]:[Region QB]],"CNS",Offshore_Wells_Jan_2024[[Spud Year]:[Spud Year]],AC$4,Offshore_Wells_Jan_2024[[Original Wellbore Intent]:[Original Wellbore Intent]],"Development",Offshore_Wells_Jan_2024[[Total Count Excl E&amp;A Mech ST]:[Total Count Excl E&amp;A Mech ST]],1)</f>
        <v>27</v>
      </c>
      <c r="AD71" s="81">
        <f>COUNTIFS(Offshore_Wells_Jan_2024[[Region QB]:[Region QB]],"CNS",Offshore_Wells_Jan_2024[[Spud Year]:[Spud Year]],AD$4,Offshore_Wells_Jan_2024[[Original Wellbore Intent]:[Original Wellbore Intent]],"Development",Offshore_Wells_Jan_2024[[Total Count Excl E&amp;A Mech ST]:[Total Count Excl E&amp;A Mech ST]],1)</f>
        <v>52</v>
      </c>
      <c r="AE71" s="81">
        <f>COUNTIFS(Offshore_Wells_Jan_2024[[Region QB]:[Region QB]],"CNS",Offshore_Wells_Jan_2024[[Spud Year]:[Spud Year]],AE$4,Offshore_Wells_Jan_2024[[Original Wellbore Intent]:[Original Wellbore Intent]],"Development",Offshore_Wells_Jan_2024[[Total Count Excl E&amp;A Mech ST]:[Total Count Excl E&amp;A Mech ST]],1)</f>
        <v>61</v>
      </c>
      <c r="AF71" s="81">
        <f>COUNTIFS(Offshore_Wells_Jan_2024[[Region QB]:[Region QB]],"CNS",Offshore_Wells_Jan_2024[[Spud Year]:[Spud Year]],AF$4,Offshore_Wells_Jan_2024[[Original Wellbore Intent]:[Original Wellbore Intent]],"Development",Offshore_Wells_Jan_2024[[Total Count Excl E&amp;A Mech ST]:[Total Count Excl E&amp;A Mech ST]],1)</f>
        <v>45</v>
      </c>
      <c r="AG71" s="81">
        <f>COUNTIFS(Offshore_Wells_Jan_2024[[Region QB]:[Region QB]],"CNS",Offshore_Wells_Jan_2024[[Spud Year]:[Spud Year]],AG$4,Offshore_Wells_Jan_2024[[Original Wellbore Intent]:[Original Wellbore Intent]],"Development",Offshore_Wells_Jan_2024[[Total Count Excl E&amp;A Mech ST]:[Total Count Excl E&amp;A Mech ST]],1)</f>
        <v>74</v>
      </c>
      <c r="AH71" s="81">
        <f>COUNTIFS(Offshore_Wells_Jan_2024[[Region QB]:[Region QB]],"CNS",Offshore_Wells_Jan_2024[[Spud Year]:[Spud Year]],AH$4,Offshore_Wells_Jan_2024[[Original Wellbore Intent]:[Original Wellbore Intent]],"Development",Offshore_Wells_Jan_2024[[Total Count Excl E&amp;A Mech ST]:[Total Count Excl E&amp;A Mech ST]],1)</f>
        <v>112</v>
      </c>
      <c r="AI71" s="81">
        <f>COUNTIFS(Offshore_Wells_Jan_2024[[Region QB]:[Region QB]],"CNS",Offshore_Wells_Jan_2024[[Spud Year]:[Spud Year]],AI$4,Offshore_Wells_Jan_2024[[Original Wellbore Intent]:[Original Wellbore Intent]],"Development",Offshore_Wells_Jan_2024[[Total Count Excl E&amp;A Mech ST]:[Total Count Excl E&amp;A Mech ST]],1)</f>
        <v>110</v>
      </c>
      <c r="AJ71" s="81">
        <f>COUNTIFS(Offshore_Wells_Jan_2024[[Region QB]:[Region QB]],"CNS",Offshore_Wells_Jan_2024[[Spud Year]:[Spud Year]],AJ$4,Offshore_Wells_Jan_2024[[Original Wellbore Intent]:[Original Wellbore Intent]],"Development",Offshore_Wells_Jan_2024[[Total Count Excl E&amp;A Mech ST]:[Total Count Excl E&amp;A Mech ST]],1)</f>
        <v>103</v>
      </c>
      <c r="AK71" s="81">
        <f>COUNTIFS(Offshore_Wells_Jan_2024[[Region QB]:[Region QB]],"CNS",Offshore_Wells_Jan_2024[[Spud Year]:[Spud Year]],AK$4,Offshore_Wells_Jan_2024[[Original Wellbore Intent]:[Original Wellbore Intent]],"Development",Offshore_Wells_Jan_2024[[Total Count Excl E&amp;A Mech ST]:[Total Count Excl E&amp;A Mech ST]],1)</f>
        <v>110</v>
      </c>
      <c r="AL71" s="81">
        <f>COUNTIFS(Offshore_Wells_Jan_2024[[Region QB]:[Region QB]],"CNS",Offshore_Wells_Jan_2024[[Spud Year]:[Spud Year]],AL$4,Offshore_Wells_Jan_2024[[Original Wellbore Intent]:[Original Wellbore Intent]],"Development",Offshore_Wells_Jan_2024[[Total Count Excl E&amp;A Mech ST]:[Total Count Excl E&amp;A Mech ST]],1)</f>
        <v>105</v>
      </c>
      <c r="AM71" s="81">
        <f>COUNTIFS(Offshore_Wells_Jan_2024[[Region QB]:[Region QB]],"CNS",Offshore_Wells_Jan_2024[[Spud Year]:[Spud Year]],AM$4,Offshore_Wells_Jan_2024[[Original Wellbore Intent]:[Original Wellbore Intent]],"Development",Offshore_Wells_Jan_2024[[Total Count Excl E&amp;A Mech ST]:[Total Count Excl E&amp;A Mech ST]],1)</f>
        <v>70</v>
      </c>
      <c r="AN71" s="81">
        <f>COUNTIFS(Offshore_Wells_Jan_2024[[Region QB]:[Region QB]],"CNS",Offshore_Wells_Jan_2024[[Spud Year]:[Spud Year]],AN$4,Offshore_Wells_Jan_2024[[Original Wellbore Intent]:[Original Wellbore Intent]],"Development",Offshore_Wells_Jan_2024[[Total Count Excl E&amp;A Mech ST]:[Total Count Excl E&amp;A Mech ST]],1)</f>
        <v>127</v>
      </c>
      <c r="AO71" s="81">
        <f>COUNTIFS(Offshore_Wells_Jan_2024[[Region QB]:[Region QB]],"CNS",Offshore_Wells_Jan_2024[[Spud Year]:[Spud Year]],AO$4,Offshore_Wells_Jan_2024[[Original Wellbore Intent]:[Original Wellbore Intent]],"Development",Offshore_Wells_Jan_2024[[Total Count Excl E&amp;A Mech ST]:[Total Count Excl E&amp;A Mech ST]],1)</f>
        <v>102</v>
      </c>
      <c r="AP71" s="81">
        <f>COUNTIFS(Offshore_Wells_Jan_2024[[Region QB]:[Region QB]],"CNS",Offshore_Wells_Jan_2024[[Spud Year]:[Spud Year]],AP$4,Offshore_Wells_Jan_2024[[Original Wellbore Intent]:[Original Wellbore Intent]],"Development",Offshore_Wells_Jan_2024[[Total Count Excl E&amp;A Mech ST]:[Total Count Excl E&amp;A Mech ST]],1)</f>
        <v>78</v>
      </c>
      <c r="AQ71" s="81">
        <f>COUNTIFS(Offshore_Wells_Jan_2024[[Region QB]:[Region QB]],"CNS",Offshore_Wells_Jan_2024[[Spud Year]:[Spud Year]],AQ$4,Offshore_Wells_Jan_2024[[Original Wellbore Intent]:[Original Wellbore Intent]],"Development",Offshore_Wells_Jan_2024[[Total Count Excl E&amp;A Mech ST]:[Total Count Excl E&amp;A Mech ST]],1)</f>
        <v>98</v>
      </c>
      <c r="AR71" s="81">
        <f>COUNTIFS(Offshore_Wells_Jan_2024[[Region QB]:[Region QB]],"CNS",Offshore_Wells_Jan_2024[[Spud Year]:[Spud Year]],AR$4,Offshore_Wells_Jan_2024[[Original Wellbore Intent]:[Original Wellbore Intent]],"Development",Offshore_Wells_Jan_2024[[Total Count Excl E&amp;A Mech ST]:[Total Count Excl E&amp;A Mech ST]],1)</f>
        <v>128</v>
      </c>
      <c r="AS71" s="81">
        <f>COUNTIFS(Offshore_Wells_Jan_2024[[Region QB]:[Region QB]],"CNS",Offshore_Wells_Jan_2024[[Spud Year]:[Spud Year]],AS$4,Offshore_Wells_Jan_2024[[Original Wellbore Intent]:[Original Wellbore Intent]],"Development",Offshore_Wells_Jan_2024[[Total Count Excl E&amp;A Mech ST]:[Total Count Excl E&amp;A Mech ST]],1)</f>
        <v>100</v>
      </c>
      <c r="AT71" s="81">
        <f>COUNTIFS(Offshore_Wells_Jan_2024[[Region QB]:[Region QB]],"CNS",Offshore_Wells_Jan_2024[[Spud Year]:[Spud Year]],AT$4,Offshore_Wells_Jan_2024[[Original Wellbore Intent]:[Original Wellbore Intent]],"Development",Offshore_Wells_Jan_2024[[Total Count Excl E&amp;A Mech ST]:[Total Count Excl E&amp;A Mech ST]],1)</f>
        <v>99</v>
      </c>
      <c r="AU71" s="81">
        <f>COUNTIFS(Offshore_Wells_Jan_2024[[Region QB]:[Region QB]],"CNS",Offshore_Wells_Jan_2024[[Spud Year]:[Spud Year]],AU$4,Offshore_Wells_Jan_2024[[Original Wellbore Intent]:[Original Wellbore Intent]],"Development",Offshore_Wells_Jan_2024[[Total Count Excl E&amp;A Mech ST]:[Total Count Excl E&amp;A Mech ST]],1)</f>
        <v>83</v>
      </c>
      <c r="AV71" s="81">
        <f>COUNTIFS(Offshore_Wells_Jan_2024[[Region QB]:[Region QB]],"CNS",Offshore_Wells_Jan_2024[[Spud Year]:[Spud Year]],AV$4,Offshore_Wells_Jan_2024[[Original Wellbore Intent]:[Original Wellbore Intent]],"Development",Offshore_Wells_Jan_2024[[Total Count Excl E&amp;A Mech ST]:[Total Count Excl E&amp;A Mech ST]],1)</f>
        <v>72</v>
      </c>
      <c r="AW71" s="81">
        <f>COUNTIFS(Offshore_Wells_Jan_2024[[Region QB]:[Region QB]],"CNS",Offshore_Wells_Jan_2024[[Spud Year]:[Spud Year]],AW$4,Offshore_Wells_Jan_2024[[Original Wellbore Intent]:[Original Wellbore Intent]],"Development",Offshore_Wells_Jan_2024[[Total Count Excl E&amp;A Mech ST]:[Total Count Excl E&amp;A Mech ST]],1)</f>
        <v>72</v>
      </c>
      <c r="AX71" s="81">
        <f>COUNTIFS(Offshore_Wells_Jan_2024[[Region QB]:[Region QB]],"CNS",Offshore_Wells_Jan_2024[[Spud Year]:[Spud Year]],AX$4,Offshore_Wells_Jan_2024[[Original Wellbore Intent]:[Original Wellbore Intent]],"Development",Offshore_Wells_Jan_2024[[Total Count Excl E&amp;A Mech ST]:[Total Count Excl E&amp;A Mech ST]],1)</f>
        <v>90</v>
      </c>
      <c r="AY71" s="81">
        <f>COUNTIFS(Offshore_Wells_Jan_2024[[Region QB]:[Region QB]],"CNS",Offshore_Wells_Jan_2024[[Spud Year]:[Spud Year]],AY$4,Offshore_Wells_Jan_2024[[Original Wellbore Intent]:[Original Wellbore Intent]],"Development",Offshore_Wells_Jan_2024[[Total Count Excl E&amp;A Mech ST]:[Total Count Excl E&amp;A Mech ST]],1)</f>
        <v>75</v>
      </c>
      <c r="AZ71" s="81">
        <f>COUNTIFS(Offshore_Wells_Jan_2024[[Region QB]:[Region QB]],"CNS",Offshore_Wells_Jan_2024[[Spud Year]:[Spud Year]],AZ$4,Offshore_Wells_Jan_2024[[Original Wellbore Intent]:[Original Wellbore Intent]],"Development",Offshore_Wells_Jan_2024[[Total Count Excl E&amp;A Mech ST]:[Total Count Excl E&amp;A Mech ST]],1)</f>
        <v>54</v>
      </c>
      <c r="BA71" s="81">
        <f>COUNTIFS(Offshore_Wells_Jan_2024[[Region QB]:[Region QB]],"CNS",Offshore_Wells_Jan_2024[[Spud Year]:[Spud Year]],BA$4,Offshore_Wells_Jan_2024[[Original Wellbore Intent]:[Original Wellbore Intent]],"Development",Offshore_Wells_Jan_2024[[Total Count Excl E&amp;A Mech ST]:[Total Count Excl E&amp;A Mech ST]],1)</f>
        <v>66</v>
      </c>
      <c r="BB71" s="81">
        <f>COUNTIFS(Offshore_Wells_Jan_2024[[Region QB]:[Region QB]],"CNS",Offshore_Wells_Jan_2024[[Spud Year]:[Spud Year]],BB$4,Offshore_Wells_Jan_2024[[Original Wellbore Intent]:[Original Wellbore Intent]],"Development",Offshore_Wells_Jan_2024[[Total Count Excl E&amp;A Mech ST]:[Total Count Excl E&amp;A Mech ST]],1)</f>
        <v>63</v>
      </c>
      <c r="BC71" s="81">
        <f>COUNTIFS(Offshore_Wells_Jan_2024[[Region QB]:[Region QB]],"CNS",Offshore_Wells_Jan_2024[[Spud Year]:[Spud Year]],BC$4,Offshore_Wells_Jan_2024[[Original Wellbore Intent]:[Original Wellbore Intent]],"Development",Offshore_Wells_Jan_2024[[Total Count Excl E&amp;A Mech ST]:[Total Count Excl E&amp;A Mech ST]],1)</f>
        <v>46</v>
      </c>
      <c r="BD71" s="81">
        <f>COUNTIFS(Offshore_Wells_Jan_2024[[Region QB]:[Region QB]],"CNS",Offshore_Wells_Jan_2024[[Spud Year]:[Spud Year]],BD$4,Offshore_Wells_Jan_2024[[Original Wellbore Intent]:[Original Wellbore Intent]],"Development",Offshore_Wells_Jan_2024[[Total Count Excl E&amp;A Mech ST]:[Total Count Excl E&amp;A Mech ST]],1)</f>
        <v>32</v>
      </c>
      <c r="BE71" s="81">
        <f>COUNTIFS(Offshore_Wells_Jan_2024[[Region QB]:[Region QB]],"CNS",Offshore_Wells_Jan_2024[[Spud Year]:[Spud Year]],BE$4,Offshore_Wells_Jan_2024[[Original Wellbore Intent]:[Original Wellbore Intent]],"Development",Offshore_Wells_Jan_2024[[Total Count Excl E&amp;A Mech ST]:[Total Count Excl E&amp;A Mech ST]],1)</f>
        <v>37</v>
      </c>
      <c r="BF71" s="81">
        <f>COUNTIFS(Offshore_Wells_Jan_2024[[Region QB]:[Region QB]],"CNS",Offshore_Wells_Jan_2024[[Spud Year]:[Spud Year]],BF$4,Offshore_Wells_Jan_2024[[Original Wellbore Intent]:[Original Wellbore Intent]],"Development",Offshore_Wells_Jan_2024[[Total Count Excl E&amp;A Mech ST]:[Total Count Excl E&amp;A Mech ST]],1)</f>
        <v>53</v>
      </c>
      <c r="BG71" s="81">
        <f>COUNTIFS(Offshore_Wells_Jan_2024[[Region QB]:[Region QB]],"CNS",Offshore_Wells_Jan_2024[[Spud Year]:[Spud Year]],BG$4,Offshore_Wells_Jan_2024[[Original Wellbore Intent]:[Original Wellbore Intent]],"Development",Offshore_Wells_Jan_2024[[Total Count Excl E&amp;A Mech ST]:[Total Count Excl E&amp;A Mech ST]],1)</f>
        <v>29</v>
      </c>
      <c r="BH71" s="81">
        <f>COUNTIFS(Offshore_Wells_Jan_2024[[Region QB]:[Region QB]],"CNS",Offshore_Wells_Jan_2024[[Spud Year]:[Spud Year]],BH$4,Offshore_Wells_Jan_2024[[Original Wellbore Intent]:[Original Wellbore Intent]],"Development",Offshore_Wells_Jan_2024[[Total Count Excl E&amp;A Mech ST]:[Total Count Excl E&amp;A Mech ST]],1)</f>
        <v>21</v>
      </c>
      <c r="BI71" s="81">
        <f>COUNTIFS(Offshore_Wells_Jan_2024[[Region QB]:[Region QB]],"CNS",Offshore_Wells_Jan_2024[[Spud Year]:[Spud Year]],BI$4,Offshore_Wells_Jan_2024[[Original Wellbore Intent]:[Original Wellbore Intent]],"Development",Offshore_Wells_Jan_2024[[Total Count Excl E&amp;A Mech ST]:[Total Count Excl E&amp;A Mech ST]],1)</f>
        <v>24</v>
      </c>
      <c r="BJ71" s="81">
        <f>COUNTIFS(Offshore_Wells_Jan_2024[[Region QB]:[Region QB]],"CNS",Offshore_Wells_Jan_2024[[Spud Year]:[Spud Year]],BJ$4,Offshore_Wells_Jan_2024[[Original Wellbore Intent]:[Original Wellbore Intent]],"Development",Offshore_Wells_Jan_2024[[Total Count Excl E&amp;A Mech ST]:[Total Count Excl E&amp;A Mech ST]],1)</f>
        <v>27</v>
      </c>
      <c r="BK71" s="73">
        <f t="shared" si="369"/>
        <v>2942</v>
      </c>
    </row>
    <row r="72" spans="1:63" outlineLevel="1" x14ac:dyDescent="0.3">
      <c r="B72" s="19" t="s">
        <v>40</v>
      </c>
      <c r="C72" s="81">
        <f>COUNTIFS(Offshore_Wells_Jan_2024[[Region QB]:[Region QB]],"NNS",Offshore_Wells_Jan_2024[[Spud Year]:[Spud Year]],C$4,Offshore_Wells_Jan_2024[[Original Wellbore Intent]:[Original Wellbore Intent]],"Development",Offshore_Wells_Jan_2024[[Total Count Excl E&amp;A Mech ST]:[Total Count Excl E&amp;A Mech ST]],1)</f>
        <v>0</v>
      </c>
      <c r="D72" s="81">
        <f>COUNTIFS(Offshore_Wells_Jan_2024[[Region QB]:[Region QB]],"NNS",Offshore_Wells_Jan_2024[[Spud Year]:[Spud Year]],D$4,Offshore_Wells_Jan_2024[[Original Wellbore Intent]:[Original Wellbore Intent]],"Development",Offshore_Wells_Jan_2024[[Total Count Excl E&amp;A Mech ST]:[Total Count Excl E&amp;A Mech ST]],1)</f>
        <v>0</v>
      </c>
      <c r="E72" s="81">
        <f>COUNTIFS(Offshore_Wells_Jan_2024[[Region QB]:[Region QB]],"NNS",Offshore_Wells_Jan_2024[[Spud Year]:[Spud Year]],E$4,Offshore_Wells_Jan_2024[[Original Wellbore Intent]:[Original Wellbore Intent]],"Development",Offshore_Wells_Jan_2024[[Total Count Excl E&amp;A Mech ST]:[Total Count Excl E&amp;A Mech ST]],1)</f>
        <v>0</v>
      </c>
      <c r="F72" s="81">
        <f>COUNTIFS(Offshore_Wells_Jan_2024[[Region QB]:[Region QB]],"NNS",Offshore_Wells_Jan_2024[[Spud Year]:[Spud Year]],F$4,Offshore_Wells_Jan_2024[[Original Wellbore Intent]:[Original Wellbore Intent]],"Development",Offshore_Wells_Jan_2024[[Total Count Excl E&amp;A Mech ST]:[Total Count Excl E&amp;A Mech ST]],1)</f>
        <v>0</v>
      </c>
      <c r="G72" s="81">
        <f>COUNTIFS(Offshore_Wells_Jan_2024[[Region QB]:[Region QB]],"NNS",Offshore_Wells_Jan_2024[[Spud Year]:[Spud Year]],G$4,Offshore_Wells_Jan_2024[[Original Wellbore Intent]:[Original Wellbore Intent]],"Development",Offshore_Wells_Jan_2024[[Total Count Excl E&amp;A Mech ST]:[Total Count Excl E&amp;A Mech ST]],1)</f>
        <v>0</v>
      </c>
      <c r="H72" s="81">
        <f>COUNTIFS(Offshore_Wells_Jan_2024[[Region QB]:[Region QB]],"NNS",Offshore_Wells_Jan_2024[[Spud Year]:[Spud Year]],H$4,Offshore_Wells_Jan_2024[[Original Wellbore Intent]:[Original Wellbore Intent]],"Development",Offshore_Wells_Jan_2024[[Total Count Excl E&amp;A Mech ST]:[Total Count Excl E&amp;A Mech ST]],1)</f>
        <v>0</v>
      </c>
      <c r="I72" s="81">
        <f>COUNTIFS(Offshore_Wells_Jan_2024[[Region QB]:[Region QB]],"NNS",Offshore_Wells_Jan_2024[[Spud Year]:[Spud Year]],I$4,Offshore_Wells_Jan_2024[[Original Wellbore Intent]:[Original Wellbore Intent]],"Development",Offshore_Wells_Jan_2024[[Total Count Excl E&amp;A Mech ST]:[Total Count Excl E&amp;A Mech ST]],1)</f>
        <v>0</v>
      </c>
      <c r="J72" s="81">
        <f>COUNTIFS(Offshore_Wells_Jan_2024[[Region QB]:[Region QB]],"NNS",Offshore_Wells_Jan_2024[[Spud Year]:[Spud Year]],J$4,Offshore_Wells_Jan_2024[[Original Wellbore Intent]:[Original Wellbore Intent]],"Development",Offshore_Wells_Jan_2024[[Total Count Excl E&amp;A Mech ST]:[Total Count Excl E&amp;A Mech ST]],1)</f>
        <v>0</v>
      </c>
      <c r="K72" s="81">
        <f>COUNTIFS(Offshore_Wells_Jan_2024[[Region QB]:[Region QB]],"NNS",Offshore_Wells_Jan_2024[[Spud Year]:[Spud Year]],K$4,Offshore_Wells_Jan_2024[[Original Wellbore Intent]:[Original Wellbore Intent]],"Development",Offshore_Wells_Jan_2024[[Total Count Excl E&amp;A Mech ST]:[Total Count Excl E&amp;A Mech ST]],1)</f>
        <v>0</v>
      </c>
      <c r="L72" s="81">
        <f>COUNTIFS(Offshore_Wells_Jan_2024[[Region QB]:[Region QB]],"NNS",Offshore_Wells_Jan_2024[[Spud Year]:[Spud Year]],L$4,Offshore_Wells_Jan_2024[[Original Wellbore Intent]:[Original Wellbore Intent]],"Development",Offshore_Wells_Jan_2024[[Total Count Excl E&amp;A Mech ST]:[Total Count Excl E&amp;A Mech ST]],1)</f>
        <v>0</v>
      </c>
      <c r="M72" s="81">
        <f>COUNTIFS(Offshore_Wells_Jan_2024[[Region QB]:[Region QB]],"NNS",Offshore_Wells_Jan_2024[[Spud Year]:[Spud Year]],M$4,Offshore_Wells_Jan_2024[[Original Wellbore Intent]:[Original Wellbore Intent]],"Development",Offshore_Wells_Jan_2024[[Total Count Excl E&amp;A Mech ST]:[Total Count Excl E&amp;A Mech ST]],1)</f>
        <v>0</v>
      </c>
      <c r="N72" s="81">
        <f>COUNTIFS(Offshore_Wells_Jan_2024[[Region QB]:[Region QB]],"NNS",Offshore_Wells_Jan_2024[[Spud Year]:[Spud Year]],N$4,Offshore_Wells_Jan_2024[[Original Wellbore Intent]:[Original Wellbore Intent]],"Development",Offshore_Wells_Jan_2024[[Total Count Excl E&amp;A Mech ST]:[Total Count Excl E&amp;A Mech ST]],1)</f>
        <v>1</v>
      </c>
      <c r="O72" s="81">
        <f>COUNTIFS(Offshore_Wells_Jan_2024[[Region QB]:[Region QB]],"NNS",Offshore_Wells_Jan_2024[[Spud Year]:[Spud Year]],O$4,Offshore_Wells_Jan_2024[[Original Wellbore Intent]:[Original Wellbore Intent]],"Development",Offshore_Wells_Jan_2024[[Total Count Excl E&amp;A Mech ST]:[Total Count Excl E&amp;A Mech ST]],1)</f>
        <v>21</v>
      </c>
      <c r="P72" s="81">
        <f>COUNTIFS(Offshore_Wells_Jan_2024[[Region QB]:[Region QB]],"NNS",Offshore_Wells_Jan_2024[[Spud Year]:[Spud Year]],P$4,Offshore_Wells_Jan_2024[[Original Wellbore Intent]:[Original Wellbore Intent]],"Development",Offshore_Wells_Jan_2024[[Total Count Excl E&amp;A Mech ST]:[Total Count Excl E&amp;A Mech ST]],1)</f>
        <v>27</v>
      </c>
      <c r="Q72" s="81">
        <f>COUNTIFS(Offshore_Wells_Jan_2024[[Region QB]:[Region QB]],"NNS",Offshore_Wells_Jan_2024[[Spud Year]:[Spud Year]],Q$4,Offshore_Wells_Jan_2024[[Original Wellbore Intent]:[Original Wellbore Intent]],"Development",Offshore_Wells_Jan_2024[[Total Count Excl E&amp;A Mech ST]:[Total Count Excl E&amp;A Mech ST]],1)</f>
        <v>53</v>
      </c>
      <c r="R72" s="81">
        <f>COUNTIFS(Offshore_Wells_Jan_2024[[Region QB]:[Region QB]],"NNS",Offshore_Wells_Jan_2024[[Spud Year]:[Spud Year]],R$4,Offshore_Wells_Jan_2024[[Original Wellbore Intent]:[Original Wellbore Intent]],"Development",Offshore_Wells_Jan_2024[[Total Count Excl E&amp;A Mech ST]:[Total Count Excl E&amp;A Mech ST]],1)</f>
        <v>76</v>
      </c>
      <c r="S72" s="81">
        <f>COUNTIFS(Offshore_Wells_Jan_2024[[Region QB]:[Region QB]],"NNS",Offshore_Wells_Jan_2024[[Spud Year]:[Spud Year]],S$4,Offshore_Wells_Jan_2024[[Original Wellbore Intent]:[Original Wellbore Intent]],"Development",Offshore_Wells_Jan_2024[[Total Count Excl E&amp;A Mech ST]:[Total Count Excl E&amp;A Mech ST]],1)</f>
        <v>94</v>
      </c>
      <c r="T72" s="81">
        <f>COUNTIFS(Offshore_Wells_Jan_2024[[Region QB]:[Region QB]],"NNS",Offshore_Wells_Jan_2024[[Spud Year]:[Spud Year]],T$4,Offshore_Wells_Jan_2024[[Original Wellbore Intent]:[Original Wellbore Intent]],"Development",Offshore_Wells_Jan_2024[[Total Count Excl E&amp;A Mech ST]:[Total Count Excl E&amp;A Mech ST]],1)</f>
        <v>108</v>
      </c>
      <c r="U72" s="81">
        <f>COUNTIFS(Offshore_Wells_Jan_2024[[Region QB]:[Region QB]],"NNS",Offshore_Wells_Jan_2024[[Spud Year]:[Spud Year]],U$4,Offshore_Wells_Jan_2024[[Original Wellbore Intent]:[Original Wellbore Intent]],"Development",Offshore_Wells_Jan_2024[[Total Count Excl E&amp;A Mech ST]:[Total Count Excl E&amp;A Mech ST]],1)</f>
        <v>90</v>
      </c>
      <c r="V72" s="81">
        <f>COUNTIFS(Offshore_Wells_Jan_2024[[Region QB]:[Region QB]],"NNS",Offshore_Wells_Jan_2024[[Spud Year]:[Spud Year]],V$4,Offshore_Wells_Jan_2024[[Original Wellbore Intent]:[Original Wellbore Intent]],"Development",Offshore_Wells_Jan_2024[[Total Count Excl E&amp;A Mech ST]:[Total Count Excl E&amp;A Mech ST]],1)</f>
        <v>65</v>
      </c>
      <c r="W72" s="81">
        <f>COUNTIFS(Offshore_Wells_Jan_2024[[Region QB]:[Region QB]],"NNS",Offshore_Wells_Jan_2024[[Spud Year]:[Spud Year]],W$4,Offshore_Wells_Jan_2024[[Original Wellbore Intent]:[Original Wellbore Intent]],"Development",Offshore_Wells_Jan_2024[[Total Count Excl E&amp;A Mech ST]:[Total Count Excl E&amp;A Mech ST]],1)</f>
        <v>76</v>
      </c>
      <c r="X72" s="81">
        <f>COUNTIFS(Offshore_Wells_Jan_2024[[Region QB]:[Region QB]],"NNS",Offshore_Wells_Jan_2024[[Spud Year]:[Spud Year]],X$4,Offshore_Wells_Jan_2024[[Original Wellbore Intent]:[Original Wellbore Intent]],"Development",Offshore_Wells_Jan_2024[[Total Count Excl E&amp;A Mech ST]:[Total Count Excl E&amp;A Mech ST]],1)</f>
        <v>80</v>
      </c>
      <c r="Y72" s="81">
        <f>COUNTIFS(Offshore_Wells_Jan_2024[[Region QB]:[Region QB]],"NNS",Offshore_Wells_Jan_2024[[Spud Year]:[Spud Year]],Y$4,Offshore_Wells_Jan_2024[[Original Wellbore Intent]:[Original Wellbore Intent]],"Development",Offshore_Wells_Jan_2024[[Total Count Excl E&amp;A Mech ST]:[Total Count Excl E&amp;A Mech ST]],1)</f>
        <v>53</v>
      </c>
      <c r="Z72" s="81">
        <f>COUNTIFS(Offshore_Wells_Jan_2024[[Region QB]:[Region QB]],"NNS",Offshore_Wells_Jan_2024[[Spud Year]:[Spud Year]],Z$4,Offshore_Wells_Jan_2024[[Original Wellbore Intent]:[Original Wellbore Intent]],"Development",Offshore_Wells_Jan_2024[[Total Count Excl E&amp;A Mech ST]:[Total Count Excl E&amp;A Mech ST]],1)</f>
        <v>61</v>
      </c>
      <c r="AA72" s="81">
        <f>COUNTIFS(Offshore_Wells_Jan_2024[[Region QB]:[Region QB]],"NNS",Offshore_Wells_Jan_2024[[Spud Year]:[Spud Year]],AA$4,Offshore_Wells_Jan_2024[[Original Wellbore Intent]:[Original Wellbore Intent]],"Development",Offshore_Wells_Jan_2024[[Total Count Excl E&amp;A Mech ST]:[Total Count Excl E&amp;A Mech ST]],1)</f>
        <v>90</v>
      </c>
      <c r="AB72" s="81">
        <f>COUNTIFS(Offshore_Wells_Jan_2024[[Region QB]:[Region QB]],"NNS",Offshore_Wells_Jan_2024[[Spud Year]:[Spud Year]],AB$4,Offshore_Wells_Jan_2024[[Original Wellbore Intent]:[Original Wellbore Intent]],"Development",Offshore_Wells_Jan_2024[[Total Count Excl E&amp;A Mech ST]:[Total Count Excl E&amp;A Mech ST]],1)</f>
        <v>80</v>
      </c>
      <c r="AC72" s="81">
        <f>COUNTIFS(Offshore_Wells_Jan_2024[[Region QB]:[Region QB]],"NNS",Offshore_Wells_Jan_2024[[Spud Year]:[Spud Year]],AC$4,Offshore_Wells_Jan_2024[[Original Wellbore Intent]:[Original Wellbore Intent]],"Development",Offshore_Wells_Jan_2024[[Total Count Excl E&amp;A Mech ST]:[Total Count Excl E&amp;A Mech ST]],1)</f>
        <v>70</v>
      </c>
      <c r="AD72" s="81">
        <f>COUNTIFS(Offshore_Wells_Jan_2024[[Region QB]:[Region QB]],"NNS",Offshore_Wells_Jan_2024[[Spud Year]:[Spud Year]],AD$4,Offshore_Wells_Jan_2024[[Original Wellbore Intent]:[Original Wellbore Intent]],"Development",Offshore_Wells_Jan_2024[[Total Count Excl E&amp;A Mech ST]:[Total Count Excl E&amp;A Mech ST]],1)</f>
        <v>54</v>
      </c>
      <c r="AE72" s="81">
        <f>COUNTIFS(Offshore_Wells_Jan_2024[[Region QB]:[Region QB]],"NNS",Offshore_Wells_Jan_2024[[Spud Year]:[Spud Year]],AE$4,Offshore_Wells_Jan_2024[[Original Wellbore Intent]:[Original Wellbore Intent]],"Development",Offshore_Wells_Jan_2024[[Total Count Excl E&amp;A Mech ST]:[Total Count Excl E&amp;A Mech ST]],1)</f>
        <v>52</v>
      </c>
      <c r="AF72" s="81">
        <f>COUNTIFS(Offshore_Wells_Jan_2024[[Region QB]:[Region QB]],"NNS",Offshore_Wells_Jan_2024[[Spud Year]:[Spud Year]],AF$4,Offshore_Wells_Jan_2024[[Original Wellbore Intent]:[Original Wellbore Intent]],"Development",Offshore_Wells_Jan_2024[[Total Count Excl E&amp;A Mech ST]:[Total Count Excl E&amp;A Mech ST]],1)</f>
        <v>97</v>
      </c>
      <c r="AG72" s="81">
        <f>COUNTIFS(Offshore_Wells_Jan_2024[[Region QB]:[Region QB]],"NNS",Offshore_Wells_Jan_2024[[Spud Year]:[Spud Year]],AG$4,Offshore_Wells_Jan_2024[[Original Wellbore Intent]:[Original Wellbore Intent]],"Development",Offshore_Wells_Jan_2024[[Total Count Excl E&amp;A Mech ST]:[Total Count Excl E&amp;A Mech ST]],1)</f>
        <v>86</v>
      </c>
      <c r="AH72" s="81">
        <f>COUNTIFS(Offshore_Wells_Jan_2024[[Region QB]:[Region QB]],"NNS",Offshore_Wells_Jan_2024[[Spud Year]:[Spud Year]],AH$4,Offshore_Wells_Jan_2024[[Original Wellbore Intent]:[Original Wellbore Intent]],"Development",Offshore_Wells_Jan_2024[[Total Count Excl E&amp;A Mech ST]:[Total Count Excl E&amp;A Mech ST]],1)</f>
        <v>105</v>
      </c>
      <c r="AI72" s="81">
        <f>COUNTIFS(Offshore_Wells_Jan_2024[[Region QB]:[Region QB]],"NNS",Offshore_Wells_Jan_2024[[Spud Year]:[Spud Year]],AI$4,Offshore_Wells_Jan_2024[[Original Wellbore Intent]:[Original Wellbore Intent]],"Development",Offshore_Wells_Jan_2024[[Total Count Excl E&amp;A Mech ST]:[Total Count Excl E&amp;A Mech ST]],1)</f>
        <v>128</v>
      </c>
      <c r="AJ72" s="81">
        <f>COUNTIFS(Offshore_Wells_Jan_2024[[Region QB]:[Region QB]],"NNS",Offshore_Wells_Jan_2024[[Spud Year]:[Spud Year]],AJ$4,Offshore_Wells_Jan_2024[[Original Wellbore Intent]:[Original Wellbore Intent]],"Development",Offshore_Wells_Jan_2024[[Total Count Excl E&amp;A Mech ST]:[Total Count Excl E&amp;A Mech ST]],1)</f>
        <v>131</v>
      </c>
      <c r="AK72" s="81">
        <f>COUNTIFS(Offshore_Wells_Jan_2024[[Region QB]:[Region QB]],"NNS",Offshore_Wells_Jan_2024[[Spud Year]:[Spud Year]],AK$4,Offshore_Wells_Jan_2024[[Original Wellbore Intent]:[Original Wellbore Intent]],"Development",Offshore_Wells_Jan_2024[[Total Count Excl E&amp;A Mech ST]:[Total Count Excl E&amp;A Mech ST]],1)</f>
        <v>125</v>
      </c>
      <c r="AL72" s="81">
        <f>COUNTIFS(Offshore_Wells_Jan_2024[[Region QB]:[Region QB]],"NNS",Offshore_Wells_Jan_2024[[Spud Year]:[Spud Year]],AL$4,Offshore_Wells_Jan_2024[[Original Wellbore Intent]:[Original Wellbore Intent]],"Development",Offshore_Wells_Jan_2024[[Total Count Excl E&amp;A Mech ST]:[Total Count Excl E&amp;A Mech ST]],1)</f>
        <v>84</v>
      </c>
      <c r="AM72" s="81">
        <f>COUNTIFS(Offshore_Wells_Jan_2024[[Region QB]:[Region QB]],"NNS",Offshore_Wells_Jan_2024[[Spud Year]:[Spud Year]],AM$4,Offshore_Wells_Jan_2024[[Original Wellbore Intent]:[Original Wellbore Intent]],"Development",Offshore_Wells_Jan_2024[[Total Count Excl E&amp;A Mech ST]:[Total Count Excl E&amp;A Mech ST]],1)</f>
        <v>109</v>
      </c>
      <c r="AN72" s="81">
        <f>COUNTIFS(Offshore_Wells_Jan_2024[[Region QB]:[Region QB]],"NNS",Offshore_Wells_Jan_2024[[Spud Year]:[Spud Year]],AN$4,Offshore_Wells_Jan_2024[[Original Wellbore Intent]:[Original Wellbore Intent]],"Development",Offshore_Wells_Jan_2024[[Total Count Excl E&amp;A Mech ST]:[Total Count Excl E&amp;A Mech ST]],1)</f>
        <v>122</v>
      </c>
      <c r="AO72" s="81">
        <f>COUNTIFS(Offshore_Wells_Jan_2024[[Region QB]:[Region QB]],"NNS",Offshore_Wells_Jan_2024[[Spud Year]:[Spud Year]],AO$4,Offshore_Wells_Jan_2024[[Original Wellbore Intent]:[Original Wellbore Intent]],"Development",Offshore_Wells_Jan_2024[[Total Count Excl E&amp;A Mech ST]:[Total Count Excl E&amp;A Mech ST]],1)</f>
        <v>118</v>
      </c>
      <c r="AP72" s="81">
        <f>COUNTIFS(Offshore_Wells_Jan_2024[[Region QB]:[Region QB]],"NNS",Offshore_Wells_Jan_2024[[Spud Year]:[Spud Year]],AP$4,Offshore_Wells_Jan_2024[[Original Wellbore Intent]:[Original Wellbore Intent]],"Development",Offshore_Wells_Jan_2024[[Total Count Excl E&amp;A Mech ST]:[Total Count Excl E&amp;A Mech ST]],1)</f>
        <v>73</v>
      </c>
      <c r="AQ72" s="81">
        <f>COUNTIFS(Offshore_Wells_Jan_2024[[Region QB]:[Region QB]],"NNS",Offshore_Wells_Jan_2024[[Spud Year]:[Spud Year]],AQ$4,Offshore_Wells_Jan_2024[[Original Wellbore Intent]:[Original Wellbore Intent]],"Development",Offshore_Wells_Jan_2024[[Total Count Excl E&amp;A Mech ST]:[Total Count Excl E&amp;A Mech ST]],1)</f>
        <v>53</v>
      </c>
      <c r="AR72" s="81">
        <f>COUNTIFS(Offshore_Wells_Jan_2024[[Region QB]:[Region QB]],"NNS",Offshore_Wells_Jan_2024[[Spud Year]:[Spud Year]],AR$4,Offshore_Wells_Jan_2024[[Original Wellbore Intent]:[Original Wellbore Intent]],"Development",Offshore_Wells_Jan_2024[[Total Count Excl E&amp;A Mech ST]:[Total Count Excl E&amp;A Mech ST]],1)</f>
        <v>59</v>
      </c>
      <c r="AS72" s="81">
        <f>COUNTIFS(Offshore_Wells_Jan_2024[[Region QB]:[Region QB]],"NNS",Offshore_Wells_Jan_2024[[Spud Year]:[Spud Year]],AS$4,Offshore_Wells_Jan_2024[[Original Wellbore Intent]:[Original Wellbore Intent]],"Development",Offshore_Wells_Jan_2024[[Total Count Excl E&amp;A Mech ST]:[Total Count Excl E&amp;A Mech ST]],1)</f>
        <v>74</v>
      </c>
      <c r="AT72" s="81">
        <f>COUNTIFS(Offshore_Wells_Jan_2024[[Region QB]:[Region QB]],"NNS",Offshore_Wells_Jan_2024[[Spud Year]:[Spud Year]],AT$4,Offshore_Wells_Jan_2024[[Original Wellbore Intent]:[Original Wellbore Intent]],"Development",Offshore_Wells_Jan_2024[[Total Count Excl E&amp;A Mech ST]:[Total Count Excl E&amp;A Mech ST]],1)</f>
        <v>29</v>
      </c>
      <c r="AU72" s="81">
        <f>COUNTIFS(Offshore_Wells_Jan_2024[[Region QB]:[Region QB]],"NNS",Offshore_Wells_Jan_2024[[Spud Year]:[Spud Year]],AU$4,Offshore_Wells_Jan_2024[[Original Wellbore Intent]:[Original Wellbore Intent]],"Development",Offshore_Wells_Jan_2024[[Total Count Excl E&amp;A Mech ST]:[Total Count Excl E&amp;A Mech ST]],1)</f>
        <v>58</v>
      </c>
      <c r="AV72" s="81">
        <f>COUNTIFS(Offshore_Wells_Jan_2024[[Region QB]:[Region QB]],"NNS",Offshore_Wells_Jan_2024[[Spud Year]:[Spud Year]],AV$4,Offshore_Wells_Jan_2024[[Original Wellbore Intent]:[Original Wellbore Intent]],"Development",Offshore_Wells_Jan_2024[[Total Count Excl E&amp;A Mech ST]:[Total Count Excl E&amp;A Mech ST]],1)</f>
        <v>31</v>
      </c>
      <c r="AW72" s="81">
        <f>COUNTIFS(Offshore_Wells_Jan_2024[[Region QB]:[Region QB]],"NNS",Offshore_Wells_Jan_2024[[Spud Year]:[Spud Year]],AW$4,Offshore_Wells_Jan_2024[[Original Wellbore Intent]:[Original Wellbore Intent]],"Development",Offshore_Wells_Jan_2024[[Total Count Excl E&amp;A Mech ST]:[Total Count Excl E&amp;A Mech ST]],1)</f>
        <v>47</v>
      </c>
      <c r="AX72" s="81">
        <f>COUNTIFS(Offshore_Wells_Jan_2024[[Region QB]:[Region QB]],"NNS",Offshore_Wells_Jan_2024[[Spud Year]:[Spud Year]],AX$4,Offshore_Wells_Jan_2024[[Original Wellbore Intent]:[Original Wellbore Intent]],"Development",Offshore_Wells_Jan_2024[[Total Count Excl E&amp;A Mech ST]:[Total Count Excl E&amp;A Mech ST]],1)</f>
        <v>30</v>
      </c>
      <c r="AY72" s="81">
        <f>COUNTIFS(Offshore_Wells_Jan_2024[[Region QB]:[Region QB]],"NNS",Offshore_Wells_Jan_2024[[Spud Year]:[Spud Year]],AY$4,Offshore_Wells_Jan_2024[[Original Wellbore Intent]:[Original Wellbore Intent]],"Development",Offshore_Wells_Jan_2024[[Total Count Excl E&amp;A Mech ST]:[Total Count Excl E&amp;A Mech ST]],1)</f>
        <v>24</v>
      </c>
      <c r="AZ72" s="81">
        <f>COUNTIFS(Offshore_Wells_Jan_2024[[Region QB]:[Region QB]],"NNS",Offshore_Wells_Jan_2024[[Spud Year]:[Spud Year]],AZ$4,Offshore_Wells_Jan_2024[[Original Wellbore Intent]:[Original Wellbore Intent]],"Development",Offshore_Wells_Jan_2024[[Total Count Excl E&amp;A Mech ST]:[Total Count Excl E&amp;A Mech ST]],1)</f>
        <v>34</v>
      </c>
      <c r="BA72" s="81">
        <f>COUNTIFS(Offshore_Wells_Jan_2024[[Region QB]:[Region QB]],"NNS",Offshore_Wells_Jan_2024[[Spud Year]:[Spud Year]],BA$4,Offshore_Wells_Jan_2024[[Original Wellbore Intent]:[Original Wellbore Intent]],"Development",Offshore_Wells_Jan_2024[[Total Count Excl E&amp;A Mech ST]:[Total Count Excl E&amp;A Mech ST]],1)</f>
        <v>41</v>
      </c>
      <c r="BB72" s="81">
        <f>COUNTIFS(Offshore_Wells_Jan_2024[[Region QB]:[Region QB]],"NNS",Offshore_Wells_Jan_2024[[Spud Year]:[Spud Year]],BB$4,Offshore_Wells_Jan_2024[[Original Wellbore Intent]:[Original Wellbore Intent]],"Development",Offshore_Wells_Jan_2024[[Total Count Excl E&amp;A Mech ST]:[Total Count Excl E&amp;A Mech ST]],1)</f>
        <v>43</v>
      </c>
      <c r="BC72" s="81">
        <f>COUNTIFS(Offshore_Wells_Jan_2024[[Region QB]:[Region QB]],"NNS",Offshore_Wells_Jan_2024[[Spud Year]:[Spud Year]],BC$4,Offshore_Wells_Jan_2024[[Original Wellbore Intent]:[Original Wellbore Intent]],"Development",Offshore_Wells_Jan_2024[[Total Count Excl E&amp;A Mech ST]:[Total Count Excl E&amp;A Mech ST]],1)</f>
        <v>26</v>
      </c>
      <c r="BD72" s="81">
        <f>COUNTIFS(Offshore_Wells_Jan_2024[[Region QB]:[Region QB]],"NNS",Offshore_Wells_Jan_2024[[Spud Year]:[Spud Year]],BD$4,Offshore_Wells_Jan_2024[[Original Wellbore Intent]:[Original Wellbore Intent]],"Development",Offshore_Wells_Jan_2024[[Total Count Excl E&amp;A Mech ST]:[Total Count Excl E&amp;A Mech ST]],1)</f>
        <v>23</v>
      </c>
      <c r="BE72" s="81">
        <f>COUNTIFS(Offshore_Wells_Jan_2024[[Region QB]:[Region QB]],"NNS",Offshore_Wells_Jan_2024[[Spud Year]:[Spud Year]],BE$4,Offshore_Wells_Jan_2024[[Original Wellbore Intent]:[Original Wellbore Intent]],"Development",Offshore_Wells_Jan_2024[[Total Count Excl E&amp;A Mech ST]:[Total Count Excl E&amp;A Mech ST]],1)</f>
        <v>35</v>
      </c>
      <c r="BF72" s="81">
        <f>COUNTIFS(Offshore_Wells_Jan_2024[[Region QB]:[Region QB]],"NNS",Offshore_Wells_Jan_2024[[Spud Year]:[Spud Year]],BF$4,Offshore_Wells_Jan_2024[[Original Wellbore Intent]:[Original Wellbore Intent]],"Development",Offshore_Wells_Jan_2024[[Total Count Excl E&amp;A Mech ST]:[Total Count Excl E&amp;A Mech ST]],1)</f>
        <v>49</v>
      </c>
      <c r="BG72" s="81">
        <f>COUNTIFS(Offshore_Wells_Jan_2024[[Region QB]:[Region QB]],"NNS",Offshore_Wells_Jan_2024[[Spud Year]:[Spud Year]],BG$4,Offshore_Wells_Jan_2024[[Original Wellbore Intent]:[Original Wellbore Intent]],"Development",Offshore_Wells_Jan_2024[[Total Count Excl E&amp;A Mech ST]:[Total Count Excl E&amp;A Mech ST]],1)</f>
        <v>23</v>
      </c>
      <c r="BH72" s="81">
        <f>COUNTIFS(Offshore_Wells_Jan_2024[[Region QB]:[Region QB]],"NNS",Offshore_Wells_Jan_2024[[Spud Year]:[Spud Year]],BH$4,Offshore_Wells_Jan_2024[[Original Wellbore Intent]:[Original Wellbore Intent]],"Development",Offshore_Wells_Jan_2024[[Total Count Excl E&amp;A Mech ST]:[Total Count Excl E&amp;A Mech ST]],1)</f>
        <v>24</v>
      </c>
      <c r="BI72" s="81">
        <f>COUNTIFS(Offshore_Wells_Jan_2024[[Region QB]:[Region QB]],"NNS",Offshore_Wells_Jan_2024[[Spud Year]:[Spud Year]],BI$4,Offshore_Wells_Jan_2024[[Original Wellbore Intent]:[Original Wellbore Intent]],"Development",Offshore_Wells_Jan_2024[[Total Count Excl E&amp;A Mech ST]:[Total Count Excl E&amp;A Mech ST]],1)</f>
        <v>13</v>
      </c>
      <c r="BJ72" s="81">
        <f>COUNTIFS(Offshore_Wells_Jan_2024[[Region QB]:[Region QB]],"NNS",Offshore_Wells_Jan_2024[[Spud Year]:[Spud Year]],BJ$4,Offshore_Wells_Jan_2024[[Original Wellbore Intent]:[Original Wellbore Intent]],"Development",Offshore_Wells_Jan_2024[[Total Count Excl E&amp;A Mech ST]:[Total Count Excl E&amp;A Mech ST]],1)</f>
        <v>14</v>
      </c>
      <c r="BK72" s="73">
        <f t="shared" si="369"/>
        <v>3059</v>
      </c>
    </row>
    <row r="73" spans="1:63" outlineLevel="1" x14ac:dyDescent="0.3">
      <c r="B73" s="19" t="s">
        <v>41</v>
      </c>
      <c r="C73" s="81">
        <f>COUNTIFS(Offshore_Wells_Jan_2024[[Region QB]:[Region QB]],"SNS",Offshore_Wells_Jan_2024[[Spud Year]:[Spud Year]],C$4,Offshore_Wells_Jan_2024[[Original Wellbore Intent]:[Original Wellbore Intent]],"Development",Offshore_Wells_Jan_2024[[Total Count Excl E&amp;A Mech ST]:[Total Count Excl E&amp;A Mech ST]],1)</f>
        <v>0</v>
      </c>
      <c r="D73" s="81">
        <f>COUNTIFS(Offshore_Wells_Jan_2024[[Region QB]:[Region QB]],"SNS",Offshore_Wells_Jan_2024[[Spud Year]:[Spud Year]],D$4,Offshore_Wells_Jan_2024[[Original Wellbore Intent]:[Original Wellbore Intent]],"Development",Offshore_Wells_Jan_2024[[Total Count Excl E&amp;A Mech ST]:[Total Count Excl E&amp;A Mech ST]],1)</f>
        <v>0</v>
      </c>
      <c r="E73" s="81">
        <f>COUNTIFS(Offshore_Wells_Jan_2024[[Region QB]:[Region QB]],"SNS",Offshore_Wells_Jan_2024[[Spud Year]:[Spud Year]],E$4,Offshore_Wells_Jan_2024[[Original Wellbore Intent]:[Original Wellbore Intent]],"Development",Offshore_Wells_Jan_2024[[Total Count Excl E&amp;A Mech ST]:[Total Count Excl E&amp;A Mech ST]],1)</f>
        <v>3</v>
      </c>
      <c r="F73" s="81">
        <f>COUNTIFS(Offshore_Wells_Jan_2024[[Region QB]:[Region QB]],"SNS",Offshore_Wells_Jan_2024[[Spud Year]:[Spud Year]],F$4,Offshore_Wells_Jan_2024[[Original Wellbore Intent]:[Original Wellbore Intent]],"Development",Offshore_Wells_Jan_2024[[Total Count Excl E&amp;A Mech ST]:[Total Count Excl E&amp;A Mech ST]],1)</f>
        <v>12</v>
      </c>
      <c r="G73" s="81">
        <f>COUNTIFS(Offshore_Wells_Jan_2024[[Region QB]:[Region QB]],"SNS",Offshore_Wells_Jan_2024[[Spud Year]:[Spud Year]],G$4,Offshore_Wells_Jan_2024[[Original Wellbore Intent]:[Original Wellbore Intent]],"Development",Offshore_Wells_Jan_2024[[Total Count Excl E&amp;A Mech ST]:[Total Count Excl E&amp;A Mech ST]],1)</f>
        <v>37</v>
      </c>
      <c r="H73" s="81">
        <f>COUNTIFS(Offshore_Wells_Jan_2024[[Region QB]:[Region QB]],"SNS",Offshore_Wells_Jan_2024[[Spud Year]:[Spud Year]],H$4,Offshore_Wells_Jan_2024[[Original Wellbore Intent]:[Original Wellbore Intent]],"Development",Offshore_Wells_Jan_2024[[Total Count Excl E&amp;A Mech ST]:[Total Count Excl E&amp;A Mech ST]],1)</f>
        <v>27</v>
      </c>
      <c r="I73" s="81">
        <f>COUNTIFS(Offshore_Wells_Jan_2024[[Region QB]:[Region QB]],"SNS",Offshore_Wells_Jan_2024[[Spud Year]:[Spud Year]],I$4,Offshore_Wells_Jan_2024[[Original Wellbore Intent]:[Original Wellbore Intent]],"Development",Offshore_Wells_Jan_2024[[Total Count Excl E&amp;A Mech ST]:[Total Count Excl E&amp;A Mech ST]],1)</f>
        <v>31</v>
      </c>
      <c r="J73" s="81">
        <f>COUNTIFS(Offshore_Wells_Jan_2024[[Region QB]:[Region QB]],"SNS",Offshore_Wells_Jan_2024[[Spud Year]:[Spud Year]],J$4,Offshore_Wells_Jan_2024[[Original Wellbore Intent]:[Original Wellbore Intent]],"Development",Offshore_Wells_Jan_2024[[Total Count Excl E&amp;A Mech ST]:[Total Count Excl E&amp;A Mech ST]],1)</f>
        <v>35</v>
      </c>
      <c r="K73" s="81">
        <f>COUNTIFS(Offshore_Wells_Jan_2024[[Region QB]:[Region QB]],"SNS",Offshore_Wells_Jan_2024[[Spud Year]:[Spud Year]],K$4,Offshore_Wells_Jan_2024[[Original Wellbore Intent]:[Original Wellbore Intent]],"Development",Offshore_Wells_Jan_2024[[Total Count Excl E&amp;A Mech ST]:[Total Count Excl E&amp;A Mech ST]],1)</f>
        <v>41</v>
      </c>
      <c r="L73" s="81">
        <f>COUNTIFS(Offshore_Wells_Jan_2024[[Region QB]:[Region QB]],"SNS",Offshore_Wells_Jan_2024[[Spud Year]:[Spud Year]],L$4,Offshore_Wells_Jan_2024[[Original Wellbore Intent]:[Original Wellbore Intent]],"Development",Offshore_Wells_Jan_2024[[Total Count Excl E&amp;A Mech ST]:[Total Count Excl E&amp;A Mech ST]],1)</f>
        <v>20</v>
      </c>
      <c r="M73" s="81">
        <f>COUNTIFS(Offshore_Wells_Jan_2024[[Region QB]:[Region QB]],"SNS",Offshore_Wells_Jan_2024[[Spud Year]:[Spud Year]],M$4,Offshore_Wells_Jan_2024[[Original Wellbore Intent]:[Original Wellbore Intent]],"Development",Offshore_Wells_Jan_2024[[Total Count Excl E&amp;A Mech ST]:[Total Count Excl E&amp;A Mech ST]],1)</f>
        <v>21</v>
      </c>
      <c r="N73" s="81">
        <f>COUNTIFS(Offshore_Wells_Jan_2024[[Region QB]:[Region QB]],"SNS",Offshore_Wells_Jan_2024[[Spud Year]:[Spud Year]],N$4,Offshore_Wells_Jan_2024[[Original Wellbore Intent]:[Original Wellbore Intent]],"Development",Offshore_Wells_Jan_2024[[Total Count Excl E&amp;A Mech ST]:[Total Count Excl E&amp;A Mech ST]],1)</f>
        <v>16</v>
      </c>
      <c r="O73" s="81">
        <f>COUNTIFS(Offshore_Wells_Jan_2024[[Region QB]:[Region QB]],"SNS",Offshore_Wells_Jan_2024[[Spud Year]:[Spud Year]],O$4,Offshore_Wells_Jan_2024[[Original Wellbore Intent]:[Original Wellbore Intent]],"Development",Offshore_Wells_Jan_2024[[Total Count Excl E&amp;A Mech ST]:[Total Count Excl E&amp;A Mech ST]],1)</f>
        <v>8</v>
      </c>
      <c r="P73" s="81">
        <f>COUNTIFS(Offshore_Wells_Jan_2024[[Region QB]:[Region QB]],"SNS",Offshore_Wells_Jan_2024[[Spud Year]:[Spud Year]],P$4,Offshore_Wells_Jan_2024[[Original Wellbore Intent]:[Original Wellbore Intent]],"Development",Offshore_Wells_Jan_2024[[Total Count Excl E&amp;A Mech ST]:[Total Count Excl E&amp;A Mech ST]],1)</f>
        <v>8</v>
      </c>
      <c r="Q73" s="81">
        <f>COUNTIFS(Offshore_Wells_Jan_2024[[Region QB]:[Region QB]],"SNS",Offshore_Wells_Jan_2024[[Spud Year]:[Spud Year]],Q$4,Offshore_Wells_Jan_2024[[Original Wellbore Intent]:[Original Wellbore Intent]],"Development",Offshore_Wells_Jan_2024[[Total Count Excl E&amp;A Mech ST]:[Total Count Excl E&amp;A Mech ST]],1)</f>
        <v>8</v>
      </c>
      <c r="R73" s="81">
        <f>COUNTIFS(Offshore_Wells_Jan_2024[[Region QB]:[Region QB]],"SNS",Offshore_Wells_Jan_2024[[Spud Year]:[Spud Year]],R$4,Offshore_Wells_Jan_2024[[Original Wellbore Intent]:[Original Wellbore Intent]],"Development",Offshore_Wells_Jan_2024[[Total Count Excl E&amp;A Mech ST]:[Total Count Excl E&amp;A Mech ST]],1)</f>
        <v>3</v>
      </c>
      <c r="S73" s="81">
        <f>COUNTIFS(Offshore_Wells_Jan_2024[[Region QB]:[Region QB]],"SNS",Offshore_Wells_Jan_2024[[Spud Year]:[Spud Year]],S$4,Offshore_Wells_Jan_2024[[Original Wellbore Intent]:[Original Wellbore Intent]],"Development",Offshore_Wells_Jan_2024[[Total Count Excl E&amp;A Mech ST]:[Total Count Excl E&amp;A Mech ST]],1)</f>
        <v>0</v>
      </c>
      <c r="T73" s="81">
        <f>COUNTIFS(Offshore_Wells_Jan_2024[[Region QB]:[Region QB]],"SNS",Offshore_Wells_Jan_2024[[Spud Year]:[Spud Year]],T$4,Offshore_Wells_Jan_2024[[Original Wellbore Intent]:[Original Wellbore Intent]],"Development",Offshore_Wells_Jan_2024[[Total Count Excl E&amp;A Mech ST]:[Total Count Excl E&amp;A Mech ST]],1)</f>
        <v>4</v>
      </c>
      <c r="U73" s="81">
        <f>COUNTIFS(Offshore_Wells_Jan_2024[[Region QB]:[Region QB]],"SNS",Offshore_Wells_Jan_2024[[Spud Year]:[Spud Year]],U$4,Offshore_Wells_Jan_2024[[Original Wellbore Intent]:[Original Wellbore Intent]],"Development",Offshore_Wells_Jan_2024[[Total Count Excl E&amp;A Mech ST]:[Total Count Excl E&amp;A Mech ST]],1)</f>
        <v>11</v>
      </c>
      <c r="V73" s="81">
        <f>COUNTIFS(Offshore_Wells_Jan_2024[[Region QB]:[Region QB]],"SNS",Offshore_Wells_Jan_2024[[Spud Year]:[Spud Year]],V$4,Offshore_Wells_Jan_2024[[Original Wellbore Intent]:[Original Wellbore Intent]],"Development",Offshore_Wells_Jan_2024[[Total Count Excl E&amp;A Mech ST]:[Total Count Excl E&amp;A Mech ST]],1)</f>
        <v>11</v>
      </c>
      <c r="W73" s="81">
        <f>COUNTIFS(Offshore_Wells_Jan_2024[[Region QB]:[Region QB]],"SNS",Offshore_Wells_Jan_2024[[Spud Year]:[Spud Year]],W$4,Offshore_Wells_Jan_2024[[Original Wellbore Intent]:[Original Wellbore Intent]],"Development",Offshore_Wells_Jan_2024[[Total Count Excl E&amp;A Mech ST]:[Total Count Excl E&amp;A Mech ST]],1)</f>
        <v>21</v>
      </c>
      <c r="X73" s="81">
        <f>COUNTIFS(Offshore_Wells_Jan_2024[[Region QB]:[Region QB]],"SNS",Offshore_Wells_Jan_2024[[Spud Year]:[Spud Year]],X$4,Offshore_Wells_Jan_2024[[Original Wellbore Intent]:[Original Wellbore Intent]],"Development",Offshore_Wells_Jan_2024[[Total Count Excl E&amp;A Mech ST]:[Total Count Excl E&amp;A Mech ST]],1)</f>
        <v>28</v>
      </c>
      <c r="Y73" s="81">
        <f>COUNTIFS(Offshore_Wells_Jan_2024[[Region QB]:[Region QB]],"SNS",Offshore_Wells_Jan_2024[[Spud Year]:[Spud Year]],Y$4,Offshore_Wells_Jan_2024[[Original Wellbore Intent]:[Original Wellbore Intent]],"Development",Offshore_Wells_Jan_2024[[Total Count Excl E&amp;A Mech ST]:[Total Count Excl E&amp;A Mech ST]],1)</f>
        <v>33</v>
      </c>
      <c r="Z73" s="81">
        <f>COUNTIFS(Offshore_Wells_Jan_2024[[Region QB]:[Region QB]],"SNS",Offshore_Wells_Jan_2024[[Spud Year]:[Spud Year]],Z$4,Offshore_Wells_Jan_2024[[Original Wellbore Intent]:[Original Wellbore Intent]],"Development",Offshore_Wells_Jan_2024[[Total Count Excl E&amp;A Mech ST]:[Total Count Excl E&amp;A Mech ST]],1)</f>
        <v>41</v>
      </c>
      <c r="AA73" s="81">
        <f>COUNTIFS(Offshore_Wells_Jan_2024[[Region QB]:[Region QB]],"SNS",Offshore_Wells_Jan_2024[[Spud Year]:[Spud Year]],AA$4,Offshore_Wells_Jan_2024[[Original Wellbore Intent]:[Original Wellbore Intent]],"Development",Offshore_Wells_Jan_2024[[Total Count Excl E&amp;A Mech ST]:[Total Count Excl E&amp;A Mech ST]],1)</f>
        <v>53</v>
      </c>
      <c r="AB73" s="81">
        <f>COUNTIFS(Offshore_Wells_Jan_2024[[Region QB]:[Region QB]],"SNS",Offshore_Wells_Jan_2024[[Spud Year]:[Spud Year]],AB$4,Offshore_Wells_Jan_2024[[Original Wellbore Intent]:[Original Wellbore Intent]],"Development",Offshore_Wells_Jan_2024[[Total Count Excl E&amp;A Mech ST]:[Total Count Excl E&amp;A Mech ST]],1)</f>
        <v>53</v>
      </c>
      <c r="AC73" s="81">
        <f>COUNTIFS(Offshore_Wells_Jan_2024[[Region QB]:[Region QB]],"SNS",Offshore_Wells_Jan_2024[[Spud Year]:[Spud Year]],AC$4,Offshore_Wells_Jan_2024[[Original Wellbore Intent]:[Original Wellbore Intent]],"Development",Offshore_Wells_Jan_2024[[Total Count Excl E&amp;A Mech ST]:[Total Count Excl E&amp;A Mech ST]],1)</f>
        <v>37</v>
      </c>
      <c r="AD73" s="81">
        <f>COUNTIFS(Offshore_Wells_Jan_2024[[Region QB]:[Region QB]],"SNS",Offshore_Wells_Jan_2024[[Spud Year]:[Spud Year]],AD$4,Offshore_Wells_Jan_2024[[Original Wellbore Intent]:[Original Wellbore Intent]],"Development",Offshore_Wells_Jan_2024[[Total Count Excl E&amp;A Mech ST]:[Total Count Excl E&amp;A Mech ST]],1)</f>
        <v>45</v>
      </c>
      <c r="AE73" s="81">
        <f>COUNTIFS(Offshore_Wells_Jan_2024[[Region QB]:[Region QB]],"SNS",Offshore_Wells_Jan_2024[[Spud Year]:[Spud Year]],AE$4,Offshore_Wells_Jan_2024[[Original Wellbore Intent]:[Original Wellbore Intent]],"Development",Offshore_Wells_Jan_2024[[Total Count Excl E&amp;A Mech ST]:[Total Count Excl E&amp;A Mech ST]],1)</f>
        <v>49</v>
      </c>
      <c r="AF73" s="81">
        <f>COUNTIFS(Offshore_Wells_Jan_2024[[Region QB]:[Region QB]],"SNS",Offshore_Wells_Jan_2024[[Spud Year]:[Spud Year]],AF$4,Offshore_Wells_Jan_2024[[Original Wellbore Intent]:[Original Wellbore Intent]],"Development",Offshore_Wells_Jan_2024[[Total Count Excl E&amp;A Mech ST]:[Total Count Excl E&amp;A Mech ST]],1)</f>
        <v>27</v>
      </c>
      <c r="AG73" s="81">
        <f>COUNTIFS(Offshore_Wells_Jan_2024[[Region QB]:[Region QB]],"SNS",Offshore_Wells_Jan_2024[[Spud Year]:[Spud Year]],AG$4,Offshore_Wells_Jan_2024[[Original Wellbore Intent]:[Original Wellbore Intent]],"Development",Offshore_Wells_Jan_2024[[Total Count Excl E&amp;A Mech ST]:[Total Count Excl E&amp;A Mech ST]],1)</f>
        <v>40</v>
      </c>
      <c r="AH73" s="81">
        <f>COUNTIFS(Offshore_Wells_Jan_2024[[Region QB]:[Region QB]],"SNS",Offshore_Wells_Jan_2024[[Spud Year]:[Spud Year]],AH$4,Offshore_Wells_Jan_2024[[Original Wellbore Intent]:[Original Wellbore Intent]],"Development",Offshore_Wells_Jan_2024[[Total Count Excl E&amp;A Mech ST]:[Total Count Excl E&amp;A Mech ST]],1)</f>
        <v>42</v>
      </c>
      <c r="AI73" s="81">
        <f>COUNTIFS(Offshore_Wells_Jan_2024[[Region QB]:[Region QB]],"SNS",Offshore_Wells_Jan_2024[[Spud Year]:[Spud Year]],AI$4,Offshore_Wells_Jan_2024[[Original Wellbore Intent]:[Original Wellbore Intent]],"Development",Offshore_Wells_Jan_2024[[Total Count Excl E&amp;A Mech ST]:[Total Count Excl E&amp;A Mech ST]],1)</f>
        <v>18</v>
      </c>
      <c r="AJ73" s="81">
        <f>COUNTIFS(Offshore_Wells_Jan_2024[[Region QB]:[Region QB]],"SNS",Offshore_Wells_Jan_2024[[Spud Year]:[Spud Year]],AJ$4,Offshore_Wells_Jan_2024[[Original Wellbore Intent]:[Original Wellbore Intent]],"Development",Offshore_Wells_Jan_2024[[Total Count Excl E&amp;A Mech ST]:[Total Count Excl E&amp;A Mech ST]],1)</f>
        <v>21</v>
      </c>
      <c r="AK73" s="81">
        <f>COUNTIFS(Offshore_Wells_Jan_2024[[Region QB]:[Region QB]],"SNS",Offshore_Wells_Jan_2024[[Spud Year]:[Spud Year]],AK$4,Offshore_Wells_Jan_2024[[Original Wellbore Intent]:[Original Wellbore Intent]],"Development",Offshore_Wells_Jan_2024[[Total Count Excl E&amp;A Mech ST]:[Total Count Excl E&amp;A Mech ST]],1)</f>
        <v>30</v>
      </c>
      <c r="AL73" s="81">
        <f>COUNTIFS(Offshore_Wells_Jan_2024[[Region QB]:[Region QB]],"SNS",Offshore_Wells_Jan_2024[[Spud Year]:[Spud Year]],AL$4,Offshore_Wells_Jan_2024[[Original Wellbore Intent]:[Original Wellbore Intent]],"Development",Offshore_Wells_Jan_2024[[Total Count Excl E&amp;A Mech ST]:[Total Count Excl E&amp;A Mech ST]],1)</f>
        <v>36</v>
      </c>
      <c r="AM73" s="81">
        <f>COUNTIFS(Offshore_Wells_Jan_2024[[Region QB]:[Region QB]],"SNS",Offshore_Wells_Jan_2024[[Spud Year]:[Spud Year]],AM$4,Offshore_Wells_Jan_2024[[Original Wellbore Intent]:[Original Wellbore Intent]],"Development",Offshore_Wells_Jan_2024[[Total Count Excl E&amp;A Mech ST]:[Total Count Excl E&amp;A Mech ST]],1)</f>
        <v>30</v>
      </c>
      <c r="AN73" s="81">
        <f>COUNTIFS(Offshore_Wells_Jan_2024[[Region QB]:[Region QB]],"SNS",Offshore_Wells_Jan_2024[[Spud Year]:[Spud Year]],AN$4,Offshore_Wells_Jan_2024[[Original Wellbore Intent]:[Original Wellbore Intent]],"Development",Offshore_Wells_Jan_2024[[Total Count Excl E&amp;A Mech ST]:[Total Count Excl E&amp;A Mech ST]],1)</f>
        <v>14</v>
      </c>
      <c r="AO73" s="81">
        <f>COUNTIFS(Offshore_Wells_Jan_2024[[Region QB]:[Region QB]],"SNS",Offshore_Wells_Jan_2024[[Spud Year]:[Spud Year]],AO$4,Offshore_Wells_Jan_2024[[Original Wellbore Intent]:[Original Wellbore Intent]],"Development",Offshore_Wells_Jan_2024[[Total Count Excl E&amp;A Mech ST]:[Total Count Excl E&amp;A Mech ST]],1)</f>
        <v>34</v>
      </c>
      <c r="AP73" s="81">
        <f>COUNTIFS(Offshore_Wells_Jan_2024[[Region QB]:[Region QB]],"SNS",Offshore_Wells_Jan_2024[[Spud Year]:[Spud Year]],AP$4,Offshore_Wells_Jan_2024[[Original Wellbore Intent]:[Original Wellbore Intent]],"Development",Offshore_Wells_Jan_2024[[Total Count Excl E&amp;A Mech ST]:[Total Count Excl E&amp;A Mech ST]],1)</f>
        <v>33</v>
      </c>
      <c r="AQ73" s="81">
        <f>COUNTIFS(Offshore_Wells_Jan_2024[[Region QB]:[Region QB]],"SNS",Offshore_Wells_Jan_2024[[Spud Year]:[Spud Year]],AQ$4,Offshore_Wells_Jan_2024[[Original Wellbore Intent]:[Original Wellbore Intent]],"Development",Offshore_Wells_Jan_2024[[Total Count Excl E&amp;A Mech ST]:[Total Count Excl E&amp;A Mech ST]],1)</f>
        <v>13</v>
      </c>
      <c r="AR73" s="81">
        <f>COUNTIFS(Offshore_Wells_Jan_2024[[Region QB]:[Region QB]],"SNS",Offshore_Wells_Jan_2024[[Spud Year]:[Spud Year]],AR$4,Offshore_Wells_Jan_2024[[Original Wellbore Intent]:[Original Wellbore Intent]],"Development",Offshore_Wells_Jan_2024[[Total Count Excl E&amp;A Mech ST]:[Total Count Excl E&amp;A Mech ST]],1)</f>
        <v>28</v>
      </c>
      <c r="AS73" s="81">
        <f>COUNTIFS(Offshore_Wells_Jan_2024[[Region QB]:[Region QB]],"SNS",Offshore_Wells_Jan_2024[[Spud Year]:[Spud Year]],AS$4,Offshore_Wells_Jan_2024[[Original Wellbore Intent]:[Original Wellbore Intent]],"Development",Offshore_Wells_Jan_2024[[Total Count Excl E&amp;A Mech ST]:[Total Count Excl E&amp;A Mech ST]],1)</f>
        <v>29</v>
      </c>
      <c r="AT73" s="81">
        <f>COUNTIFS(Offshore_Wells_Jan_2024[[Region QB]:[Region QB]],"SNS",Offshore_Wells_Jan_2024[[Spud Year]:[Spud Year]],AT$4,Offshore_Wells_Jan_2024[[Original Wellbore Intent]:[Original Wellbore Intent]],"Development",Offshore_Wells_Jan_2024[[Total Count Excl E&amp;A Mech ST]:[Total Count Excl E&amp;A Mech ST]],1)</f>
        <v>31</v>
      </c>
      <c r="AU73" s="81">
        <f>COUNTIFS(Offshore_Wells_Jan_2024[[Region QB]:[Region QB]],"SNS",Offshore_Wells_Jan_2024[[Spud Year]:[Spud Year]],AU$4,Offshore_Wells_Jan_2024[[Original Wellbore Intent]:[Original Wellbore Intent]],"Development",Offshore_Wells_Jan_2024[[Total Count Excl E&amp;A Mech ST]:[Total Count Excl E&amp;A Mech ST]],1)</f>
        <v>21</v>
      </c>
      <c r="AV73" s="81">
        <f>COUNTIFS(Offshore_Wells_Jan_2024[[Region QB]:[Region QB]],"SNS",Offshore_Wells_Jan_2024[[Spud Year]:[Spud Year]],AV$4,Offshore_Wells_Jan_2024[[Original Wellbore Intent]:[Original Wellbore Intent]],"Development",Offshore_Wells_Jan_2024[[Total Count Excl E&amp;A Mech ST]:[Total Count Excl E&amp;A Mech ST]],1)</f>
        <v>17</v>
      </c>
      <c r="AW73" s="81">
        <f>COUNTIFS(Offshore_Wells_Jan_2024[[Region QB]:[Region QB]],"SNS",Offshore_Wells_Jan_2024[[Spud Year]:[Spud Year]],AW$4,Offshore_Wells_Jan_2024[[Original Wellbore Intent]:[Original Wellbore Intent]],"Development",Offshore_Wells_Jan_2024[[Total Count Excl E&amp;A Mech ST]:[Total Count Excl E&amp;A Mech ST]],1)</f>
        <v>9</v>
      </c>
      <c r="AX73" s="81">
        <f>COUNTIFS(Offshore_Wells_Jan_2024[[Region QB]:[Region QB]],"SNS",Offshore_Wells_Jan_2024[[Spud Year]:[Spud Year]],AX$4,Offshore_Wells_Jan_2024[[Original Wellbore Intent]:[Original Wellbore Intent]],"Development",Offshore_Wells_Jan_2024[[Total Count Excl E&amp;A Mech ST]:[Total Count Excl E&amp;A Mech ST]],1)</f>
        <v>5</v>
      </c>
      <c r="AY73" s="81">
        <f>COUNTIFS(Offshore_Wells_Jan_2024[[Region QB]:[Region QB]],"SNS",Offshore_Wells_Jan_2024[[Spud Year]:[Spud Year]],AY$4,Offshore_Wells_Jan_2024[[Original Wellbore Intent]:[Original Wellbore Intent]],"Development",Offshore_Wells_Jan_2024[[Total Count Excl E&amp;A Mech ST]:[Total Count Excl E&amp;A Mech ST]],1)</f>
        <v>17</v>
      </c>
      <c r="AZ73" s="81">
        <f>COUNTIFS(Offshore_Wells_Jan_2024[[Region QB]:[Region QB]],"SNS",Offshore_Wells_Jan_2024[[Spud Year]:[Spud Year]],AZ$4,Offshore_Wells_Jan_2024[[Original Wellbore Intent]:[Original Wellbore Intent]],"Development",Offshore_Wells_Jan_2024[[Total Count Excl E&amp;A Mech ST]:[Total Count Excl E&amp;A Mech ST]],1)</f>
        <v>18</v>
      </c>
      <c r="BA73" s="81">
        <f>COUNTIFS(Offshore_Wells_Jan_2024[[Region QB]:[Region QB]],"SNS",Offshore_Wells_Jan_2024[[Spud Year]:[Spud Year]],BA$4,Offshore_Wells_Jan_2024[[Original Wellbore Intent]:[Original Wellbore Intent]],"Development",Offshore_Wells_Jan_2024[[Total Count Excl E&amp;A Mech ST]:[Total Count Excl E&amp;A Mech ST]],1)</f>
        <v>17</v>
      </c>
      <c r="BB73" s="81">
        <f>COUNTIFS(Offshore_Wells_Jan_2024[[Region QB]:[Region QB]],"SNS",Offshore_Wells_Jan_2024[[Spud Year]:[Spud Year]],BB$4,Offshore_Wells_Jan_2024[[Original Wellbore Intent]:[Original Wellbore Intent]],"Development",Offshore_Wells_Jan_2024[[Total Count Excl E&amp;A Mech ST]:[Total Count Excl E&amp;A Mech ST]],1)</f>
        <v>11</v>
      </c>
      <c r="BC73" s="81">
        <f>COUNTIFS(Offshore_Wells_Jan_2024[[Region QB]:[Region QB]],"SNS",Offshore_Wells_Jan_2024[[Spud Year]:[Spud Year]],BC$4,Offshore_Wells_Jan_2024[[Original Wellbore Intent]:[Original Wellbore Intent]],"Development",Offshore_Wells_Jan_2024[[Total Count Excl E&amp;A Mech ST]:[Total Count Excl E&amp;A Mech ST]],1)</f>
        <v>2</v>
      </c>
      <c r="BD73" s="81">
        <f>COUNTIFS(Offshore_Wells_Jan_2024[[Region QB]:[Region QB]],"SNS",Offshore_Wells_Jan_2024[[Spud Year]:[Spud Year]],BD$4,Offshore_Wells_Jan_2024[[Original Wellbore Intent]:[Original Wellbore Intent]],"Development",Offshore_Wells_Jan_2024[[Total Count Excl E&amp;A Mech ST]:[Total Count Excl E&amp;A Mech ST]],1)</f>
        <v>6</v>
      </c>
      <c r="BE73" s="81">
        <f>COUNTIFS(Offshore_Wells_Jan_2024[[Region QB]:[Region QB]],"SNS",Offshore_Wells_Jan_2024[[Spud Year]:[Spud Year]],BE$4,Offshore_Wells_Jan_2024[[Original Wellbore Intent]:[Original Wellbore Intent]],"Development",Offshore_Wells_Jan_2024[[Total Count Excl E&amp;A Mech ST]:[Total Count Excl E&amp;A Mech ST]],1)</f>
        <v>4</v>
      </c>
      <c r="BF73" s="81">
        <f>COUNTIFS(Offshore_Wells_Jan_2024[[Region QB]:[Region QB]],"SNS",Offshore_Wells_Jan_2024[[Spud Year]:[Spud Year]],BF$4,Offshore_Wells_Jan_2024[[Original Wellbore Intent]:[Original Wellbore Intent]],"Development",Offshore_Wells_Jan_2024[[Total Count Excl E&amp;A Mech ST]:[Total Count Excl E&amp;A Mech ST]],1)</f>
        <v>7</v>
      </c>
      <c r="BG73" s="81">
        <f>COUNTIFS(Offshore_Wells_Jan_2024[[Region QB]:[Region QB]],"SNS",Offshore_Wells_Jan_2024[[Spud Year]:[Spud Year]],BG$4,Offshore_Wells_Jan_2024[[Original Wellbore Intent]:[Original Wellbore Intent]],"Development",Offshore_Wells_Jan_2024[[Total Count Excl E&amp;A Mech ST]:[Total Count Excl E&amp;A Mech ST]],1)</f>
        <v>4</v>
      </c>
      <c r="BH73" s="81">
        <f>COUNTIFS(Offshore_Wells_Jan_2024[[Region QB]:[Region QB]],"SNS",Offshore_Wells_Jan_2024[[Spud Year]:[Spud Year]],BH$4,Offshore_Wells_Jan_2024[[Original Wellbore Intent]:[Original Wellbore Intent]],"Development",Offshore_Wells_Jan_2024[[Total Count Excl E&amp;A Mech ST]:[Total Count Excl E&amp;A Mech ST]],1)</f>
        <v>6</v>
      </c>
      <c r="BI73" s="81">
        <f>COUNTIFS(Offshore_Wells_Jan_2024[[Region QB]:[Region QB]],"SNS",Offshore_Wells_Jan_2024[[Spud Year]:[Spud Year]],BI$4,Offshore_Wells_Jan_2024[[Original Wellbore Intent]:[Original Wellbore Intent]],"Development",Offshore_Wells_Jan_2024[[Total Count Excl E&amp;A Mech ST]:[Total Count Excl E&amp;A Mech ST]],1)</f>
        <v>6</v>
      </c>
      <c r="BJ73" s="81">
        <f>COUNTIFS(Offshore_Wells_Jan_2024[[Region QB]:[Region QB]],"SNS",Offshore_Wells_Jan_2024[[Spud Year]:[Spud Year]],BJ$4,Offshore_Wells_Jan_2024[[Original Wellbore Intent]:[Original Wellbore Intent]],"Development",Offshore_Wells_Jan_2024[[Total Count Excl E&amp;A Mech ST]:[Total Count Excl E&amp;A Mech ST]],1)</f>
        <v>5</v>
      </c>
      <c r="BK73" s="73">
        <f t="shared" si="369"/>
        <v>1237</v>
      </c>
    </row>
    <row r="74" spans="1:63" outlineLevel="1" x14ac:dyDescent="0.3">
      <c r="B74" s="19" t="s">
        <v>42</v>
      </c>
      <c r="C74" s="81">
        <f>COUNTIFS(Offshore_Wells_Jan_2024[[Region QB]:[Region QB]],"WoE/W",Offshore_Wells_Jan_2024[[Spud Year]:[Spud Year]],C$4,Offshore_Wells_Jan_2024[[Original Wellbore Intent]:[Original Wellbore Intent]],"Development",Offshore_Wells_Jan_2024[[Total Count Excl E&amp;A Mech ST]:[Total Count Excl E&amp;A Mech ST]],1)</f>
        <v>0</v>
      </c>
      <c r="D74" s="81">
        <f>COUNTIFS(Offshore_Wells_Jan_2024[[Region QB]:[Region QB]],"WoE/W",Offshore_Wells_Jan_2024[[Spud Year]:[Spud Year]],D$4,Offshore_Wells_Jan_2024[[Original Wellbore Intent]:[Original Wellbore Intent]],"Development",Offshore_Wells_Jan_2024[[Total Count Excl E&amp;A Mech ST]:[Total Count Excl E&amp;A Mech ST]],1)</f>
        <v>0</v>
      </c>
      <c r="E74" s="81">
        <f>COUNTIFS(Offshore_Wells_Jan_2024[[Region QB]:[Region QB]],"WoE/W",Offshore_Wells_Jan_2024[[Spud Year]:[Spud Year]],E$4,Offshore_Wells_Jan_2024[[Original Wellbore Intent]:[Original Wellbore Intent]],"Development",Offshore_Wells_Jan_2024[[Total Count Excl E&amp;A Mech ST]:[Total Count Excl E&amp;A Mech ST]],1)</f>
        <v>0</v>
      </c>
      <c r="F74" s="81">
        <f>COUNTIFS(Offshore_Wells_Jan_2024[[Region QB]:[Region QB]],"WoE/W",Offshore_Wells_Jan_2024[[Spud Year]:[Spud Year]],F$4,Offshore_Wells_Jan_2024[[Original Wellbore Intent]:[Original Wellbore Intent]],"Development",Offshore_Wells_Jan_2024[[Total Count Excl E&amp;A Mech ST]:[Total Count Excl E&amp;A Mech ST]],1)</f>
        <v>0</v>
      </c>
      <c r="G74" s="81">
        <f>COUNTIFS(Offshore_Wells_Jan_2024[[Region QB]:[Region QB]],"WoE/W",Offshore_Wells_Jan_2024[[Spud Year]:[Spud Year]],G$4,Offshore_Wells_Jan_2024[[Original Wellbore Intent]:[Original Wellbore Intent]],"Development",Offshore_Wells_Jan_2024[[Total Count Excl E&amp;A Mech ST]:[Total Count Excl E&amp;A Mech ST]],1)</f>
        <v>0</v>
      </c>
      <c r="H74" s="81">
        <f>COUNTIFS(Offshore_Wells_Jan_2024[[Region QB]:[Region QB]],"WoE/W",Offshore_Wells_Jan_2024[[Spud Year]:[Spud Year]],H$4,Offshore_Wells_Jan_2024[[Original Wellbore Intent]:[Original Wellbore Intent]],"Development",Offshore_Wells_Jan_2024[[Total Count Excl E&amp;A Mech ST]:[Total Count Excl E&amp;A Mech ST]],1)</f>
        <v>0</v>
      </c>
      <c r="I74" s="81">
        <f>COUNTIFS(Offshore_Wells_Jan_2024[[Region QB]:[Region QB]],"WoE/W",Offshore_Wells_Jan_2024[[Spud Year]:[Spud Year]],I$4,Offshore_Wells_Jan_2024[[Original Wellbore Intent]:[Original Wellbore Intent]],"Development",Offshore_Wells_Jan_2024[[Total Count Excl E&amp;A Mech ST]:[Total Count Excl E&amp;A Mech ST]],1)</f>
        <v>0</v>
      </c>
      <c r="J74" s="81">
        <f>COUNTIFS(Offshore_Wells_Jan_2024[[Region QB]:[Region QB]],"WoE/W",Offshore_Wells_Jan_2024[[Spud Year]:[Spud Year]],J$4,Offshore_Wells_Jan_2024[[Original Wellbore Intent]:[Original Wellbore Intent]],"Development",Offshore_Wells_Jan_2024[[Total Count Excl E&amp;A Mech ST]:[Total Count Excl E&amp;A Mech ST]],1)</f>
        <v>0</v>
      </c>
      <c r="K74" s="81">
        <f>COUNTIFS(Offshore_Wells_Jan_2024[[Region QB]:[Region QB]],"WoE/W",Offshore_Wells_Jan_2024[[Spud Year]:[Spud Year]],K$4,Offshore_Wells_Jan_2024[[Original Wellbore Intent]:[Original Wellbore Intent]],"Development",Offshore_Wells_Jan_2024[[Total Count Excl E&amp;A Mech ST]:[Total Count Excl E&amp;A Mech ST]],1)</f>
        <v>0</v>
      </c>
      <c r="L74" s="81">
        <f>COUNTIFS(Offshore_Wells_Jan_2024[[Region QB]:[Region QB]],"WoE/W",Offshore_Wells_Jan_2024[[Spud Year]:[Spud Year]],L$4,Offshore_Wells_Jan_2024[[Original Wellbore Intent]:[Original Wellbore Intent]],"Development",Offshore_Wells_Jan_2024[[Total Count Excl E&amp;A Mech ST]:[Total Count Excl E&amp;A Mech ST]],1)</f>
        <v>0</v>
      </c>
      <c r="M74" s="81">
        <f>COUNTIFS(Offshore_Wells_Jan_2024[[Region QB]:[Region QB]],"WoE/W",Offshore_Wells_Jan_2024[[Spud Year]:[Spud Year]],M$4,Offshore_Wells_Jan_2024[[Original Wellbore Intent]:[Original Wellbore Intent]],"Development",Offshore_Wells_Jan_2024[[Total Count Excl E&amp;A Mech ST]:[Total Count Excl E&amp;A Mech ST]],1)</f>
        <v>0</v>
      </c>
      <c r="N74" s="81">
        <f>COUNTIFS(Offshore_Wells_Jan_2024[[Region QB]:[Region QB]],"WoE/W",Offshore_Wells_Jan_2024[[Spud Year]:[Spud Year]],N$4,Offshore_Wells_Jan_2024[[Original Wellbore Intent]:[Original Wellbore Intent]],"Development",Offshore_Wells_Jan_2024[[Total Count Excl E&amp;A Mech ST]:[Total Count Excl E&amp;A Mech ST]],1)</f>
        <v>0</v>
      </c>
      <c r="O74" s="81">
        <f>COUNTIFS(Offshore_Wells_Jan_2024[[Region QB]:[Region QB]],"WoE/W",Offshore_Wells_Jan_2024[[Spud Year]:[Spud Year]],O$4,Offshore_Wells_Jan_2024[[Original Wellbore Intent]:[Original Wellbore Intent]],"Development",Offshore_Wells_Jan_2024[[Total Count Excl E&amp;A Mech ST]:[Total Count Excl E&amp;A Mech ST]],1)</f>
        <v>0</v>
      </c>
      <c r="P74" s="81">
        <f>COUNTIFS(Offshore_Wells_Jan_2024[[Region QB]:[Region QB]],"WoE/W",Offshore_Wells_Jan_2024[[Spud Year]:[Spud Year]],P$4,Offshore_Wells_Jan_2024[[Original Wellbore Intent]:[Original Wellbore Intent]],"Development",Offshore_Wells_Jan_2024[[Total Count Excl E&amp;A Mech ST]:[Total Count Excl E&amp;A Mech ST]],1)</f>
        <v>0</v>
      </c>
      <c r="Q74" s="81">
        <f>COUNTIFS(Offshore_Wells_Jan_2024[[Region QB]:[Region QB]],"WoE/W",Offshore_Wells_Jan_2024[[Spud Year]:[Spud Year]],Q$4,Offshore_Wells_Jan_2024[[Original Wellbore Intent]:[Original Wellbore Intent]],"Development",Offshore_Wells_Jan_2024[[Total Count Excl E&amp;A Mech ST]:[Total Count Excl E&amp;A Mech ST]],1)</f>
        <v>0</v>
      </c>
      <c r="R74" s="81">
        <f>COUNTIFS(Offshore_Wells_Jan_2024[[Region QB]:[Region QB]],"WoE/W",Offshore_Wells_Jan_2024[[Spud Year]:[Spud Year]],R$4,Offshore_Wells_Jan_2024[[Original Wellbore Intent]:[Original Wellbore Intent]],"Development",Offshore_Wells_Jan_2024[[Total Count Excl E&amp;A Mech ST]:[Total Count Excl E&amp;A Mech ST]],1)</f>
        <v>0</v>
      </c>
      <c r="S74" s="81">
        <f>COUNTIFS(Offshore_Wells_Jan_2024[[Region QB]:[Region QB]],"WoE/W",Offshore_Wells_Jan_2024[[Spud Year]:[Spud Year]],S$4,Offshore_Wells_Jan_2024[[Original Wellbore Intent]:[Original Wellbore Intent]],"Development",Offshore_Wells_Jan_2024[[Total Count Excl E&amp;A Mech ST]:[Total Count Excl E&amp;A Mech ST]],1)</f>
        <v>0</v>
      </c>
      <c r="T74" s="81">
        <f>COUNTIFS(Offshore_Wells_Jan_2024[[Region QB]:[Region QB]],"WoE/W",Offshore_Wells_Jan_2024[[Spud Year]:[Spud Year]],T$4,Offshore_Wells_Jan_2024[[Original Wellbore Intent]:[Original Wellbore Intent]],"Development",Offshore_Wells_Jan_2024[[Total Count Excl E&amp;A Mech ST]:[Total Count Excl E&amp;A Mech ST]],1)</f>
        <v>0</v>
      </c>
      <c r="U74" s="81">
        <f>COUNTIFS(Offshore_Wells_Jan_2024[[Region QB]:[Region QB]],"WoE/W",Offshore_Wells_Jan_2024[[Spud Year]:[Spud Year]],U$4,Offshore_Wells_Jan_2024[[Original Wellbore Intent]:[Original Wellbore Intent]],"Development",Offshore_Wells_Jan_2024[[Total Count Excl E&amp;A Mech ST]:[Total Count Excl E&amp;A Mech ST]],1)</f>
        <v>0</v>
      </c>
      <c r="V74" s="81">
        <f>COUNTIFS(Offshore_Wells_Jan_2024[[Region QB]:[Region QB]],"WoE/W",Offshore_Wells_Jan_2024[[Spud Year]:[Spud Year]],V$4,Offshore_Wells_Jan_2024[[Original Wellbore Intent]:[Original Wellbore Intent]],"Development",Offshore_Wells_Jan_2024[[Total Count Excl E&amp;A Mech ST]:[Total Count Excl E&amp;A Mech ST]],1)</f>
        <v>0</v>
      </c>
      <c r="W74" s="81">
        <f>COUNTIFS(Offshore_Wells_Jan_2024[[Region QB]:[Region QB]],"WoE/W",Offshore_Wells_Jan_2024[[Spud Year]:[Spud Year]],W$4,Offshore_Wells_Jan_2024[[Original Wellbore Intent]:[Original Wellbore Intent]],"Development",Offshore_Wells_Jan_2024[[Total Count Excl E&amp;A Mech ST]:[Total Count Excl E&amp;A Mech ST]],1)</f>
        <v>2</v>
      </c>
      <c r="X74" s="81">
        <f>COUNTIFS(Offshore_Wells_Jan_2024[[Region QB]:[Region QB]],"WoE/W",Offshore_Wells_Jan_2024[[Spud Year]:[Spud Year]],X$4,Offshore_Wells_Jan_2024[[Original Wellbore Intent]:[Original Wellbore Intent]],"Development",Offshore_Wells_Jan_2024[[Total Count Excl E&amp;A Mech ST]:[Total Count Excl E&amp;A Mech ST]],1)</f>
        <v>10</v>
      </c>
      <c r="Y74" s="81">
        <f>COUNTIFS(Offshore_Wells_Jan_2024[[Region QB]:[Region QB]],"WoE/W",Offshore_Wells_Jan_2024[[Spud Year]:[Spud Year]],Y$4,Offshore_Wells_Jan_2024[[Original Wellbore Intent]:[Original Wellbore Intent]],"Development",Offshore_Wells_Jan_2024[[Total Count Excl E&amp;A Mech ST]:[Total Count Excl E&amp;A Mech ST]],1)</f>
        <v>4</v>
      </c>
      <c r="Z74" s="81">
        <f>COUNTIFS(Offshore_Wells_Jan_2024[[Region QB]:[Region QB]],"WoE/W",Offshore_Wells_Jan_2024[[Spud Year]:[Spud Year]],Z$4,Offshore_Wells_Jan_2024[[Original Wellbore Intent]:[Original Wellbore Intent]],"Development",Offshore_Wells_Jan_2024[[Total Count Excl E&amp;A Mech ST]:[Total Count Excl E&amp;A Mech ST]],1)</f>
        <v>4</v>
      </c>
      <c r="AA74" s="81">
        <f>COUNTIFS(Offshore_Wells_Jan_2024[[Region QB]:[Region QB]],"WoE/W",Offshore_Wells_Jan_2024[[Spud Year]:[Spud Year]],AA$4,Offshore_Wells_Jan_2024[[Original Wellbore Intent]:[Original Wellbore Intent]],"Development",Offshore_Wells_Jan_2024[[Total Count Excl E&amp;A Mech ST]:[Total Count Excl E&amp;A Mech ST]],1)</f>
        <v>0</v>
      </c>
      <c r="AB74" s="81">
        <f>COUNTIFS(Offshore_Wells_Jan_2024[[Region QB]:[Region QB]],"WoE/W",Offshore_Wells_Jan_2024[[Spud Year]:[Spud Year]],AB$4,Offshore_Wells_Jan_2024[[Original Wellbore Intent]:[Original Wellbore Intent]],"Development",Offshore_Wells_Jan_2024[[Total Count Excl E&amp;A Mech ST]:[Total Count Excl E&amp;A Mech ST]],1)</f>
        <v>7</v>
      </c>
      <c r="AC74" s="81">
        <f>COUNTIFS(Offshore_Wells_Jan_2024[[Region QB]:[Region QB]],"WoE/W",Offshore_Wells_Jan_2024[[Spud Year]:[Spud Year]],AC$4,Offshore_Wells_Jan_2024[[Original Wellbore Intent]:[Original Wellbore Intent]],"Development",Offshore_Wells_Jan_2024[[Total Count Excl E&amp;A Mech ST]:[Total Count Excl E&amp;A Mech ST]],1)</f>
        <v>4</v>
      </c>
      <c r="AD74" s="81">
        <f>COUNTIFS(Offshore_Wells_Jan_2024[[Region QB]:[Region QB]],"WoE/W",Offshore_Wells_Jan_2024[[Spud Year]:[Spud Year]],AD$4,Offshore_Wells_Jan_2024[[Original Wellbore Intent]:[Original Wellbore Intent]],"Development",Offshore_Wells_Jan_2024[[Total Count Excl E&amp;A Mech ST]:[Total Count Excl E&amp;A Mech ST]],1)</f>
        <v>3</v>
      </c>
      <c r="AE74" s="81">
        <f>COUNTIFS(Offshore_Wells_Jan_2024[[Region QB]:[Region QB]],"WoE/W",Offshore_Wells_Jan_2024[[Spud Year]:[Spud Year]],AE$4,Offshore_Wells_Jan_2024[[Original Wellbore Intent]:[Original Wellbore Intent]],"Development",Offshore_Wells_Jan_2024[[Total Count Excl E&amp;A Mech ST]:[Total Count Excl E&amp;A Mech ST]],1)</f>
        <v>3</v>
      </c>
      <c r="AF74" s="81">
        <f>COUNTIFS(Offshore_Wells_Jan_2024[[Region QB]:[Region QB]],"WoE/W",Offshore_Wells_Jan_2024[[Spud Year]:[Spud Year]],AF$4,Offshore_Wells_Jan_2024[[Original Wellbore Intent]:[Original Wellbore Intent]],"Development",Offshore_Wells_Jan_2024[[Total Count Excl E&amp;A Mech ST]:[Total Count Excl E&amp;A Mech ST]],1)</f>
        <v>7</v>
      </c>
      <c r="AG74" s="81">
        <f>COUNTIFS(Offshore_Wells_Jan_2024[[Region QB]:[Region QB]],"WoE/W",Offshore_Wells_Jan_2024[[Spud Year]:[Spud Year]],AG$4,Offshore_Wells_Jan_2024[[Original Wellbore Intent]:[Original Wellbore Intent]],"Development",Offshore_Wells_Jan_2024[[Total Count Excl E&amp;A Mech ST]:[Total Count Excl E&amp;A Mech ST]],1)</f>
        <v>7</v>
      </c>
      <c r="AH74" s="81">
        <f>COUNTIFS(Offshore_Wells_Jan_2024[[Region QB]:[Region QB]],"WoE/W",Offshore_Wells_Jan_2024[[Spud Year]:[Spud Year]],AH$4,Offshore_Wells_Jan_2024[[Original Wellbore Intent]:[Original Wellbore Intent]],"Development",Offshore_Wells_Jan_2024[[Total Count Excl E&amp;A Mech ST]:[Total Count Excl E&amp;A Mech ST]],1)</f>
        <v>16</v>
      </c>
      <c r="AI74" s="81">
        <f>COUNTIFS(Offshore_Wells_Jan_2024[[Region QB]:[Region QB]],"WoE/W",Offshore_Wells_Jan_2024[[Spud Year]:[Spud Year]],AI$4,Offshore_Wells_Jan_2024[[Original Wellbore Intent]:[Original Wellbore Intent]],"Development",Offshore_Wells_Jan_2024[[Total Count Excl E&amp;A Mech ST]:[Total Count Excl E&amp;A Mech ST]],1)</f>
        <v>15</v>
      </c>
      <c r="AJ74" s="81">
        <f>COUNTIFS(Offshore_Wells_Jan_2024[[Region QB]:[Region QB]],"WoE/W",Offshore_Wells_Jan_2024[[Spud Year]:[Spud Year]],AJ$4,Offshore_Wells_Jan_2024[[Original Wellbore Intent]:[Original Wellbore Intent]],"Development",Offshore_Wells_Jan_2024[[Total Count Excl E&amp;A Mech ST]:[Total Count Excl E&amp;A Mech ST]],1)</f>
        <v>1</v>
      </c>
      <c r="AK74" s="81">
        <f>COUNTIFS(Offshore_Wells_Jan_2024[[Region QB]:[Region QB]],"WoE/W",Offshore_Wells_Jan_2024[[Spud Year]:[Spud Year]],AK$4,Offshore_Wells_Jan_2024[[Original Wellbore Intent]:[Original Wellbore Intent]],"Development",Offshore_Wells_Jan_2024[[Total Count Excl E&amp;A Mech ST]:[Total Count Excl E&amp;A Mech ST]],1)</f>
        <v>7</v>
      </c>
      <c r="AL74" s="81">
        <f>COUNTIFS(Offshore_Wells_Jan_2024[[Region QB]:[Region QB]],"WoE/W",Offshore_Wells_Jan_2024[[Spud Year]:[Spud Year]],AL$4,Offshore_Wells_Jan_2024[[Original Wellbore Intent]:[Original Wellbore Intent]],"Development",Offshore_Wells_Jan_2024[[Total Count Excl E&amp;A Mech ST]:[Total Count Excl E&amp;A Mech ST]],1)</f>
        <v>3</v>
      </c>
      <c r="AM74" s="81">
        <f>COUNTIFS(Offshore_Wells_Jan_2024[[Region QB]:[Region QB]],"WoE/W",Offshore_Wells_Jan_2024[[Spud Year]:[Spud Year]],AM$4,Offshore_Wells_Jan_2024[[Original Wellbore Intent]:[Original Wellbore Intent]],"Development",Offshore_Wells_Jan_2024[[Total Count Excl E&amp;A Mech ST]:[Total Count Excl E&amp;A Mech ST]],1)</f>
        <v>8</v>
      </c>
      <c r="AN74" s="81">
        <f>COUNTIFS(Offshore_Wells_Jan_2024[[Region QB]:[Region QB]],"WoE/W",Offshore_Wells_Jan_2024[[Spud Year]:[Spud Year]],AN$4,Offshore_Wells_Jan_2024[[Original Wellbore Intent]:[Original Wellbore Intent]],"Development",Offshore_Wells_Jan_2024[[Total Count Excl E&amp;A Mech ST]:[Total Count Excl E&amp;A Mech ST]],1)</f>
        <v>16</v>
      </c>
      <c r="AO74" s="81">
        <f>COUNTIFS(Offshore_Wells_Jan_2024[[Region QB]:[Region QB]],"WoE/W",Offshore_Wells_Jan_2024[[Spud Year]:[Spud Year]],AO$4,Offshore_Wells_Jan_2024[[Original Wellbore Intent]:[Original Wellbore Intent]],"Development",Offshore_Wells_Jan_2024[[Total Count Excl E&amp;A Mech ST]:[Total Count Excl E&amp;A Mech ST]],1)</f>
        <v>5</v>
      </c>
      <c r="AP74" s="81">
        <f>COUNTIFS(Offshore_Wells_Jan_2024[[Region QB]:[Region QB]],"WoE/W",Offshore_Wells_Jan_2024[[Spud Year]:[Spud Year]],AP$4,Offshore_Wells_Jan_2024[[Original Wellbore Intent]:[Original Wellbore Intent]],"Development",Offshore_Wells_Jan_2024[[Total Count Excl E&amp;A Mech ST]:[Total Count Excl E&amp;A Mech ST]],1)</f>
        <v>10</v>
      </c>
      <c r="AQ74" s="81">
        <f>COUNTIFS(Offshore_Wells_Jan_2024[[Region QB]:[Region QB]],"WoE/W",Offshore_Wells_Jan_2024[[Spud Year]:[Spud Year]],AQ$4,Offshore_Wells_Jan_2024[[Original Wellbore Intent]:[Original Wellbore Intent]],"Development",Offshore_Wells_Jan_2024[[Total Count Excl E&amp;A Mech ST]:[Total Count Excl E&amp;A Mech ST]],1)</f>
        <v>1</v>
      </c>
      <c r="AR74" s="81">
        <f>COUNTIFS(Offshore_Wells_Jan_2024[[Region QB]:[Region QB]],"WoE/W",Offshore_Wells_Jan_2024[[Spud Year]:[Spud Year]],AR$4,Offshore_Wells_Jan_2024[[Original Wellbore Intent]:[Original Wellbore Intent]],"Development",Offshore_Wells_Jan_2024[[Total Count Excl E&amp;A Mech ST]:[Total Count Excl E&amp;A Mech ST]],1)</f>
        <v>4</v>
      </c>
      <c r="AS74" s="81">
        <f>COUNTIFS(Offshore_Wells_Jan_2024[[Region QB]:[Region QB]],"WoE/W",Offshore_Wells_Jan_2024[[Spud Year]:[Spud Year]],AS$4,Offshore_Wells_Jan_2024[[Original Wellbore Intent]:[Original Wellbore Intent]],"Development",Offshore_Wells_Jan_2024[[Total Count Excl E&amp;A Mech ST]:[Total Count Excl E&amp;A Mech ST]],1)</f>
        <v>0</v>
      </c>
      <c r="AT74" s="81">
        <f>COUNTIFS(Offshore_Wells_Jan_2024[[Region QB]:[Region QB]],"WoE/W",Offshore_Wells_Jan_2024[[Spud Year]:[Spud Year]],AT$4,Offshore_Wells_Jan_2024[[Original Wellbore Intent]:[Original Wellbore Intent]],"Development",Offshore_Wells_Jan_2024[[Total Count Excl E&amp;A Mech ST]:[Total Count Excl E&amp;A Mech ST]],1)</f>
        <v>0</v>
      </c>
      <c r="AU74" s="81">
        <f>COUNTIFS(Offshore_Wells_Jan_2024[[Region QB]:[Region QB]],"WoE/W",Offshore_Wells_Jan_2024[[Spud Year]:[Spud Year]],AU$4,Offshore_Wells_Jan_2024[[Original Wellbore Intent]:[Original Wellbore Intent]],"Development",Offshore_Wells_Jan_2024[[Total Count Excl E&amp;A Mech ST]:[Total Count Excl E&amp;A Mech ST]],1)</f>
        <v>0</v>
      </c>
      <c r="AV74" s="81">
        <f>COUNTIFS(Offshore_Wells_Jan_2024[[Region QB]:[Region QB]],"WoE/W",Offshore_Wells_Jan_2024[[Spud Year]:[Spud Year]],AV$4,Offshore_Wells_Jan_2024[[Original Wellbore Intent]:[Original Wellbore Intent]],"Development",Offshore_Wells_Jan_2024[[Total Count Excl E&amp;A Mech ST]:[Total Count Excl E&amp;A Mech ST]],1)</f>
        <v>3</v>
      </c>
      <c r="AW74" s="81">
        <f>COUNTIFS(Offshore_Wells_Jan_2024[[Region QB]:[Region QB]],"WoE/W",Offshore_Wells_Jan_2024[[Spud Year]:[Spud Year]],AW$4,Offshore_Wells_Jan_2024[[Original Wellbore Intent]:[Original Wellbore Intent]],"Development",Offshore_Wells_Jan_2024[[Total Count Excl E&amp;A Mech ST]:[Total Count Excl E&amp;A Mech ST]],1)</f>
        <v>0</v>
      </c>
      <c r="AX74" s="81">
        <f>COUNTIFS(Offshore_Wells_Jan_2024[[Region QB]:[Region QB]],"WoE/W",Offshore_Wells_Jan_2024[[Spud Year]:[Spud Year]],AX$4,Offshore_Wells_Jan_2024[[Original Wellbore Intent]:[Original Wellbore Intent]],"Development",Offshore_Wells_Jan_2024[[Total Count Excl E&amp;A Mech ST]:[Total Count Excl E&amp;A Mech ST]],1)</f>
        <v>0</v>
      </c>
      <c r="AY74" s="81">
        <f>COUNTIFS(Offshore_Wells_Jan_2024[[Region QB]:[Region QB]],"WoE/W",Offshore_Wells_Jan_2024[[Spud Year]:[Spud Year]],AY$4,Offshore_Wells_Jan_2024[[Original Wellbore Intent]:[Original Wellbore Intent]],"Development",Offshore_Wells_Jan_2024[[Total Count Excl E&amp;A Mech ST]:[Total Count Excl E&amp;A Mech ST]],1)</f>
        <v>1</v>
      </c>
      <c r="AZ74" s="81">
        <f>COUNTIFS(Offshore_Wells_Jan_2024[[Region QB]:[Region QB]],"WoE/W",Offshore_Wells_Jan_2024[[Spud Year]:[Spud Year]],AZ$4,Offshore_Wells_Jan_2024[[Original Wellbore Intent]:[Original Wellbore Intent]],"Development",Offshore_Wells_Jan_2024[[Total Count Excl E&amp;A Mech ST]:[Total Count Excl E&amp;A Mech ST]],1)</f>
        <v>6</v>
      </c>
      <c r="BA74" s="81">
        <f>COUNTIFS(Offshore_Wells_Jan_2024[[Region QB]:[Region QB]],"WoE/W",Offshore_Wells_Jan_2024[[Spud Year]:[Spud Year]],BA$4,Offshore_Wells_Jan_2024[[Original Wellbore Intent]:[Original Wellbore Intent]],"Development",Offshore_Wells_Jan_2024[[Total Count Excl E&amp;A Mech ST]:[Total Count Excl E&amp;A Mech ST]],1)</f>
        <v>0</v>
      </c>
      <c r="BB74" s="81">
        <f>COUNTIFS(Offshore_Wells_Jan_2024[[Region QB]:[Region QB]],"WoE/W",Offshore_Wells_Jan_2024[[Spud Year]:[Spud Year]],BB$4,Offshore_Wells_Jan_2024[[Original Wellbore Intent]:[Original Wellbore Intent]],"Development",Offshore_Wells_Jan_2024[[Total Count Excl E&amp;A Mech ST]:[Total Count Excl E&amp;A Mech ST]],1)</f>
        <v>0</v>
      </c>
      <c r="BC74" s="81">
        <f>COUNTIFS(Offshore_Wells_Jan_2024[[Region QB]:[Region QB]],"WoE/W",Offshore_Wells_Jan_2024[[Spud Year]:[Spud Year]],BC$4,Offshore_Wells_Jan_2024[[Original Wellbore Intent]:[Original Wellbore Intent]],"Development",Offshore_Wells_Jan_2024[[Total Count Excl E&amp;A Mech ST]:[Total Count Excl E&amp;A Mech ST]],1)</f>
        <v>0</v>
      </c>
      <c r="BD74" s="81">
        <f>COUNTIFS(Offshore_Wells_Jan_2024[[Region QB]:[Region QB]],"WoE/W",Offshore_Wells_Jan_2024[[Spud Year]:[Spud Year]],BD$4,Offshore_Wells_Jan_2024[[Original Wellbore Intent]:[Original Wellbore Intent]],"Development",Offshore_Wells_Jan_2024[[Total Count Excl E&amp;A Mech ST]:[Total Count Excl E&amp;A Mech ST]],1)</f>
        <v>0</v>
      </c>
      <c r="BE74" s="81">
        <f>COUNTIFS(Offshore_Wells_Jan_2024[[Region QB]:[Region QB]],"WoE/W",Offshore_Wells_Jan_2024[[Spud Year]:[Spud Year]],BE$4,Offshore_Wells_Jan_2024[[Original Wellbore Intent]:[Original Wellbore Intent]],"Development",Offshore_Wells_Jan_2024[[Total Count Excl E&amp;A Mech ST]:[Total Count Excl E&amp;A Mech ST]],1)</f>
        <v>0</v>
      </c>
      <c r="BF74" s="81">
        <f>COUNTIFS(Offshore_Wells_Jan_2024[[Region QB]:[Region QB]],"WoE/W",Offshore_Wells_Jan_2024[[Spud Year]:[Spud Year]],BF$4,Offshore_Wells_Jan_2024[[Original Wellbore Intent]:[Original Wellbore Intent]],"Development",Offshore_Wells_Jan_2024[[Total Count Excl E&amp;A Mech ST]:[Total Count Excl E&amp;A Mech ST]],1)</f>
        <v>0</v>
      </c>
      <c r="BG74" s="81">
        <f>COUNTIFS(Offshore_Wells_Jan_2024[[Region QB]:[Region QB]],"WoE/W",Offshore_Wells_Jan_2024[[Spud Year]:[Spud Year]],BG$4,Offshore_Wells_Jan_2024[[Original Wellbore Intent]:[Original Wellbore Intent]],"Development",Offshore_Wells_Jan_2024[[Total Count Excl E&amp;A Mech ST]:[Total Count Excl E&amp;A Mech ST]],1)</f>
        <v>0</v>
      </c>
      <c r="BH74" s="81">
        <f>COUNTIFS(Offshore_Wells_Jan_2024[[Region QB]:[Region QB]],"WoE/W",Offshore_Wells_Jan_2024[[Spud Year]:[Spud Year]],BH$4,Offshore_Wells_Jan_2024[[Original Wellbore Intent]:[Original Wellbore Intent]],"Development",Offshore_Wells_Jan_2024[[Total Count Excl E&amp;A Mech ST]:[Total Count Excl E&amp;A Mech ST]],1)</f>
        <v>0</v>
      </c>
      <c r="BI74" s="81">
        <f>COUNTIFS(Offshore_Wells_Jan_2024[[Region QB]:[Region QB]],"WoE/W",Offshore_Wells_Jan_2024[[Spud Year]:[Spud Year]],BI$4,Offshore_Wells_Jan_2024[[Original Wellbore Intent]:[Original Wellbore Intent]],"Development",Offshore_Wells_Jan_2024[[Total Count Excl E&amp;A Mech ST]:[Total Count Excl E&amp;A Mech ST]],1)</f>
        <v>0</v>
      </c>
      <c r="BJ74" s="81">
        <f>COUNTIFS(Offshore_Wells_Jan_2024[[Region QB]:[Region QB]],"WoE/W",Offshore_Wells_Jan_2024[[Spud Year]:[Spud Year]],BJ$4,Offshore_Wells_Jan_2024[[Original Wellbore Intent]:[Original Wellbore Intent]],"Development",Offshore_Wells_Jan_2024[[Total Count Excl E&amp;A Mech ST]:[Total Count Excl E&amp;A Mech ST]],1)</f>
        <v>0</v>
      </c>
      <c r="BK74" s="73">
        <f t="shared" si="369"/>
        <v>147</v>
      </c>
    </row>
    <row r="75" spans="1:63" outlineLevel="1" x14ac:dyDescent="0.3">
      <c r="B75" s="19" t="s">
        <v>43</v>
      </c>
      <c r="C75" s="81">
        <f>COUNTIFS(Offshore_Wells_Jan_2024[[Region QB]:[Region QB]],"WoS",Offshore_Wells_Jan_2024[[Spud Year]:[Spud Year]],C$4,Offshore_Wells_Jan_2024[[Original Wellbore Intent]:[Original Wellbore Intent]],"Development",Offshore_Wells_Jan_2024[[Total Count Excl E&amp;A Mech ST]:[Total Count Excl E&amp;A Mech ST]],1)</f>
        <v>0</v>
      </c>
      <c r="D75" s="81">
        <f>COUNTIFS(Offshore_Wells_Jan_2024[[Region QB]:[Region QB]],"WoS",Offshore_Wells_Jan_2024[[Spud Year]:[Spud Year]],D$4,Offshore_Wells_Jan_2024[[Original Wellbore Intent]:[Original Wellbore Intent]],"Development",Offshore_Wells_Jan_2024[[Total Count Excl E&amp;A Mech ST]:[Total Count Excl E&amp;A Mech ST]],1)</f>
        <v>0</v>
      </c>
      <c r="E75" s="81">
        <f>COUNTIFS(Offshore_Wells_Jan_2024[[Region QB]:[Region QB]],"WoS",Offshore_Wells_Jan_2024[[Spud Year]:[Spud Year]],E$4,Offshore_Wells_Jan_2024[[Original Wellbore Intent]:[Original Wellbore Intent]],"Development",Offshore_Wells_Jan_2024[[Total Count Excl E&amp;A Mech ST]:[Total Count Excl E&amp;A Mech ST]],1)</f>
        <v>0</v>
      </c>
      <c r="F75" s="81">
        <f>COUNTIFS(Offshore_Wells_Jan_2024[[Region QB]:[Region QB]],"WoS",Offshore_Wells_Jan_2024[[Spud Year]:[Spud Year]],F$4,Offshore_Wells_Jan_2024[[Original Wellbore Intent]:[Original Wellbore Intent]],"Development",Offshore_Wells_Jan_2024[[Total Count Excl E&amp;A Mech ST]:[Total Count Excl E&amp;A Mech ST]],1)</f>
        <v>0</v>
      </c>
      <c r="G75" s="81">
        <f>COUNTIFS(Offshore_Wells_Jan_2024[[Region QB]:[Region QB]],"WoS",Offshore_Wells_Jan_2024[[Spud Year]:[Spud Year]],G$4,Offshore_Wells_Jan_2024[[Original Wellbore Intent]:[Original Wellbore Intent]],"Development",Offshore_Wells_Jan_2024[[Total Count Excl E&amp;A Mech ST]:[Total Count Excl E&amp;A Mech ST]],1)</f>
        <v>0</v>
      </c>
      <c r="H75" s="81">
        <f>COUNTIFS(Offshore_Wells_Jan_2024[[Region QB]:[Region QB]],"WoS",Offshore_Wells_Jan_2024[[Spud Year]:[Spud Year]],H$4,Offshore_Wells_Jan_2024[[Original Wellbore Intent]:[Original Wellbore Intent]],"Development",Offshore_Wells_Jan_2024[[Total Count Excl E&amp;A Mech ST]:[Total Count Excl E&amp;A Mech ST]],1)</f>
        <v>0</v>
      </c>
      <c r="I75" s="81">
        <f>COUNTIFS(Offshore_Wells_Jan_2024[[Region QB]:[Region QB]],"WoS",Offshore_Wells_Jan_2024[[Spud Year]:[Spud Year]],I$4,Offshore_Wells_Jan_2024[[Original Wellbore Intent]:[Original Wellbore Intent]],"Development",Offshore_Wells_Jan_2024[[Total Count Excl E&amp;A Mech ST]:[Total Count Excl E&amp;A Mech ST]],1)</f>
        <v>0</v>
      </c>
      <c r="J75" s="81">
        <f>COUNTIFS(Offshore_Wells_Jan_2024[[Region QB]:[Region QB]],"WoS",Offshore_Wells_Jan_2024[[Spud Year]:[Spud Year]],J$4,Offshore_Wells_Jan_2024[[Original Wellbore Intent]:[Original Wellbore Intent]],"Development",Offshore_Wells_Jan_2024[[Total Count Excl E&amp;A Mech ST]:[Total Count Excl E&amp;A Mech ST]],1)</f>
        <v>0</v>
      </c>
      <c r="K75" s="81">
        <f>COUNTIFS(Offshore_Wells_Jan_2024[[Region QB]:[Region QB]],"WoS",Offshore_Wells_Jan_2024[[Spud Year]:[Spud Year]],K$4,Offshore_Wells_Jan_2024[[Original Wellbore Intent]:[Original Wellbore Intent]],"Development",Offshore_Wells_Jan_2024[[Total Count Excl E&amp;A Mech ST]:[Total Count Excl E&amp;A Mech ST]],1)</f>
        <v>0</v>
      </c>
      <c r="L75" s="81">
        <f>COUNTIFS(Offshore_Wells_Jan_2024[[Region QB]:[Region QB]],"WoS",Offshore_Wells_Jan_2024[[Spud Year]:[Spud Year]],L$4,Offshore_Wells_Jan_2024[[Original Wellbore Intent]:[Original Wellbore Intent]],"Development",Offshore_Wells_Jan_2024[[Total Count Excl E&amp;A Mech ST]:[Total Count Excl E&amp;A Mech ST]],1)</f>
        <v>0</v>
      </c>
      <c r="M75" s="81">
        <f>COUNTIFS(Offshore_Wells_Jan_2024[[Region QB]:[Region QB]],"WoS",Offshore_Wells_Jan_2024[[Spud Year]:[Spud Year]],M$4,Offshore_Wells_Jan_2024[[Original Wellbore Intent]:[Original Wellbore Intent]],"Development",Offshore_Wells_Jan_2024[[Total Count Excl E&amp;A Mech ST]:[Total Count Excl E&amp;A Mech ST]],1)</f>
        <v>0</v>
      </c>
      <c r="N75" s="81">
        <f>COUNTIFS(Offshore_Wells_Jan_2024[[Region QB]:[Region QB]],"WoS",Offshore_Wells_Jan_2024[[Spud Year]:[Spud Year]],N$4,Offshore_Wells_Jan_2024[[Original Wellbore Intent]:[Original Wellbore Intent]],"Development",Offshore_Wells_Jan_2024[[Total Count Excl E&amp;A Mech ST]:[Total Count Excl E&amp;A Mech ST]],1)</f>
        <v>0</v>
      </c>
      <c r="O75" s="81">
        <f>COUNTIFS(Offshore_Wells_Jan_2024[[Region QB]:[Region QB]],"WoS",Offshore_Wells_Jan_2024[[Spud Year]:[Spud Year]],O$4,Offshore_Wells_Jan_2024[[Original Wellbore Intent]:[Original Wellbore Intent]],"Development",Offshore_Wells_Jan_2024[[Total Count Excl E&amp;A Mech ST]:[Total Count Excl E&amp;A Mech ST]],1)</f>
        <v>0</v>
      </c>
      <c r="P75" s="81">
        <f>COUNTIFS(Offshore_Wells_Jan_2024[[Region QB]:[Region QB]],"WoS",Offshore_Wells_Jan_2024[[Spud Year]:[Spud Year]],P$4,Offshore_Wells_Jan_2024[[Original Wellbore Intent]:[Original Wellbore Intent]],"Development",Offshore_Wells_Jan_2024[[Total Count Excl E&amp;A Mech ST]:[Total Count Excl E&amp;A Mech ST]],1)</f>
        <v>0</v>
      </c>
      <c r="Q75" s="81">
        <f>COUNTIFS(Offshore_Wells_Jan_2024[[Region QB]:[Region QB]],"WoS",Offshore_Wells_Jan_2024[[Spud Year]:[Spud Year]],Q$4,Offshore_Wells_Jan_2024[[Original Wellbore Intent]:[Original Wellbore Intent]],"Development",Offshore_Wells_Jan_2024[[Total Count Excl E&amp;A Mech ST]:[Total Count Excl E&amp;A Mech ST]],1)</f>
        <v>0</v>
      </c>
      <c r="R75" s="81">
        <f>COUNTIFS(Offshore_Wells_Jan_2024[[Region QB]:[Region QB]],"WoS",Offshore_Wells_Jan_2024[[Spud Year]:[Spud Year]],R$4,Offshore_Wells_Jan_2024[[Original Wellbore Intent]:[Original Wellbore Intent]],"Development",Offshore_Wells_Jan_2024[[Total Count Excl E&amp;A Mech ST]:[Total Count Excl E&amp;A Mech ST]],1)</f>
        <v>0</v>
      </c>
      <c r="S75" s="81">
        <f>COUNTIFS(Offshore_Wells_Jan_2024[[Region QB]:[Region QB]],"WoS",Offshore_Wells_Jan_2024[[Spud Year]:[Spud Year]],S$4,Offshore_Wells_Jan_2024[[Original Wellbore Intent]:[Original Wellbore Intent]],"Development",Offshore_Wells_Jan_2024[[Total Count Excl E&amp;A Mech ST]:[Total Count Excl E&amp;A Mech ST]],1)</f>
        <v>0</v>
      </c>
      <c r="T75" s="81">
        <f>COUNTIFS(Offshore_Wells_Jan_2024[[Region QB]:[Region QB]],"WoS",Offshore_Wells_Jan_2024[[Spud Year]:[Spud Year]],T$4,Offshore_Wells_Jan_2024[[Original Wellbore Intent]:[Original Wellbore Intent]],"Development",Offshore_Wells_Jan_2024[[Total Count Excl E&amp;A Mech ST]:[Total Count Excl E&amp;A Mech ST]],1)</f>
        <v>0</v>
      </c>
      <c r="U75" s="81">
        <f>COUNTIFS(Offshore_Wells_Jan_2024[[Region QB]:[Region QB]],"WoS",Offshore_Wells_Jan_2024[[Spud Year]:[Spud Year]],U$4,Offshore_Wells_Jan_2024[[Original Wellbore Intent]:[Original Wellbore Intent]],"Development",Offshore_Wells_Jan_2024[[Total Count Excl E&amp;A Mech ST]:[Total Count Excl E&amp;A Mech ST]],1)</f>
        <v>0</v>
      </c>
      <c r="V75" s="81">
        <f>COUNTIFS(Offshore_Wells_Jan_2024[[Region QB]:[Region QB]],"WoS",Offshore_Wells_Jan_2024[[Spud Year]:[Spud Year]],V$4,Offshore_Wells_Jan_2024[[Original Wellbore Intent]:[Original Wellbore Intent]],"Development",Offshore_Wells_Jan_2024[[Total Count Excl E&amp;A Mech ST]:[Total Count Excl E&amp;A Mech ST]],1)</f>
        <v>0</v>
      </c>
      <c r="W75" s="81">
        <f>COUNTIFS(Offshore_Wells_Jan_2024[[Region QB]:[Region QB]],"WoS",Offshore_Wells_Jan_2024[[Spud Year]:[Spud Year]],W$4,Offshore_Wells_Jan_2024[[Original Wellbore Intent]:[Original Wellbore Intent]],"Development",Offshore_Wells_Jan_2024[[Total Count Excl E&amp;A Mech ST]:[Total Count Excl E&amp;A Mech ST]],1)</f>
        <v>0</v>
      </c>
      <c r="X75" s="81">
        <f>COUNTIFS(Offshore_Wells_Jan_2024[[Region QB]:[Region QB]],"WoS",Offshore_Wells_Jan_2024[[Spud Year]:[Spud Year]],X$4,Offshore_Wells_Jan_2024[[Original Wellbore Intent]:[Original Wellbore Intent]],"Development",Offshore_Wells_Jan_2024[[Total Count Excl E&amp;A Mech ST]:[Total Count Excl E&amp;A Mech ST]],1)</f>
        <v>0</v>
      </c>
      <c r="Y75" s="81">
        <f>COUNTIFS(Offshore_Wells_Jan_2024[[Region QB]:[Region QB]],"WoS",Offshore_Wells_Jan_2024[[Spud Year]:[Spud Year]],Y$4,Offshore_Wells_Jan_2024[[Original Wellbore Intent]:[Original Wellbore Intent]],"Development",Offshore_Wells_Jan_2024[[Total Count Excl E&amp;A Mech ST]:[Total Count Excl E&amp;A Mech ST]],1)</f>
        <v>0</v>
      </c>
      <c r="Z75" s="81">
        <f>COUNTIFS(Offshore_Wells_Jan_2024[[Region QB]:[Region QB]],"WoS",Offshore_Wells_Jan_2024[[Spud Year]:[Spud Year]],Z$4,Offshore_Wells_Jan_2024[[Original Wellbore Intent]:[Original Wellbore Intent]],"Development",Offshore_Wells_Jan_2024[[Total Count Excl E&amp;A Mech ST]:[Total Count Excl E&amp;A Mech ST]],1)</f>
        <v>0</v>
      </c>
      <c r="AA75" s="81">
        <f>COUNTIFS(Offshore_Wells_Jan_2024[[Region QB]:[Region QB]],"WoS",Offshore_Wells_Jan_2024[[Spud Year]:[Spud Year]],AA$4,Offshore_Wells_Jan_2024[[Original Wellbore Intent]:[Original Wellbore Intent]],"Development",Offshore_Wells_Jan_2024[[Total Count Excl E&amp;A Mech ST]:[Total Count Excl E&amp;A Mech ST]],1)</f>
        <v>0</v>
      </c>
      <c r="AB75" s="81">
        <f>COUNTIFS(Offshore_Wells_Jan_2024[[Region QB]:[Region QB]],"WoS",Offshore_Wells_Jan_2024[[Spud Year]:[Spud Year]],AB$4,Offshore_Wells_Jan_2024[[Original Wellbore Intent]:[Original Wellbore Intent]],"Development",Offshore_Wells_Jan_2024[[Total Count Excl E&amp;A Mech ST]:[Total Count Excl E&amp;A Mech ST]],1)</f>
        <v>0</v>
      </c>
      <c r="AC75" s="81">
        <f>COUNTIFS(Offshore_Wells_Jan_2024[[Region QB]:[Region QB]],"WoS",Offshore_Wells_Jan_2024[[Spud Year]:[Spud Year]],AC$4,Offshore_Wells_Jan_2024[[Original Wellbore Intent]:[Original Wellbore Intent]],"Development",Offshore_Wells_Jan_2024[[Total Count Excl E&amp;A Mech ST]:[Total Count Excl E&amp;A Mech ST]],1)</f>
        <v>0</v>
      </c>
      <c r="AD75" s="81">
        <f>COUNTIFS(Offshore_Wells_Jan_2024[[Region QB]:[Region QB]],"WoS",Offshore_Wells_Jan_2024[[Spud Year]:[Spud Year]],AD$4,Offshore_Wells_Jan_2024[[Original Wellbore Intent]:[Original Wellbore Intent]],"Development",Offshore_Wells_Jan_2024[[Total Count Excl E&amp;A Mech ST]:[Total Count Excl E&amp;A Mech ST]],1)</f>
        <v>0</v>
      </c>
      <c r="AE75" s="81">
        <f>COUNTIFS(Offshore_Wells_Jan_2024[[Region QB]:[Region QB]],"WoS",Offshore_Wells_Jan_2024[[Spud Year]:[Spud Year]],AE$4,Offshore_Wells_Jan_2024[[Original Wellbore Intent]:[Original Wellbore Intent]],"Development",Offshore_Wells_Jan_2024[[Total Count Excl E&amp;A Mech ST]:[Total Count Excl E&amp;A Mech ST]],1)</f>
        <v>0</v>
      </c>
      <c r="AF75" s="81">
        <f>COUNTIFS(Offshore_Wells_Jan_2024[[Region QB]:[Region QB]],"WoS",Offshore_Wells_Jan_2024[[Spud Year]:[Spud Year]],AF$4,Offshore_Wells_Jan_2024[[Original Wellbore Intent]:[Original Wellbore Intent]],"Development",Offshore_Wells_Jan_2024[[Total Count Excl E&amp;A Mech ST]:[Total Count Excl E&amp;A Mech ST]],1)</f>
        <v>0</v>
      </c>
      <c r="AG75" s="81">
        <f>COUNTIFS(Offshore_Wells_Jan_2024[[Region QB]:[Region QB]],"WoS",Offshore_Wells_Jan_2024[[Spud Year]:[Spud Year]],AG$4,Offshore_Wells_Jan_2024[[Original Wellbore Intent]:[Original Wellbore Intent]],"Development",Offshore_Wells_Jan_2024[[Total Count Excl E&amp;A Mech ST]:[Total Count Excl E&amp;A Mech ST]],1)</f>
        <v>3</v>
      </c>
      <c r="AH75" s="81">
        <f>COUNTIFS(Offshore_Wells_Jan_2024[[Region QB]:[Region QB]],"WoS",Offshore_Wells_Jan_2024[[Spud Year]:[Spud Year]],AH$4,Offshore_Wells_Jan_2024[[Original Wellbore Intent]:[Original Wellbore Intent]],"Development",Offshore_Wells_Jan_2024[[Total Count Excl E&amp;A Mech ST]:[Total Count Excl E&amp;A Mech ST]],1)</f>
        <v>10</v>
      </c>
      <c r="AI75" s="81">
        <f>COUNTIFS(Offshore_Wells_Jan_2024[[Region QB]:[Region QB]],"WoS",Offshore_Wells_Jan_2024[[Spud Year]:[Spud Year]],AI$4,Offshore_Wells_Jan_2024[[Original Wellbore Intent]:[Original Wellbore Intent]],"Development",Offshore_Wells_Jan_2024[[Total Count Excl E&amp;A Mech ST]:[Total Count Excl E&amp;A Mech ST]],1)</f>
        <v>14</v>
      </c>
      <c r="AJ75" s="81">
        <f>COUNTIFS(Offshore_Wells_Jan_2024[[Region QB]:[Region QB]],"WoS",Offshore_Wells_Jan_2024[[Spud Year]:[Spud Year]],AJ$4,Offshore_Wells_Jan_2024[[Original Wellbore Intent]:[Original Wellbore Intent]],"Development",Offshore_Wells_Jan_2024[[Total Count Excl E&amp;A Mech ST]:[Total Count Excl E&amp;A Mech ST]],1)</f>
        <v>5</v>
      </c>
      <c r="AK75" s="81">
        <f>COUNTIFS(Offshore_Wells_Jan_2024[[Region QB]:[Region QB]],"WoS",Offshore_Wells_Jan_2024[[Spud Year]:[Spud Year]],AK$4,Offshore_Wells_Jan_2024[[Original Wellbore Intent]:[Original Wellbore Intent]],"Development",Offshore_Wells_Jan_2024[[Total Count Excl E&amp;A Mech ST]:[Total Count Excl E&amp;A Mech ST]],1)</f>
        <v>18</v>
      </c>
      <c r="AL75" s="81">
        <f>COUNTIFS(Offshore_Wells_Jan_2024[[Region QB]:[Region QB]],"WoS",Offshore_Wells_Jan_2024[[Spud Year]:[Spud Year]],AL$4,Offshore_Wells_Jan_2024[[Original Wellbore Intent]:[Original Wellbore Intent]],"Development",Offshore_Wells_Jan_2024[[Total Count Excl E&amp;A Mech ST]:[Total Count Excl E&amp;A Mech ST]],1)</f>
        <v>13</v>
      </c>
      <c r="AM75" s="81">
        <f>COUNTIFS(Offshore_Wells_Jan_2024[[Region QB]:[Region QB]],"WoS",Offshore_Wells_Jan_2024[[Spud Year]:[Spud Year]],AM$4,Offshore_Wells_Jan_2024[[Original Wellbore Intent]:[Original Wellbore Intent]],"Development",Offshore_Wells_Jan_2024[[Total Count Excl E&amp;A Mech ST]:[Total Count Excl E&amp;A Mech ST]],1)</f>
        <v>11</v>
      </c>
      <c r="AN75" s="81">
        <f>COUNTIFS(Offshore_Wells_Jan_2024[[Region QB]:[Region QB]],"WoS",Offshore_Wells_Jan_2024[[Spud Year]:[Spud Year]],AN$4,Offshore_Wells_Jan_2024[[Original Wellbore Intent]:[Original Wellbore Intent]],"Development",Offshore_Wells_Jan_2024[[Total Count Excl E&amp;A Mech ST]:[Total Count Excl E&amp;A Mech ST]],1)</f>
        <v>12</v>
      </c>
      <c r="AO75" s="81">
        <f>COUNTIFS(Offshore_Wells_Jan_2024[[Region QB]:[Region QB]],"WoS",Offshore_Wells_Jan_2024[[Spud Year]:[Spud Year]],AO$4,Offshore_Wells_Jan_2024[[Original Wellbore Intent]:[Original Wellbore Intent]],"Development",Offshore_Wells_Jan_2024[[Total Count Excl E&amp;A Mech ST]:[Total Count Excl E&amp;A Mech ST]],1)</f>
        <v>11</v>
      </c>
      <c r="AP75" s="81">
        <f>COUNTIFS(Offshore_Wells_Jan_2024[[Region QB]:[Region QB]],"WoS",Offshore_Wells_Jan_2024[[Spud Year]:[Spud Year]],AP$4,Offshore_Wells_Jan_2024[[Original Wellbore Intent]:[Original Wellbore Intent]],"Development",Offshore_Wells_Jan_2024[[Total Count Excl E&amp;A Mech ST]:[Total Count Excl E&amp;A Mech ST]],1)</f>
        <v>12</v>
      </c>
      <c r="AQ75" s="81">
        <f>COUNTIFS(Offshore_Wells_Jan_2024[[Region QB]:[Region QB]],"WoS",Offshore_Wells_Jan_2024[[Spud Year]:[Spud Year]],AQ$4,Offshore_Wells_Jan_2024[[Original Wellbore Intent]:[Original Wellbore Intent]],"Development",Offshore_Wells_Jan_2024[[Total Count Excl E&amp;A Mech ST]:[Total Count Excl E&amp;A Mech ST]],1)</f>
        <v>6</v>
      </c>
      <c r="AR75" s="81">
        <f>COUNTIFS(Offshore_Wells_Jan_2024[[Region QB]:[Region QB]],"WoS",Offshore_Wells_Jan_2024[[Spud Year]:[Spud Year]],AR$4,Offshore_Wells_Jan_2024[[Original Wellbore Intent]:[Original Wellbore Intent]],"Development",Offshore_Wells_Jan_2024[[Total Count Excl E&amp;A Mech ST]:[Total Count Excl E&amp;A Mech ST]],1)</f>
        <v>16</v>
      </c>
      <c r="AS75" s="81">
        <f>COUNTIFS(Offshore_Wells_Jan_2024[[Region QB]:[Region QB]],"WoS",Offshore_Wells_Jan_2024[[Spud Year]:[Spud Year]],AS$4,Offshore_Wells_Jan_2024[[Original Wellbore Intent]:[Original Wellbore Intent]],"Development",Offshore_Wells_Jan_2024[[Total Count Excl E&amp;A Mech ST]:[Total Count Excl E&amp;A Mech ST]],1)</f>
        <v>7</v>
      </c>
      <c r="AT75" s="81">
        <f>COUNTIFS(Offshore_Wells_Jan_2024[[Region QB]:[Region QB]],"WoS",Offshore_Wells_Jan_2024[[Spud Year]:[Spud Year]],AT$4,Offshore_Wells_Jan_2024[[Original Wellbore Intent]:[Original Wellbore Intent]],"Development",Offshore_Wells_Jan_2024[[Total Count Excl E&amp;A Mech ST]:[Total Count Excl E&amp;A Mech ST]],1)</f>
        <v>6</v>
      </c>
      <c r="AU75" s="81">
        <f>COUNTIFS(Offshore_Wells_Jan_2024[[Region QB]:[Region QB]],"WoS",Offshore_Wells_Jan_2024[[Spud Year]:[Spud Year]],AU$4,Offshore_Wells_Jan_2024[[Original Wellbore Intent]:[Original Wellbore Intent]],"Development",Offshore_Wells_Jan_2024[[Total Count Excl E&amp;A Mech ST]:[Total Count Excl E&amp;A Mech ST]],1)</f>
        <v>12</v>
      </c>
      <c r="AV75" s="81">
        <f>COUNTIFS(Offshore_Wells_Jan_2024[[Region QB]:[Region QB]],"WoS",Offshore_Wells_Jan_2024[[Spud Year]:[Spud Year]],AV$4,Offshore_Wells_Jan_2024[[Original Wellbore Intent]:[Original Wellbore Intent]],"Development",Offshore_Wells_Jan_2024[[Total Count Excl E&amp;A Mech ST]:[Total Count Excl E&amp;A Mech ST]],1)</f>
        <v>10</v>
      </c>
      <c r="AW75" s="81">
        <f>COUNTIFS(Offshore_Wells_Jan_2024[[Region QB]:[Region QB]],"WoS",Offshore_Wells_Jan_2024[[Spud Year]:[Spud Year]],AW$4,Offshore_Wells_Jan_2024[[Original Wellbore Intent]:[Original Wellbore Intent]],"Development",Offshore_Wells_Jan_2024[[Total Count Excl E&amp;A Mech ST]:[Total Count Excl E&amp;A Mech ST]],1)</f>
        <v>5</v>
      </c>
      <c r="AX75" s="81">
        <f>COUNTIFS(Offshore_Wells_Jan_2024[[Region QB]:[Region QB]],"WoS",Offshore_Wells_Jan_2024[[Spud Year]:[Spud Year]],AX$4,Offshore_Wells_Jan_2024[[Original Wellbore Intent]:[Original Wellbore Intent]],"Development",Offshore_Wells_Jan_2024[[Total Count Excl E&amp;A Mech ST]:[Total Count Excl E&amp;A Mech ST]],1)</f>
        <v>1</v>
      </c>
      <c r="AY75" s="81">
        <f>COUNTIFS(Offshore_Wells_Jan_2024[[Region QB]:[Region QB]],"WoS",Offshore_Wells_Jan_2024[[Spud Year]:[Spud Year]],AY$4,Offshore_Wells_Jan_2024[[Original Wellbore Intent]:[Original Wellbore Intent]],"Development",Offshore_Wells_Jan_2024[[Total Count Excl E&amp;A Mech ST]:[Total Count Excl E&amp;A Mech ST]],1)</f>
        <v>4</v>
      </c>
      <c r="AZ75" s="81">
        <f>COUNTIFS(Offshore_Wells_Jan_2024[[Region QB]:[Region QB]],"WoS",Offshore_Wells_Jan_2024[[Spud Year]:[Spud Year]],AZ$4,Offshore_Wells_Jan_2024[[Original Wellbore Intent]:[Original Wellbore Intent]],"Development",Offshore_Wells_Jan_2024[[Total Count Excl E&amp;A Mech ST]:[Total Count Excl E&amp;A Mech ST]],1)</f>
        <v>11</v>
      </c>
      <c r="BA75" s="81">
        <f>COUNTIFS(Offshore_Wells_Jan_2024[[Region QB]:[Region QB]],"WoS",Offshore_Wells_Jan_2024[[Spud Year]:[Spud Year]],BA$4,Offshore_Wells_Jan_2024[[Original Wellbore Intent]:[Original Wellbore Intent]],"Development",Offshore_Wells_Jan_2024[[Total Count Excl E&amp;A Mech ST]:[Total Count Excl E&amp;A Mech ST]],1)</f>
        <v>2</v>
      </c>
      <c r="BB75" s="81">
        <f>COUNTIFS(Offshore_Wells_Jan_2024[[Region QB]:[Region QB]],"WoS",Offshore_Wells_Jan_2024[[Spud Year]:[Spud Year]],BB$4,Offshore_Wells_Jan_2024[[Original Wellbore Intent]:[Original Wellbore Intent]],"Development",Offshore_Wells_Jan_2024[[Total Count Excl E&amp;A Mech ST]:[Total Count Excl E&amp;A Mech ST]],1)</f>
        <v>14</v>
      </c>
      <c r="BC75" s="81">
        <f>COUNTIFS(Offshore_Wells_Jan_2024[[Region QB]:[Region QB]],"WoS",Offshore_Wells_Jan_2024[[Spud Year]:[Spud Year]],BC$4,Offshore_Wells_Jan_2024[[Original Wellbore Intent]:[Original Wellbore Intent]],"Development",Offshore_Wells_Jan_2024[[Total Count Excl E&amp;A Mech ST]:[Total Count Excl E&amp;A Mech ST]],1)</f>
        <v>14</v>
      </c>
      <c r="BD75" s="81">
        <f>COUNTIFS(Offshore_Wells_Jan_2024[[Region QB]:[Region QB]],"WoS",Offshore_Wells_Jan_2024[[Spud Year]:[Spud Year]],BD$4,Offshore_Wells_Jan_2024[[Original Wellbore Intent]:[Original Wellbore Intent]],"Development",Offshore_Wells_Jan_2024[[Total Count Excl E&amp;A Mech ST]:[Total Count Excl E&amp;A Mech ST]],1)</f>
        <v>9</v>
      </c>
      <c r="BE75" s="81">
        <f>COUNTIFS(Offshore_Wells_Jan_2024[[Region QB]:[Region QB]],"WoS",Offshore_Wells_Jan_2024[[Spud Year]:[Spud Year]],BE$4,Offshore_Wells_Jan_2024[[Original Wellbore Intent]:[Original Wellbore Intent]],"Development",Offshore_Wells_Jan_2024[[Total Count Excl E&amp;A Mech ST]:[Total Count Excl E&amp;A Mech ST]],1)</f>
        <v>8</v>
      </c>
      <c r="BF75" s="81">
        <f>COUNTIFS(Offshore_Wells_Jan_2024[[Region QB]:[Region QB]],"WoS",Offshore_Wells_Jan_2024[[Spud Year]:[Spud Year]],BF$4,Offshore_Wells_Jan_2024[[Original Wellbore Intent]:[Original Wellbore Intent]],"Development",Offshore_Wells_Jan_2024[[Total Count Excl E&amp;A Mech ST]:[Total Count Excl E&amp;A Mech ST]],1)</f>
        <v>10</v>
      </c>
      <c r="BG75" s="81">
        <f>COUNTIFS(Offshore_Wells_Jan_2024[[Region QB]:[Region QB]],"WoS",Offshore_Wells_Jan_2024[[Spud Year]:[Spud Year]],BG$4,Offshore_Wells_Jan_2024[[Original Wellbore Intent]:[Original Wellbore Intent]],"Development",Offshore_Wells_Jan_2024[[Total Count Excl E&amp;A Mech ST]:[Total Count Excl E&amp;A Mech ST]],1)</f>
        <v>6</v>
      </c>
      <c r="BH75" s="81">
        <f>COUNTIFS(Offshore_Wells_Jan_2024[[Region QB]:[Region QB]],"WoS",Offshore_Wells_Jan_2024[[Spud Year]:[Spud Year]],BH$4,Offshore_Wells_Jan_2024[[Original Wellbore Intent]:[Original Wellbore Intent]],"Development",Offshore_Wells_Jan_2024[[Total Count Excl E&amp;A Mech ST]:[Total Count Excl E&amp;A Mech ST]],1)</f>
        <v>5</v>
      </c>
      <c r="BI75" s="81">
        <f>COUNTIFS(Offshore_Wells_Jan_2024[[Region QB]:[Region QB]],"WoS",Offshore_Wells_Jan_2024[[Spud Year]:[Spud Year]],BI$4,Offshore_Wells_Jan_2024[[Original Wellbore Intent]:[Original Wellbore Intent]],"Development",Offshore_Wells_Jan_2024[[Total Count Excl E&amp;A Mech ST]:[Total Count Excl E&amp;A Mech ST]],1)</f>
        <v>4</v>
      </c>
      <c r="BJ75" s="81">
        <f>COUNTIFS(Offshore_Wells_Jan_2024[[Region QB]:[Region QB]],"WoS",Offshore_Wells_Jan_2024[[Spud Year]:[Spud Year]],BJ$4,Offshore_Wells_Jan_2024[[Original Wellbore Intent]:[Original Wellbore Intent]],"Development",Offshore_Wells_Jan_2024[[Total Count Excl E&amp;A Mech ST]:[Total Count Excl E&amp;A Mech ST]],1)</f>
        <v>8</v>
      </c>
      <c r="BK75" s="73">
        <f t="shared" si="369"/>
        <v>267</v>
      </c>
    </row>
    <row r="76" spans="1:63" x14ac:dyDescent="0.3">
      <c r="A76" s="16"/>
      <c r="B76" s="20"/>
      <c r="C76" s="86"/>
      <c r="D76" s="86"/>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4"/>
    </row>
    <row r="77" spans="1:63" x14ac:dyDescent="0.3">
      <c r="B77" s="18"/>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3"/>
    </row>
    <row r="78" spans="1:63" s="49" customFormat="1" ht="14.5" customHeight="1" thickBot="1" x14ac:dyDescent="0.35">
      <c r="A78" s="54" t="s">
        <v>52</v>
      </c>
      <c r="B78" s="55"/>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7"/>
      <c r="BE78" s="87"/>
      <c r="BF78" s="87"/>
      <c r="BG78" s="87"/>
      <c r="BH78" s="87"/>
      <c r="BI78" s="87"/>
      <c r="BJ78" s="87"/>
      <c r="BK78" s="88"/>
    </row>
    <row r="79" spans="1:63" s="21" customFormat="1" ht="14.5" customHeight="1" x14ac:dyDescent="0.35">
      <c r="A79" s="23" t="s">
        <v>53</v>
      </c>
      <c r="B79" s="24"/>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90"/>
    </row>
    <row r="80" spans="1:63" x14ac:dyDescent="0.3">
      <c r="A80" s="17"/>
      <c r="B80" s="42" t="s">
        <v>54</v>
      </c>
      <c r="C80" s="70">
        <f t="shared" ref="C80" si="370">SUM(C81:C86)</f>
        <v>1</v>
      </c>
      <c r="D80" s="70">
        <f t="shared" ref="D80" si="371">SUM(D81:D86)</f>
        <v>10</v>
      </c>
      <c r="E80" s="70">
        <f t="shared" ref="E80" si="372">SUM(E81:E86)</f>
        <v>21</v>
      </c>
      <c r="F80" s="70">
        <f t="shared" ref="F80" si="373">SUM(F81:F86)</f>
        <v>41</v>
      </c>
      <c r="G80" s="70">
        <f t="shared" ref="G80" si="374">SUM(G81:G86)</f>
        <v>34</v>
      </c>
      <c r="H80" s="70">
        <f t="shared" ref="H80" si="375">SUM(H81:H86)</f>
        <v>44</v>
      </c>
      <c r="I80" s="70">
        <f t="shared" ref="I80" si="376">SUM(I81:I86)</f>
        <v>22</v>
      </c>
      <c r="J80" s="70">
        <f t="shared" ref="J80" si="377">SUM(J81:J86)</f>
        <v>26</v>
      </c>
      <c r="K80" s="70">
        <f t="shared" ref="K80" si="378">SUM(K81:K86)</f>
        <v>37</v>
      </c>
      <c r="L80" s="70">
        <f t="shared" ref="L80" si="379">SUM(L81:L86)</f>
        <v>45</v>
      </c>
      <c r="M80" s="70">
        <f t="shared" ref="M80" si="380">SUM(M81:M86)</f>
        <v>74</v>
      </c>
      <c r="N80" s="70">
        <f t="shared" ref="N80" si="381">SUM(N81:N86)</f>
        <v>83</v>
      </c>
      <c r="O80" s="70">
        <f t="shared" ref="O80" si="382">SUM(O81:O86)</f>
        <v>61</v>
      </c>
      <c r="P80" s="70">
        <f t="shared" ref="P80" si="383">SUM(P81:P86)</f>
        <v>75</v>
      </c>
      <c r="Q80" s="70">
        <f t="shared" ref="Q80" si="384">SUM(Q81:Q86)</f>
        <v>41</v>
      </c>
      <c r="R80" s="70">
        <f t="shared" ref="R80" si="385">SUM(R81:R86)</f>
        <v>38</v>
      </c>
      <c r="S80" s="70">
        <f t="shared" ref="S80" si="386">SUM(S81:S86)</f>
        <v>38</v>
      </c>
      <c r="T80" s="70">
        <f t="shared" ref="T80" si="387">SUM(T81:T86)</f>
        <v>56</v>
      </c>
      <c r="U80" s="70">
        <f t="shared" ref="U80" si="388">SUM(U81:U86)</f>
        <v>73</v>
      </c>
      <c r="V80" s="70">
        <f t="shared" ref="V80" si="389">SUM(V81:V86)</f>
        <v>83</v>
      </c>
      <c r="W80" s="70">
        <f t="shared" ref="W80" si="390">SUM(W81:W86)</f>
        <v>118</v>
      </c>
      <c r="X80" s="70">
        <f t="shared" ref="X80" si="391">SUM(X81:X86)</f>
        <v>98</v>
      </c>
      <c r="Y80" s="70">
        <f t="shared" ref="Y80" si="392">SUM(Y81:Y86)</f>
        <v>76</v>
      </c>
      <c r="Z80" s="70">
        <f t="shared" ref="Z80" si="393">SUM(Z81:Z86)</f>
        <v>73</v>
      </c>
      <c r="AA80" s="70">
        <f t="shared" ref="AA80" si="394">SUM(AA81:AA86)</f>
        <v>91</v>
      </c>
      <c r="AB80" s="70">
        <f t="shared" ref="AB80" si="395">SUM(AB81:AB86)</f>
        <v>96</v>
      </c>
      <c r="AC80" s="70">
        <f t="shared" ref="AC80" si="396">SUM(AC81:AC86)</f>
        <v>159</v>
      </c>
      <c r="AD80" s="70">
        <f t="shared" ref="AD80" si="397">SUM(AD81:AD86)</f>
        <v>116</v>
      </c>
      <c r="AE80" s="70">
        <f t="shared" ref="AE80" si="398">SUM(AE81:AE86)</f>
        <v>73</v>
      </c>
      <c r="AF80" s="70">
        <f t="shared" ref="AF80" si="399">SUM(AF81:AF86)</f>
        <v>53</v>
      </c>
      <c r="AG80" s="70">
        <f t="shared" ref="AG80" si="400">SUM(AG81:AG86)</f>
        <v>60</v>
      </c>
      <c r="AH80" s="70">
        <f t="shared" ref="AH80" si="401">SUM(AH81:AH86)</f>
        <v>53</v>
      </c>
      <c r="AI80" s="70">
        <f t="shared" ref="AI80" si="402">SUM(AI81:AI86)</f>
        <v>73</v>
      </c>
      <c r="AJ80" s="70">
        <f t="shared" ref="AJ80" si="403">SUM(AJ81:AJ86)</f>
        <v>61</v>
      </c>
      <c r="AK80" s="70">
        <f t="shared" ref="AK80" si="404">SUM(AK81:AK86)</f>
        <v>44</v>
      </c>
      <c r="AL80" s="70">
        <f t="shared" ref="AL80" si="405">SUM(AL81:AL86)</f>
        <v>16</v>
      </c>
      <c r="AM80" s="70">
        <f t="shared" ref="AM80" si="406">SUM(AM81:AM86)</f>
        <v>30</v>
      </c>
      <c r="AN80" s="70">
        <f t="shared" ref="AN80" si="407">SUM(AN81:AN86)</f>
        <v>24</v>
      </c>
      <c r="AO80" s="70">
        <f t="shared" ref="AO80" si="408">SUM(AO81:AO86)</f>
        <v>16</v>
      </c>
      <c r="AP80" s="70">
        <f t="shared" ref="AP80" si="409">SUM(AP81:AP86)</f>
        <v>24</v>
      </c>
      <c r="AQ80" s="70">
        <f t="shared" ref="AQ80" si="410">SUM(AQ81:AQ86)</f>
        <v>27</v>
      </c>
      <c r="AR80" s="70">
        <f t="shared" ref="AR80" si="411">SUM(AR81:AR86)</f>
        <v>33</v>
      </c>
      <c r="AS80" s="70">
        <f t="shared" ref="AS80" si="412">SUM(AS81:AS86)</f>
        <v>30</v>
      </c>
      <c r="AT80" s="70">
        <f t="shared" ref="AT80" si="413">SUM(AT81:AT86)</f>
        <v>33</v>
      </c>
      <c r="AU80" s="70">
        <f t="shared" ref="AU80" si="414">SUM(AU81:AU86)</f>
        <v>43</v>
      </c>
      <c r="AV80" s="70">
        <f t="shared" ref="AV80" si="415">SUM(AV81:AV86)</f>
        <v>23</v>
      </c>
      <c r="AW80" s="70">
        <f t="shared" ref="AW80" si="416">SUM(AW81:AW86)</f>
        <v>27</v>
      </c>
      <c r="AX80" s="70">
        <f t="shared" ref="AX80" si="417">SUM(AX81:AX86)</f>
        <v>15</v>
      </c>
      <c r="AY80" s="70">
        <f t="shared" ref="AY80" si="418">SUM(AY81:AY86)</f>
        <v>25</v>
      </c>
      <c r="AZ80" s="70">
        <f t="shared" ref="AZ80" si="419">SUM(AZ81:AZ86)</f>
        <v>16</v>
      </c>
      <c r="BA80" s="70">
        <f t="shared" ref="BA80" si="420">SUM(BA81:BA86)</f>
        <v>19</v>
      </c>
      <c r="BB80" s="70">
        <f t="shared" ref="BB80" si="421">SUM(BB81:BB86)</f>
        <v>13</v>
      </c>
      <c r="BC80" s="70">
        <f t="shared" ref="BC80" si="422">SUM(BC81:BC86)</f>
        <v>12</v>
      </c>
      <c r="BD80" s="70">
        <f t="shared" ref="BD80" si="423">SUM(BD81:BD86)</f>
        <v>15</v>
      </c>
      <c r="BE80" s="70">
        <f t="shared" ref="BE80" si="424">SUM(BE81:BE86)</f>
        <v>8</v>
      </c>
      <c r="BF80" s="70">
        <f t="shared" ref="BF80" si="425">SUM(BF81:BF86)</f>
        <v>19</v>
      </c>
      <c r="BG80" s="70">
        <f t="shared" ref="BG80" si="426">SUM(BG81:BG86)</f>
        <v>4</v>
      </c>
      <c r="BH80" s="70">
        <f t="shared" ref="BH80" si="427">SUM(BH81:BH86)</f>
        <v>5</v>
      </c>
      <c r="BI80" s="70">
        <f t="shared" ref="BI80" si="428">SUM(BI81:BI86)</f>
        <v>8</v>
      </c>
      <c r="BJ80" s="70">
        <f t="shared" ref="BJ80" si="429">SUM(BJ81:BJ86)</f>
        <v>6</v>
      </c>
      <c r="BK80" s="71">
        <f t="shared" ref="BK80:BK86" si="430">SUM(C80:BJ80)</f>
        <v>2638</v>
      </c>
    </row>
    <row r="81" spans="1:63" outlineLevel="1" x14ac:dyDescent="0.3">
      <c r="A81" s="17"/>
      <c r="B81" s="19" t="s">
        <v>38</v>
      </c>
      <c r="C81" s="81">
        <f>COUNTIFS(Offshore_Wells_Jan_2024[[Region QB]:[Region QB]],"C/SWA",Offshore_Wells_Jan_2024[[Spud Year]:[Spud Year]],C$4,Offshore_Wells_Jan_2024[[Original Wellbore Intent]:[Original Wellbore Intent]],"Exploration",Offshore_Wells_Jan_2024[[Sidetrack/Respud]:[Sidetrack/Respud]],"Original Wellbores")</f>
        <v>0</v>
      </c>
      <c r="D81" s="81">
        <f>COUNTIFS(Offshore_Wells_Jan_2024[[Region QB]:[Region QB]],"C/SWA",Offshore_Wells_Jan_2024[[Spud Year]:[Spud Year]],D$4,Offshore_Wells_Jan_2024[[Original Wellbore Intent]:[Original Wellbore Intent]],"Exploration",Offshore_Wells_Jan_2024[[Sidetrack/Respud]:[Sidetrack/Respud]],"Original Wellbores")</f>
        <v>0</v>
      </c>
      <c r="E81" s="81">
        <f>COUNTIFS(Offshore_Wells_Jan_2024[[Region QB]:[Region QB]],"C/SWA",Offshore_Wells_Jan_2024[[Spud Year]:[Spud Year]],E$4,Offshore_Wells_Jan_2024[[Original Wellbore Intent]:[Original Wellbore Intent]],"Exploration",Offshore_Wells_Jan_2024[[Sidetrack/Respud]:[Sidetrack/Respud]],"Original Wellbores")</f>
        <v>0</v>
      </c>
      <c r="F81" s="81">
        <f>COUNTIFS(Offshore_Wells_Jan_2024[[Region QB]:[Region QB]],"C/SWA",Offshore_Wells_Jan_2024[[Spud Year]:[Spud Year]],F$4,Offshore_Wells_Jan_2024[[Original Wellbore Intent]:[Original Wellbore Intent]],"Exploration",Offshore_Wells_Jan_2024[[Sidetrack/Respud]:[Sidetrack/Respud]],"Original Wellbores")</f>
        <v>0</v>
      </c>
      <c r="G81" s="81">
        <f>COUNTIFS(Offshore_Wells_Jan_2024[[Region QB]:[Region QB]],"C/SWA",Offshore_Wells_Jan_2024[[Spud Year]:[Spud Year]],G$4,Offshore_Wells_Jan_2024[[Original Wellbore Intent]:[Original Wellbore Intent]],"Exploration",Offshore_Wells_Jan_2024[[Sidetrack/Respud]:[Sidetrack/Respud]],"Original Wellbores")</f>
        <v>0</v>
      </c>
      <c r="H81" s="81">
        <f>COUNTIFS(Offshore_Wells_Jan_2024[[Region QB]:[Region QB]],"C/SWA",Offshore_Wells_Jan_2024[[Spud Year]:[Spud Year]],H$4,Offshore_Wells_Jan_2024[[Original Wellbore Intent]:[Original Wellbore Intent]],"Exploration",Offshore_Wells_Jan_2024[[Sidetrack/Respud]:[Sidetrack/Respud]],"Original Wellbores")</f>
        <v>0</v>
      </c>
      <c r="I81" s="81">
        <f>COUNTIFS(Offshore_Wells_Jan_2024[[Region QB]:[Region QB]],"C/SWA",Offshore_Wells_Jan_2024[[Spud Year]:[Spud Year]],I$4,Offshore_Wells_Jan_2024[[Original Wellbore Intent]:[Original Wellbore Intent]],"Exploration",Offshore_Wells_Jan_2024[[Sidetrack/Respud]:[Sidetrack/Respud]],"Original Wellbores")</f>
        <v>0</v>
      </c>
      <c r="J81" s="81">
        <f>COUNTIFS(Offshore_Wells_Jan_2024[[Region QB]:[Region QB]],"C/SWA",Offshore_Wells_Jan_2024[[Spud Year]:[Spud Year]],J$4,Offshore_Wells_Jan_2024[[Original Wellbore Intent]:[Original Wellbore Intent]],"Exploration",Offshore_Wells_Jan_2024[[Sidetrack/Respud]:[Sidetrack/Respud]],"Original Wellbores")</f>
        <v>0</v>
      </c>
      <c r="K81" s="81">
        <f>COUNTIFS(Offshore_Wells_Jan_2024[[Region QB]:[Region QB]],"C/SWA",Offshore_Wells_Jan_2024[[Spud Year]:[Spud Year]],K$4,Offshore_Wells_Jan_2024[[Original Wellbore Intent]:[Original Wellbore Intent]],"Exploration",Offshore_Wells_Jan_2024[[Sidetrack/Respud]:[Sidetrack/Respud]],"Original Wellbores")</f>
        <v>0</v>
      </c>
      <c r="L81" s="81">
        <f>COUNTIFS(Offshore_Wells_Jan_2024[[Region QB]:[Region QB]],"C/SWA",Offshore_Wells_Jan_2024[[Spud Year]:[Spud Year]],L$4,Offshore_Wells_Jan_2024[[Original Wellbore Intent]:[Original Wellbore Intent]],"Exploration",Offshore_Wells_Jan_2024[[Sidetrack/Respud]:[Sidetrack/Respud]],"Original Wellbores")</f>
        <v>0</v>
      </c>
      <c r="M81" s="81">
        <f>COUNTIFS(Offshore_Wells_Jan_2024[[Region QB]:[Region QB]],"C/SWA",Offshore_Wells_Jan_2024[[Spud Year]:[Spud Year]],M$4,Offshore_Wells_Jan_2024[[Original Wellbore Intent]:[Original Wellbore Intent]],"Exploration",Offshore_Wells_Jan_2024[[Sidetrack/Respud]:[Sidetrack/Respud]],"Original Wellbores")</f>
        <v>0</v>
      </c>
      <c r="N81" s="81">
        <f>COUNTIFS(Offshore_Wells_Jan_2024[[Region QB]:[Region QB]],"C/SWA",Offshore_Wells_Jan_2024[[Spud Year]:[Spud Year]],N$4,Offshore_Wells_Jan_2024[[Original Wellbore Intent]:[Original Wellbore Intent]],"Exploration",Offshore_Wells_Jan_2024[[Sidetrack/Respud]:[Sidetrack/Respud]],"Original Wellbores")</f>
        <v>0</v>
      </c>
      <c r="O81" s="81">
        <f>COUNTIFS(Offshore_Wells_Jan_2024[[Region QB]:[Region QB]],"C/SWA",Offshore_Wells_Jan_2024[[Spud Year]:[Spud Year]],O$4,Offshore_Wells_Jan_2024[[Original Wellbore Intent]:[Original Wellbore Intent]],"Exploration",Offshore_Wells_Jan_2024[[Sidetrack/Respud]:[Sidetrack/Respud]],"Original Wellbores")</f>
        <v>0</v>
      </c>
      <c r="P81" s="81">
        <f>COUNTIFS(Offshore_Wells_Jan_2024[[Region QB]:[Region QB]],"C/SWA",Offshore_Wells_Jan_2024[[Spud Year]:[Spud Year]],P$4,Offshore_Wells_Jan_2024[[Original Wellbore Intent]:[Original Wellbore Intent]],"Exploration",Offshore_Wells_Jan_2024[[Sidetrack/Respud]:[Sidetrack/Respud]],"Original Wellbores")</f>
        <v>0</v>
      </c>
      <c r="Q81" s="81">
        <f>COUNTIFS(Offshore_Wells_Jan_2024[[Region QB]:[Region QB]],"C/SWA",Offshore_Wells_Jan_2024[[Spud Year]:[Spud Year]],Q$4,Offshore_Wells_Jan_2024[[Original Wellbore Intent]:[Original Wellbore Intent]],"Exploration",Offshore_Wells_Jan_2024[[Sidetrack/Respud]:[Sidetrack/Respud]],"Original Wellbores")</f>
        <v>2</v>
      </c>
      <c r="R81" s="81">
        <f>COUNTIFS(Offshore_Wells_Jan_2024[[Region QB]:[Region QB]],"C/SWA",Offshore_Wells_Jan_2024[[Spud Year]:[Spud Year]],R$4,Offshore_Wells_Jan_2024[[Original Wellbore Intent]:[Original Wellbore Intent]],"Exploration",Offshore_Wells_Jan_2024[[Sidetrack/Respud]:[Sidetrack/Respud]],"Original Wellbores")</f>
        <v>5</v>
      </c>
      <c r="S81" s="81">
        <f>COUNTIFS(Offshore_Wells_Jan_2024[[Region QB]:[Region QB]],"C/SWA",Offshore_Wells_Jan_2024[[Spud Year]:[Spud Year]],S$4,Offshore_Wells_Jan_2024[[Original Wellbore Intent]:[Original Wellbore Intent]],"Exploration",Offshore_Wells_Jan_2024[[Sidetrack/Respud]:[Sidetrack/Respud]],"Original Wellbores")</f>
        <v>0</v>
      </c>
      <c r="T81" s="81">
        <f>COUNTIFS(Offshore_Wells_Jan_2024[[Region QB]:[Region QB]],"C/SWA",Offshore_Wells_Jan_2024[[Spud Year]:[Spud Year]],T$4,Offshore_Wells_Jan_2024[[Original Wellbore Intent]:[Original Wellbore Intent]],"Exploration",Offshore_Wells_Jan_2024[[Sidetrack/Respud]:[Sidetrack/Respud]],"Original Wellbores")</f>
        <v>1</v>
      </c>
      <c r="U81" s="81">
        <f>COUNTIFS(Offshore_Wells_Jan_2024[[Region QB]:[Region QB]],"C/SWA",Offshore_Wells_Jan_2024[[Spud Year]:[Spud Year]],U$4,Offshore_Wells_Jan_2024[[Original Wellbore Intent]:[Original Wellbore Intent]],"Exploration",Offshore_Wells_Jan_2024[[Sidetrack/Respud]:[Sidetrack/Respud]],"Original Wellbores")</f>
        <v>7</v>
      </c>
      <c r="V81" s="81">
        <f>COUNTIFS(Offshore_Wells_Jan_2024[[Region QB]:[Region QB]],"C/SWA",Offshore_Wells_Jan_2024[[Spud Year]:[Spud Year]],V$4,Offshore_Wells_Jan_2024[[Original Wellbore Intent]:[Original Wellbore Intent]],"Exploration",Offshore_Wells_Jan_2024[[Sidetrack/Respud]:[Sidetrack/Respud]],"Original Wellbores")</f>
        <v>9</v>
      </c>
      <c r="W81" s="81">
        <f>COUNTIFS(Offshore_Wells_Jan_2024[[Region QB]:[Region QB]],"C/SWA",Offshore_Wells_Jan_2024[[Spud Year]:[Spud Year]],W$4,Offshore_Wells_Jan_2024[[Original Wellbore Intent]:[Original Wellbore Intent]],"Exploration",Offshore_Wells_Jan_2024[[Sidetrack/Respud]:[Sidetrack/Respud]],"Original Wellbores")</f>
        <v>5</v>
      </c>
      <c r="X81" s="81">
        <f>COUNTIFS(Offshore_Wells_Jan_2024[[Region QB]:[Region QB]],"C/SWA",Offshore_Wells_Jan_2024[[Spud Year]:[Spud Year]],X$4,Offshore_Wells_Jan_2024[[Original Wellbore Intent]:[Original Wellbore Intent]],"Exploration",Offshore_Wells_Jan_2024[[Sidetrack/Respud]:[Sidetrack/Respud]],"Original Wellbores")</f>
        <v>0</v>
      </c>
      <c r="Y81" s="81">
        <f>COUNTIFS(Offshore_Wells_Jan_2024[[Region QB]:[Region QB]],"C/SWA",Offshore_Wells_Jan_2024[[Spud Year]:[Spud Year]],Y$4,Offshore_Wells_Jan_2024[[Original Wellbore Intent]:[Original Wellbore Intent]],"Exploration",Offshore_Wells_Jan_2024[[Sidetrack/Respud]:[Sidetrack/Respud]],"Original Wellbores")</f>
        <v>3</v>
      </c>
      <c r="Z81" s="81">
        <f>COUNTIFS(Offshore_Wells_Jan_2024[[Region QB]:[Region QB]],"C/SWA",Offshore_Wells_Jan_2024[[Spud Year]:[Spud Year]],Z$4,Offshore_Wells_Jan_2024[[Original Wellbore Intent]:[Original Wellbore Intent]],"Exploration",Offshore_Wells_Jan_2024[[Sidetrack/Respud]:[Sidetrack/Respud]],"Original Wellbores")</f>
        <v>1</v>
      </c>
      <c r="AA81" s="81">
        <f>COUNTIFS(Offshore_Wells_Jan_2024[[Region QB]:[Region QB]],"C/SWA",Offshore_Wells_Jan_2024[[Spud Year]:[Spud Year]],AA$4,Offshore_Wells_Jan_2024[[Original Wellbore Intent]:[Original Wellbore Intent]],"Exploration",Offshore_Wells_Jan_2024[[Sidetrack/Respud]:[Sidetrack/Respud]],"Original Wellbores")</f>
        <v>2</v>
      </c>
      <c r="AB81" s="81">
        <f>COUNTIFS(Offshore_Wells_Jan_2024[[Region QB]:[Region QB]],"C/SWA",Offshore_Wells_Jan_2024[[Spud Year]:[Spud Year]],AB$4,Offshore_Wells_Jan_2024[[Original Wellbore Intent]:[Original Wellbore Intent]],"Exploration",Offshore_Wells_Jan_2024[[Sidetrack/Respud]:[Sidetrack/Respud]],"Original Wellbores")</f>
        <v>0</v>
      </c>
      <c r="AC81" s="81">
        <f>COUNTIFS(Offshore_Wells_Jan_2024[[Region QB]:[Region QB]],"C/SWA",Offshore_Wells_Jan_2024[[Spud Year]:[Spud Year]],AC$4,Offshore_Wells_Jan_2024[[Original Wellbore Intent]:[Original Wellbore Intent]],"Exploration",Offshore_Wells_Jan_2024[[Sidetrack/Respud]:[Sidetrack/Respud]],"Original Wellbores")</f>
        <v>0</v>
      </c>
      <c r="AD81" s="81">
        <f>COUNTIFS(Offshore_Wells_Jan_2024[[Region QB]:[Region QB]],"C/SWA",Offshore_Wells_Jan_2024[[Spud Year]:[Spud Year]],AD$4,Offshore_Wells_Jan_2024[[Original Wellbore Intent]:[Original Wellbore Intent]],"Exploration",Offshore_Wells_Jan_2024[[Sidetrack/Respud]:[Sidetrack/Respud]],"Original Wellbores")</f>
        <v>2</v>
      </c>
      <c r="AE81" s="81">
        <f>COUNTIFS(Offshore_Wells_Jan_2024[[Region QB]:[Region QB]],"C/SWA",Offshore_Wells_Jan_2024[[Spud Year]:[Spud Year]],AE$4,Offshore_Wells_Jan_2024[[Original Wellbore Intent]:[Original Wellbore Intent]],"Exploration",Offshore_Wells_Jan_2024[[Sidetrack/Respud]:[Sidetrack/Respud]],"Original Wellbores")</f>
        <v>0</v>
      </c>
      <c r="AF81" s="81">
        <f>COUNTIFS(Offshore_Wells_Jan_2024[[Region QB]:[Region QB]],"C/SWA",Offshore_Wells_Jan_2024[[Spud Year]:[Spud Year]],AF$4,Offshore_Wells_Jan_2024[[Original Wellbore Intent]:[Original Wellbore Intent]],"Exploration",Offshore_Wells_Jan_2024[[Sidetrack/Respud]:[Sidetrack/Respud]],"Original Wellbores")</f>
        <v>1</v>
      </c>
      <c r="AG81" s="81">
        <f>COUNTIFS(Offshore_Wells_Jan_2024[[Region QB]:[Region QB]],"C/SWA",Offshore_Wells_Jan_2024[[Spud Year]:[Spud Year]],AG$4,Offshore_Wells_Jan_2024[[Original Wellbore Intent]:[Original Wellbore Intent]],"Exploration",Offshore_Wells_Jan_2024[[Sidetrack/Respud]:[Sidetrack/Respud]],"Original Wellbores")</f>
        <v>0</v>
      </c>
      <c r="AH81" s="81">
        <f>COUNTIFS(Offshore_Wells_Jan_2024[[Region QB]:[Region QB]],"C/SWA",Offshore_Wells_Jan_2024[[Spud Year]:[Spud Year]],AH$4,Offshore_Wells_Jan_2024[[Original Wellbore Intent]:[Original Wellbore Intent]],"Exploration",Offshore_Wells_Jan_2024[[Sidetrack/Respud]:[Sidetrack/Respud]],"Original Wellbores")</f>
        <v>1</v>
      </c>
      <c r="AI81" s="81">
        <f>COUNTIFS(Offshore_Wells_Jan_2024[[Region QB]:[Region QB]],"C/SWA",Offshore_Wells_Jan_2024[[Spud Year]:[Spud Year]],AI$4,Offshore_Wells_Jan_2024[[Original Wellbore Intent]:[Original Wellbore Intent]],"Exploration",Offshore_Wells_Jan_2024[[Sidetrack/Respud]:[Sidetrack/Respud]],"Original Wellbores")</f>
        <v>1</v>
      </c>
      <c r="AJ81" s="81">
        <f>COUNTIFS(Offshore_Wells_Jan_2024[[Region QB]:[Region QB]],"C/SWA",Offshore_Wells_Jan_2024[[Spud Year]:[Spud Year]],AJ$4,Offshore_Wells_Jan_2024[[Original Wellbore Intent]:[Original Wellbore Intent]],"Exploration",Offshore_Wells_Jan_2024[[Sidetrack/Respud]:[Sidetrack/Respud]],"Original Wellbores")</f>
        <v>0</v>
      </c>
      <c r="AK81" s="81">
        <f>COUNTIFS(Offshore_Wells_Jan_2024[[Region QB]:[Region QB]],"C/SWA",Offshore_Wells_Jan_2024[[Spud Year]:[Spud Year]],AK$4,Offshore_Wells_Jan_2024[[Original Wellbore Intent]:[Original Wellbore Intent]],"Exploration",Offshore_Wells_Jan_2024[[Sidetrack/Respud]:[Sidetrack/Respud]],"Original Wellbores")</f>
        <v>0</v>
      </c>
      <c r="AL81" s="81">
        <f>COUNTIFS(Offshore_Wells_Jan_2024[[Region QB]:[Region QB]],"C/SWA",Offshore_Wells_Jan_2024[[Spud Year]:[Spud Year]],AL$4,Offshore_Wells_Jan_2024[[Original Wellbore Intent]:[Original Wellbore Intent]],"Exploration",Offshore_Wells_Jan_2024[[Sidetrack/Respud]:[Sidetrack/Respud]],"Original Wellbores")</f>
        <v>0</v>
      </c>
      <c r="AM81" s="81">
        <f>COUNTIFS(Offshore_Wells_Jan_2024[[Region QB]:[Region QB]],"C/SWA",Offshore_Wells_Jan_2024[[Spud Year]:[Spud Year]],AM$4,Offshore_Wells_Jan_2024[[Original Wellbore Intent]:[Original Wellbore Intent]],"Exploration",Offshore_Wells_Jan_2024[[Sidetrack/Respud]:[Sidetrack/Respud]],"Original Wellbores")</f>
        <v>0</v>
      </c>
      <c r="AN81" s="81">
        <f>COUNTIFS(Offshore_Wells_Jan_2024[[Region QB]:[Region QB]],"C/SWA",Offshore_Wells_Jan_2024[[Spud Year]:[Spud Year]],AN$4,Offshore_Wells_Jan_2024[[Original Wellbore Intent]:[Original Wellbore Intent]],"Exploration",Offshore_Wells_Jan_2024[[Sidetrack/Respud]:[Sidetrack/Respud]],"Original Wellbores")</f>
        <v>2</v>
      </c>
      <c r="AO81" s="81">
        <f>COUNTIFS(Offshore_Wells_Jan_2024[[Region QB]:[Region QB]],"C/SWA",Offshore_Wells_Jan_2024[[Spud Year]:[Spud Year]],AO$4,Offshore_Wells_Jan_2024[[Original Wellbore Intent]:[Original Wellbore Intent]],"Exploration",Offshore_Wells_Jan_2024[[Sidetrack/Respud]:[Sidetrack/Respud]],"Original Wellbores")</f>
        <v>0</v>
      </c>
      <c r="AP81" s="81">
        <f>COUNTIFS(Offshore_Wells_Jan_2024[[Region QB]:[Region QB]],"C/SWA",Offshore_Wells_Jan_2024[[Spud Year]:[Spud Year]],AP$4,Offshore_Wells_Jan_2024[[Original Wellbore Intent]:[Original Wellbore Intent]],"Exploration",Offshore_Wells_Jan_2024[[Sidetrack/Respud]:[Sidetrack/Respud]],"Original Wellbores")</f>
        <v>0</v>
      </c>
      <c r="AQ81" s="81">
        <f>COUNTIFS(Offshore_Wells_Jan_2024[[Region QB]:[Region QB]],"C/SWA",Offshore_Wells_Jan_2024[[Spud Year]:[Spud Year]],AQ$4,Offshore_Wells_Jan_2024[[Original Wellbore Intent]:[Original Wellbore Intent]],"Exploration",Offshore_Wells_Jan_2024[[Sidetrack/Respud]:[Sidetrack/Respud]],"Original Wellbores")</f>
        <v>0</v>
      </c>
      <c r="AR81" s="81">
        <f>COUNTIFS(Offshore_Wells_Jan_2024[[Region QB]:[Region QB]],"C/SWA",Offshore_Wells_Jan_2024[[Spud Year]:[Spud Year]],AR$4,Offshore_Wells_Jan_2024[[Original Wellbore Intent]:[Original Wellbore Intent]],"Exploration",Offshore_Wells_Jan_2024[[Sidetrack/Respud]:[Sidetrack/Respud]],"Original Wellbores")</f>
        <v>0</v>
      </c>
      <c r="AS81" s="81">
        <f>COUNTIFS(Offshore_Wells_Jan_2024[[Region QB]:[Region QB]],"C/SWA",Offshore_Wells_Jan_2024[[Spud Year]:[Spud Year]],AS$4,Offshore_Wells_Jan_2024[[Original Wellbore Intent]:[Original Wellbore Intent]],"Exploration",Offshore_Wells_Jan_2024[[Sidetrack/Respud]:[Sidetrack/Respud]],"Original Wellbores")</f>
        <v>0</v>
      </c>
      <c r="AT81" s="81">
        <f>COUNTIFS(Offshore_Wells_Jan_2024[[Region QB]:[Region QB]],"C/SWA",Offshore_Wells_Jan_2024[[Spud Year]:[Spud Year]],AT$4,Offshore_Wells_Jan_2024[[Original Wellbore Intent]:[Original Wellbore Intent]],"Exploration",Offshore_Wells_Jan_2024[[Sidetrack/Respud]:[Sidetrack/Respud]],"Original Wellbores")</f>
        <v>0</v>
      </c>
      <c r="AU81" s="81">
        <f>COUNTIFS(Offshore_Wells_Jan_2024[[Region QB]:[Region QB]],"C/SWA",Offshore_Wells_Jan_2024[[Spud Year]:[Spud Year]],AU$4,Offshore_Wells_Jan_2024[[Original Wellbore Intent]:[Original Wellbore Intent]],"Exploration",Offshore_Wells_Jan_2024[[Sidetrack/Respud]:[Sidetrack/Respud]],"Original Wellbores")</f>
        <v>0</v>
      </c>
      <c r="AV81" s="81">
        <f>COUNTIFS(Offshore_Wells_Jan_2024[[Region QB]:[Region QB]],"C/SWA",Offshore_Wells_Jan_2024[[Spud Year]:[Spud Year]],AV$4,Offshore_Wells_Jan_2024[[Original Wellbore Intent]:[Original Wellbore Intent]],"Exploration",Offshore_Wells_Jan_2024[[Sidetrack/Respud]:[Sidetrack/Respud]],"Original Wellbores")</f>
        <v>0</v>
      </c>
      <c r="AW81" s="81">
        <f>COUNTIFS(Offshore_Wells_Jan_2024[[Region QB]:[Region QB]],"C/SWA",Offshore_Wells_Jan_2024[[Spud Year]:[Spud Year]],AW$4,Offshore_Wells_Jan_2024[[Original Wellbore Intent]:[Original Wellbore Intent]],"Exploration",Offshore_Wells_Jan_2024[[Sidetrack/Respud]:[Sidetrack/Respud]],"Original Wellbores")</f>
        <v>0</v>
      </c>
      <c r="AX81" s="81">
        <f>COUNTIFS(Offshore_Wells_Jan_2024[[Region QB]:[Region QB]],"C/SWA",Offshore_Wells_Jan_2024[[Spud Year]:[Spud Year]],AX$4,Offshore_Wells_Jan_2024[[Original Wellbore Intent]:[Original Wellbore Intent]],"Exploration",Offshore_Wells_Jan_2024[[Sidetrack/Respud]:[Sidetrack/Respud]],"Original Wellbores")</f>
        <v>0</v>
      </c>
      <c r="AY81" s="81">
        <f>COUNTIFS(Offshore_Wells_Jan_2024[[Region QB]:[Region QB]],"C/SWA",Offshore_Wells_Jan_2024[[Spud Year]:[Spud Year]],AY$4,Offshore_Wells_Jan_2024[[Original Wellbore Intent]:[Original Wellbore Intent]],"Exploration",Offshore_Wells_Jan_2024[[Sidetrack/Respud]:[Sidetrack/Respud]],"Original Wellbores")</f>
        <v>0</v>
      </c>
      <c r="AZ81" s="81">
        <f>COUNTIFS(Offshore_Wells_Jan_2024[[Region QB]:[Region QB]],"C/SWA",Offshore_Wells_Jan_2024[[Spud Year]:[Spud Year]],AZ$4,Offshore_Wells_Jan_2024[[Original Wellbore Intent]:[Original Wellbore Intent]],"Exploration",Offshore_Wells_Jan_2024[[Sidetrack/Respud]:[Sidetrack/Respud]],"Original Wellbores")</f>
        <v>0</v>
      </c>
      <c r="BA81" s="81">
        <f>COUNTIFS(Offshore_Wells_Jan_2024[[Region QB]:[Region QB]],"C/SWA",Offshore_Wells_Jan_2024[[Spud Year]:[Spud Year]],BA$4,Offshore_Wells_Jan_2024[[Original Wellbore Intent]:[Original Wellbore Intent]],"Exploration",Offshore_Wells_Jan_2024[[Sidetrack/Respud]:[Sidetrack/Respud]],"Original Wellbores")</f>
        <v>0</v>
      </c>
      <c r="BB81" s="81">
        <f>COUNTIFS(Offshore_Wells_Jan_2024[[Region QB]:[Region QB]],"C/SWA",Offshore_Wells_Jan_2024[[Spud Year]:[Spud Year]],BB$4,Offshore_Wells_Jan_2024[[Original Wellbore Intent]:[Original Wellbore Intent]],"Exploration",Offshore_Wells_Jan_2024[[Sidetrack/Respud]:[Sidetrack/Respud]],"Original Wellbores")</f>
        <v>0</v>
      </c>
      <c r="BC81" s="81">
        <f>COUNTIFS(Offshore_Wells_Jan_2024[[Region QB]:[Region QB]],"C/SWA",Offshore_Wells_Jan_2024[[Spud Year]:[Spud Year]],BC$4,Offshore_Wells_Jan_2024[[Original Wellbore Intent]:[Original Wellbore Intent]],"Exploration",Offshore_Wells_Jan_2024[[Sidetrack/Respud]:[Sidetrack/Respud]],"Original Wellbores")</f>
        <v>0</v>
      </c>
      <c r="BD81" s="81">
        <f>COUNTIFS(Offshore_Wells_Jan_2024[[Region QB]:[Region QB]],"C/SWA",Offshore_Wells_Jan_2024[[Spud Year]:[Spud Year]],BD$4,Offshore_Wells_Jan_2024[[Original Wellbore Intent]:[Original Wellbore Intent]],"Exploration",Offshore_Wells_Jan_2024[[Sidetrack/Respud]:[Sidetrack/Respud]],"Original Wellbores")</f>
        <v>0</v>
      </c>
      <c r="BE81" s="81">
        <f>COUNTIFS(Offshore_Wells_Jan_2024[[Region QB]:[Region QB]],"C/SWA",Offshore_Wells_Jan_2024[[Spud Year]:[Spud Year]],BE$4,Offshore_Wells_Jan_2024[[Original Wellbore Intent]:[Original Wellbore Intent]],"Exploration",Offshore_Wells_Jan_2024[[Sidetrack/Respud]:[Sidetrack/Respud]],"Original Wellbores")</f>
        <v>0</v>
      </c>
      <c r="BF81" s="81">
        <f>COUNTIFS(Offshore_Wells_Jan_2024[[Region QB]:[Region QB]],"C/SWA",Offshore_Wells_Jan_2024[[Spud Year]:[Spud Year]],BF$4,Offshore_Wells_Jan_2024[[Original Wellbore Intent]:[Original Wellbore Intent]],"Exploration",Offshore_Wells_Jan_2024[[Sidetrack/Respud]:[Sidetrack/Respud]],"Original Wellbores")</f>
        <v>0</v>
      </c>
      <c r="BG81" s="81">
        <f>COUNTIFS(Offshore_Wells_Jan_2024[[Region QB]:[Region QB]],"C/SWA",Offshore_Wells_Jan_2024[[Spud Year]:[Spud Year]],BG$4,Offshore_Wells_Jan_2024[[Original Wellbore Intent]:[Original Wellbore Intent]],"Exploration",Offshore_Wells_Jan_2024[[Sidetrack/Respud]:[Sidetrack/Respud]],"Original Wellbores")</f>
        <v>0</v>
      </c>
      <c r="BH81" s="81">
        <f>COUNTIFS(Offshore_Wells_Jan_2024[[Region QB]:[Region QB]],"C/SWA",Offshore_Wells_Jan_2024[[Spud Year]:[Spud Year]],BH$4,Offshore_Wells_Jan_2024[[Original Wellbore Intent]:[Original Wellbore Intent]],"Exploration",Offshore_Wells_Jan_2024[[Sidetrack/Respud]:[Sidetrack/Respud]],"Original Wellbores")</f>
        <v>0</v>
      </c>
      <c r="BI81" s="81">
        <f>COUNTIFS(Offshore_Wells_Jan_2024[[Region QB]:[Region QB]],"C/SWA",Offshore_Wells_Jan_2024[[Spud Year]:[Spud Year]],BI$4,Offshore_Wells_Jan_2024[[Original Wellbore Intent]:[Original Wellbore Intent]],"Exploration",Offshore_Wells_Jan_2024[[Sidetrack/Respud]:[Sidetrack/Respud]],"Original Wellbores")</f>
        <v>0</v>
      </c>
      <c r="BJ81" s="81">
        <f>COUNTIFS(Offshore_Wells_Jan_2024[[Region QB]:[Region QB]],"C/SWA",Offshore_Wells_Jan_2024[[Spud Year]:[Spud Year]],BJ$4,Offshore_Wells_Jan_2024[[Original Wellbore Intent]:[Original Wellbore Intent]],"Exploration",Offshore_Wells_Jan_2024[[Sidetrack/Respud]:[Sidetrack/Respud]],"Original Wellbores")</f>
        <v>0</v>
      </c>
      <c r="BK81" s="73">
        <f t="shared" si="430"/>
        <v>42</v>
      </c>
    </row>
    <row r="82" spans="1:63" outlineLevel="1" x14ac:dyDescent="0.3">
      <c r="A82" s="17"/>
      <c r="B82" s="19" t="s">
        <v>39</v>
      </c>
      <c r="C82" s="81">
        <f>COUNTIFS(Offshore_Wells_Jan_2024[[Region QB]:[Region QB]],"CNS",Offshore_Wells_Jan_2024[[Spud Year]:[Spud Year]],C$4,Offshore_Wells_Jan_2024[[Original Wellbore Intent]:[Original Wellbore Intent]],"Exploration",Offshore_Wells_Jan_2024[[Sidetrack/Respud]:[Sidetrack/Respud]],"Original Wellbores")</f>
        <v>1</v>
      </c>
      <c r="D82" s="81">
        <f>COUNTIFS(Offshore_Wells_Jan_2024[[Region QB]:[Region QB]],"CNS",Offshore_Wells_Jan_2024[[Spud Year]:[Spud Year]],D$4,Offshore_Wells_Jan_2024[[Original Wellbore Intent]:[Original Wellbore Intent]],"Exploration",Offshore_Wells_Jan_2024[[Sidetrack/Respud]:[Sidetrack/Respud]],"Original Wellbores")</f>
        <v>0</v>
      </c>
      <c r="E82" s="81">
        <f>COUNTIFS(Offshore_Wells_Jan_2024[[Region QB]:[Region QB]],"CNS",Offshore_Wells_Jan_2024[[Spud Year]:[Spud Year]],E$4,Offshore_Wells_Jan_2024[[Original Wellbore Intent]:[Original Wellbore Intent]],"Exploration",Offshore_Wells_Jan_2024[[Sidetrack/Respud]:[Sidetrack/Respud]],"Original Wellbores")</f>
        <v>0</v>
      </c>
      <c r="F82" s="81">
        <f>COUNTIFS(Offshore_Wells_Jan_2024[[Region QB]:[Region QB]],"CNS",Offshore_Wells_Jan_2024[[Spud Year]:[Spud Year]],F$4,Offshore_Wells_Jan_2024[[Original Wellbore Intent]:[Original Wellbore Intent]],"Exploration",Offshore_Wells_Jan_2024[[Sidetrack/Respud]:[Sidetrack/Respud]],"Original Wellbores")</f>
        <v>11</v>
      </c>
      <c r="G82" s="81">
        <f>COUNTIFS(Offshore_Wells_Jan_2024[[Region QB]:[Region QB]],"CNS",Offshore_Wells_Jan_2024[[Spud Year]:[Spud Year]],G$4,Offshore_Wells_Jan_2024[[Original Wellbore Intent]:[Original Wellbore Intent]],"Exploration",Offshore_Wells_Jan_2024[[Sidetrack/Respud]:[Sidetrack/Respud]],"Original Wellbores")</f>
        <v>2</v>
      </c>
      <c r="H82" s="81">
        <f>COUNTIFS(Offshore_Wells_Jan_2024[[Region QB]:[Region QB]],"CNS",Offshore_Wells_Jan_2024[[Spud Year]:[Spud Year]],H$4,Offshore_Wells_Jan_2024[[Original Wellbore Intent]:[Original Wellbore Intent]],"Exploration",Offshore_Wells_Jan_2024[[Sidetrack/Respud]:[Sidetrack/Respud]],"Original Wellbores")</f>
        <v>10</v>
      </c>
      <c r="I82" s="81">
        <f>COUNTIFS(Offshore_Wells_Jan_2024[[Region QB]:[Region QB]],"CNS",Offshore_Wells_Jan_2024[[Spud Year]:[Spud Year]],I$4,Offshore_Wells_Jan_2024[[Original Wellbore Intent]:[Original Wellbore Intent]],"Exploration",Offshore_Wells_Jan_2024[[Sidetrack/Respud]:[Sidetrack/Respud]],"Original Wellbores")</f>
        <v>11</v>
      </c>
      <c r="J82" s="81">
        <f>COUNTIFS(Offshore_Wells_Jan_2024[[Region QB]:[Region QB]],"CNS",Offshore_Wells_Jan_2024[[Spud Year]:[Spud Year]],J$4,Offshore_Wells_Jan_2024[[Original Wellbore Intent]:[Original Wellbore Intent]],"Exploration",Offshore_Wells_Jan_2024[[Sidetrack/Respud]:[Sidetrack/Respud]],"Original Wellbores")</f>
        <v>14</v>
      </c>
      <c r="K82" s="81">
        <f>COUNTIFS(Offshore_Wells_Jan_2024[[Region QB]:[Region QB]],"CNS",Offshore_Wells_Jan_2024[[Spud Year]:[Spud Year]],K$4,Offshore_Wells_Jan_2024[[Original Wellbore Intent]:[Original Wellbore Intent]],"Exploration",Offshore_Wells_Jan_2024[[Sidetrack/Respud]:[Sidetrack/Respud]],"Original Wellbores")</f>
        <v>15</v>
      </c>
      <c r="L82" s="81">
        <f>COUNTIFS(Offshore_Wells_Jan_2024[[Region QB]:[Region QB]],"CNS",Offshore_Wells_Jan_2024[[Spud Year]:[Spud Year]],L$4,Offshore_Wells_Jan_2024[[Original Wellbore Intent]:[Original Wellbore Intent]],"Exploration",Offshore_Wells_Jan_2024[[Sidetrack/Respud]:[Sidetrack/Respud]],"Original Wellbores")</f>
        <v>19</v>
      </c>
      <c r="M82" s="81">
        <f>COUNTIFS(Offshore_Wells_Jan_2024[[Region QB]:[Region QB]],"CNS",Offshore_Wells_Jan_2024[[Spud Year]:[Spud Year]],M$4,Offshore_Wells_Jan_2024[[Original Wellbore Intent]:[Original Wellbore Intent]],"Exploration",Offshore_Wells_Jan_2024[[Sidetrack/Respud]:[Sidetrack/Respud]],"Original Wellbores")</f>
        <v>21</v>
      </c>
      <c r="N82" s="81">
        <f>COUNTIFS(Offshore_Wells_Jan_2024[[Region QB]:[Region QB]],"CNS",Offshore_Wells_Jan_2024[[Spud Year]:[Spud Year]],N$4,Offshore_Wells_Jan_2024[[Original Wellbore Intent]:[Original Wellbore Intent]],"Exploration",Offshore_Wells_Jan_2024[[Sidetrack/Respud]:[Sidetrack/Respud]],"Original Wellbores")</f>
        <v>39</v>
      </c>
      <c r="O82" s="81">
        <f>COUNTIFS(Offshore_Wells_Jan_2024[[Region QB]:[Region QB]],"CNS",Offshore_Wells_Jan_2024[[Spud Year]:[Spud Year]],O$4,Offshore_Wells_Jan_2024[[Original Wellbore Intent]:[Original Wellbore Intent]],"Exploration",Offshore_Wells_Jan_2024[[Sidetrack/Respud]:[Sidetrack/Respud]],"Original Wellbores")</f>
        <v>22</v>
      </c>
      <c r="P82" s="81">
        <f>COUNTIFS(Offshore_Wells_Jan_2024[[Region QB]:[Region QB]],"CNS",Offshore_Wells_Jan_2024[[Spud Year]:[Spud Year]],P$4,Offshore_Wells_Jan_2024[[Original Wellbore Intent]:[Original Wellbore Intent]],"Exploration",Offshore_Wells_Jan_2024[[Sidetrack/Respud]:[Sidetrack/Respud]],"Original Wellbores")</f>
        <v>20</v>
      </c>
      <c r="Q82" s="81">
        <f>COUNTIFS(Offshore_Wells_Jan_2024[[Region QB]:[Region QB]],"CNS",Offshore_Wells_Jan_2024[[Spud Year]:[Spud Year]],Q$4,Offshore_Wells_Jan_2024[[Original Wellbore Intent]:[Original Wellbore Intent]],"Exploration",Offshore_Wells_Jan_2024[[Sidetrack/Respud]:[Sidetrack/Respud]],"Original Wellbores")</f>
        <v>21</v>
      </c>
      <c r="R82" s="81">
        <f>COUNTIFS(Offshore_Wells_Jan_2024[[Region QB]:[Region QB]],"CNS",Offshore_Wells_Jan_2024[[Spud Year]:[Spud Year]],R$4,Offshore_Wells_Jan_2024[[Original Wellbore Intent]:[Original Wellbore Intent]],"Exploration",Offshore_Wells_Jan_2024[[Sidetrack/Respud]:[Sidetrack/Respud]],"Original Wellbores")</f>
        <v>17</v>
      </c>
      <c r="S82" s="81">
        <f>COUNTIFS(Offshore_Wells_Jan_2024[[Region QB]:[Region QB]],"CNS",Offshore_Wells_Jan_2024[[Spud Year]:[Spud Year]],S$4,Offshore_Wells_Jan_2024[[Original Wellbore Intent]:[Original Wellbore Intent]],"Exploration",Offshore_Wells_Jan_2024[[Sidetrack/Respud]:[Sidetrack/Respud]],"Original Wellbores")</f>
        <v>17</v>
      </c>
      <c r="T82" s="81">
        <f>COUNTIFS(Offshore_Wells_Jan_2024[[Region QB]:[Region QB]],"CNS",Offshore_Wells_Jan_2024[[Spud Year]:[Spud Year]],T$4,Offshore_Wells_Jan_2024[[Original Wellbore Intent]:[Original Wellbore Intent]],"Exploration",Offshore_Wells_Jan_2024[[Sidetrack/Respud]:[Sidetrack/Respud]],"Original Wellbores")</f>
        <v>43</v>
      </c>
      <c r="U82" s="81">
        <f>COUNTIFS(Offshore_Wells_Jan_2024[[Region QB]:[Region QB]],"CNS",Offshore_Wells_Jan_2024[[Spud Year]:[Spud Year]],U$4,Offshore_Wells_Jan_2024[[Original Wellbore Intent]:[Original Wellbore Intent]],"Exploration",Offshore_Wells_Jan_2024[[Sidetrack/Respud]:[Sidetrack/Respud]],"Original Wellbores")</f>
        <v>33</v>
      </c>
      <c r="V82" s="81">
        <f>COUNTIFS(Offshore_Wells_Jan_2024[[Region QB]:[Region QB]],"CNS",Offshore_Wells_Jan_2024[[Spud Year]:[Spud Year]],V$4,Offshore_Wells_Jan_2024[[Original Wellbore Intent]:[Original Wellbore Intent]],"Exploration",Offshore_Wells_Jan_2024[[Sidetrack/Respud]:[Sidetrack/Respud]],"Original Wellbores")</f>
        <v>40</v>
      </c>
      <c r="W82" s="81">
        <f>COUNTIFS(Offshore_Wells_Jan_2024[[Region QB]:[Region QB]],"CNS",Offshore_Wells_Jan_2024[[Spud Year]:[Spud Year]],W$4,Offshore_Wells_Jan_2024[[Original Wellbore Intent]:[Original Wellbore Intent]],"Exploration",Offshore_Wells_Jan_2024[[Sidetrack/Respud]:[Sidetrack/Respud]],"Original Wellbores")</f>
        <v>47</v>
      </c>
      <c r="X82" s="81">
        <f>COUNTIFS(Offshore_Wells_Jan_2024[[Region QB]:[Region QB]],"CNS",Offshore_Wells_Jan_2024[[Spud Year]:[Spud Year]],X$4,Offshore_Wells_Jan_2024[[Original Wellbore Intent]:[Original Wellbore Intent]],"Exploration",Offshore_Wells_Jan_2024[[Sidetrack/Respud]:[Sidetrack/Respud]],"Original Wellbores")</f>
        <v>44</v>
      </c>
      <c r="Y82" s="81">
        <f>COUNTIFS(Offshore_Wells_Jan_2024[[Region QB]:[Region QB]],"CNS",Offshore_Wells_Jan_2024[[Spud Year]:[Spud Year]],Y$4,Offshore_Wells_Jan_2024[[Original Wellbore Intent]:[Original Wellbore Intent]],"Exploration",Offshore_Wells_Jan_2024[[Sidetrack/Respud]:[Sidetrack/Respud]],"Original Wellbores")</f>
        <v>31</v>
      </c>
      <c r="Z82" s="81">
        <f>COUNTIFS(Offshore_Wells_Jan_2024[[Region QB]:[Region QB]],"CNS",Offshore_Wells_Jan_2024[[Spud Year]:[Spud Year]],Z$4,Offshore_Wells_Jan_2024[[Original Wellbore Intent]:[Original Wellbore Intent]],"Exploration",Offshore_Wells_Jan_2024[[Sidetrack/Respud]:[Sidetrack/Respud]],"Original Wellbores")</f>
        <v>29</v>
      </c>
      <c r="AA82" s="81">
        <f>COUNTIFS(Offshore_Wells_Jan_2024[[Region QB]:[Region QB]],"CNS",Offshore_Wells_Jan_2024[[Spud Year]:[Spud Year]],AA$4,Offshore_Wells_Jan_2024[[Original Wellbore Intent]:[Original Wellbore Intent]],"Exploration",Offshore_Wells_Jan_2024[[Sidetrack/Respud]:[Sidetrack/Respud]],"Original Wellbores")</f>
        <v>31</v>
      </c>
      <c r="AB82" s="81">
        <f>COUNTIFS(Offshore_Wells_Jan_2024[[Region QB]:[Region QB]],"CNS",Offshore_Wells_Jan_2024[[Spud Year]:[Spud Year]],AB$4,Offshore_Wells_Jan_2024[[Original Wellbore Intent]:[Original Wellbore Intent]],"Exploration",Offshore_Wells_Jan_2024[[Sidetrack/Respud]:[Sidetrack/Respud]],"Original Wellbores")</f>
        <v>35</v>
      </c>
      <c r="AC82" s="81">
        <f>COUNTIFS(Offshore_Wells_Jan_2024[[Region QB]:[Region QB]],"CNS",Offshore_Wells_Jan_2024[[Spud Year]:[Spud Year]],AC$4,Offshore_Wells_Jan_2024[[Original Wellbore Intent]:[Original Wellbore Intent]],"Exploration",Offshore_Wells_Jan_2024[[Sidetrack/Respud]:[Sidetrack/Respud]],"Original Wellbores")</f>
        <v>62</v>
      </c>
      <c r="AD82" s="81">
        <f>COUNTIFS(Offshore_Wells_Jan_2024[[Region QB]:[Region QB]],"CNS",Offshore_Wells_Jan_2024[[Spud Year]:[Spud Year]],AD$4,Offshore_Wells_Jan_2024[[Original Wellbore Intent]:[Original Wellbore Intent]],"Exploration",Offshore_Wells_Jan_2024[[Sidetrack/Respud]:[Sidetrack/Respud]],"Original Wellbores")</f>
        <v>51</v>
      </c>
      <c r="AE82" s="81">
        <f>COUNTIFS(Offshore_Wells_Jan_2024[[Region QB]:[Region QB]],"CNS",Offshore_Wells_Jan_2024[[Spud Year]:[Spud Year]],AE$4,Offshore_Wells_Jan_2024[[Original Wellbore Intent]:[Original Wellbore Intent]],"Exploration",Offshore_Wells_Jan_2024[[Sidetrack/Respud]:[Sidetrack/Respud]],"Original Wellbores")</f>
        <v>37</v>
      </c>
      <c r="AF82" s="81">
        <f>COUNTIFS(Offshore_Wells_Jan_2024[[Region QB]:[Region QB]],"CNS",Offshore_Wells_Jan_2024[[Spud Year]:[Spud Year]],AF$4,Offshore_Wells_Jan_2024[[Original Wellbore Intent]:[Original Wellbore Intent]],"Exploration",Offshore_Wells_Jan_2024[[Sidetrack/Respud]:[Sidetrack/Respud]],"Original Wellbores")</f>
        <v>19</v>
      </c>
      <c r="AG82" s="81">
        <f>COUNTIFS(Offshore_Wells_Jan_2024[[Region QB]:[Region QB]],"CNS",Offshore_Wells_Jan_2024[[Spud Year]:[Spud Year]],AG$4,Offshore_Wells_Jan_2024[[Original Wellbore Intent]:[Original Wellbore Intent]],"Exploration",Offshore_Wells_Jan_2024[[Sidetrack/Respud]:[Sidetrack/Respud]],"Original Wellbores")</f>
        <v>17</v>
      </c>
      <c r="AH82" s="81">
        <f>COUNTIFS(Offshore_Wells_Jan_2024[[Region QB]:[Region QB]],"CNS",Offshore_Wells_Jan_2024[[Spud Year]:[Spud Year]],AH$4,Offshore_Wells_Jan_2024[[Original Wellbore Intent]:[Original Wellbore Intent]],"Exploration",Offshore_Wells_Jan_2024[[Sidetrack/Respud]:[Sidetrack/Respud]],"Original Wellbores")</f>
        <v>18</v>
      </c>
      <c r="AI82" s="81">
        <f>COUNTIFS(Offshore_Wells_Jan_2024[[Region QB]:[Region QB]],"CNS",Offshore_Wells_Jan_2024[[Spud Year]:[Spud Year]],AI$4,Offshore_Wells_Jan_2024[[Original Wellbore Intent]:[Original Wellbore Intent]],"Exploration",Offshore_Wells_Jan_2024[[Sidetrack/Respud]:[Sidetrack/Respud]],"Original Wellbores")</f>
        <v>30</v>
      </c>
      <c r="AJ82" s="81">
        <f>COUNTIFS(Offshore_Wells_Jan_2024[[Region QB]:[Region QB]],"CNS",Offshore_Wells_Jan_2024[[Spud Year]:[Spud Year]],AJ$4,Offshore_Wells_Jan_2024[[Original Wellbore Intent]:[Original Wellbore Intent]],"Exploration",Offshore_Wells_Jan_2024[[Sidetrack/Respud]:[Sidetrack/Respud]],"Original Wellbores")</f>
        <v>22</v>
      </c>
      <c r="AK82" s="81">
        <f>COUNTIFS(Offshore_Wells_Jan_2024[[Region QB]:[Region QB]],"CNS",Offshore_Wells_Jan_2024[[Spud Year]:[Spud Year]],AK$4,Offshore_Wells_Jan_2024[[Original Wellbore Intent]:[Original Wellbore Intent]],"Exploration",Offshore_Wells_Jan_2024[[Sidetrack/Respud]:[Sidetrack/Respud]],"Original Wellbores")</f>
        <v>16</v>
      </c>
      <c r="AL82" s="81">
        <f>COUNTIFS(Offshore_Wells_Jan_2024[[Region QB]:[Region QB]],"CNS",Offshore_Wells_Jan_2024[[Spud Year]:[Spud Year]],AL$4,Offshore_Wells_Jan_2024[[Original Wellbore Intent]:[Original Wellbore Intent]],"Exploration",Offshore_Wells_Jan_2024[[Sidetrack/Respud]:[Sidetrack/Respud]],"Original Wellbores")</f>
        <v>10</v>
      </c>
      <c r="AM82" s="81">
        <f>COUNTIFS(Offshore_Wells_Jan_2024[[Region QB]:[Region QB]],"CNS",Offshore_Wells_Jan_2024[[Spud Year]:[Spud Year]],AM$4,Offshore_Wells_Jan_2024[[Original Wellbore Intent]:[Original Wellbore Intent]],"Exploration",Offshore_Wells_Jan_2024[[Sidetrack/Respud]:[Sidetrack/Respud]],"Original Wellbores")</f>
        <v>13</v>
      </c>
      <c r="AN82" s="81">
        <f>COUNTIFS(Offshore_Wells_Jan_2024[[Region QB]:[Region QB]],"CNS",Offshore_Wells_Jan_2024[[Spud Year]:[Spud Year]],AN$4,Offshore_Wells_Jan_2024[[Original Wellbore Intent]:[Original Wellbore Intent]],"Exploration",Offshore_Wells_Jan_2024[[Sidetrack/Respud]:[Sidetrack/Respud]],"Original Wellbores")</f>
        <v>9</v>
      </c>
      <c r="AO82" s="81">
        <f>COUNTIFS(Offshore_Wells_Jan_2024[[Region QB]:[Region QB]],"CNS",Offshore_Wells_Jan_2024[[Spud Year]:[Spud Year]],AO$4,Offshore_Wells_Jan_2024[[Original Wellbore Intent]:[Original Wellbore Intent]],"Exploration",Offshore_Wells_Jan_2024[[Sidetrack/Respud]:[Sidetrack/Respud]],"Original Wellbores")</f>
        <v>7</v>
      </c>
      <c r="AP82" s="81">
        <f>COUNTIFS(Offshore_Wells_Jan_2024[[Region QB]:[Region QB]],"CNS",Offshore_Wells_Jan_2024[[Spud Year]:[Spud Year]],AP$4,Offshore_Wells_Jan_2024[[Original Wellbore Intent]:[Original Wellbore Intent]],"Exploration",Offshore_Wells_Jan_2024[[Sidetrack/Respud]:[Sidetrack/Respud]],"Original Wellbores")</f>
        <v>10</v>
      </c>
      <c r="AQ82" s="81">
        <f>COUNTIFS(Offshore_Wells_Jan_2024[[Region QB]:[Region QB]],"CNS",Offshore_Wells_Jan_2024[[Spud Year]:[Spud Year]],AQ$4,Offshore_Wells_Jan_2024[[Original Wellbore Intent]:[Original Wellbore Intent]],"Exploration",Offshore_Wells_Jan_2024[[Sidetrack/Respud]:[Sidetrack/Respud]],"Original Wellbores")</f>
        <v>13</v>
      </c>
      <c r="AR82" s="81">
        <f>COUNTIFS(Offshore_Wells_Jan_2024[[Region QB]:[Region QB]],"CNS",Offshore_Wells_Jan_2024[[Spud Year]:[Spud Year]],AR$4,Offshore_Wells_Jan_2024[[Original Wellbore Intent]:[Original Wellbore Intent]],"Exploration",Offshore_Wells_Jan_2024[[Sidetrack/Respud]:[Sidetrack/Respud]],"Original Wellbores")</f>
        <v>19</v>
      </c>
      <c r="AS82" s="81">
        <f>COUNTIFS(Offshore_Wells_Jan_2024[[Region QB]:[Region QB]],"CNS",Offshore_Wells_Jan_2024[[Spud Year]:[Spud Year]],AS$4,Offshore_Wells_Jan_2024[[Original Wellbore Intent]:[Original Wellbore Intent]],"Exploration",Offshore_Wells_Jan_2024[[Sidetrack/Respud]:[Sidetrack/Respud]],"Original Wellbores")</f>
        <v>13</v>
      </c>
      <c r="AT82" s="81">
        <f>COUNTIFS(Offshore_Wells_Jan_2024[[Region QB]:[Region QB]],"CNS",Offshore_Wells_Jan_2024[[Spud Year]:[Spud Year]],AT$4,Offshore_Wells_Jan_2024[[Original Wellbore Intent]:[Original Wellbore Intent]],"Exploration",Offshore_Wells_Jan_2024[[Sidetrack/Respud]:[Sidetrack/Respud]],"Original Wellbores")</f>
        <v>16</v>
      </c>
      <c r="AU82" s="81">
        <f>COUNTIFS(Offshore_Wells_Jan_2024[[Region QB]:[Region QB]],"CNS",Offshore_Wells_Jan_2024[[Spud Year]:[Spud Year]],AU$4,Offshore_Wells_Jan_2024[[Original Wellbore Intent]:[Original Wellbore Intent]],"Exploration",Offshore_Wells_Jan_2024[[Sidetrack/Respud]:[Sidetrack/Respud]],"Original Wellbores")</f>
        <v>21</v>
      </c>
      <c r="AV82" s="81">
        <f>COUNTIFS(Offshore_Wells_Jan_2024[[Region QB]:[Region QB]],"CNS",Offshore_Wells_Jan_2024[[Spud Year]:[Spud Year]],AV$4,Offshore_Wells_Jan_2024[[Original Wellbore Intent]:[Original Wellbore Intent]],"Exploration",Offshore_Wells_Jan_2024[[Sidetrack/Respud]:[Sidetrack/Respud]],"Original Wellbores")</f>
        <v>10</v>
      </c>
      <c r="AW82" s="81">
        <f>COUNTIFS(Offshore_Wells_Jan_2024[[Region QB]:[Region QB]],"CNS",Offshore_Wells_Jan_2024[[Spud Year]:[Spud Year]],AW$4,Offshore_Wells_Jan_2024[[Original Wellbore Intent]:[Original Wellbore Intent]],"Exploration",Offshore_Wells_Jan_2024[[Sidetrack/Respud]:[Sidetrack/Respud]],"Original Wellbores")</f>
        <v>6</v>
      </c>
      <c r="AX82" s="81">
        <f>COUNTIFS(Offshore_Wells_Jan_2024[[Region QB]:[Region QB]],"CNS",Offshore_Wells_Jan_2024[[Spud Year]:[Spud Year]],AX$4,Offshore_Wells_Jan_2024[[Original Wellbore Intent]:[Original Wellbore Intent]],"Exploration",Offshore_Wells_Jan_2024[[Sidetrack/Respud]:[Sidetrack/Respud]],"Original Wellbores")</f>
        <v>6</v>
      </c>
      <c r="AY82" s="81">
        <f>COUNTIFS(Offshore_Wells_Jan_2024[[Region QB]:[Region QB]],"CNS",Offshore_Wells_Jan_2024[[Spud Year]:[Spud Year]],AY$4,Offshore_Wells_Jan_2024[[Original Wellbore Intent]:[Original Wellbore Intent]],"Exploration",Offshore_Wells_Jan_2024[[Sidetrack/Respud]:[Sidetrack/Respud]],"Original Wellbores")</f>
        <v>13</v>
      </c>
      <c r="AZ82" s="81">
        <f>COUNTIFS(Offshore_Wells_Jan_2024[[Region QB]:[Region QB]],"CNS",Offshore_Wells_Jan_2024[[Spud Year]:[Spud Year]],AZ$4,Offshore_Wells_Jan_2024[[Original Wellbore Intent]:[Original Wellbore Intent]],"Exploration",Offshore_Wells_Jan_2024[[Sidetrack/Respud]:[Sidetrack/Respud]],"Original Wellbores")</f>
        <v>11</v>
      </c>
      <c r="BA82" s="81">
        <f>COUNTIFS(Offshore_Wells_Jan_2024[[Region QB]:[Region QB]],"CNS",Offshore_Wells_Jan_2024[[Spud Year]:[Spud Year]],BA$4,Offshore_Wells_Jan_2024[[Original Wellbore Intent]:[Original Wellbore Intent]],"Exploration",Offshore_Wells_Jan_2024[[Sidetrack/Respud]:[Sidetrack/Respud]],"Original Wellbores")</f>
        <v>9</v>
      </c>
      <c r="BB82" s="81">
        <f>COUNTIFS(Offshore_Wells_Jan_2024[[Region QB]:[Region QB]],"CNS",Offshore_Wells_Jan_2024[[Spud Year]:[Spud Year]],BB$4,Offshore_Wells_Jan_2024[[Original Wellbore Intent]:[Original Wellbore Intent]],"Exploration",Offshore_Wells_Jan_2024[[Sidetrack/Respud]:[Sidetrack/Respud]],"Original Wellbores")</f>
        <v>6</v>
      </c>
      <c r="BC82" s="81">
        <f>COUNTIFS(Offshore_Wells_Jan_2024[[Region QB]:[Region QB]],"CNS",Offshore_Wells_Jan_2024[[Spud Year]:[Spud Year]],BC$4,Offshore_Wells_Jan_2024[[Original Wellbore Intent]:[Original Wellbore Intent]],"Exploration",Offshore_Wells_Jan_2024[[Sidetrack/Respud]:[Sidetrack/Respud]],"Original Wellbores")</f>
        <v>5</v>
      </c>
      <c r="BD82" s="81">
        <f>COUNTIFS(Offshore_Wells_Jan_2024[[Region QB]:[Region QB]],"CNS",Offshore_Wells_Jan_2024[[Spud Year]:[Spud Year]],BD$4,Offshore_Wells_Jan_2024[[Original Wellbore Intent]:[Original Wellbore Intent]],"Exploration",Offshore_Wells_Jan_2024[[Sidetrack/Respud]:[Sidetrack/Respud]],"Original Wellbores")</f>
        <v>6</v>
      </c>
      <c r="BE82" s="81">
        <f>COUNTIFS(Offshore_Wells_Jan_2024[[Region QB]:[Region QB]],"CNS",Offshore_Wells_Jan_2024[[Spud Year]:[Spud Year]],BE$4,Offshore_Wells_Jan_2024[[Original Wellbore Intent]:[Original Wellbore Intent]],"Exploration",Offshore_Wells_Jan_2024[[Sidetrack/Respud]:[Sidetrack/Respud]],"Original Wellbores")</f>
        <v>5</v>
      </c>
      <c r="BF82" s="81">
        <f>COUNTIFS(Offshore_Wells_Jan_2024[[Region QB]:[Region QB]],"CNS",Offshore_Wells_Jan_2024[[Spud Year]:[Spud Year]],BF$4,Offshore_Wells_Jan_2024[[Original Wellbore Intent]:[Original Wellbore Intent]],"Exploration",Offshore_Wells_Jan_2024[[Sidetrack/Respud]:[Sidetrack/Respud]],"Original Wellbores")</f>
        <v>3</v>
      </c>
      <c r="BG82" s="81">
        <f>COUNTIFS(Offshore_Wells_Jan_2024[[Region QB]:[Region QB]],"CNS",Offshore_Wells_Jan_2024[[Spud Year]:[Spud Year]],BG$4,Offshore_Wells_Jan_2024[[Original Wellbore Intent]:[Original Wellbore Intent]],"Exploration",Offshore_Wells_Jan_2024[[Sidetrack/Respud]:[Sidetrack/Respud]],"Original Wellbores")</f>
        <v>1</v>
      </c>
      <c r="BH82" s="81">
        <f>COUNTIFS(Offshore_Wells_Jan_2024[[Region QB]:[Region QB]],"CNS",Offshore_Wells_Jan_2024[[Spud Year]:[Spud Year]],BH$4,Offshore_Wells_Jan_2024[[Original Wellbore Intent]:[Original Wellbore Intent]],"Exploration",Offshore_Wells_Jan_2024[[Sidetrack/Respud]:[Sidetrack/Respud]],"Original Wellbores")</f>
        <v>4</v>
      </c>
      <c r="BI82" s="81">
        <f>COUNTIFS(Offshore_Wells_Jan_2024[[Region QB]:[Region QB]],"CNS",Offshore_Wells_Jan_2024[[Spud Year]:[Spud Year]],BI$4,Offshore_Wells_Jan_2024[[Original Wellbore Intent]:[Original Wellbore Intent]],"Exploration",Offshore_Wells_Jan_2024[[Sidetrack/Respud]:[Sidetrack/Respud]],"Original Wellbores")</f>
        <v>4</v>
      </c>
      <c r="BJ82" s="81">
        <f>COUNTIFS(Offshore_Wells_Jan_2024[[Region QB]:[Region QB]],"CNS",Offshore_Wells_Jan_2024[[Spud Year]:[Spud Year]],BJ$4,Offshore_Wells_Jan_2024[[Original Wellbore Intent]:[Original Wellbore Intent]],"Exploration",Offshore_Wells_Jan_2024[[Sidetrack/Respud]:[Sidetrack/Respud]],"Original Wellbores")</f>
        <v>2</v>
      </c>
      <c r="BK82" s="73">
        <f t="shared" si="430"/>
        <v>1067</v>
      </c>
    </row>
    <row r="83" spans="1:63" outlineLevel="1" x14ac:dyDescent="0.3">
      <c r="A83" s="17"/>
      <c r="B83" s="19" t="s">
        <v>40</v>
      </c>
      <c r="C83" s="81">
        <f>COUNTIFS(Offshore_Wells_Jan_2024[[Region QB]:[Region QB]],"NNS",Offshore_Wells_Jan_2024[[Spud Year]:[Spud Year]],C$4,Offshore_Wells_Jan_2024[[Original Wellbore Intent]:[Original Wellbore Intent]],"Exploration",Offshore_Wells_Jan_2024[[Sidetrack/Respud]:[Sidetrack/Respud]],"Original Wellbores")</f>
        <v>0</v>
      </c>
      <c r="D83" s="81">
        <f>COUNTIFS(Offshore_Wells_Jan_2024[[Region QB]:[Region QB]],"NNS",Offshore_Wells_Jan_2024[[Spud Year]:[Spud Year]],D$4,Offshore_Wells_Jan_2024[[Original Wellbore Intent]:[Original Wellbore Intent]],"Exploration",Offshore_Wells_Jan_2024[[Sidetrack/Respud]:[Sidetrack/Respud]],"Original Wellbores")</f>
        <v>0</v>
      </c>
      <c r="E83" s="81">
        <f>COUNTIFS(Offshore_Wells_Jan_2024[[Region QB]:[Region QB]],"NNS",Offshore_Wells_Jan_2024[[Spud Year]:[Spud Year]],E$4,Offshore_Wells_Jan_2024[[Original Wellbore Intent]:[Original Wellbore Intent]],"Exploration",Offshore_Wells_Jan_2024[[Sidetrack/Respud]:[Sidetrack/Respud]],"Original Wellbores")</f>
        <v>0</v>
      </c>
      <c r="F83" s="81">
        <f>COUNTIFS(Offshore_Wells_Jan_2024[[Region QB]:[Region QB]],"NNS",Offshore_Wells_Jan_2024[[Spud Year]:[Spud Year]],F$4,Offshore_Wells_Jan_2024[[Original Wellbore Intent]:[Original Wellbore Intent]],"Exploration",Offshore_Wells_Jan_2024[[Sidetrack/Respud]:[Sidetrack/Respud]],"Original Wellbores")</f>
        <v>0</v>
      </c>
      <c r="G83" s="81">
        <f>COUNTIFS(Offshore_Wells_Jan_2024[[Region QB]:[Region QB]],"NNS",Offshore_Wells_Jan_2024[[Spud Year]:[Spud Year]],G$4,Offshore_Wells_Jan_2024[[Original Wellbore Intent]:[Original Wellbore Intent]],"Exploration",Offshore_Wells_Jan_2024[[Sidetrack/Respud]:[Sidetrack/Respud]],"Original Wellbores")</f>
        <v>0</v>
      </c>
      <c r="H83" s="81">
        <f>COUNTIFS(Offshore_Wells_Jan_2024[[Region QB]:[Region QB]],"NNS",Offshore_Wells_Jan_2024[[Spud Year]:[Spud Year]],H$4,Offshore_Wells_Jan_2024[[Original Wellbore Intent]:[Original Wellbore Intent]],"Exploration",Offshore_Wells_Jan_2024[[Sidetrack/Respud]:[Sidetrack/Respud]],"Original Wellbores")</f>
        <v>0</v>
      </c>
      <c r="I83" s="81">
        <f>COUNTIFS(Offshore_Wells_Jan_2024[[Region QB]:[Region QB]],"NNS",Offshore_Wells_Jan_2024[[Spud Year]:[Spud Year]],I$4,Offshore_Wells_Jan_2024[[Original Wellbore Intent]:[Original Wellbore Intent]],"Exploration",Offshore_Wells_Jan_2024[[Sidetrack/Respud]:[Sidetrack/Respud]],"Original Wellbores")</f>
        <v>0</v>
      </c>
      <c r="J83" s="81">
        <f>COUNTIFS(Offshore_Wells_Jan_2024[[Region QB]:[Region QB]],"NNS",Offshore_Wells_Jan_2024[[Spud Year]:[Spud Year]],J$4,Offshore_Wells_Jan_2024[[Original Wellbore Intent]:[Original Wellbore Intent]],"Exploration",Offshore_Wells_Jan_2024[[Sidetrack/Respud]:[Sidetrack/Respud]],"Original Wellbores")</f>
        <v>6</v>
      </c>
      <c r="K83" s="81">
        <f>COUNTIFS(Offshore_Wells_Jan_2024[[Region QB]:[Region QB]],"NNS",Offshore_Wells_Jan_2024[[Spud Year]:[Spud Year]],K$4,Offshore_Wells_Jan_2024[[Original Wellbore Intent]:[Original Wellbore Intent]],"Exploration",Offshore_Wells_Jan_2024[[Sidetrack/Respud]:[Sidetrack/Respud]],"Original Wellbores")</f>
        <v>13</v>
      </c>
      <c r="L83" s="81">
        <f>COUNTIFS(Offshore_Wells_Jan_2024[[Region QB]:[Region QB]],"NNS",Offshore_Wells_Jan_2024[[Spud Year]:[Spud Year]],L$4,Offshore_Wells_Jan_2024[[Original Wellbore Intent]:[Original Wellbore Intent]],"Exploration",Offshore_Wells_Jan_2024[[Sidetrack/Respud]:[Sidetrack/Respud]],"Original Wellbores")</f>
        <v>18</v>
      </c>
      <c r="M83" s="81">
        <f>COUNTIFS(Offshore_Wells_Jan_2024[[Region QB]:[Region QB]],"NNS",Offshore_Wells_Jan_2024[[Spud Year]:[Spud Year]],M$4,Offshore_Wells_Jan_2024[[Original Wellbore Intent]:[Original Wellbore Intent]],"Exploration",Offshore_Wells_Jan_2024[[Sidetrack/Respud]:[Sidetrack/Respud]],"Original Wellbores")</f>
        <v>34</v>
      </c>
      <c r="N83" s="81">
        <f>COUNTIFS(Offshore_Wells_Jan_2024[[Region QB]:[Region QB]],"NNS",Offshore_Wells_Jan_2024[[Spud Year]:[Spud Year]],N$4,Offshore_Wells_Jan_2024[[Original Wellbore Intent]:[Original Wellbore Intent]],"Exploration",Offshore_Wells_Jan_2024[[Sidetrack/Respud]:[Sidetrack/Respud]],"Original Wellbores")</f>
        <v>36</v>
      </c>
      <c r="O83" s="81">
        <f>COUNTIFS(Offshore_Wells_Jan_2024[[Region QB]:[Region QB]],"NNS",Offshore_Wells_Jan_2024[[Spud Year]:[Spud Year]],O$4,Offshore_Wells_Jan_2024[[Original Wellbore Intent]:[Original Wellbore Intent]],"Exploration",Offshore_Wells_Jan_2024[[Sidetrack/Respud]:[Sidetrack/Respud]],"Original Wellbores")</f>
        <v>31</v>
      </c>
      <c r="P83" s="81">
        <f>COUNTIFS(Offshore_Wells_Jan_2024[[Region QB]:[Region QB]],"NNS",Offshore_Wells_Jan_2024[[Spud Year]:[Spud Year]],P$4,Offshore_Wells_Jan_2024[[Original Wellbore Intent]:[Original Wellbore Intent]],"Exploration",Offshore_Wells_Jan_2024[[Sidetrack/Respud]:[Sidetrack/Respud]],"Original Wellbores")</f>
        <v>33</v>
      </c>
      <c r="Q83" s="81">
        <f>COUNTIFS(Offshore_Wells_Jan_2024[[Region QB]:[Region QB]],"NNS",Offshore_Wells_Jan_2024[[Spud Year]:[Spud Year]],Q$4,Offshore_Wells_Jan_2024[[Original Wellbore Intent]:[Original Wellbore Intent]],"Exploration",Offshore_Wells_Jan_2024[[Sidetrack/Respud]:[Sidetrack/Respud]],"Original Wellbores")</f>
        <v>14</v>
      </c>
      <c r="R83" s="81">
        <f>COUNTIFS(Offshore_Wells_Jan_2024[[Region QB]:[Region QB]],"NNS",Offshore_Wells_Jan_2024[[Spud Year]:[Spud Year]],R$4,Offshore_Wells_Jan_2024[[Original Wellbore Intent]:[Original Wellbore Intent]],"Exploration",Offshore_Wells_Jan_2024[[Sidetrack/Respud]:[Sidetrack/Respud]],"Original Wellbores")</f>
        <v>12</v>
      </c>
      <c r="S83" s="81">
        <f>COUNTIFS(Offshore_Wells_Jan_2024[[Region QB]:[Region QB]],"NNS",Offshore_Wells_Jan_2024[[Spud Year]:[Spud Year]],S$4,Offshore_Wells_Jan_2024[[Original Wellbore Intent]:[Original Wellbore Intent]],"Exploration",Offshore_Wells_Jan_2024[[Sidetrack/Respud]:[Sidetrack/Respud]],"Original Wellbores")</f>
        <v>12</v>
      </c>
      <c r="T83" s="81">
        <f>COUNTIFS(Offshore_Wells_Jan_2024[[Region QB]:[Region QB]],"NNS",Offshore_Wells_Jan_2024[[Spud Year]:[Spud Year]],T$4,Offshore_Wells_Jan_2024[[Original Wellbore Intent]:[Original Wellbore Intent]],"Exploration",Offshore_Wells_Jan_2024[[Sidetrack/Respud]:[Sidetrack/Respud]],"Original Wellbores")</f>
        <v>9</v>
      </c>
      <c r="U83" s="81">
        <f>COUNTIFS(Offshore_Wells_Jan_2024[[Region QB]:[Region QB]],"NNS",Offshore_Wells_Jan_2024[[Spud Year]:[Spud Year]],U$4,Offshore_Wells_Jan_2024[[Original Wellbore Intent]:[Original Wellbore Intent]],"Exploration",Offshore_Wells_Jan_2024[[Sidetrack/Respud]:[Sidetrack/Respud]],"Original Wellbores")</f>
        <v>16</v>
      </c>
      <c r="V83" s="81">
        <f>COUNTIFS(Offshore_Wells_Jan_2024[[Region QB]:[Region QB]],"NNS",Offshore_Wells_Jan_2024[[Spud Year]:[Spud Year]],V$4,Offshore_Wells_Jan_2024[[Original Wellbore Intent]:[Original Wellbore Intent]],"Exploration",Offshore_Wells_Jan_2024[[Sidetrack/Respud]:[Sidetrack/Respud]],"Original Wellbores")</f>
        <v>19</v>
      </c>
      <c r="W83" s="81">
        <f>COUNTIFS(Offshore_Wells_Jan_2024[[Region QB]:[Region QB]],"NNS",Offshore_Wells_Jan_2024[[Spud Year]:[Spud Year]],W$4,Offshore_Wells_Jan_2024[[Original Wellbore Intent]:[Original Wellbore Intent]],"Exploration",Offshore_Wells_Jan_2024[[Sidetrack/Respud]:[Sidetrack/Respud]],"Original Wellbores")</f>
        <v>27</v>
      </c>
      <c r="X83" s="81">
        <f>COUNTIFS(Offshore_Wells_Jan_2024[[Region QB]:[Region QB]],"NNS",Offshore_Wells_Jan_2024[[Spud Year]:[Spud Year]],X$4,Offshore_Wells_Jan_2024[[Original Wellbore Intent]:[Original Wellbore Intent]],"Exploration",Offshore_Wells_Jan_2024[[Sidetrack/Respud]:[Sidetrack/Respud]],"Original Wellbores")</f>
        <v>26</v>
      </c>
      <c r="Y83" s="81">
        <f>COUNTIFS(Offshore_Wells_Jan_2024[[Region QB]:[Region QB]],"NNS",Offshore_Wells_Jan_2024[[Spud Year]:[Spud Year]],Y$4,Offshore_Wells_Jan_2024[[Original Wellbore Intent]:[Original Wellbore Intent]],"Exploration",Offshore_Wells_Jan_2024[[Sidetrack/Respud]:[Sidetrack/Respud]],"Original Wellbores")</f>
        <v>22</v>
      </c>
      <c r="Z83" s="81">
        <f>COUNTIFS(Offshore_Wells_Jan_2024[[Region QB]:[Region QB]],"NNS",Offshore_Wells_Jan_2024[[Spud Year]:[Spud Year]],Z$4,Offshore_Wells_Jan_2024[[Original Wellbore Intent]:[Original Wellbore Intent]],"Exploration",Offshore_Wells_Jan_2024[[Sidetrack/Respud]:[Sidetrack/Respud]],"Original Wellbores")</f>
        <v>18</v>
      </c>
      <c r="AA83" s="81">
        <f>COUNTIFS(Offshore_Wells_Jan_2024[[Region QB]:[Region QB]],"NNS",Offshore_Wells_Jan_2024[[Spud Year]:[Spud Year]],AA$4,Offshore_Wells_Jan_2024[[Original Wellbore Intent]:[Original Wellbore Intent]],"Exploration",Offshore_Wells_Jan_2024[[Sidetrack/Respud]:[Sidetrack/Respud]],"Original Wellbores")</f>
        <v>26</v>
      </c>
      <c r="AB83" s="81">
        <f>COUNTIFS(Offshore_Wells_Jan_2024[[Region QB]:[Region QB]],"NNS",Offshore_Wells_Jan_2024[[Spud Year]:[Spud Year]],AB$4,Offshore_Wells_Jan_2024[[Original Wellbore Intent]:[Original Wellbore Intent]],"Exploration",Offshore_Wells_Jan_2024[[Sidetrack/Respud]:[Sidetrack/Respud]],"Original Wellbores")</f>
        <v>19</v>
      </c>
      <c r="AC83" s="81">
        <f>COUNTIFS(Offshore_Wells_Jan_2024[[Region QB]:[Region QB]],"NNS",Offshore_Wells_Jan_2024[[Spud Year]:[Spud Year]],AC$4,Offshore_Wells_Jan_2024[[Original Wellbore Intent]:[Original Wellbore Intent]],"Exploration",Offshore_Wells_Jan_2024[[Sidetrack/Respud]:[Sidetrack/Respud]],"Original Wellbores")</f>
        <v>48</v>
      </c>
      <c r="AD83" s="81">
        <f>COUNTIFS(Offshore_Wells_Jan_2024[[Region QB]:[Region QB]],"NNS",Offshore_Wells_Jan_2024[[Spud Year]:[Spud Year]],AD$4,Offshore_Wells_Jan_2024[[Original Wellbore Intent]:[Original Wellbore Intent]],"Exploration",Offshore_Wells_Jan_2024[[Sidetrack/Respud]:[Sidetrack/Respud]],"Original Wellbores")</f>
        <v>27</v>
      </c>
      <c r="AE83" s="81">
        <f>COUNTIFS(Offshore_Wells_Jan_2024[[Region QB]:[Region QB]],"NNS",Offshore_Wells_Jan_2024[[Spud Year]:[Spud Year]],AE$4,Offshore_Wells_Jan_2024[[Original Wellbore Intent]:[Original Wellbore Intent]],"Exploration",Offshore_Wells_Jan_2024[[Sidetrack/Respud]:[Sidetrack/Respud]],"Original Wellbores")</f>
        <v>14</v>
      </c>
      <c r="AF83" s="81">
        <f>COUNTIFS(Offshore_Wells_Jan_2024[[Region QB]:[Region QB]],"NNS",Offshore_Wells_Jan_2024[[Spud Year]:[Spud Year]],AF$4,Offshore_Wells_Jan_2024[[Original Wellbore Intent]:[Original Wellbore Intent]],"Exploration",Offshore_Wells_Jan_2024[[Sidetrack/Respud]:[Sidetrack/Respud]],"Original Wellbores")</f>
        <v>10</v>
      </c>
      <c r="AG83" s="81">
        <f>COUNTIFS(Offshore_Wells_Jan_2024[[Region QB]:[Region QB]],"NNS",Offshore_Wells_Jan_2024[[Spud Year]:[Spud Year]],AG$4,Offshore_Wells_Jan_2024[[Original Wellbore Intent]:[Original Wellbore Intent]],"Exploration",Offshore_Wells_Jan_2024[[Sidetrack/Respud]:[Sidetrack/Respud]],"Original Wellbores")</f>
        <v>7</v>
      </c>
      <c r="AH83" s="81">
        <f>COUNTIFS(Offshore_Wells_Jan_2024[[Region QB]:[Region QB]],"NNS",Offshore_Wells_Jan_2024[[Spud Year]:[Spud Year]],AH$4,Offshore_Wells_Jan_2024[[Original Wellbore Intent]:[Original Wellbore Intent]],"Exploration",Offshore_Wells_Jan_2024[[Sidetrack/Respud]:[Sidetrack/Respud]],"Original Wellbores")</f>
        <v>5</v>
      </c>
      <c r="AI83" s="81">
        <f>COUNTIFS(Offshore_Wells_Jan_2024[[Region QB]:[Region QB]],"NNS",Offshore_Wells_Jan_2024[[Spud Year]:[Spud Year]],AI$4,Offshore_Wells_Jan_2024[[Original Wellbore Intent]:[Original Wellbore Intent]],"Exploration",Offshore_Wells_Jan_2024[[Sidetrack/Respud]:[Sidetrack/Respud]],"Original Wellbores")</f>
        <v>12</v>
      </c>
      <c r="AJ83" s="81">
        <f>COUNTIFS(Offshore_Wells_Jan_2024[[Region QB]:[Region QB]],"NNS",Offshore_Wells_Jan_2024[[Spud Year]:[Spud Year]],AJ$4,Offshore_Wells_Jan_2024[[Original Wellbore Intent]:[Original Wellbore Intent]],"Exploration",Offshore_Wells_Jan_2024[[Sidetrack/Respud]:[Sidetrack/Respud]],"Original Wellbores")</f>
        <v>13</v>
      </c>
      <c r="AK83" s="81">
        <f>COUNTIFS(Offshore_Wells_Jan_2024[[Region QB]:[Region QB]],"NNS",Offshore_Wells_Jan_2024[[Spud Year]:[Spud Year]],AK$4,Offshore_Wells_Jan_2024[[Original Wellbore Intent]:[Original Wellbore Intent]],"Exploration",Offshore_Wells_Jan_2024[[Sidetrack/Respud]:[Sidetrack/Respud]],"Original Wellbores")</f>
        <v>8</v>
      </c>
      <c r="AL83" s="81">
        <f>COUNTIFS(Offshore_Wells_Jan_2024[[Region QB]:[Region QB]],"NNS",Offshore_Wells_Jan_2024[[Spud Year]:[Spud Year]],AL$4,Offshore_Wells_Jan_2024[[Original Wellbore Intent]:[Original Wellbore Intent]],"Exploration",Offshore_Wells_Jan_2024[[Sidetrack/Respud]:[Sidetrack/Respud]],"Original Wellbores")</f>
        <v>1</v>
      </c>
      <c r="AM83" s="81">
        <f>COUNTIFS(Offshore_Wells_Jan_2024[[Region QB]:[Region QB]],"NNS",Offshore_Wells_Jan_2024[[Spud Year]:[Spud Year]],AM$4,Offshore_Wells_Jan_2024[[Original Wellbore Intent]:[Original Wellbore Intent]],"Exploration",Offshore_Wells_Jan_2024[[Sidetrack/Respud]:[Sidetrack/Respud]],"Original Wellbores")</f>
        <v>6</v>
      </c>
      <c r="AN83" s="81">
        <f>COUNTIFS(Offshore_Wells_Jan_2024[[Region QB]:[Region QB]],"NNS",Offshore_Wells_Jan_2024[[Spud Year]:[Spud Year]],AN$4,Offshore_Wells_Jan_2024[[Original Wellbore Intent]:[Original Wellbore Intent]],"Exploration",Offshore_Wells_Jan_2024[[Sidetrack/Respud]:[Sidetrack/Respud]],"Original Wellbores")</f>
        <v>4</v>
      </c>
      <c r="AO83" s="81">
        <f>COUNTIFS(Offshore_Wells_Jan_2024[[Region QB]:[Region QB]],"NNS",Offshore_Wells_Jan_2024[[Spud Year]:[Spud Year]],AO$4,Offshore_Wells_Jan_2024[[Original Wellbore Intent]:[Original Wellbore Intent]],"Exploration",Offshore_Wells_Jan_2024[[Sidetrack/Respud]:[Sidetrack/Respud]],"Original Wellbores")</f>
        <v>3</v>
      </c>
      <c r="AP83" s="81">
        <f>COUNTIFS(Offshore_Wells_Jan_2024[[Region QB]:[Region QB]],"NNS",Offshore_Wells_Jan_2024[[Spud Year]:[Spud Year]],AP$4,Offshore_Wells_Jan_2024[[Original Wellbore Intent]:[Original Wellbore Intent]],"Exploration",Offshore_Wells_Jan_2024[[Sidetrack/Respud]:[Sidetrack/Respud]],"Original Wellbores")</f>
        <v>4</v>
      </c>
      <c r="AQ83" s="81">
        <f>COUNTIFS(Offshore_Wells_Jan_2024[[Region QB]:[Region QB]],"NNS",Offshore_Wells_Jan_2024[[Spud Year]:[Spud Year]],AQ$4,Offshore_Wells_Jan_2024[[Original Wellbore Intent]:[Original Wellbore Intent]],"Exploration",Offshore_Wells_Jan_2024[[Sidetrack/Respud]:[Sidetrack/Respud]],"Original Wellbores")</f>
        <v>3</v>
      </c>
      <c r="AR83" s="81">
        <f>COUNTIFS(Offshore_Wells_Jan_2024[[Region QB]:[Region QB]],"NNS",Offshore_Wells_Jan_2024[[Spud Year]:[Spud Year]],AR$4,Offshore_Wells_Jan_2024[[Original Wellbore Intent]:[Original Wellbore Intent]],"Exploration",Offshore_Wells_Jan_2024[[Sidetrack/Respud]:[Sidetrack/Respud]],"Original Wellbores")</f>
        <v>6</v>
      </c>
      <c r="AS83" s="81">
        <f>COUNTIFS(Offshore_Wells_Jan_2024[[Region QB]:[Region QB]],"NNS",Offshore_Wells_Jan_2024[[Spud Year]:[Spud Year]],AS$4,Offshore_Wells_Jan_2024[[Original Wellbore Intent]:[Original Wellbore Intent]],"Exploration",Offshore_Wells_Jan_2024[[Sidetrack/Respud]:[Sidetrack/Respud]],"Original Wellbores")</f>
        <v>7</v>
      </c>
      <c r="AT83" s="81">
        <f>COUNTIFS(Offshore_Wells_Jan_2024[[Region QB]:[Region QB]],"NNS",Offshore_Wells_Jan_2024[[Spud Year]:[Spud Year]],AT$4,Offshore_Wells_Jan_2024[[Original Wellbore Intent]:[Original Wellbore Intent]],"Exploration",Offshore_Wells_Jan_2024[[Sidetrack/Respud]:[Sidetrack/Respud]],"Original Wellbores")</f>
        <v>5</v>
      </c>
      <c r="AU83" s="81">
        <f>COUNTIFS(Offshore_Wells_Jan_2024[[Region QB]:[Region QB]],"NNS",Offshore_Wells_Jan_2024[[Spud Year]:[Spud Year]],AU$4,Offshore_Wells_Jan_2024[[Original Wellbore Intent]:[Original Wellbore Intent]],"Exploration",Offshore_Wells_Jan_2024[[Sidetrack/Respud]:[Sidetrack/Respud]],"Original Wellbores")</f>
        <v>14</v>
      </c>
      <c r="AV83" s="81">
        <f>COUNTIFS(Offshore_Wells_Jan_2024[[Region QB]:[Region QB]],"NNS",Offshore_Wells_Jan_2024[[Spud Year]:[Spud Year]],AV$4,Offshore_Wells_Jan_2024[[Original Wellbore Intent]:[Original Wellbore Intent]],"Exploration",Offshore_Wells_Jan_2024[[Sidetrack/Respud]:[Sidetrack/Respud]],"Original Wellbores")</f>
        <v>2</v>
      </c>
      <c r="AW83" s="81">
        <f>COUNTIFS(Offshore_Wells_Jan_2024[[Region QB]:[Region QB]],"NNS",Offshore_Wells_Jan_2024[[Spud Year]:[Spud Year]],AW$4,Offshore_Wells_Jan_2024[[Original Wellbore Intent]:[Original Wellbore Intent]],"Exploration",Offshore_Wells_Jan_2024[[Sidetrack/Respud]:[Sidetrack/Respud]],"Original Wellbores")</f>
        <v>6</v>
      </c>
      <c r="AX83" s="81">
        <f>COUNTIFS(Offshore_Wells_Jan_2024[[Region QB]:[Region QB]],"NNS",Offshore_Wells_Jan_2024[[Spud Year]:[Spud Year]],AX$4,Offshore_Wells_Jan_2024[[Original Wellbore Intent]:[Original Wellbore Intent]],"Exploration",Offshore_Wells_Jan_2024[[Sidetrack/Respud]:[Sidetrack/Respud]],"Original Wellbores")</f>
        <v>2</v>
      </c>
      <c r="AY83" s="81">
        <f>COUNTIFS(Offshore_Wells_Jan_2024[[Region QB]:[Region QB]],"NNS",Offshore_Wells_Jan_2024[[Spud Year]:[Spud Year]],AY$4,Offshore_Wells_Jan_2024[[Original Wellbore Intent]:[Original Wellbore Intent]],"Exploration",Offshore_Wells_Jan_2024[[Sidetrack/Respud]:[Sidetrack/Respud]],"Original Wellbores")</f>
        <v>5</v>
      </c>
      <c r="AZ83" s="81">
        <f>COUNTIFS(Offshore_Wells_Jan_2024[[Region QB]:[Region QB]],"NNS",Offshore_Wells_Jan_2024[[Spud Year]:[Spud Year]],AZ$4,Offshore_Wells_Jan_2024[[Original Wellbore Intent]:[Original Wellbore Intent]],"Exploration",Offshore_Wells_Jan_2024[[Sidetrack/Respud]:[Sidetrack/Respud]],"Original Wellbores")</f>
        <v>1</v>
      </c>
      <c r="BA83" s="81">
        <f>COUNTIFS(Offshore_Wells_Jan_2024[[Region QB]:[Region QB]],"NNS",Offshore_Wells_Jan_2024[[Spud Year]:[Spud Year]],BA$4,Offshore_Wells_Jan_2024[[Original Wellbore Intent]:[Original Wellbore Intent]],"Exploration",Offshore_Wells_Jan_2024[[Sidetrack/Respud]:[Sidetrack/Respud]],"Original Wellbores")</f>
        <v>6</v>
      </c>
      <c r="BB83" s="81">
        <f>COUNTIFS(Offshore_Wells_Jan_2024[[Region QB]:[Region QB]],"NNS",Offshore_Wells_Jan_2024[[Spud Year]:[Spud Year]],BB$4,Offshore_Wells_Jan_2024[[Original Wellbore Intent]:[Original Wellbore Intent]],"Exploration",Offshore_Wells_Jan_2024[[Sidetrack/Respud]:[Sidetrack/Respud]],"Original Wellbores")</f>
        <v>5</v>
      </c>
      <c r="BC83" s="81">
        <f>COUNTIFS(Offshore_Wells_Jan_2024[[Region QB]:[Region QB]],"NNS",Offshore_Wells_Jan_2024[[Spud Year]:[Spud Year]],BC$4,Offshore_Wells_Jan_2024[[Original Wellbore Intent]:[Original Wellbore Intent]],"Exploration",Offshore_Wells_Jan_2024[[Sidetrack/Respud]:[Sidetrack/Respud]],"Original Wellbores")</f>
        <v>4</v>
      </c>
      <c r="BD83" s="81">
        <f>COUNTIFS(Offshore_Wells_Jan_2024[[Region QB]:[Region QB]],"NNS",Offshore_Wells_Jan_2024[[Spud Year]:[Spud Year]],BD$4,Offshore_Wells_Jan_2024[[Original Wellbore Intent]:[Original Wellbore Intent]],"Exploration",Offshore_Wells_Jan_2024[[Sidetrack/Respud]:[Sidetrack/Respud]],"Original Wellbores")</f>
        <v>4</v>
      </c>
      <c r="BE83" s="81">
        <f>COUNTIFS(Offshore_Wells_Jan_2024[[Region QB]:[Region QB]],"NNS",Offshore_Wells_Jan_2024[[Spud Year]:[Spud Year]],BE$4,Offshore_Wells_Jan_2024[[Original Wellbore Intent]:[Original Wellbore Intent]],"Exploration",Offshore_Wells_Jan_2024[[Sidetrack/Respud]:[Sidetrack/Respud]],"Original Wellbores")</f>
        <v>1</v>
      </c>
      <c r="BF83" s="81">
        <f>COUNTIFS(Offshore_Wells_Jan_2024[[Region QB]:[Region QB]],"NNS",Offshore_Wells_Jan_2024[[Spud Year]:[Spud Year]],BF$4,Offshore_Wells_Jan_2024[[Original Wellbore Intent]:[Original Wellbore Intent]],"Exploration",Offshore_Wells_Jan_2024[[Sidetrack/Respud]:[Sidetrack/Respud]],"Original Wellbores")</f>
        <v>8</v>
      </c>
      <c r="BG83" s="81">
        <f>COUNTIFS(Offshore_Wells_Jan_2024[[Region QB]:[Region QB]],"NNS",Offshore_Wells_Jan_2024[[Spud Year]:[Spud Year]],BG$4,Offshore_Wells_Jan_2024[[Original Wellbore Intent]:[Original Wellbore Intent]],"Exploration",Offshore_Wells_Jan_2024[[Sidetrack/Respud]:[Sidetrack/Respud]],"Original Wellbores")</f>
        <v>3</v>
      </c>
      <c r="BH83" s="81">
        <f>COUNTIFS(Offshore_Wells_Jan_2024[[Region QB]:[Region QB]],"NNS",Offshore_Wells_Jan_2024[[Spud Year]:[Spud Year]],BH$4,Offshore_Wells_Jan_2024[[Original Wellbore Intent]:[Original Wellbore Intent]],"Exploration",Offshore_Wells_Jan_2024[[Sidetrack/Respud]:[Sidetrack/Respud]],"Original Wellbores")</f>
        <v>1</v>
      </c>
      <c r="BI83" s="81">
        <f>COUNTIFS(Offshore_Wells_Jan_2024[[Region QB]:[Region QB]],"NNS",Offshore_Wells_Jan_2024[[Spud Year]:[Spud Year]],BI$4,Offshore_Wells_Jan_2024[[Original Wellbore Intent]:[Original Wellbore Intent]],"Exploration",Offshore_Wells_Jan_2024[[Sidetrack/Respud]:[Sidetrack/Respud]],"Original Wellbores")</f>
        <v>3</v>
      </c>
      <c r="BJ83" s="81">
        <f>COUNTIFS(Offshore_Wells_Jan_2024[[Region QB]:[Region QB]],"NNS",Offshore_Wells_Jan_2024[[Spud Year]:[Spud Year]],BJ$4,Offshore_Wells_Jan_2024[[Original Wellbore Intent]:[Original Wellbore Intent]],"Exploration",Offshore_Wells_Jan_2024[[Sidetrack/Respud]:[Sidetrack/Respud]],"Original Wellbores")</f>
        <v>0</v>
      </c>
      <c r="BK83" s="73">
        <f t="shared" si="430"/>
        <v>639</v>
      </c>
    </row>
    <row r="84" spans="1:63" outlineLevel="1" x14ac:dyDescent="0.3">
      <c r="A84" s="17"/>
      <c r="B84" s="19" t="s">
        <v>41</v>
      </c>
      <c r="C84" s="81">
        <f>COUNTIFS(Offshore_Wells_Jan_2024[[Region QB]:[Region QB]],"SNS",Offshore_Wells_Jan_2024[[Spud Year]:[Spud Year]],C$4,Offshore_Wells_Jan_2024[[Original Wellbore Intent]:[Original Wellbore Intent]],"Exploration",Offshore_Wells_Jan_2024[[Sidetrack/Respud]:[Sidetrack/Respud]],"Original Wellbores")</f>
        <v>0</v>
      </c>
      <c r="D84" s="81">
        <f>COUNTIFS(Offshore_Wells_Jan_2024[[Region QB]:[Region QB]],"SNS",Offshore_Wells_Jan_2024[[Spud Year]:[Spud Year]],D$4,Offshore_Wells_Jan_2024[[Original Wellbore Intent]:[Original Wellbore Intent]],"Exploration",Offshore_Wells_Jan_2024[[Sidetrack/Respud]:[Sidetrack/Respud]],"Original Wellbores")</f>
        <v>10</v>
      </c>
      <c r="E84" s="81">
        <f>COUNTIFS(Offshore_Wells_Jan_2024[[Region QB]:[Region QB]],"SNS",Offshore_Wells_Jan_2024[[Spud Year]:[Spud Year]],E$4,Offshore_Wells_Jan_2024[[Original Wellbore Intent]:[Original Wellbore Intent]],"Exploration",Offshore_Wells_Jan_2024[[Sidetrack/Respud]:[Sidetrack/Respud]],"Original Wellbores")</f>
        <v>21</v>
      </c>
      <c r="F84" s="81">
        <f>COUNTIFS(Offshore_Wells_Jan_2024[[Region QB]:[Region QB]],"SNS",Offshore_Wells_Jan_2024[[Spud Year]:[Spud Year]],F$4,Offshore_Wells_Jan_2024[[Original Wellbore Intent]:[Original Wellbore Intent]],"Exploration",Offshore_Wells_Jan_2024[[Sidetrack/Respud]:[Sidetrack/Respud]],"Original Wellbores")</f>
        <v>30</v>
      </c>
      <c r="G84" s="81">
        <f>COUNTIFS(Offshore_Wells_Jan_2024[[Region QB]:[Region QB]],"SNS",Offshore_Wells_Jan_2024[[Spud Year]:[Spud Year]],G$4,Offshore_Wells_Jan_2024[[Original Wellbore Intent]:[Original Wellbore Intent]],"Exploration",Offshore_Wells_Jan_2024[[Sidetrack/Respud]:[Sidetrack/Respud]],"Original Wellbores")</f>
        <v>32</v>
      </c>
      <c r="H84" s="81">
        <f>COUNTIFS(Offshore_Wells_Jan_2024[[Region QB]:[Region QB]],"SNS",Offshore_Wells_Jan_2024[[Spud Year]:[Spud Year]],H$4,Offshore_Wells_Jan_2024[[Original Wellbore Intent]:[Original Wellbore Intent]],"Exploration",Offshore_Wells_Jan_2024[[Sidetrack/Respud]:[Sidetrack/Respud]],"Original Wellbores")</f>
        <v>32</v>
      </c>
      <c r="I84" s="81">
        <f>COUNTIFS(Offshore_Wells_Jan_2024[[Region QB]:[Region QB]],"SNS",Offshore_Wells_Jan_2024[[Spud Year]:[Spud Year]],I$4,Offshore_Wells_Jan_2024[[Original Wellbore Intent]:[Original Wellbore Intent]],"Exploration",Offshore_Wells_Jan_2024[[Sidetrack/Respud]:[Sidetrack/Respud]],"Original Wellbores")</f>
        <v>11</v>
      </c>
      <c r="J84" s="81">
        <f>COUNTIFS(Offshore_Wells_Jan_2024[[Region QB]:[Region QB]],"SNS",Offshore_Wells_Jan_2024[[Spud Year]:[Spud Year]],J$4,Offshore_Wells_Jan_2024[[Original Wellbore Intent]:[Original Wellbore Intent]],"Exploration",Offshore_Wells_Jan_2024[[Sidetrack/Respud]:[Sidetrack/Respud]],"Original Wellbores")</f>
        <v>6</v>
      </c>
      <c r="K84" s="81">
        <f>COUNTIFS(Offshore_Wells_Jan_2024[[Region QB]:[Region QB]],"SNS",Offshore_Wells_Jan_2024[[Spud Year]:[Spud Year]],K$4,Offshore_Wells_Jan_2024[[Original Wellbore Intent]:[Original Wellbore Intent]],"Exploration",Offshore_Wells_Jan_2024[[Sidetrack/Respud]:[Sidetrack/Respud]],"Original Wellbores")</f>
        <v>8</v>
      </c>
      <c r="L84" s="81">
        <f>COUNTIFS(Offshore_Wells_Jan_2024[[Region QB]:[Region QB]],"SNS",Offshore_Wells_Jan_2024[[Spud Year]:[Spud Year]],L$4,Offshore_Wells_Jan_2024[[Original Wellbore Intent]:[Original Wellbore Intent]],"Exploration",Offshore_Wells_Jan_2024[[Sidetrack/Respud]:[Sidetrack/Respud]],"Original Wellbores")</f>
        <v>7</v>
      </c>
      <c r="M84" s="81">
        <f>COUNTIFS(Offshore_Wells_Jan_2024[[Region QB]:[Region QB]],"SNS",Offshore_Wells_Jan_2024[[Spud Year]:[Spud Year]],M$4,Offshore_Wells_Jan_2024[[Original Wellbore Intent]:[Original Wellbore Intent]],"Exploration",Offshore_Wells_Jan_2024[[Sidetrack/Respud]:[Sidetrack/Respud]],"Original Wellbores")</f>
        <v>4</v>
      </c>
      <c r="N84" s="81">
        <f>COUNTIFS(Offshore_Wells_Jan_2024[[Region QB]:[Region QB]],"SNS",Offshore_Wells_Jan_2024[[Spud Year]:[Spud Year]],N$4,Offshore_Wells_Jan_2024[[Original Wellbore Intent]:[Original Wellbore Intent]],"Exploration",Offshore_Wells_Jan_2024[[Sidetrack/Respud]:[Sidetrack/Respud]],"Original Wellbores")</f>
        <v>2</v>
      </c>
      <c r="O84" s="81">
        <f>COUNTIFS(Offshore_Wells_Jan_2024[[Region QB]:[Region QB]],"SNS",Offshore_Wells_Jan_2024[[Spud Year]:[Spud Year]],O$4,Offshore_Wells_Jan_2024[[Original Wellbore Intent]:[Original Wellbore Intent]],"Exploration",Offshore_Wells_Jan_2024[[Sidetrack/Respud]:[Sidetrack/Respud]],"Original Wellbores")</f>
        <v>3</v>
      </c>
      <c r="P84" s="81">
        <f>COUNTIFS(Offshore_Wells_Jan_2024[[Region QB]:[Region QB]],"SNS",Offshore_Wells_Jan_2024[[Spud Year]:[Spud Year]],P$4,Offshore_Wells_Jan_2024[[Original Wellbore Intent]:[Original Wellbore Intent]],"Exploration",Offshore_Wells_Jan_2024[[Sidetrack/Respud]:[Sidetrack/Respud]],"Original Wellbores")</f>
        <v>6</v>
      </c>
      <c r="Q84" s="81">
        <f>COUNTIFS(Offshore_Wells_Jan_2024[[Region QB]:[Region QB]],"SNS",Offshore_Wells_Jan_2024[[Spud Year]:[Spud Year]],Q$4,Offshore_Wells_Jan_2024[[Original Wellbore Intent]:[Original Wellbore Intent]],"Exploration",Offshore_Wells_Jan_2024[[Sidetrack/Respud]:[Sidetrack/Respud]],"Original Wellbores")</f>
        <v>0</v>
      </c>
      <c r="R84" s="81">
        <f>COUNTIFS(Offshore_Wells_Jan_2024[[Region QB]:[Region QB]],"SNS",Offshore_Wells_Jan_2024[[Spud Year]:[Spud Year]],R$4,Offshore_Wells_Jan_2024[[Original Wellbore Intent]:[Original Wellbore Intent]],"Exploration",Offshore_Wells_Jan_2024[[Sidetrack/Respud]:[Sidetrack/Respud]],"Original Wellbores")</f>
        <v>0</v>
      </c>
      <c r="S84" s="81">
        <f>COUNTIFS(Offshore_Wells_Jan_2024[[Region QB]:[Region QB]],"SNS",Offshore_Wells_Jan_2024[[Spud Year]:[Spud Year]],S$4,Offshore_Wells_Jan_2024[[Original Wellbore Intent]:[Original Wellbore Intent]],"Exploration",Offshore_Wells_Jan_2024[[Sidetrack/Respud]:[Sidetrack/Respud]],"Original Wellbores")</f>
        <v>0</v>
      </c>
      <c r="T84" s="81">
        <f>COUNTIFS(Offshore_Wells_Jan_2024[[Region QB]:[Region QB]],"SNS",Offshore_Wells_Jan_2024[[Spud Year]:[Spud Year]],T$4,Offshore_Wells_Jan_2024[[Original Wellbore Intent]:[Original Wellbore Intent]],"Exploration",Offshore_Wells_Jan_2024[[Sidetrack/Respud]:[Sidetrack/Respud]],"Original Wellbores")</f>
        <v>0</v>
      </c>
      <c r="U84" s="81">
        <f>COUNTIFS(Offshore_Wells_Jan_2024[[Region QB]:[Region QB]],"SNS",Offshore_Wells_Jan_2024[[Spud Year]:[Spud Year]],U$4,Offshore_Wells_Jan_2024[[Original Wellbore Intent]:[Original Wellbore Intent]],"Exploration",Offshore_Wells_Jan_2024[[Sidetrack/Respud]:[Sidetrack/Respud]],"Original Wellbores")</f>
        <v>10</v>
      </c>
      <c r="V84" s="81">
        <f>COUNTIFS(Offshore_Wells_Jan_2024[[Region QB]:[Region QB]],"SNS",Offshore_Wells_Jan_2024[[Spud Year]:[Spud Year]],V$4,Offshore_Wells_Jan_2024[[Original Wellbore Intent]:[Original Wellbore Intent]],"Exploration",Offshore_Wells_Jan_2024[[Sidetrack/Respud]:[Sidetrack/Respud]],"Original Wellbores")</f>
        <v>11</v>
      </c>
      <c r="W84" s="81">
        <f>COUNTIFS(Offshore_Wells_Jan_2024[[Region QB]:[Region QB]],"SNS",Offshore_Wells_Jan_2024[[Spud Year]:[Spud Year]],W$4,Offshore_Wells_Jan_2024[[Original Wellbore Intent]:[Original Wellbore Intent]],"Exploration",Offshore_Wells_Jan_2024[[Sidetrack/Respud]:[Sidetrack/Respud]],"Original Wellbores")</f>
        <v>27</v>
      </c>
      <c r="X84" s="81">
        <f>COUNTIFS(Offshore_Wells_Jan_2024[[Region QB]:[Region QB]],"SNS",Offshore_Wells_Jan_2024[[Spud Year]:[Spud Year]],X$4,Offshore_Wells_Jan_2024[[Original Wellbore Intent]:[Original Wellbore Intent]],"Exploration",Offshore_Wells_Jan_2024[[Sidetrack/Respud]:[Sidetrack/Respud]],"Original Wellbores")</f>
        <v>16</v>
      </c>
      <c r="Y84" s="81">
        <f>COUNTIFS(Offshore_Wells_Jan_2024[[Region QB]:[Region QB]],"SNS",Offshore_Wells_Jan_2024[[Spud Year]:[Spud Year]],Y$4,Offshore_Wells_Jan_2024[[Original Wellbore Intent]:[Original Wellbore Intent]],"Exploration",Offshore_Wells_Jan_2024[[Sidetrack/Respud]:[Sidetrack/Respud]],"Original Wellbores")</f>
        <v>11</v>
      </c>
      <c r="Z84" s="81">
        <f>COUNTIFS(Offshore_Wells_Jan_2024[[Region QB]:[Region QB]],"SNS",Offshore_Wells_Jan_2024[[Spud Year]:[Spud Year]],Z$4,Offshore_Wells_Jan_2024[[Original Wellbore Intent]:[Original Wellbore Intent]],"Exploration",Offshore_Wells_Jan_2024[[Sidetrack/Respud]:[Sidetrack/Respud]],"Original Wellbores")</f>
        <v>20</v>
      </c>
      <c r="AA84" s="81">
        <f>COUNTIFS(Offshore_Wells_Jan_2024[[Region QB]:[Region QB]],"SNS",Offshore_Wells_Jan_2024[[Spud Year]:[Spud Year]],AA$4,Offshore_Wells_Jan_2024[[Original Wellbore Intent]:[Original Wellbore Intent]],"Exploration",Offshore_Wells_Jan_2024[[Sidetrack/Respud]:[Sidetrack/Respud]],"Original Wellbores")</f>
        <v>26</v>
      </c>
      <c r="AB84" s="81">
        <f>COUNTIFS(Offshore_Wells_Jan_2024[[Region QB]:[Region QB]],"SNS",Offshore_Wells_Jan_2024[[Spud Year]:[Spud Year]],AB$4,Offshore_Wells_Jan_2024[[Original Wellbore Intent]:[Original Wellbore Intent]],"Exploration",Offshore_Wells_Jan_2024[[Sidetrack/Respud]:[Sidetrack/Respud]],"Original Wellbores")</f>
        <v>37</v>
      </c>
      <c r="AC84" s="81">
        <f>COUNTIFS(Offshore_Wells_Jan_2024[[Region QB]:[Region QB]],"SNS",Offshore_Wells_Jan_2024[[Spud Year]:[Spud Year]],AC$4,Offshore_Wells_Jan_2024[[Original Wellbore Intent]:[Original Wellbore Intent]],"Exploration",Offshore_Wells_Jan_2024[[Sidetrack/Respud]:[Sidetrack/Respud]],"Original Wellbores")</f>
        <v>35</v>
      </c>
      <c r="AD84" s="81">
        <f>COUNTIFS(Offshore_Wells_Jan_2024[[Region QB]:[Region QB]],"SNS",Offshore_Wells_Jan_2024[[Spud Year]:[Spud Year]],AD$4,Offshore_Wells_Jan_2024[[Original Wellbore Intent]:[Original Wellbore Intent]],"Exploration",Offshore_Wells_Jan_2024[[Sidetrack/Respud]:[Sidetrack/Respud]],"Original Wellbores")</f>
        <v>23</v>
      </c>
      <c r="AE84" s="81">
        <f>COUNTIFS(Offshore_Wells_Jan_2024[[Region QB]:[Region QB]],"SNS",Offshore_Wells_Jan_2024[[Spud Year]:[Spud Year]],AE$4,Offshore_Wells_Jan_2024[[Original Wellbore Intent]:[Original Wellbore Intent]],"Exploration",Offshore_Wells_Jan_2024[[Sidetrack/Respud]:[Sidetrack/Respud]],"Original Wellbores")</f>
        <v>15</v>
      </c>
      <c r="AF84" s="81">
        <f>COUNTIFS(Offshore_Wells_Jan_2024[[Region QB]:[Region QB]],"SNS",Offshore_Wells_Jan_2024[[Spud Year]:[Spud Year]],AF$4,Offshore_Wells_Jan_2024[[Original Wellbore Intent]:[Original Wellbore Intent]],"Exploration",Offshore_Wells_Jan_2024[[Sidetrack/Respud]:[Sidetrack/Respud]],"Original Wellbores")</f>
        <v>16</v>
      </c>
      <c r="AG84" s="81">
        <f>COUNTIFS(Offshore_Wells_Jan_2024[[Region QB]:[Region QB]],"SNS",Offshore_Wells_Jan_2024[[Spud Year]:[Spud Year]],AG$4,Offshore_Wells_Jan_2024[[Original Wellbore Intent]:[Original Wellbore Intent]],"Exploration",Offshore_Wells_Jan_2024[[Sidetrack/Respud]:[Sidetrack/Respud]],"Original Wellbores")</f>
        <v>19</v>
      </c>
      <c r="AH84" s="81">
        <f>COUNTIFS(Offshore_Wells_Jan_2024[[Region QB]:[Region QB]],"SNS",Offshore_Wells_Jan_2024[[Spud Year]:[Spud Year]],AH$4,Offshore_Wells_Jan_2024[[Original Wellbore Intent]:[Original Wellbore Intent]],"Exploration",Offshore_Wells_Jan_2024[[Sidetrack/Respud]:[Sidetrack/Respud]],"Original Wellbores")</f>
        <v>10</v>
      </c>
      <c r="AI84" s="81">
        <f>COUNTIFS(Offshore_Wells_Jan_2024[[Region QB]:[Region QB]],"SNS",Offshore_Wells_Jan_2024[[Spud Year]:[Spud Year]],AI$4,Offshore_Wells_Jan_2024[[Original Wellbore Intent]:[Original Wellbore Intent]],"Exploration",Offshore_Wells_Jan_2024[[Sidetrack/Respud]:[Sidetrack/Respud]],"Original Wellbores")</f>
        <v>12</v>
      </c>
      <c r="AJ84" s="81">
        <f>COUNTIFS(Offshore_Wells_Jan_2024[[Region QB]:[Region QB]],"SNS",Offshore_Wells_Jan_2024[[Spud Year]:[Spud Year]],AJ$4,Offshore_Wells_Jan_2024[[Original Wellbore Intent]:[Original Wellbore Intent]],"Exploration",Offshore_Wells_Jan_2024[[Sidetrack/Respud]:[Sidetrack/Respud]],"Original Wellbores")</f>
        <v>16</v>
      </c>
      <c r="AK84" s="81">
        <f>COUNTIFS(Offshore_Wells_Jan_2024[[Region QB]:[Region QB]],"SNS",Offshore_Wells_Jan_2024[[Spud Year]:[Spud Year]],AK$4,Offshore_Wells_Jan_2024[[Original Wellbore Intent]:[Original Wellbore Intent]],"Exploration",Offshore_Wells_Jan_2024[[Sidetrack/Respud]:[Sidetrack/Respud]],"Original Wellbores")</f>
        <v>12</v>
      </c>
      <c r="AL84" s="81">
        <f>COUNTIFS(Offshore_Wells_Jan_2024[[Region QB]:[Region QB]],"SNS",Offshore_Wells_Jan_2024[[Spud Year]:[Spud Year]],AL$4,Offshore_Wells_Jan_2024[[Original Wellbore Intent]:[Original Wellbore Intent]],"Exploration",Offshore_Wells_Jan_2024[[Sidetrack/Respud]:[Sidetrack/Respud]],"Original Wellbores")</f>
        <v>3</v>
      </c>
      <c r="AM84" s="81">
        <f>COUNTIFS(Offshore_Wells_Jan_2024[[Region QB]:[Region QB]],"SNS",Offshore_Wells_Jan_2024[[Spud Year]:[Spud Year]],AM$4,Offshore_Wells_Jan_2024[[Original Wellbore Intent]:[Original Wellbore Intent]],"Exploration",Offshore_Wells_Jan_2024[[Sidetrack/Respud]:[Sidetrack/Respud]],"Original Wellbores")</f>
        <v>4</v>
      </c>
      <c r="AN84" s="81">
        <f>COUNTIFS(Offshore_Wells_Jan_2024[[Region QB]:[Region QB]],"SNS",Offshore_Wells_Jan_2024[[Spud Year]:[Spud Year]],AN$4,Offshore_Wells_Jan_2024[[Original Wellbore Intent]:[Original Wellbore Intent]],"Exploration",Offshore_Wells_Jan_2024[[Sidetrack/Respud]:[Sidetrack/Respud]],"Original Wellbores")</f>
        <v>6</v>
      </c>
      <c r="AO84" s="81">
        <f>COUNTIFS(Offshore_Wells_Jan_2024[[Region QB]:[Region QB]],"SNS",Offshore_Wells_Jan_2024[[Spud Year]:[Spud Year]],AO$4,Offshore_Wells_Jan_2024[[Original Wellbore Intent]:[Original Wellbore Intent]],"Exploration",Offshore_Wells_Jan_2024[[Sidetrack/Respud]:[Sidetrack/Respud]],"Original Wellbores")</f>
        <v>3</v>
      </c>
      <c r="AP84" s="81">
        <f>COUNTIFS(Offshore_Wells_Jan_2024[[Region QB]:[Region QB]],"SNS",Offshore_Wells_Jan_2024[[Spud Year]:[Spud Year]],AP$4,Offshore_Wells_Jan_2024[[Original Wellbore Intent]:[Original Wellbore Intent]],"Exploration",Offshore_Wells_Jan_2024[[Sidetrack/Respud]:[Sidetrack/Respud]],"Original Wellbores")</f>
        <v>7</v>
      </c>
      <c r="AQ84" s="81">
        <f>COUNTIFS(Offshore_Wells_Jan_2024[[Region QB]:[Region QB]],"SNS",Offshore_Wells_Jan_2024[[Spud Year]:[Spud Year]],AQ$4,Offshore_Wells_Jan_2024[[Original Wellbore Intent]:[Original Wellbore Intent]],"Exploration",Offshore_Wells_Jan_2024[[Sidetrack/Respud]:[Sidetrack/Respud]],"Original Wellbores")</f>
        <v>8</v>
      </c>
      <c r="AR84" s="81">
        <f>COUNTIFS(Offshore_Wells_Jan_2024[[Region QB]:[Region QB]],"SNS",Offshore_Wells_Jan_2024[[Spud Year]:[Spud Year]],AR$4,Offshore_Wells_Jan_2024[[Original Wellbore Intent]:[Original Wellbore Intent]],"Exploration",Offshore_Wells_Jan_2024[[Sidetrack/Respud]:[Sidetrack/Respud]],"Original Wellbores")</f>
        <v>6</v>
      </c>
      <c r="AS84" s="81">
        <f>COUNTIFS(Offshore_Wells_Jan_2024[[Region QB]:[Region QB]],"SNS",Offshore_Wells_Jan_2024[[Spud Year]:[Spud Year]],AS$4,Offshore_Wells_Jan_2024[[Original Wellbore Intent]:[Original Wellbore Intent]],"Exploration",Offshore_Wells_Jan_2024[[Sidetrack/Respud]:[Sidetrack/Respud]],"Original Wellbores")</f>
        <v>8</v>
      </c>
      <c r="AT84" s="81">
        <f>COUNTIFS(Offshore_Wells_Jan_2024[[Region QB]:[Region QB]],"SNS",Offshore_Wells_Jan_2024[[Spud Year]:[Spud Year]],AT$4,Offshore_Wells_Jan_2024[[Original Wellbore Intent]:[Original Wellbore Intent]],"Exploration",Offshore_Wells_Jan_2024[[Sidetrack/Respud]:[Sidetrack/Respud]],"Original Wellbores")</f>
        <v>10</v>
      </c>
      <c r="AU84" s="81">
        <f>COUNTIFS(Offshore_Wells_Jan_2024[[Region QB]:[Region QB]],"SNS",Offshore_Wells_Jan_2024[[Spud Year]:[Spud Year]],AU$4,Offshore_Wells_Jan_2024[[Original Wellbore Intent]:[Original Wellbore Intent]],"Exploration",Offshore_Wells_Jan_2024[[Sidetrack/Respud]:[Sidetrack/Respud]],"Original Wellbores")</f>
        <v>5</v>
      </c>
      <c r="AV84" s="81">
        <f>COUNTIFS(Offshore_Wells_Jan_2024[[Region QB]:[Region QB]],"SNS",Offshore_Wells_Jan_2024[[Spud Year]:[Spud Year]],AV$4,Offshore_Wells_Jan_2024[[Original Wellbore Intent]:[Original Wellbore Intent]],"Exploration",Offshore_Wells_Jan_2024[[Sidetrack/Respud]:[Sidetrack/Respud]],"Original Wellbores")</f>
        <v>2</v>
      </c>
      <c r="AW84" s="81">
        <f>COUNTIFS(Offshore_Wells_Jan_2024[[Region QB]:[Region QB]],"SNS",Offshore_Wells_Jan_2024[[Spud Year]:[Spud Year]],AW$4,Offshore_Wells_Jan_2024[[Original Wellbore Intent]:[Original Wellbore Intent]],"Exploration",Offshore_Wells_Jan_2024[[Sidetrack/Respud]:[Sidetrack/Respud]],"Original Wellbores")</f>
        <v>8</v>
      </c>
      <c r="AX84" s="81">
        <f>COUNTIFS(Offshore_Wells_Jan_2024[[Region QB]:[Region QB]],"SNS",Offshore_Wells_Jan_2024[[Spud Year]:[Spud Year]],AX$4,Offshore_Wells_Jan_2024[[Original Wellbore Intent]:[Original Wellbore Intent]],"Exploration",Offshore_Wells_Jan_2024[[Sidetrack/Respud]:[Sidetrack/Respud]],"Original Wellbores")</f>
        <v>5</v>
      </c>
      <c r="AY84" s="81">
        <f>COUNTIFS(Offshore_Wells_Jan_2024[[Region QB]:[Region QB]],"SNS",Offshore_Wells_Jan_2024[[Spud Year]:[Spud Year]],AY$4,Offshore_Wells_Jan_2024[[Original Wellbore Intent]:[Original Wellbore Intent]],"Exploration",Offshore_Wells_Jan_2024[[Sidetrack/Respud]:[Sidetrack/Respud]],"Original Wellbores")</f>
        <v>1</v>
      </c>
      <c r="AZ84" s="81">
        <f>COUNTIFS(Offshore_Wells_Jan_2024[[Region QB]:[Region QB]],"SNS",Offshore_Wells_Jan_2024[[Spud Year]:[Spud Year]],AZ$4,Offshore_Wells_Jan_2024[[Original Wellbore Intent]:[Original Wellbore Intent]],"Exploration",Offshore_Wells_Jan_2024[[Sidetrack/Respud]:[Sidetrack/Respud]],"Original Wellbores")</f>
        <v>2</v>
      </c>
      <c r="BA84" s="81">
        <f>COUNTIFS(Offshore_Wells_Jan_2024[[Region QB]:[Region QB]],"SNS",Offshore_Wells_Jan_2024[[Spud Year]:[Spud Year]],BA$4,Offshore_Wells_Jan_2024[[Original Wellbore Intent]:[Original Wellbore Intent]],"Exploration",Offshore_Wells_Jan_2024[[Sidetrack/Respud]:[Sidetrack/Respud]],"Original Wellbores")</f>
        <v>2</v>
      </c>
      <c r="BB84" s="81">
        <f>COUNTIFS(Offshore_Wells_Jan_2024[[Region QB]:[Region QB]],"SNS",Offshore_Wells_Jan_2024[[Spud Year]:[Spud Year]],BB$4,Offshore_Wells_Jan_2024[[Original Wellbore Intent]:[Original Wellbore Intent]],"Exploration",Offshore_Wells_Jan_2024[[Sidetrack/Respud]:[Sidetrack/Respud]],"Original Wellbores")</f>
        <v>1</v>
      </c>
      <c r="BC84" s="81">
        <f>COUNTIFS(Offshore_Wells_Jan_2024[[Region QB]:[Region QB]],"SNS",Offshore_Wells_Jan_2024[[Spud Year]:[Spud Year]],BC$4,Offshore_Wells_Jan_2024[[Original Wellbore Intent]:[Original Wellbore Intent]],"Exploration",Offshore_Wells_Jan_2024[[Sidetrack/Respud]:[Sidetrack/Respud]],"Original Wellbores")</f>
        <v>1</v>
      </c>
      <c r="BD84" s="81">
        <f>COUNTIFS(Offshore_Wells_Jan_2024[[Region QB]:[Region QB]],"SNS",Offshore_Wells_Jan_2024[[Spud Year]:[Spud Year]],BD$4,Offshore_Wells_Jan_2024[[Original Wellbore Intent]:[Original Wellbore Intent]],"Exploration",Offshore_Wells_Jan_2024[[Sidetrack/Respud]:[Sidetrack/Respud]],"Original Wellbores")</f>
        <v>1</v>
      </c>
      <c r="BE84" s="81">
        <f>COUNTIFS(Offshore_Wells_Jan_2024[[Region QB]:[Region QB]],"SNS",Offshore_Wells_Jan_2024[[Spud Year]:[Spud Year]],BE$4,Offshore_Wells_Jan_2024[[Original Wellbore Intent]:[Original Wellbore Intent]],"Exploration",Offshore_Wells_Jan_2024[[Sidetrack/Respud]:[Sidetrack/Respud]],"Original Wellbores")</f>
        <v>1</v>
      </c>
      <c r="BF84" s="81">
        <f>COUNTIFS(Offshore_Wells_Jan_2024[[Region QB]:[Region QB]],"SNS",Offshore_Wells_Jan_2024[[Spud Year]:[Spud Year]],BF$4,Offshore_Wells_Jan_2024[[Original Wellbore Intent]:[Original Wellbore Intent]],"Exploration",Offshore_Wells_Jan_2024[[Sidetrack/Respud]:[Sidetrack/Respud]],"Original Wellbores")</f>
        <v>3</v>
      </c>
      <c r="BG84" s="81">
        <f>COUNTIFS(Offshore_Wells_Jan_2024[[Region QB]:[Region QB]],"SNS",Offshore_Wells_Jan_2024[[Spud Year]:[Spud Year]],BG$4,Offshore_Wells_Jan_2024[[Original Wellbore Intent]:[Original Wellbore Intent]],"Exploration",Offshore_Wells_Jan_2024[[Sidetrack/Respud]:[Sidetrack/Respud]],"Original Wellbores")</f>
        <v>0</v>
      </c>
      <c r="BH84" s="81">
        <f>COUNTIFS(Offshore_Wells_Jan_2024[[Region QB]:[Region QB]],"SNS",Offshore_Wells_Jan_2024[[Spud Year]:[Spud Year]],BH$4,Offshore_Wells_Jan_2024[[Original Wellbore Intent]:[Original Wellbore Intent]],"Exploration",Offshore_Wells_Jan_2024[[Sidetrack/Respud]:[Sidetrack/Respud]],"Original Wellbores")</f>
        <v>0</v>
      </c>
      <c r="BI84" s="81">
        <f>COUNTIFS(Offshore_Wells_Jan_2024[[Region QB]:[Region QB]],"SNS",Offshore_Wells_Jan_2024[[Spud Year]:[Spud Year]],BI$4,Offshore_Wells_Jan_2024[[Original Wellbore Intent]:[Original Wellbore Intent]],"Exploration",Offshore_Wells_Jan_2024[[Sidetrack/Respud]:[Sidetrack/Respud]],"Original Wellbores")</f>
        <v>1</v>
      </c>
      <c r="BJ84" s="81">
        <f>COUNTIFS(Offshore_Wells_Jan_2024[[Region QB]:[Region QB]],"SNS",Offshore_Wells_Jan_2024[[Spud Year]:[Spud Year]],BJ$4,Offshore_Wells_Jan_2024[[Original Wellbore Intent]:[Original Wellbore Intent]],"Exploration",Offshore_Wells_Jan_2024[[Sidetrack/Respud]:[Sidetrack/Respud]],"Original Wellbores")</f>
        <v>2</v>
      </c>
      <c r="BK84" s="73">
        <f t="shared" si="430"/>
        <v>578</v>
      </c>
    </row>
    <row r="85" spans="1:63" outlineLevel="1" x14ac:dyDescent="0.3">
      <c r="A85" s="17"/>
      <c r="B85" s="19" t="s">
        <v>42</v>
      </c>
      <c r="C85" s="81">
        <f>COUNTIFS(Offshore_Wells_Jan_2024[[Region QB]:[Region QB]],"WoE/W",Offshore_Wells_Jan_2024[[Spud Year]:[Spud Year]],C$4,Offshore_Wells_Jan_2024[[Original Wellbore Intent]:[Original Wellbore Intent]],"Exploration",Offshore_Wells_Jan_2024[[Sidetrack/Respud]:[Sidetrack/Respud]],"Original Wellbores")</f>
        <v>0</v>
      </c>
      <c r="D85" s="81">
        <f>COUNTIFS(Offshore_Wells_Jan_2024[[Region QB]:[Region QB]],"WoE/W",Offshore_Wells_Jan_2024[[Spud Year]:[Spud Year]],D$4,Offshore_Wells_Jan_2024[[Original Wellbore Intent]:[Original Wellbore Intent]],"Exploration",Offshore_Wells_Jan_2024[[Sidetrack/Respud]:[Sidetrack/Respud]],"Original Wellbores")</f>
        <v>0</v>
      </c>
      <c r="E85" s="81">
        <f>COUNTIFS(Offshore_Wells_Jan_2024[[Region QB]:[Region QB]],"WoE/W",Offshore_Wells_Jan_2024[[Spud Year]:[Spud Year]],E$4,Offshore_Wells_Jan_2024[[Original Wellbore Intent]:[Original Wellbore Intent]],"Exploration",Offshore_Wells_Jan_2024[[Sidetrack/Respud]:[Sidetrack/Respud]],"Original Wellbores")</f>
        <v>0</v>
      </c>
      <c r="F85" s="81">
        <f>COUNTIFS(Offshore_Wells_Jan_2024[[Region QB]:[Region QB]],"WoE/W",Offshore_Wells_Jan_2024[[Spud Year]:[Spud Year]],F$4,Offshore_Wells_Jan_2024[[Original Wellbore Intent]:[Original Wellbore Intent]],"Exploration",Offshore_Wells_Jan_2024[[Sidetrack/Respud]:[Sidetrack/Respud]],"Original Wellbores")</f>
        <v>0</v>
      </c>
      <c r="G85" s="81">
        <f>COUNTIFS(Offshore_Wells_Jan_2024[[Region QB]:[Region QB]],"WoE/W",Offshore_Wells_Jan_2024[[Spud Year]:[Spud Year]],G$4,Offshore_Wells_Jan_2024[[Original Wellbore Intent]:[Original Wellbore Intent]],"Exploration",Offshore_Wells_Jan_2024[[Sidetrack/Respud]:[Sidetrack/Respud]],"Original Wellbores")</f>
        <v>0</v>
      </c>
      <c r="H85" s="81">
        <f>COUNTIFS(Offshore_Wells_Jan_2024[[Region QB]:[Region QB]],"WoE/W",Offshore_Wells_Jan_2024[[Spud Year]:[Spud Year]],H$4,Offshore_Wells_Jan_2024[[Original Wellbore Intent]:[Original Wellbore Intent]],"Exploration",Offshore_Wells_Jan_2024[[Sidetrack/Respud]:[Sidetrack/Respud]],"Original Wellbores")</f>
        <v>2</v>
      </c>
      <c r="I85" s="81">
        <f>COUNTIFS(Offshore_Wells_Jan_2024[[Region QB]:[Region QB]],"WoE/W",Offshore_Wells_Jan_2024[[Spud Year]:[Spud Year]],I$4,Offshore_Wells_Jan_2024[[Original Wellbore Intent]:[Original Wellbore Intent]],"Exploration",Offshore_Wells_Jan_2024[[Sidetrack/Respud]:[Sidetrack/Respud]],"Original Wellbores")</f>
        <v>0</v>
      </c>
      <c r="J85" s="81">
        <f>COUNTIFS(Offshore_Wells_Jan_2024[[Region QB]:[Region QB]],"WoE/W",Offshore_Wells_Jan_2024[[Spud Year]:[Spud Year]],J$4,Offshore_Wells_Jan_2024[[Original Wellbore Intent]:[Original Wellbore Intent]],"Exploration",Offshore_Wells_Jan_2024[[Sidetrack/Respud]:[Sidetrack/Respud]],"Original Wellbores")</f>
        <v>0</v>
      </c>
      <c r="K85" s="81">
        <f>COUNTIFS(Offshore_Wells_Jan_2024[[Region QB]:[Region QB]],"WoE/W",Offshore_Wells_Jan_2024[[Spud Year]:[Spud Year]],K$4,Offshore_Wells_Jan_2024[[Original Wellbore Intent]:[Original Wellbore Intent]],"Exploration",Offshore_Wells_Jan_2024[[Sidetrack/Respud]:[Sidetrack/Respud]],"Original Wellbores")</f>
        <v>0</v>
      </c>
      <c r="L85" s="81">
        <f>COUNTIFS(Offshore_Wells_Jan_2024[[Region QB]:[Region QB]],"WoE/W",Offshore_Wells_Jan_2024[[Spud Year]:[Spud Year]],L$4,Offshore_Wells_Jan_2024[[Original Wellbore Intent]:[Original Wellbore Intent]],"Exploration",Offshore_Wells_Jan_2024[[Sidetrack/Respud]:[Sidetrack/Respud]],"Original Wellbores")</f>
        <v>1</v>
      </c>
      <c r="M85" s="81">
        <f>COUNTIFS(Offshore_Wells_Jan_2024[[Region QB]:[Region QB]],"WoE/W",Offshore_Wells_Jan_2024[[Spud Year]:[Spud Year]],M$4,Offshore_Wells_Jan_2024[[Original Wellbore Intent]:[Original Wellbore Intent]],"Exploration",Offshore_Wells_Jan_2024[[Sidetrack/Respud]:[Sidetrack/Respud]],"Original Wellbores")</f>
        <v>4</v>
      </c>
      <c r="N85" s="81">
        <f>COUNTIFS(Offshore_Wells_Jan_2024[[Region QB]:[Region QB]],"WoE/W",Offshore_Wells_Jan_2024[[Spud Year]:[Spud Year]],N$4,Offshore_Wells_Jan_2024[[Original Wellbore Intent]:[Original Wellbore Intent]],"Exploration",Offshore_Wells_Jan_2024[[Sidetrack/Respud]:[Sidetrack/Respud]],"Original Wellbores")</f>
        <v>2</v>
      </c>
      <c r="O85" s="81">
        <f>COUNTIFS(Offshore_Wells_Jan_2024[[Region QB]:[Region QB]],"WoE/W",Offshore_Wells_Jan_2024[[Spud Year]:[Spud Year]],O$4,Offshore_Wells_Jan_2024[[Original Wellbore Intent]:[Original Wellbore Intent]],"Exploration",Offshore_Wells_Jan_2024[[Sidetrack/Respud]:[Sidetrack/Respud]],"Original Wellbores")</f>
        <v>4</v>
      </c>
      <c r="P85" s="81">
        <f>COUNTIFS(Offshore_Wells_Jan_2024[[Region QB]:[Region QB]],"WoE/W",Offshore_Wells_Jan_2024[[Spud Year]:[Spud Year]],P$4,Offshore_Wells_Jan_2024[[Original Wellbore Intent]:[Original Wellbore Intent]],"Exploration",Offshore_Wells_Jan_2024[[Sidetrack/Respud]:[Sidetrack/Respud]],"Original Wellbores")</f>
        <v>4</v>
      </c>
      <c r="Q85" s="81">
        <f>COUNTIFS(Offshore_Wells_Jan_2024[[Region QB]:[Region QB]],"WoE/W",Offshore_Wells_Jan_2024[[Spud Year]:[Spud Year]],Q$4,Offshore_Wells_Jan_2024[[Original Wellbore Intent]:[Original Wellbore Intent]],"Exploration",Offshore_Wells_Jan_2024[[Sidetrack/Respud]:[Sidetrack/Respud]],"Original Wellbores")</f>
        <v>3</v>
      </c>
      <c r="R85" s="81">
        <f>COUNTIFS(Offshore_Wells_Jan_2024[[Region QB]:[Region QB]],"WoE/W",Offshore_Wells_Jan_2024[[Spud Year]:[Spud Year]],R$4,Offshore_Wells_Jan_2024[[Original Wellbore Intent]:[Original Wellbore Intent]],"Exploration",Offshore_Wells_Jan_2024[[Sidetrack/Respud]:[Sidetrack/Respud]],"Original Wellbores")</f>
        <v>0</v>
      </c>
      <c r="S85" s="81">
        <f>COUNTIFS(Offshore_Wells_Jan_2024[[Region QB]:[Region QB]],"WoE/W",Offshore_Wells_Jan_2024[[Spud Year]:[Spud Year]],S$4,Offshore_Wells_Jan_2024[[Original Wellbore Intent]:[Original Wellbore Intent]],"Exploration",Offshore_Wells_Jan_2024[[Sidetrack/Respud]:[Sidetrack/Respud]],"Original Wellbores")</f>
        <v>0</v>
      </c>
      <c r="T85" s="81">
        <f>COUNTIFS(Offshore_Wells_Jan_2024[[Region QB]:[Region QB]],"WoE/W",Offshore_Wells_Jan_2024[[Spud Year]:[Spud Year]],T$4,Offshore_Wells_Jan_2024[[Original Wellbore Intent]:[Original Wellbore Intent]],"Exploration",Offshore_Wells_Jan_2024[[Sidetrack/Respud]:[Sidetrack/Respud]],"Original Wellbores")</f>
        <v>0</v>
      </c>
      <c r="U85" s="81">
        <f>COUNTIFS(Offshore_Wells_Jan_2024[[Region QB]:[Region QB]],"WoE/W",Offshore_Wells_Jan_2024[[Spud Year]:[Spud Year]],U$4,Offshore_Wells_Jan_2024[[Original Wellbore Intent]:[Original Wellbore Intent]],"Exploration",Offshore_Wells_Jan_2024[[Sidetrack/Respud]:[Sidetrack/Respud]],"Original Wellbores")</f>
        <v>4</v>
      </c>
      <c r="V85" s="81">
        <f>COUNTIFS(Offshore_Wells_Jan_2024[[Region QB]:[Region QB]],"WoE/W",Offshore_Wells_Jan_2024[[Spud Year]:[Spud Year]],V$4,Offshore_Wells_Jan_2024[[Original Wellbore Intent]:[Original Wellbore Intent]],"Exploration",Offshore_Wells_Jan_2024[[Sidetrack/Respud]:[Sidetrack/Respud]],"Original Wellbores")</f>
        <v>1</v>
      </c>
      <c r="W85" s="81">
        <f>COUNTIFS(Offshore_Wells_Jan_2024[[Region QB]:[Region QB]],"WoE/W",Offshore_Wells_Jan_2024[[Spud Year]:[Spud Year]],W$4,Offshore_Wells_Jan_2024[[Original Wellbore Intent]:[Original Wellbore Intent]],"Exploration",Offshore_Wells_Jan_2024[[Sidetrack/Respud]:[Sidetrack/Respud]],"Original Wellbores")</f>
        <v>1</v>
      </c>
      <c r="X85" s="81">
        <f>COUNTIFS(Offshore_Wells_Jan_2024[[Region QB]:[Region QB]],"WoE/W",Offshore_Wells_Jan_2024[[Spud Year]:[Spud Year]],X$4,Offshore_Wells_Jan_2024[[Original Wellbore Intent]:[Original Wellbore Intent]],"Exploration",Offshore_Wells_Jan_2024[[Sidetrack/Respud]:[Sidetrack/Respud]],"Original Wellbores")</f>
        <v>1</v>
      </c>
      <c r="Y85" s="81">
        <f>COUNTIFS(Offshore_Wells_Jan_2024[[Region QB]:[Region QB]],"WoE/W",Offshore_Wells_Jan_2024[[Spud Year]:[Spud Year]],Y$4,Offshore_Wells_Jan_2024[[Original Wellbore Intent]:[Original Wellbore Intent]],"Exploration",Offshore_Wells_Jan_2024[[Sidetrack/Respud]:[Sidetrack/Respud]],"Original Wellbores")</f>
        <v>1</v>
      </c>
      <c r="Z85" s="81">
        <f>COUNTIFS(Offshore_Wells_Jan_2024[[Region QB]:[Region QB]],"WoE/W",Offshore_Wells_Jan_2024[[Spud Year]:[Spud Year]],Z$4,Offshore_Wells_Jan_2024[[Original Wellbore Intent]:[Original Wellbore Intent]],"Exploration",Offshore_Wells_Jan_2024[[Sidetrack/Respud]:[Sidetrack/Respud]],"Original Wellbores")</f>
        <v>2</v>
      </c>
      <c r="AA85" s="81">
        <f>COUNTIFS(Offshore_Wells_Jan_2024[[Region QB]:[Region QB]],"WoE/W",Offshore_Wells_Jan_2024[[Spud Year]:[Spud Year]],AA$4,Offshore_Wells_Jan_2024[[Original Wellbore Intent]:[Original Wellbore Intent]],"Exploration",Offshore_Wells_Jan_2024[[Sidetrack/Respud]:[Sidetrack/Respud]],"Original Wellbores")</f>
        <v>5</v>
      </c>
      <c r="AB85" s="81">
        <f>COUNTIFS(Offshore_Wells_Jan_2024[[Region QB]:[Region QB]],"WoE/W",Offshore_Wells_Jan_2024[[Spud Year]:[Spud Year]],AB$4,Offshore_Wells_Jan_2024[[Original Wellbore Intent]:[Original Wellbore Intent]],"Exploration",Offshore_Wells_Jan_2024[[Sidetrack/Respud]:[Sidetrack/Respud]],"Original Wellbores")</f>
        <v>3</v>
      </c>
      <c r="AC85" s="81">
        <f>COUNTIFS(Offshore_Wells_Jan_2024[[Region QB]:[Region QB]],"WoE/W",Offshore_Wells_Jan_2024[[Spud Year]:[Spud Year]],AC$4,Offshore_Wells_Jan_2024[[Original Wellbore Intent]:[Original Wellbore Intent]],"Exploration",Offshore_Wells_Jan_2024[[Sidetrack/Respud]:[Sidetrack/Respud]],"Original Wellbores")</f>
        <v>6</v>
      </c>
      <c r="AD85" s="81">
        <f>COUNTIFS(Offshore_Wells_Jan_2024[[Region QB]:[Region QB]],"WoE/W",Offshore_Wells_Jan_2024[[Spud Year]:[Spud Year]],AD$4,Offshore_Wells_Jan_2024[[Original Wellbore Intent]:[Original Wellbore Intent]],"Exploration",Offshore_Wells_Jan_2024[[Sidetrack/Respud]:[Sidetrack/Respud]],"Original Wellbores")</f>
        <v>8</v>
      </c>
      <c r="AE85" s="81">
        <f>COUNTIFS(Offshore_Wells_Jan_2024[[Region QB]:[Region QB]],"WoE/W",Offshore_Wells_Jan_2024[[Spud Year]:[Spud Year]],AE$4,Offshore_Wells_Jan_2024[[Original Wellbore Intent]:[Original Wellbore Intent]],"Exploration",Offshore_Wells_Jan_2024[[Sidetrack/Respud]:[Sidetrack/Respud]],"Original Wellbores")</f>
        <v>7</v>
      </c>
      <c r="AF85" s="81">
        <f>COUNTIFS(Offshore_Wells_Jan_2024[[Region QB]:[Region QB]],"WoE/W",Offshore_Wells_Jan_2024[[Spud Year]:[Spud Year]],AF$4,Offshore_Wells_Jan_2024[[Original Wellbore Intent]:[Original Wellbore Intent]],"Exploration",Offshore_Wells_Jan_2024[[Sidetrack/Respud]:[Sidetrack/Respud]],"Original Wellbores")</f>
        <v>5</v>
      </c>
      <c r="AG85" s="81">
        <f>COUNTIFS(Offshore_Wells_Jan_2024[[Region QB]:[Region QB]],"WoE/W",Offshore_Wells_Jan_2024[[Spud Year]:[Spud Year]],AG$4,Offshore_Wells_Jan_2024[[Original Wellbore Intent]:[Original Wellbore Intent]],"Exploration",Offshore_Wells_Jan_2024[[Sidetrack/Respud]:[Sidetrack/Respud]],"Original Wellbores")</f>
        <v>8</v>
      </c>
      <c r="AH85" s="81">
        <f>COUNTIFS(Offshore_Wells_Jan_2024[[Region QB]:[Region QB]],"WoE/W",Offshore_Wells_Jan_2024[[Spud Year]:[Spud Year]],AH$4,Offshore_Wells_Jan_2024[[Original Wellbore Intent]:[Original Wellbore Intent]],"Exploration",Offshore_Wells_Jan_2024[[Sidetrack/Respud]:[Sidetrack/Respud]],"Original Wellbores")</f>
        <v>5</v>
      </c>
      <c r="AI85" s="81">
        <f>COUNTIFS(Offshore_Wells_Jan_2024[[Region QB]:[Region QB]],"WoE/W",Offshore_Wells_Jan_2024[[Spud Year]:[Spud Year]],AI$4,Offshore_Wells_Jan_2024[[Original Wellbore Intent]:[Original Wellbore Intent]],"Exploration",Offshore_Wells_Jan_2024[[Sidetrack/Respud]:[Sidetrack/Respud]],"Original Wellbores")</f>
        <v>11</v>
      </c>
      <c r="AJ85" s="81">
        <f>COUNTIFS(Offshore_Wells_Jan_2024[[Region QB]:[Region QB]],"WoE/W",Offshore_Wells_Jan_2024[[Spud Year]:[Spud Year]],AJ$4,Offshore_Wells_Jan_2024[[Original Wellbore Intent]:[Original Wellbore Intent]],"Exploration",Offshore_Wells_Jan_2024[[Sidetrack/Respud]:[Sidetrack/Respud]],"Original Wellbores")</f>
        <v>3</v>
      </c>
      <c r="AK85" s="81">
        <f>COUNTIFS(Offshore_Wells_Jan_2024[[Region QB]:[Region QB]],"WoE/W",Offshore_Wells_Jan_2024[[Spud Year]:[Spud Year]],AK$4,Offshore_Wells_Jan_2024[[Original Wellbore Intent]:[Original Wellbore Intent]],"Exploration",Offshore_Wells_Jan_2024[[Sidetrack/Respud]:[Sidetrack/Respud]],"Original Wellbores")</f>
        <v>2</v>
      </c>
      <c r="AL85" s="81">
        <f>COUNTIFS(Offshore_Wells_Jan_2024[[Region QB]:[Region QB]],"WoE/W",Offshore_Wells_Jan_2024[[Spud Year]:[Spud Year]],AL$4,Offshore_Wells_Jan_2024[[Original Wellbore Intent]:[Original Wellbore Intent]],"Exploration",Offshore_Wells_Jan_2024[[Sidetrack/Respud]:[Sidetrack/Respud]],"Original Wellbores")</f>
        <v>0</v>
      </c>
      <c r="AM85" s="81">
        <f>COUNTIFS(Offshore_Wells_Jan_2024[[Region QB]:[Region QB]],"WoE/W",Offshore_Wells_Jan_2024[[Spud Year]:[Spud Year]],AM$4,Offshore_Wells_Jan_2024[[Original Wellbore Intent]:[Original Wellbore Intent]],"Exploration",Offshore_Wells_Jan_2024[[Sidetrack/Respud]:[Sidetrack/Respud]],"Original Wellbores")</f>
        <v>0</v>
      </c>
      <c r="AN85" s="81">
        <f>COUNTIFS(Offshore_Wells_Jan_2024[[Region QB]:[Region QB]],"WoE/W",Offshore_Wells_Jan_2024[[Spud Year]:[Spud Year]],AN$4,Offshore_Wells_Jan_2024[[Original Wellbore Intent]:[Original Wellbore Intent]],"Exploration",Offshore_Wells_Jan_2024[[Sidetrack/Respud]:[Sidetrack/Respud]],"Original Wellbores")</f>
        <v>0</v>
      </c>
      <c r="AO85" s="81">
        <f>COUNTIFS(Offshore_Wells_Jan_2024[[Region QB]:[Region QB]],"WoE/W",Offshore_Wells_Jan_2024[[Spud Year]:[Spud Year]],AO$4,Offshore_Wells_Jan_2024[[Original Wellbore Intent]:[Original Wellbore Intent]],"Exploration",Offshore_Wells_Jan_2024[[Sidetrack/Respud]:[Sidetrack/Respud]],"Original Wellbores")</f>
        <v>0</v>
      </c>
      <c r="AP85" s="81">
        <f>COUNTIFS(Offshore_Wells_Jan_2024[[Region QB]:[Region QB]],"WoE/W",Offshore_Wells_Jan_2024[[Spud Year]:[Spud Year]],AP$4,Offshore_Wells_Jan_2024[[Original Wellbore Intent]:[Original Wellbore Intent]],"Exploration",Offshore_Wells_Jan_2024[[Sidetrack/Respud]:[Sidetrack/Respud]],"Original Wellbores")</f>
        <v>1</v>
      </c>
      <c r="AQ85" s="81">
        <f>COUNTIFS(Offshore_Wells_Jan_2024[[Region QB]:[Region QB]],"WoE/W",Offshore_Wells_Jan_2024[[Spud Year]:[Spud Year]],AQ$4,Offshore_Wells_Jan_2024[[Original Wellbore Intent]:[Original Wellbore Intent]],"Exploration",Offshore_Wells_Jan_2024[[Sidetrack/Respud]:[Sidetrack/Respud]],"Original Wellbores")</f>
        <v>0</v>
      </c>
      <c r="AR85" s="81">
        <f>COUNTIFS(Offshore_Wells_Jan_2024[[Region QB]:[Region QB]],"WoE/W",Offshore_Wells_Jan_2024[[Spud Year]:[Spud Year]],AR$4,Offshore_Wells_Jan_2024[[Original Wellbore Intent]:[Original Wellbore Intent]],"Exploration",Offshore_Wells_Jan_2024[[Sidetrack/Respud]:[Sidetrack/Respud]],"Original Wellbores")</f>
        <v>2</v>
      </c>
      <c r="AS85" s="81">
        <f>COUNTIFS(Offshore_Wells_Jan_2024[[Region QB]:[Region QB]],"WoE/W",Offshore_Wells_Jan_2024[[Spud Year]:[Spud Year]],AS$4,Offshore_Wells_Jan_2024[[Original Wellbore Intent]:[Original Wellbore Intent]],"Exploration",Offshore_Wells_Jan_2024[[Sidetrack/Respud]:[Sidetrack/Respud]],"Original Wellbores")</f>
        <v>0</v>
      </c>
      <c r="AT85" s="81">
        <f>COUNTIFS(Offshore_Wells_Jan_2024[[Region QB]:[Region QB]],"WoE/W",Offshore_Wells_Jan_2024[[Spud Year]:[Spud Year]],AT$4,Offshore_Wells_Jan_2024[[Original Wellbore Intent]:[Original Wellbore Intent]],"Exploration",Offshore_Wells_Jan_2024[[Sidetrack/Respud]:[Sidetrack/Respud]],"Original Wellbores")</f>
        <v>0</v>
      </c>
      <c r="AU85" s="81">
        <f>COUNTIFS(Offshore_Wells_Jan_2024[[Region QB]:[Region QB]],"WoE/W",Offshore_Wells_Jan_2024[[Spud Year]:[Spud Year]],AU$4,Offshore_Wells_Jan_2024[[Original Wellbore Intent]:[Original Wellbore Intent]],"Exploration",Offshore_Wells_Jan_2024[[Sidetrack/Respud]:[Sidetrack/Respud]],"Original Wellbores")</f>
        <v>0</v>
      </c>
      <c r="AV85" s="81">
        <f>COUNTIFS(Offshore_Wells_Jan_2024[[Region QB]:[Region QB]],"WoE/W",Offshore_Wells_Jan_2024[[Spud Year]:[Spud Year]],AV$4,Offshore_Wells_Jan_2024[[Original Wellbore Intent]:[Original Wellbore Intent]],"Exploration",Offshore_Wells_Jan_2024[[Sidetrack/Respud]:[Sidetrack/Respud]],"Original Wellbores")</f>
        <v>6</v>
      </c>
      <c r="AW85" s="81">
        <f>COUNTIFS(Offshore_Wells_Jan_2024[[Region QB]:[Region QB]],"WoE/W",Offshore_Wells_Jan_2024[[Spud Year]:[Spud Year]],AW$4,Offshore_Wells_Jan_2024[[Original Wellbore Intent]:[Original Wellbore Intent]],"Exploration",Offshore_Wells_Jan_2024[[Sidetrack/Respud]:[Sidetrack/Respud]],"Original Wellbores")</f>
        <v>4</v>
      </c>
      <c r="AX85" s="81">
        <f>COUNTIFS(Offshore_Wells_Jan_2024[[Region QB]:[Region QB]],"WoE/W",Offshore_Wells_Jan_2024[[Spud Year]:[Spud Year]],AX$4,Offshore_Wells_Jan_2024[[Original Wellbore Intent]:[Original Wellbore Intent]],"Exploration",Offshore_Wells_Jan_2024[[Sidetrack/Respud]:[Sidetrack/Respud]],"Original Wellbores")</f>
        <v>0</v>
      </c>
      <c r="AY85" s="81">
        <f>COUNTIFS(Offshore_Wells_Jan_2024[[Region QB]:[Region QB]],"WoE/W",Offshore_Wells_Jan_2024[[Spud Year]:[Spud Year]],AY$4,Offshore_Wells_Jan_2024[[Original Wellbore Intent]:[Original Wellbore Intent]],"Exploration",Offshore_Wells_Jan_2024[[Sidetrack/Respud]:[Sidetrack/Respud]],"Original Wellbores")</f>
        <v>1</v>
      </c>
      <c r="AZ85" s="81">
        <f>COUNTIFS(Offshore_Wells_Jan_2024[[Region QB]:[Region QB]],"WoE/W",Offshore_Wells_Jan_2024[[Spud Year]:[Spud Year]],AZ$4,Offshore_Wells_Jan_2024[[Original Wellbore Intent]:[Original Wellbore Intent]],"Exploration",Offshore_Wells_Jan_2024[[Sidetrack/Respud]:[Sidetrack/Respud]],"Original Wellbores")</f>
        <v>1</v>
      </c>
      <c r="BA85" s="81">
        <f>COUNTIFS(Offshore_Wells_Jan_2024[[Region QB]:[Region QB]],"WoE/W",Offshore_Wells_Jan_2024[[Spud Year]:[Spud Year]],BA$4,Offshore_Wells_Jan_2024[[Original Wellbore Intent]:[Original Wellbore Intent]],"Exploration",Offshore_Wells_Jan_2024[[Sidetrack/Respud]:[Sidetrack/Respud]],"Original Wellbores")</f>
        <v>1</v>
      </c>
      <c r="BB85" s="81">
        <f>COUNTIFS(Offshore_Wells_Jan_2024[[Region QB]:[Region QB]],"WoE/W",Offshore_Wells_Jan_2024[[Spud Year]:[Spud Year]],BB$4,Offshore_Wells_Jan_2024[[Original Wellbore Intent]:[Original Wellbore Intent]],"Exploration",Offshore_Wells_Jan_2024[[Sidetrack/Respud]:[Sidetrack/Respud]],"Original Wellbores")</f>
        <v>0</v>
      </c>
      <c r="BC85" s="81">
        <f>COUNTIFS(Offshore_Wells_Jan_2024[[Region QB]:[Region QB]],"WoE/W",Offshore_Wells_Jan_2024[[Spud Year]:[Spud Year]],BC$4,Offshore_Wells_Jan_2024[[Original Wellbore Intent]:[Original Wellbore Intent]],"Exploration",Offshore_Wells_Jan_2024[[Sidetrack/Respud]:[Sidetrack/Respud]],"Original Wellbores")</f>
        <v>0</v>
      </c>
      <c r="BD85" s="81">
        <f>COUNTIFS(Offshore_Wells_Jan_2024[[Region QB]:[Region QB]],"WoE/W",Offshore_Wells_Jan_2024[[Spud Year]:[Spud Year]],BD$4,Offshore_Wells_Jan_2024[[Original Wellbore Intent]:[Original Wellbore Intent]],"Exploration",Offshore_Wells_Jan_2024[[Sidetrack/Respud]:[Sidetrack/Respud]],"Original Wellbores")</f>
        <v>0</v>
      </c>
      <c r="BE85" s="81">
        <f>COUNTIFS(Offshore_Wells_Jan_2024[[Region QB]:[Region QB]],"WoE/W",Offshore_Wells_Jan_2024[[Spud Year]:[Spud Year]],BE$4,Offshore_Wells_Jan_2024[[Original Wellbore Intent]:[Original Wellbore Intent]],"Exploration",Offshore_Wells_Jan_2024[[Sidetrack/Respud]:[Sidetrack/Respud]],"Original Wellbores")</f>
        <v>0</v>
      </c>
      <c r="BF85" s="81">
        <f>COUNTIFS(Offshore_Wells_Jan_2024[[Region QB]:[Region QB]],"WoE/W",Offshore_Wells_Jan_2024[[Spud Year]:[Spud Year]],BF$4,Offshore_Wells_Jan_2024[[Original Wellbore Intent]:[Original Wellbore Intent]],"Exploration",Offshore_Wells_Jan_2024[[Sidetrack/Respud]:[Sidetrack/Respud]],"Original Wellbores")</f>
        <v>0</v>
      </c>
      <c r="BG85" s="81">
        <f>COUNTIFS(Offshore_Wells_Jan_2024[[Region QB]:[Region QB]],"WoE/W",Offshore_Wells_Jan_2024[[Spud Year]:[Spud Year]],BG$4,Offshore_Wells_Jan_2024[[Original Wellbore Intent]:[Original Wellbore Intent]],"Exploration",Offshore_Wells_Jan_2024[[Sidetrack/Respud]:[Sidetrack/Respud]],"Original Wellbores")</f>
        <v>0</v>
      </c>
      <c r="BH85" s="81">
        <f>COUNTIFS(Offshore_Wells_Jan_2024[[Region QB]:[Region QB]],"WoE/W",Offshore_Wells_Jan_2024[[Spud Year]:[Spud Year]],BH$4,Offshore_Wells_Jan_2024[[Original Wellbore Intent]:[Original Wellbore Intent]],"Exploration",Offshore_Wells_Jan_2024[[Sidetrack/Respud]:[Sidetrack/Respud]],"Original Wellbores")</f>
        <v>0</v>
      </c>
      <c r="BI85" s="81">
        <f>COUNTIFS(Offshore_Wells_Jan_2024[[Region QB]:[Region QB]],"WoE/W",Offshore_Wells_Jan_2024[[Spud Year]:[Spud Year]],BI$4,Offshore_Wells_Jan_2024[[Original Wellbore Intent]:[Original Wellbore Intent]],"Exploration",Offshore_Wells_Jan_2024[[Sidetrack/Respud]:[Sidetrack/Respud]],"Original Wellbores")</f>
        <v>0</v>
      </c>
      <c r="BJ85" s="81">
        <f>COUNTIFS(Offshore_Wells_Jan_2024[[Region QB]:[Region QB]],"WoE/W",Offshore_Wells_Jan_2024[[Spud Year]:[Spud Year]],BJ$4,Offshore_Wells_Jan_2024[[Original Wellbore Intent]:[Original Wellbore Intent]],"Exploration",Offshore_Wells_Jan_2024[[Sidetrack/Respud]:[Sidetrack/Respud]],"Original Wellbores")</f>
        <v>0</v>
      </c>
      <c r="BK85" s="73">
        <f t="shared" si="430"/>
        <v>109</v>
      </c>
    </row>
    <row r="86" spans="1:63" outlineLevel="1" x14ac:dyDescent="0.3">
      <c r="A86" s="17"/>
      <c r="B86" s="19" t="s">
        <v>43</v>
      </c>
      <c r="C86" s="81">
        <f>COUNTIFS(Offshore_Wells_Jan_2024[[Region QB]:[Region QB]],"WoS",Offshore_Wells_Jan_2024[[Spud Year]:[Spud Year]],C$4,Offshore_Wells_Jan_2024[[Original Wellbore Intent]:[Original Wellbore Intent]],"Exploration",Offshore_Wells_Jan_2024[[Sidetrack/Respud]:[Sidetrack/Respud]],"Original Wellbores")</f>
        <v>0</v>
      </c>
      <c r="D86" s="81">
        <f>COUNTIFS(Offshore_Wells_Jan_2024[[Region QB]:[Region QB]],"WoS",Offshore_Wells_Jan_2024[[Spud Year]:[Spud Year]],D$4,Offshore_Wells_Jan_2024[[Original Wellbore Intent]:[Original Wellbore Intent]],"Exploration",Offshore_Wells_Jan_2024[[Sidetrack/Respud]:[Sidetrack/Respud]],"Original Wellbores")</f>
        <v>0</v>
      </c>
      <c r="E86" s="81">
        <f>COUNTIFS(Offshore_Wells_Jan_2024[[Region QB]:[Region QB]],"WoS",Offshore_Wells_Jan_2024[[Spud Year]:[Spud Year]],E$4,Offshore_Wells_Jan_2024[[Original Wellbore Intent]:[Original Wellbore Intent]],"Exploration",Offshore_Wells_Jan_2024[[Sidetrack/Respud]:[Sidetrack/Respud]],"Original Wellbores")</f>
        <v>0</v>
      </c>
      <c r="F86" s="81">
        <f>COUNTIFS(Offshore_Wells_Jan_2024[[Region QB]:[Region QB]],"WoS",Offshore_Wells_Jan_2024[[Spud Year]:[Spud Year]],F$4,Offshore_Wells_Jan_2024[[Original Wellbore Intent]:[Original Wellbore Intent]],"Exploration",Offshore_Wells_Jan_2024[[Sidetrack/Respud]:[Sidetrack/Respud]],"Original Wellbores")</f>
        <v>0</v>
      </c>
      <c r="G86" s="81">
        <f>COUNTIFS(Offshore_Wells_Jan_2024[[Region QB]:[Region QB]],"WoS",Offshore_Wells_Jan_2024[[Spud Year]:[Spud Year]],G$4,Offshore_Wells_Jan_2024[[Original Wellbore Intent]:[Original Wellbore Intent]],"Exploration",Offshore_Wells_Jan_2024[[Sidetrack/Respud]:[Sidetrack/Respud]],"Original Wellbores")</f>
        <v>0</v>
      </c>
      <c r="H86" s="81">
        <f>COUNTIFS(Offshore_Wells_Jan_2024[[Region QB]:[Region QB]],"WoS",Offshore_Wells_Jan_2024[[Spud Year]:[Spud Year]],H$4,Offshore_Wells_Jan_2024[[Original Wellbore Intent]:[Original Wellbore Intent]],"Exploration",Offshore_Wells_Jan_2024[[Sidetrack/Respud]:[Sidetrack/Respud]],"Original Wellbores")</f>
        <v>0</v>
      </c>
      <c r="I86" s="81">
        <f>COUNTIFS(Offshore_Wells_Jan_2024[[Region QB]:[Region QB]],"WoS",Offshore_Wells_Jan_2024[[Spud Year]:[Spud Year]],I$4,Offshore_Wells_Jan_2024[[Original Wellbore Intent]:[Original Wellbore Intent]],"Exploration",Offshore_Wells_Jan_2024[[Sidetrack/Respud]:[Sidetrack/Respud]],"Original Wellbores")</f>
        <v>0</v>
      </c>
      <c r="J86" s="81">
        <f>COUNTIFS(Offshore_Wells_Jan_2024[[Region QB]:[Region QB]],"WoS",Offshore_Wells_Jan_2024[[Spud Year]:[Spud Year]],J$4,Offshore_Wells_Jan_2024[[Original Wellbore Intent]:[Original Wellbore Intent]],"Exploration",Offshore_Wells_Jan_2024[[Sidetrack/Respud]:[Sidetrack/Respud]],"Original Wellbores")</f>
        <v>0</v>
      </c>
      <c r="K86" s="81">
        <f>COUNTIFS(Offshore_Wells_Jan_2024[[Region QB]:[Region QB]],"WoS",Offshore_Wells_Jan_2024[[Spud Year]:[Spud Year]],K$4,Offshore_Wells_Jan_2024[[Original Wellbore Intent]:[Original Wellbore Intent]],"Exploration",Offshore_Wells_Jan_2024[[Sidetrack/Respud]:[Sidetrack/Respud]],"Original Wellbores")</f>
        <v>1</v>
      </c>
      <c r="L86" s="81">
        <f>COUNTIFS(Offshore_Wells_Jan_2024[[Region QB]:[Region QB]],"WoS",Offshore_Wells_Jan_2024[[Spud Year]:[Spud Year]],L$4,Offshore_Wells_Jan_2024[[Original Wellbore Intent]:[Original Wellbore Intent]],"Exploration",Offshore_Wells_Jan_2024[[Sidetrack/Respud]:[Sidetrack/Respud]],"Original Wellbores")</f>
        <v>0</v>
      </c>
      <c r="M86" s="81">
        <f>COUNTIFS(Offshore_Wells_Jan_2024[[Region QB]:[Region QB]],"WoS",Offshore_Wells_Jan_2024[[Spud Year]:[Spud Year]],M$4,Offshore_Wells_Jan_2024[[Original Wellbore Intent]:[Original Wellbore Intent]],"Exploration",Offshore_Wells_Jan_2024[[Sidetrack/Respud]:[Sidetrack/Respud]],"Original Wellbores")</f>
        <v>11</v>
      </c>
      <c r="N86" s="81">
        <f>COUNTIFS(Offshore_Wells_Jan_2024[[Region QB]:[Region QB]],"WoS",Offshore_Wells_Jan_2024[[Spud Year]:[Spud Year]],N$4,Offshore_Wells_Jan_2024[[Original Wellbore Intent]:[Original Wellbore Intent]],"Exploration",Offshore_Wells_Jan_2024[[Sidetrack/Respud]:[Sidetrack/Respud]],"Original Wellbores")</f>
        <v>4</v>
      </c>
      <c r="O86" s="81">
        <f>COUNTIFS(Offshore_Wells_Jan_2024[[Region QB]:[Region QB]],"WoS",Offshore_Wells_Jan_2024[[Spud Year]:[Spud Year]],O$4,Offshore_Wells_Jan_2024[[Original Wellbore Intent]:[Original Wellbore Intent]],"Exploration",Offshore_Wells_Jan_2024[[Sidetrack/Respud]:[Sidetrack/Respud]],"Original Wellbores")</f>
        <v>1</v>
      </c>
      <c r="P86" s="81">
        <f>COUNTIFS(Offshore_Wells_Jan_2024[[Region QB]:[Region QB]],"WoS",Offshore_Wells_Jan_2024[[Spud Year]:[Spud Year]],P$4,Offshore_Wells_Jan_2024[[Original Wellbore Intent]:[Original Wellbore Intent]],"Exploration",Offshore_Wells_Jan_2024[[Sidetrack/Respud]:[Sidetrack/Respud]],"Original Wellbores")</f>
        <v>12</v>
      </c>
      <c r="Q86" s="81">
        <f>COUNTIFS(Offshore_Wells_Jan_2024[[Region QB]:[Region QB]],"WoS",Offshore_Wells_Jan_2024[[Spud Year]:[Spud Year]],Q$4,Offshore_Wells_Jan_2024[[Original Wellbore Intent]:[Original Wellbore Intent]],"Exploration",Offshore_Wells_Jan_2024[[Sidetrack/Respud]:[Sidetrack/Respud]],"Original Wellbores")</f>
        <v>1</v>
      </c>
      <c r="R86" s="81">
        <f>COUNTIFS(Offshore_Wells_Jan_2024[[Region QB]:[Region QB]],"WoS",Offshore_Wells_Jan_2024[[Spud Year]:[Spud Year]],R$4,Offshore_Wells_Jan_2024[[Original Wellbore Intent]:[Original Wellbore Intent]],"Exploration",Offshore_Wells_Jan_2024[[Sidetrack/Respud]:[Sidetrack/Respud]],"Original Wellbores")</f>
        <v>4</v>
      </c>
      <c r="S86" s="81">
        <f>COUNTIFS(Offshore_Wells_Jan_2024[[Region QB]:[Region QB]],"WoS",Offshore_Wells_Jan_2024[[Spud Year]:[Spud Year]],S$4,Offshore_Wells_Jan_2024[[Original Wellbore Intent]:[Original Wellbore Intent]],"Exploration",Offshore_Wells_Jan_2024[[Sidetrack/Respud]:[Sidetrack/Respud]],"Original Wellbores")</f>
        <v>9</v>
      </c>
      <c r="T86" s="81">
        <f>COUNTIFS(Offshore_Wells_Jan_2024[[Region QB]:[Region QB]],"WoS",Offshore_Wells_Jan_2024[[Spud Year]:[Spud Year]],T$4,Offshore_Wells_Jan_2024[[Original Wellbore Intent]:[Original Wellbore Intent]],"Exploration",Offshore_Wells_Jan_2024[[Sidetrack/Respud]:[Sidetrack/Respud]],"Original Wellbores")</f>
        <v>3</v>
      </c>
      <c r="U86" s="81">
        <f>COUNTIFS(Offshore_Wells_Jan_2024[[Region QB]:[Region QB]],"WoS",Offshore_Wells_Jan_2024[[Spud Year]:[Spud Year]],U$4,Offshore_Wells_Jan_2024[[Original Wellbore Intent]:[Original Wellbore Intent]],"Exploration",Offshore_Wells_Jan_2024[[Sidetrack/Respud]:[Sidetrack/Respud]],"Original Wellbores")</f>
        <v>3</v>
      </c>
      <c r="V86" s="81">
        <f>COUNTIFS(Offshore_Wells_Jan_2024[[Region QB]:[Region QB]],"WoS",Offshore_Wells_Jan_2024[[Spud Year]:[Spud Year]],V$4,Offshore_Wells_Jan_2024[[Original Wellbore Intent]:[Original Wellbore Intent]],"Exploration",Offshore_Wells_Jan_2024[[Sidetrack/Respud]:[Sidetrack/Respud]],"Original Wellbores")</f>
        <v>3</v>
      </c>
      <c r="W86" s="81">
        <f>COUNTIFS(Offshore_Wells_Jan_2024[[Region QB]:[Region QB]],"WoS",Offshore_Wells_Jan_2024[[Spud Year]:[Spud Year]],W$4,Offshore_Wells_Jan_2024[[Original Wellbore Intent]:[Original Wellbore Intent]],"Exploration",Offshore_Wells_Jan_2024[[Sidetrack/Respud]:[Sidetrack/Respud]],"Original Wellbores")</f>
        <v>11</v>
      </c>
      <c r="X86" s="81">
        <f>COUNTIFS(Offshore_Wells_Jan_2024[[Region QB]:[Region QB]],"WoS",Offshore_Wells_Jan_2024[[Spud Year]:[Spud Year]],X$4,Offshore_Wells_Jan_2024[[Original Wellbore Intent]:[Original Wellbore Intent]],"Exploration",Offshore_Wells_Jan_2024[[Sidetrack/Respud]:[Sidetrack/Respud]],"Original Wellbores")</f>
        <v>11</v>
      </c>
      <c r="Y86" s="81">
        <f>COUNTIFS(Offshore_Wells_Jan_2024[[Region QB]:[Region QB]],"WoS",Offshore_Wells_Jan_2024[[Spud Year]:[Spud Year]],Y$4,Offshore_Wells_Jan_2024[[Original Wellbore Intent]:[Original Wellbore Intent]],"Exploration",Offshore_Wells_Jan_2024[[Sidetrack/Respud]:[Sidetrack/Respud]],"Original Wellbores")</f>
        <v>8</v>
      </c>
      <c r="Z86" s="81">
        <f>COUNTIFS(Offshore_Wells_Jan_2024[[Region QB]:[Region QB]],"WoS",Offshore_Wells_Jan_2024[[Spud Year]:[Spud Year]],Z$4,Offshore_Wells_Jan_2024[[Original Wellbore Intent]:[Original Wellbore Intent]],"Exploration",Offshore_Wells_Jan_2024[[Sidetrack/Respud]:[Sidetrack/Respud]],"Original Wellbores")</f>
        <v>3</v>
      </c>
      <c r="AA86" s="81">
        <f>COUNTIFS(Offshore_Wells_Jan_2024[[Region QB]:[Region QB]],"WoS",Offshore_Wells_Jan_2024[[Spud Year]:[Spud Year]],AA$4,Offshore_Wells_Jan_2024[[Original Wellbore Intent]:[Original Wellbore Intent]],"Exploration",Offshore_Wells_Jan_2024[[Sidetrack/Respud]:[Sidetrack/Respud]],"Original Wellbores")</f>
        <v>1</v>
      </c>
      <c r="AB86" s="81">
        <f>COUNTIFS(Offshore_Wells_Jan_2024[[Region QB]:[Region QB]],"WoS",Offshore_Wells_Jan_2024[[Spud Year]:[Spud Year]],AB$4,Offshore_Wells_Jan_2024[[Original Wellbore Intent]:[Original Wellbore Intent]],"Exploration",Offshore_Wells_Jan_2024[[Sidetrack/Respud]:[Sidetrack/Respud]],"Original Wellbores")</f>
        <v>2</v>
      </c>
      <c r="AC86" s="81">
        <f>COUNTIFS(Offshore_Wells_Jan_2024[[Region QB]:[Region QB]],"WoS",Offshore_Wells_Jan_2024[[Spud Year]:[Spud Year]],AC$4,Offshore_Wells_Jan_2024[[Original Wellbore Intent]:[Original Wellbore Intent]],"Exploration",Offshore_Wells_Jan_2024[[Sidetrack/Respud]:[Sidetrack/Respud]],"Original Wellbores")</f>
        <v>8</v>
      </c>
      <c r="AD86" s="81">
        <f>COUNTIFS(Offshore_Wells_Jan_2024[[Region QB]:[Region QB]],"WoS",Offshore_Wells_Jan_2024[[Spud Year]:[Spud Year]],AD$4,Offshore_Wells_Jan_2024[[Original Wellbore Intent]:[Original Wellbore Intent]],"Exploration",Offshore_Wells_Jan_2024[[Sidetrack/Respud]:[Sidetrack/Respud]],"Original Wellbores")</f>
        <v>5</v>
      </c>
      <c r="AE86" s="81">
        <f>COUNTIFS(Offshore_Wells_Jan_2024[[Region QB]:[Region QB]],"WoS",Offshore_Wells_Jan_2024[[Spud Year]:[Spud Year]],AE$4,Offshore_Wells_Jan_2024[[Original Wellbore Intent]:[Original Wellbore Intent]],"Exploration",Offshore_Wells_Jan_2024[[Sidetrack/Respud]:[Sidetrack/Respud]],"Original Wellbores")</f>
        <v>0</v>
      </c>
      <c r="AF86" s="81">
        <f>COUNTIFS(Offshore_Wells_Jan_2024[[Region QB]:[Region QB]],"WoS",Offshore_Wells_Jan_2024[[Spud Year]:[Spud Year]],AF$4,Offshore_Wells_Jan_2024[[Original Wellbore Intent]:[Original Wellbore Intent]],"Exploration",Offshore_Wells_Jan_2024[[Sidetrack/Respud]:[Sidetrack/Respud]],"Original Wellbores")</f>
        <v>2</v>
      </c>
      <c r="AG86" s="81">
        <f>COUNTIFS(Offshore_Wells_Jan_2024[[Region QB]:[Region QB]],"WoS",Offshore_Wells_Jan_2024[[Spud Year]:[Spud Year]],AG$4,Offshore_Wells_Jan_2024[[Original Wellbore Intent]:[Original Wellbore Intent]],"Exploration",Offshore_Wells_Jan_2024[[Sidetrack/Respud]:[Sidetrack/Respud]],"Original Wellbores")</f>
        <v>9</v>
      </c>
      <c r="AH86" s="81">
        <f>COUNTIFS(Offshore_Wells_Jan_2024[[Region QB]:[Region QB]],"WoS",Offshore_Wells_Jan_2024[[Spud Year]:[Spud Year]],AH$4,Offshore_Wells_Jan_2024[[Original Wellbore Intent]:[Original Wellbore Intent]],"Exploration",Offshore_Wells_Jan_2024[[Sidetrack/Respud]:[Sidetrack/Respud]],"Original Wellbores")</f>
        <v>14</v>
      </c>
      <c r="AI86" s="81">
        <f>COUNTIFS(Offshore_Wells_Jan_2024[[Region QB]:[Region QB]],"WoS",Offshore_Wells_Jan_2024[[Spud Year]:[Spud Year]],AI$4,Offshore_Wells_Jan_2024[[Original Wellbore Intent]:[Original Wellbore Intent]],"Exploration",Offshore_Wells_Jan_2024[[Sidetrack/Respud]:[Sidetrack/Respud]],"Original Wellbores")</f>
        <v>7</v>
      </c>
      <c r="AJ86" s="81">
        <f>COUNTIFS(Offshore_Wells_Jan_2024[[Region QB]:[Region QB]],"WoS",Offshore_Wells_Jan_2024[[Spud Year]:[Spud Year]],AJ$4,Offshore_Wells_Jan_2024[[Original Wellbore Intent]:[Original Wellbore Intent]],"Exploration",Offshore_Wells_Jan_2024[[Sidetrack/Respud]:[Sidetrack/Respud]],"Original Wellbores")</f>
        <v>7</v>
      </c>
      <c r="AK86" s="81">
        <f>COUNTIFS(Offshore_Wells_Jan_2024[[Region QB]:[Region QB]],"WoS",Offshore_Wells_Jan_2024[[Spud Year]:[Spud Year]],AK$4,Offshore_Wells_Jan_2024[[Original Wellbore Intent]:[Original Wellbore Intent]],"Exploration",Offshore_Wells_Jan_2024[[Sidetrack/Respud]:[Sidetrack/Respud]],"Original Wellbores")</f>
        <v>6</v>
      </c>
      <c r="AL86" s="81">
        <f>COUNTIFS(Offshore_Wells_Jan_2024[[Region QB]:[Region QB]],"WoS",Offshore_Wells_Jan_2024[[Spud Year]:[Spud Year]],AL$4,Offshore_Wells_Jan_2024[[Original Wellbore Intent]:[Original Wellbore Intent]],"Exploration",Offshore_Wells_Jan_2024[[Sidetrack/Respud]:[Sidetrack/Respud]],"Original Wellbores")</f>
        <v>2</v>
      </c>
      <c r="AM86" s="81">
        <f>COUNTIFS(Offshore_Wells_Jan_2024[[Region QB]:[Region QB]],"WoS",Offshore_Wells_Jan_2024[[Spud Year]:[Spud Year]],AM$4,Offshore_Wells_Jan_2024[[Original Wellbore Intent]:[Original Wellbore Intent]],"Exploration",Offshore_Wells_Jan_2024[[Sidetrack/Respud]:[Sidetrack/Respud]],"Original Wellbores")</f>
        <v>7</v>
      </c>
      <c r="AN86" s="81">
        <f>COUNTIFS(Offshore_Wells_Jan_2024[[Region QB]:[Region QB]],"WoS",Offshore_Wells_Jan_2024[[Spud Year]:[Spud Year]],AN$4,Offshore_Wells_Jan_2024[[Original Wellbore Intent]:[Original Wellbore Intent]],"Exploration",Offshore_Wells_Jan_2024[[Sidetrack/Respud]:[Sidetrack/Respud]],"Original Wellbores")</f>
        <v>3</v>
      </c>
      <c r="AO86" s="81">
        <f>COUNTIFS(Offshore_Wells_Jan_2024[[Region QB]:[Region QB]],"WoS",Offshore_Wells_Jan_2024[[Spud Year]:[Spud Year]],AO$4,Offshore_Wells_Jan_2024[[Original Wellbore Intent]:[Original Wellbore Intent]],"Exploration",Offshore_Wells_Jan_2024[[Sidetrack/Respud]:[Sidetrack/Respud]],"Original Wellbores")</f>
        <v>3</v>
      </c>
      <c r="AP86" s="81">
        <f>COUNTIFS(Offshore_Wells_Jan_2024[[Region QB]:[Region QB]],"WoS",Offshore_Wells_Jan_2024[[Spud Year]:[Spud Year]],AP$4,Offshore_Wells_Jan_2024[[Original Wellbore Intent]:[Original Wellbore Intent]],"Exploration",Offshore_Wells_Jan_2024[[Sidetrack/Respud]:[Sidetrack/Respud]],"Original Wellbores")</f>
        <v>2</v>
      </c>
      <c r="AQ86" s="81">
        <f>COUNTIFS(Offshore_Wells_Jan_2024[[Region QB]:[Region QB]],"WoS",Offshore_Wells_Jan_2024[[Spud Year]:[Spud Year]],AQ$4,Offshore_Wells_Jan_2024[[Original Wellbore Intent]:[Original Wellbore Intent]],"Exploration",Offshore_Wells_Jan_2024[[Sidetrack/Respud]:[Sidetrack/Respud]],"Original Wellbores")</f>
        <v>3</v>
      </c>
      <c r="AR86" s="81">
        <f>COUNTIFS(Offshore_Wells_Jan_2024[[Region QB]:[Region QB]],"WoS",Offshore_Wells_Jan_2024[[Spud Year]:[Spud Year]],AR$4,Offshore_Wells_Jan_2024[[Original Wellbore Intent]:[Original Wellbore Intent]],"Exploration",Offshore_Wells_Jan_2024[[Sidetrack/Respud]:[Sidetrack/Respud]],"Original Wellbores")</f>
        <v>0</v>
      </c>
      <c r="AS86" s="81">
        <f>COUNTIFS(Offshore_Wells_Jan_2024[[Region QB]:[Region QB]],"WoS",Offshore_Wells_Jan_2024[[Spud Year]:[Spud Year]],AS$4,Offshore_Wells_Jan_2024[[Original Wellbore Intent]:[Original Wellbore Intent]],"Exploration",Offshore_Wells_Jan_2024[[Sidetrack/Respud]:[Sidetrack/Respud]],"Original Wellbores")</f>
        <v>2</v>
      </c>
      <c r="AT86" s="81">
        <f>COUNTIFS(Offshore_Wells_Jan_2024[[Region QB]:[Region QB]],"WoS",Offshore_Wells_Jan_2024[[Spud Year]:[Spud Year]],AT$4,Offshore_Wells_Jan_2024[[Original Wellbore Intent]:[Original Wellbore Intent]],"Exploration",Offshore_Wells_Jan_2024[[Sidetrack/Respud]:[Sidetrack/Respud]],"Original Wellbores")</f>
        <v>2</v>
      </c>
      <c r="AU86" s="81">
        <f>COUNTIFS(Offshore_Wells_Jan_2024[[Region QB]:[Region QB]],"WoS",Offshore_Wells_Jan_2024[[Spud Year]:[Spud Year]],AU$4,Offshore_Wells_Jan_2024[[Original Wellbore Intent]:[Original Wellbore Intent]],"Exploration",Offshore_Wells_Jan_2024[[Sidetrack/Respud]:[Sidetrack/Respud]],"Original Wellbores")</f>
        <v>3</v>
      </c>
      <c r="AV86" s="81">
        <f>COUNTIFS(Offshore_Wells_Jan_2024[[Region QB]:[Region QB]],"WoS",Offshore_Wells_Jan_2024[[Spud Year]:[Spud Year]],AV$4,Offshore_Wells_Jan_2024[[Original Wellbore Intent]:[Original Wellbore Intent]],"Exploration",Offshore_Wells_Jan_2024[[Sidetrack/Respud]:[Sidetrack/Respud]],"Original Wellbores")</f>
        <v>3</v>
      </c>
      <c r="AW86" s="81">
        <f>COUNTIFS(Offshore_Wells_Jan_2024[[Region QB]:[Region QB]],"WoS",Offshore_Wells_Jan_2024[[Spud Year]:[Spud Year]],AW$4,Offshore_Wells_Jan_2024[[Original Wellbore Intent]:[Original Wellbore Intent]],"Exploration",Offshore_Wells_Jan_2024[[Sidetrack/Respud]:[Sidetrack/Respud]],"Original Wellbores")</f>
        <v>3</v>
      </c>
      <c r="AX86" s="81">
        <f>COUNTIFS(Offshore_Wells_Jan_2024[[Region QB]:[Region QB]],"WoS",Offshore_Wells_Jan_2024[[Spud Year]:[Spud Year]],AX$4,Offshore_Wells_Jan_2024[[Original Wellbore Intent]:[Original Wellbore Intent]],"Exploration",Offshore_Wells_Jan_2024[[Sidetrack/Respud]:[Sidetrack/Respud]],"Original Wellbores")</f>
        <v>2</v>
      </c>
      <c r="AY86" s="81">
        <f>COUNTIFS(Offshore_Wells_Jan_2024[[Region QB]:[Region QB]],"WoS",Offshore_Wells_Jan_2024[[Spud Year]:[Spud Year]],AY$4,Offshore_Wells_Jan_2024[[Original Wellbore Intent]:[Original Wellbore Intent]],"Exploration",Offshore_Wells_Jan_2024[[Sidetrack/Respud]:[Sidetrack/Respud]],"Original Wellbores")</f>
        <v>5</v>
      </c>
      <c r="AZ86" s="81">
        <f>COUNTIFS(Offshore_Wells_Jan_2024[[Region QB]:[Region QB]],"WoS",Offshore_Wells_Jan_2024[[Spud Year]:[Spud Year]],AZ$4,Offshore_Wells_Jan_2024[[Original Wellbore Intent]:[Original Wellbore Intent]],"Exploration",Offshore_Wells_Jan_2024[[Sidetrack/Respud]:[Sidetrack/Respud]],"Original Wellbores")</f>
        <v>1</v>
      </c>
      <c r="BA86" s="81">
        <f>COUNTIFS(Offshore_Wells_Jan_2024[[Region QB]:[Region QB]],"WoS",Offshore_Wells_Jan_2024[[Spud Year]:[Spud Year]],BA$4,Offshore_Wells_Jan_2024[[Original Wellbore Intent]:[Original Wellbore Intent]],"Exploration",Offshore_Wells_Jan_2024[[Sidetrack/Respud]:[Sidetrack/Respud]],"Original Wellbores")</f>
        <v>1</v>
      </c>
      <c r="BB86" s="81">
        <f>COUNTIFS(Offshore_Wells_Jan_2024[[Region QB]:[Region QB]],"WoS",Offshore_Wells_Jan_2024[[Spud Year]:[Spud Year]],BB$4,Offshore_Wells_Jan_2024[[Original Wellbore Intent]:[Original Wellbore Intent]],"Exploration",Offshore_Wells_Jan_2024[[Sidetrack/Respud]:[Sidetrack/Respud]],"Original Wellbores")</f>
        <v>1</v>
      </c>
      <c r="BC86" s="81">
        <f>COUNTIFS(Offshore_Wells_Jan_2024[[Region QB]:[Region QB]],"WoS",Offshore_Wells_Jan_2024[[Spud Year]:[Spud Year]],BC$4,Offshore_Wells_Jan_2024[[Original Wellbore Intent]:[Original Wellbore Intent]],"Exploration",Offshore_Wells_Jan_2024[[Sidetrack/Respud]:[Sidetrack/Respud]],"Original Wellbores")</f>
        <v>2</v>
      </c>
      <c r="BD86" s="81">
        <f>COUNTIFS(Offshore_Wells_Jan_2024[[Region QB]:[Region QB]],"WoS",Offshore_Wells_Jan_2024[[Spud Year]:[Spud Year]],BD$4,Offshore_Wells_Jan_2024[[Original Wellbore Intent]:[Original Wellbore Intent]],"Exploration",Offshore_Wells_Jan_2024[[Sidetrack/Respud]:[Sidetrack/Respud]],"Original Wellbores")</f>
        <v>4</v>
      </c>
      <c r="BE86" s="81">
        <f>COUNTIFS(Offshore_Wells_Jan_2024[[Region QB]:[Region QB]],"WoS",Offshore_Wells_Jan_2024[[Spud Year]:[Spud Year]],BE$4,Offshore_Wells_Jan_2024[[Original Wellbore Intent]:[Original Wellbore Intent]],"Exploration",Offshore_Wells_Jan_2024[[Sidetrack/Respud]:[Sidetrack/Respud]],"Original Wellbores")</f>
        <v>1</v>
      </c>
      <c r="BF86" s="81">
        <f>COUNTIFS(Offshore_Wells_Jan_2024[[Region QB]:[Region QB]],"WoS",Offshore_Wells_Jan_2024[[Spud Year]:[Spud Year]],BF$4,Offshore_Wells_Jan_2024[[Original Wellbore Intent]:[Original Wellbore Intent]],"Exploration",Offshore_Wells_Jan_2024[[Sidetrack/Respud]:[Sidetrack/Respud]],"Original Wellbores")</f>
        <v>5</v>
      </c>
      <c r="BG86" s="81">
        <f>COUNTIFS(Offshore_Wells_Jan_2024[[Region QB]:[Region QB]],"WoS",Offshore_Wells_Jan_2024[[Spud Year]:[Spud Year]],BG$4,Offshore_Wells_Jan_2024[[Original Wellbore Intent]:[Original Wellbore Intent]],"Exploration",Offshore_Wells_Jan_2024[[Sidetrack/Respud]:[Sidetrack/Respud]],"Original Wellbores")</f>
        <v>0</v>
      </c>
      <c r="BH86" s="81">
        <f>COUNTIFS(Offshore_Wells_Jan_2024[[Region QB]:[Region QB]],"WoS",Offshore_Wells_Jan_2024[[Spud Year]:[Spud Year]],BH$4,Offshore_Wells_Jan_2024[[Original Wellbore Intent]:[Original Wellbore Intent]],"Exploration",Offshore_Wells_Jan_2024[[Sidetrack/Respud]:[Sidetrack/Respud]],"Original Wellbores")</f>
        <v>0</v>
      </c>
      <c r="BI86" s="81">
        <f>COUNTIFS(Offshore_Wells_Jan_2024[[Region QB]:[Region QB]],"WoS",Offshore_Wells_Jan_2024[[Spud Year]:[Spud Year]],BI$4,Offshore_Wells_Jan_2024[[Original Wellbore Intent]:[Original Wellbore Intent]],"Exploration",Offshore_Wells_Jan_2024[[Sidetrack/Respud]:[Sidetrack/Respud]],"Original Wellbores")</f>
        <v>0</v>
      </c>
      <c r="BJ86" s="81">
        <f>COUNTIFS(Offshore_Wells_Jan_2024[[Region QB]:[Region QB]],"WoS",Offshore_Wells_Jan_2024[[Spud Year]:[Spud Year]],BJ$4,Offshore_Wells_Jan_2024[[Original Wellbore Intent]:[Original Wellbore Intent]],"Exploration",Offshore_Wells_Jan_2024[[Sidetrack/Respud]:[Sidetrack/Respud]],"Original Wellbores")</f>
        <v>2</v>
      </c>
      <c r="BK86" s="73">
        <f t="shared" si="430"/>
        <v>203</v>
      </c>
    </row>
    <row r="87" spans="1:63" x14ac:dyDescent="0.3">
      <c r="A87" s="7"/>
      <c r="B87" s="20"/>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4"/>
    </row>
    <row r="88" spans="1:63" x14ac:dyDescent="0.3">
      <c r="A88" s="17"/>
      <c r="B88" s="22"/>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73"/>
    </row>
    <row r="89" spans="1:63" x14ac:dyDescent="0.3">
      <c r="A89" s="17"/>
      <c r="B89" s="42" t="s">
        <v>55</v>
      </c>
      <c r="C89" s="70">
        <f t="shared" ref="C89" si="431">SUM(C90:C95)</f>
        <v>0</v>
      </c>
      <c r="D89" s="70">
        <f t="shared" ref="D89" si="432">SUM(D90:D95)</f>
        <v>0</v>
      </c>
      <c r="E89" s="70">
        <f t="shared" ref="E89" si="433">SUM(E90:E95)</f>
        <v>8</v>
      </c>
      <c r="F89" s="70">
        <f t="shared" ref="F89" si="434">SUM(F90:F95)</f>
        <v>17</v>
      </c>
      <c r="G89" s="70">
        <f t="shared" ref="G89" si="435">SUM(G90:G95)</f>
        <v>6</v>
      </c>
      <c r="H89" s="70">
        <f t="shared" ref="H89" si="436">SUM(H90:H95)</f>
        <v>8</v>
      </c>
      <c r="I89" s="70">
        <f t="shared" ref="I89" si="437">SUM(I90:I95)</f>
        <v>2</v>
      </c>
      <c r="J89" s="70">
        <f t="shared" ref="J89" si="438">SUM(J90:J95)</f>
        <v>5</v>
      </c>
      <c r="K89" s="70">
        <f t="shared" ref="K89" si="439">SUM(K90:K95)</f>
        <v>9</v>
      </c>
      <c r="L89" s="70">
        <f t="shared" ref="L89" si="440">SUM(L90:L95)</f>
        <v>21</v>
      </c>
      <c r="M89" s="70">
        <f t="shared" ref="M89" si="441">SUM(M90:M95)</f>
        <v>38</v>
      </c>
      <c r="N89" s="70">
        <f t="shared" ref="N89" si="442">SUM(N90:N95)</f>
        <v>40</v>
      </c>
      <c r="O89" s="70">
        <f t="shared" ref="O89" si="443">SUM(O90:O95)</f>
        <v>32</v>
      </c>
      <c r="P89" s="70">
        <f t="shared" ref="P89" si="444">SUM(P90:P95)</f>
        <v>42</v>
      </c>
      <c r="Q89" s="70">
        <f t="shared" ref="Q89" si="445">SUM(Q90:Q95)</f>
        <v>27</v>
      </c>
      <c r="R89" s="70">
        <f t="shared" ref="R89" si="446">SUM(R90:R95)</f>
        <v>17</v>
      </c>
      <c r="S89" s="70">
        <f t="shared" ref="S89" si="447">SUM(S90:S95)</f>
        <v>24</v>
      </c>
      <c r="T89" s="70">
        <f t="shared" ref="T89" si="448">SUM(T90:T95)</f>
        <v>31</v>
      </c>
      <c r="U89" s="70">
        <f t="shared" ref="U89" si="449">SUM(U90:U95)</f>
        <v>45</v>
      </c>
      <c r="V89" s="70">
        <f t="shared" ref="V89" si="450">SUM(V90:V95)</f>
        <v>53</v>
      </c>
      <c r="W89" s="70">
        <f t="shared" ref="W89" si="451">SUM(W90:W95)</f>
        <v>86</v>
      </c>
      <c r="X89" s="70">
        <f t="shared" ref="X89" si="452">SUM(X90:X95)</f>
        <v>65</v>
      </c>
      <c r="Y89" s="70">
        <f t="shared" ref="Y89" si="453">SUM(Y90:Y95)</f>
        <v>39</v>
      </c>
      <c r="Z89" s="70">
        <f t="shared" ref="Z89" si="454">SUM(Z90:Z95)</f>
        <v>62</v>
      </c>
      <c r="AA89" s="70">
        <f t="shared" ref="AA89" si="455">SUM(AA90:AA95)</f>
        <v>69</v>
      </c>
      <c r="AB89" s="70">
        <f t="shared" ref="AB89" si="456">SUM(AB90:AB95)</f>
        <v>78</v>
      </c>
      <c r="AC89" s="70">
        <f t="shared" ref="AC89" si="457">SUM(AC90:AC95)</f>
        <v>58</v>
      </c>
      <c r="AD89" s="70">
        <f t="shared" ref="AD89" si="458">SUM(AD90:AD95)</f>
        <v>62</v>
      </c>
      <c r="AE89" s="70">
        <f t="shared" ref="AE89" si="459">SUM(AE90:AE95)</f>
        <v>44</v>
      </c>
      <c r="AF89" s="70">
        <f t="shared" ref="AF89" si="460">SUM(AF90:AF95)</f>
        <v>49</v>
      </c>
      <c r="AG89" s="70">
        <f t="shared" ref="AG89" si="461">SUM(AG90:AG95)</f>
        <v>29</v>
      </c>
      <c r="AH89" s="70">
        <f t="shared" ref="AH89" si="462">SUM(AH90:AH95)</f>
        <v>29</v>
      </c>
      <c r="AI89" s="70">
        <f t="shared" ref="AI89" si="463">SUM(AI90:AI95)</f>
        <v>36</v>
      </c>
      <c r="AJ89" s="70">
        <f t="shared" ref="AJ89" si="464">SUM(AJ90:AJ95)</f>
        <v>25</v>
      </c>
      <c r="AK89" s="70">
        <f t="shared" ref="AK89" si="465">SUM(AK90:AK95)</f>
        <v>16</v>
      </c>
      <c r="AL89" s="70">
        <f t="shared" ref="AL89" si="466">SUM(AL90:AL95)</f>
        <v>18</v>
      </c>
      <c r="AM89" s="70">
        <f t="shared" ref="AM89" si="467">SUM(AM90:AM95)</f>
        <v>21</v>
      </c>
      <c r="AN89" s="70">
        <f t="shared" ref="AN89" si="468">SUM(AN90:AN95)</f>
        <v>19</v>
      </c>
      <c r="AO89" s="70">
        <f t="shared" ref="AO89" si="469">SUM(AO90:AO95)</f>
        <v>18</v>
      </c>
      <c r="AP89" s="70">
        <f t="shared" ref="AP89" si="470">SUM(AP90:AP95)</f>
        <v>11</v>
      </c>
      <c r="AQ89" s="70">
        <f t="shared" ref="AQ89" si="471">SUM(AQ90:AQ95)</f>
        <v>23</v>
      </c>
      <c r="AR89" s="70">
        <f t="shared" ref="AR89" si="472">SUM(AR90:AR95)</f>
        <v>24</v>
      </c>
      <c r="AS89" s="70">
        <f t="shared" ref="AS89" si="473">SUM(AS90:AS95)</f>
        <v>26</v>
      </c>
      <c r="AT89" s="70">
        <f t="shared" ref="AT89" si="474">SUM(AT90:AT95)</f>
        <v>39</v>
      </c>
      <c r="AU89" s="70">
        <f t="shared" ref="AU89" si="475">SUM(AU90:AU95)</f>
        <v>36</v>
      </c>
      <c r="AV89" s="70">
        <f t="shared" ref="AV89" si="476">SUM(AV90:AV95)</f>
        <v>18</v>
      </c>
      <c r="AW89" s="70">
        <f t="shared" ref="AW89" si="477">SUM(AW90:AW95)</f>
        <v>22</v>
      </c>
      <c r="AX89" s="70">
        <f t="shared" ref="AX89" si="478">SUM(AX90:AX95)</f>
        <v>17</v>
      </c>
      <c r="AY89" s="70">
        <f t="shared" ref="AY89" si="479">SUM(AY90:AY95)</f>
        <v>24</v>
      </c>
      <c r="AZ89" s="70">
        <f t="shared" ref="AZ89" si="480">SUM(AZ90:AZ95)</f>
        <v>18</v>
      </c>
      <c r="BA89" s="70">
        <f t="shared" ref="BA89" si="481">SUM(BA90:BA95)</f>
        <v>13</v>
      </c>
      <c r="BB89" s="70">
        <f t="shared" ref="BB89" si="482">SUM(BB90:BB95)</f>
        <v>3</v>
      </c>
      <c r="BC89" s="70">
        <f t="shared" ref="BC89" si="483">SUM(BC90:BC95)</f>
        <v>8</v>
      </c>
      <c r="BD89" s="70">
        <f t="shared" ref="BD89" si="484">SUM(BD90:BD95)</f>
        <v>7</v>
      </c>
      <c r="BE89" s="70">
        <f t="shared" ref="BE89" si="485">SUM(BE90:BE95)</f>
        <v>7</v>
      </c>
      <c r="BF89" s="70">
        <f t="shared" ref="BF89" si="486">SUM(BF90:BF95)</f>
        <v>13</v>
      </c>
      <c r="BG89" s="70">
        <f t="shared" ref="BG89" si="487">SUM(BG90:BG95)</f>
        <v>1</v>
      </c>
      <c r="BH89" s="70">
        <f t="shared" ref="BH89" si="488">SUM(BH90:BH95)</f>
        <v>2</v>
      </c>
      <c r="BI89" s="70">
        <f t="shared" ref="BI89" si="489">SUM(BI90:BI95)</f>
        <v>3</v>
      </c>
      <c r="BJ89" s="70">
        <f t="shared" ref="BJ89" si="490">SUM(BJ90:BJ95)</f>
        <v>2</v>
      </c>
      <c r="BK89" s="71">
        <f t="shared" ref="BK89:BK95" si="491">SUM(C89:BJ89)</f>
        <v>1565</v>
      </c>
    </row>
    <row r="90" spans="1:63" outlineLevel="1" x14ac:dyDescent="0.3">
      <c r="A90" s="17"/>
      <c r="B90" s="19" t="s">
        <v>38</v>
      </c>
      <c r="C90" s="81">
        <f>COUNTIFS(Offshore_Wells_Jan_2024[[Region QB]:[Region QB]],"C/SWA",Offshore_Wells_Jan_2024[[Spud Year]:[Spud Year]],C$4,Offshore_Wells_Jan_2024[[Original Wellbore Intent]:[Original Wellbore Intent]],"Appraisal",Offshore_Wells_Jan_2024[[Sidetrack/Respud]:[Sidetrack/Respud]],"Original Wellbores")</f>
        <v>0</v>
      </c>
      <c r="D90" s="81">
        <f>COUNTIFS(Offshore_Wells_Jan_2024[[Region QB]:[Region QB]],"C/SWA",Offshore_Wells_Jan_2024[[Spud Year]:[Spud Year]],D$4,Offshore_Wells_Jan_2024[[Original Wellbore Intent]:[Original Wellbore Intent]],"Appraisal",Offshore_Wells_Jan_2024[[Sidetrack/Respud]:[Sidetrack/Respud]],"Original Wellbores")</f>
        <v>0</v>
      </c>
      <c r="E90" s="81">
        <f>COUNTIFS(Offshore_Wells_Jan_2024[[Region QB]:[Region QB]],"C/SWA",Offshore_Wells_Jan_2024[[Spud Year]:[Spud Year]],E$4,Offshore_Wells_Jan_2024[[Original Wellbore Intent]:[Original Wellbore Intent]],"Appraisal",Offshore_Wells_Jan_2024[[Sidetrack/Respud]:[Sidetrack/Respud]],"Original Wellbores")</f>
        <v>0</v>
      </c>
      <c r="F90" s="81">
        <f>COUNTIFS(Offshore_Wells_Jan_2024[[Region QB]:[Region QB]],"C/SWA",Offshore_Wells_Jan_2024[[Spud Year]:[Spud Year]],F$4,Offshore_Wells_Jan_2024[[Original Wellbore Intent]:[Original Wellbore Intent]],"Appraisal",Offshore_Wells_Jan_2024[[Sidetrack/Respud]:[Sidetrack/Respud]],"Original Wellbores")</f>
        <v>0</v>
      </c>
      <c r="G90" s="81">
        <f>COUNTIFS(Offshore_Wells_Jan_2024[[Region QB]:[Region QB]],"C/SWA",Offshore_Wells_Jan_2024[[Spud Year]:[Spud Year]],G$4,Offshore_Wells_Jan_2024[[Original Wellbore Intent]:[Original Wellbore Intent]],"Appraisal",Offshore_Wells_Jan_2024[[Sidetrack/Respud]:[Sidetrack/Respud]],"Original Wellbores")</f>
        <v>0</v>
      </c>
      <c r="H90" s="81">
        <f>COUNTIFS(Offshore_Wells_Jan_2024[[Region QB]:[Region QB]],"C/SWA",Offshore_Wells_Jan_2024[[Spud Year]:[Spud Year]],H$4,Offshore_Wells_Jan_2024[[Original Wellbore Intent]:[Original Wellbore Intent]],"Appraisal",Offshore_Wells_Jan_2024[[Sidetrack/Respud]:[Sidetrack/Respud]],"Original Wellbores")</f>
        <v>0</v>
      </c>
      <c r="I90" s="81">
        <f>COUNTIFS(Offshore_Wells_Jan_2024[[Region QB]:[Region QB]],"C/SWA",Offshore_Wells_Jan_2024[[Spud Year]:[Spud Year]],I$4,Offshore_Wells_Jan_2024[[Original Wellbore Intent]:[Original Wellbore Intent]],"Appraisal",Offshore_Wells_Jan_2024[[Sidetrack/Respud]:[Sidetrack/Respud]],"Original Wellbores")</f>
        <v>0</v>
      </c>
      <c r="J90" s="81">
        <f>COUNTIFS(Offshore_Wells_Jan_2024[[Region QB]:[Region QB]],"C/SWA",Offshore_Wells_Jan_2024[[Spud Year]:[Spud Year]],J$4,Offshore_Wells_Jan_2024[[Original Wellbore Intent]:[Original Wellbore Intent]],"Appraisal",Offshore_Wells_Jan_2024[[Sidetrack/Respud]:[Sidetrack/Respud]],"Original Wellbores")</f>
        <v>0</v>
      </c>
      <c r="K90" s="81">
        <f>COUNTIFS(Offshore_Wells_Jan_2024[[Region QB]:[Region QB]],"C/SWA",Offshore_Wells_Jan_2024[[Spud Year]:[Spud Year]],K$4,Offshore_Wells_Jan_2024[[Original Wellbore Intent]:[Original Wellbore Intent]],"Appraisal",Offshore_Wells_Jan_2024[[Sidetrack/Respud]:[Sidetrack/Respud]],"Original Wellbores")</f>
        <v>0</v>
      </c>
      <c r="L90" s="81">
        <f>COUNTIFS(Offshore_Wells_Jan_2024[[Region QB]:[Region QB]],"C/SWA",Offshore_Wells_Jan_2024[[Spud Year]:[Spud Year]],L$4,Offshore_Wells_Jan_2024[[Original Wellbore Intent]:[Original Wellbore Intent]],"Appraisal",Offshore_Wells_Jan_2024[[Sidetrack/Respud]:[Sidetrack/Respud]],"Original Wellbores")</f>
        <v>0</v>
      </c>
      <c r="M90" s="81">
        <f>COUNTIFS(Offshore_Wells_Jan_2024[[Region QB]:[Region QB]],"C/SWA",Offshore_Wells_Jan_2024[[Spud Year]:[Spud Year]],M$4,Offshore_Wells_Jan_2024[[Original Wellbore Intent]:[Original Wellbore Intent]],"Appraisal",Offshore_Wells_Jan_2024[[Sidetrack/Respud]:[Sidetrack/Respud]],"Original Wellbores")</f>
        <v>0</v>
      </c>
      <c r="N90" s="81">
        <f>COUNTIFS(Offshore_Wells_Jan_2024[[Region QB]:[Region QB]],"C/SWA",Offshore_Wells_Jan_2024[[Spud Year]:[Spud Year]],N$4,Offshore_Wells_Jan_2024[[Original Wellbore Intent]:[Original Wellbore Intent]],"Appraisal",Offshore_Wells_Jan_2024[[Sidetrack/Respud]:[Sidetrack/Respud]],"Original Wellbores")</f>
        <v>0</v>
      </c>
      <c r="O90" s="81">
        <f>COUNTIFS(Offshore_Wells_Jan_2024[[Region QB]:[Region QB]],"C/SWA",Offshore_Wells_Jan_2024[[Spud Year]:[Spud Year]],O$4,Offshore_Wells_Jan_2024[[Original Wellbore Intent]:[Original Wellbore Intent]],"Appraisal",Offshore_Wells_Jan_2024[[Sidetrack/Respud]:[Sidetrack/Respud]],"Original Wellbores")</f>
        <v>0</v>
      </c>
      <c r="P90" s="81">
        <f>COUNTIFS(Offshore_Wells_Jan_2024[[Region QB]:[Region QB]],"C/SWA",Offshore_Wells_Jan_2024[[Spud Year]:[Spud Year]],P$4,Offshore_Wells_Jan_2024[[Original Wellbore Intent]:[Original Wellbore Intent]],"Appraisal",Offshore_Wells_Jan_2024[[Sidetrack/Respud]:[Sidetrack/Respud]],"Original Wellbores")</f>
        <v>4</v>
      </c>
      <c r="Q90" s="81">
        <f>COUNTIFS(Offshore_Wells_Jan_2024[[Region QB]:[Region QB]],"C/SWA",Offshore_Wells_Jan_2024[[Spud Year]:[Spud Year]],Q$4,Offshore_Wells_Jan_2024[[Original Wellbore Intent]:[Original Wellbore Intent]],"Appraisal",Offshore_Wells_Jan_2024[[Sidetrack/Respud]:[Sidetrack/Respud]],"Original Wellbores")</f>
        <v>0</v>
      </c>
      <c r="R90" s="81">
        <f>COUNTIFS(Offshore_Wells_Jan_2024[[Region QB]:[Region QB]],"C/SWA",Offshore_Wells_Jan_2024[[Spud Year]:[Spud Year]],R$4,Offshore_Wells_Jan_2024[[Original Wellbore Intent]:[Original Wellbore Intent]],"Appraisal",Offshore_Wells_Jan_2024[[Sidetrack/Respud]:[Sidetrack/Respud]],"Original Wellbores")</f>
        <v>0</v>
      </c>
      <c r="S90" s="81">
        <f>COUNTIFS(Offshore_Wells_Jan_2024[[Region QB]:[Region QB]],"C/SWA",Offshore_Wells_Jan_2024[[Spud Year]:[Spud Year]],S$4,Offshore_Wells_Jan_2024[[Original Wellbore Intent]:[Original Wellbore Intent]],"Appraisal",Offshore_Wells_Jan_2024[[Sidetrack/Respud]:[Sidetrack/Respud]],"Original Wellbores")</f>
        <v>0</v>
      </c>
      <c r="T90" s="81">
        <f>COUNTIFS(Offshore_Wells_Jan_2024[[Region QB]:[Region QB]],"C/SWA",Offshore_Wells_Jan_2024[[Spud Year]:[Spud Year]],T$4,Offshore_Wells_Jan_2024[[Original Wellbore Intent]:[Original Wellbore Intent]],"Appraisal",Offshore_Wells_Jan_2024[[Sidetrack/Respud]:[Sidetrack/Respud]],"Original Wellbores")</f>
        <v>0</v>
      </c>
      <c r="U90" s="81">
        <f>COUNTIFS(Offshore_Wells_Jan_2024[[Region QB]:[Region QB]],"C/SWA",Offshore_Wells_Jan_2024[[Spud Year]:[Spud Year]],U$4,Offshore_Wells_Jan_2024[[Original Wellbore Intent]:[Original Wellbore Intent]],"Appraisal",Offshore_Wells_Jan_2024[[Sidetrack/Respud]:[Sidetrack/Respud]],"Original Wellbores")</f>
        <v>0</v>
      </c>
      <c r="V90" s="81">
        <f>COUNTIFS(Offshore_Wells_Jan_2024[[Region QB]:[Region QB]],"C/SWA",Offshore_Wells_Jan_2024[[Spud Year]:[Spud Year]],V$4,Offshore_Wells_Jan_2024[[Original Wellbore Intent]:[Original Wellbore Intent]],"Appraisal",Offshore_Wells_Jan_2024[[Sidetrack/Respud]:[Sidetrack/Respud]],"Original Wellbores")</f>
        <v>0</v>
      </c>
      <c r="W90" s="81">
        <f>COUNTIFS(Offshore_Wells_Jan_2024[[Region QB]:[Region QB]],"C/SWA",Offshore_Wells_Jan_2024[[Spud Year]:[Spud Year]],W$4,Offshore_Wells_Jan_2024[[Original Wellbore Intent]:[Original Wellbore Intent]],"Appraisal",Offshore_Wells_Jan_2024[[Sidetrack/Respud]:[Sidetrack/Respud]],"Original Wellbores")</f>
        <v>0</v>
      </c>
      <c r="X90" s="81">
        <f>COUNTIFS(Offshore_Wells_Jan_2024[[Region QB]:[Region QB]],"C/SWA",Offshore_Wells_Jan_2024[[Spud Year]:[Spud Year]],X$4,Offshore_Wells_Jan_2024[[Original Wellbore Intent]:[Original Wellbore Intent]],"Appraisal",Offshore_Wells_Jan_2024[[Sidetrack/Respud]:[Sidetrack/Respud]],"Original Wellbores")</f>
        <v>0</v>
      </c>
      <c r="Y90" s="81">
        <f>COUNTIFS(Offshore_Wells_Jan_2024[[Region QB]:[Region QB]],"C/SWA",Offshore_Wells_Jan_2024[[Spud Year]:[Spud Year]],Y$4,Offshore_Wells_Jan_2024[[Original Wellbore Intent]:[Original Wellbore Intent]],"Appraisal",Offshore_Wells_Jan_2024[[Sidetrack/Respud]:[Sidetrack/Respud]],"Original Wellbores")</f>
        <v>0</v>
      </c>
      <c r="Z90" s="81">
        <f>COUNTIFS(Offshore_Wells_Jan_2024[[Region QB]:[Region QB]],"C/SWA",Offshore_Wells_Jan_2024[[Spud Year]:[Spud Year]],Z$4,Offshore_Wells_Jan_2024[[Original Wellbore Intent]:[Original Wellbore Intent]],"Appraisal",Offshore_Wells_Jan_2024[[Sidetrack/Respud]:[Sidetrack/Respud]],"Original Wellbores")</f>
        <v>1</v>
      </c>
      <c r="AA90" s="81">
        <f>COUNTIFS(Offshore_Wells_Jan_2024[[Region QB]:[Region QB]],"C/SWA",Offshore_Wells_Jan_2024[[Spud Year]:[Spud Year]],AA$4,Offshore_Wells_Jan_2024[[Original Wellbore Intent]:[Original Wellbore Intent]],"Appraisal",Offshore_Wells_Jan_2024[[Sidetrack/Respud]:[Sidetrack/Respud]],"Original Wellbores")</f>
        <v>1</v>
      </c>
      <c r="AB90" s="81">
        <f>COUNTIFS(Offshore_Wells_Jan_2024[[Region QB]:[Region QB]],"C/SWA",Offshore_Wells_Jan_2024[[Spud Year]:[Spud Year]],AB$4,Offshore_Wells_Jan_2024[[Original Wellbore Intent]:[Original Wellbore Intent]],"Appraisal",Offshore_Wells_Jan_2024[[Sidetrack/Respud]:[Sidetrack/Respud]],"Original Wellbores")</f>
        <v>1</v>
      </c>
      <c r="AC90" s="81">
        <f>COUNTIFS(Offshore_Wells_Jan_2024[[Region QB]:[Region QB]],"C/SWA",Offshore_Wells_Jan_2024[[Spud Year]:[Spud Year]],AC$4,Offshore_Wells_Jan_2024[[Original Wellbore Intent]:[Original Wellbore Intent]],"Appraisal",Offshore_Wells_Jan_2024[[Sidetrack/Respud]:[Sidetrack/Respud]],"Original Wellbores")</f>
        <v>0</v>
      </c>
      <c r="AD90" s="81">
        <f>COUNTIFS(Offshore_Wells_Jan_2024[[Region QB]:[Region QB]],"C/SWA",Offshore_Wells_Jan_2024[[Spud Year]:[Spud Year]],AD$4,Offshore_Wells_Jan_2024[[Original Wellbore Intent]:[Original Wellbore Intent]],"Appraisal",Offshore_Wells_Jan_2024[[Sidetrack/Respud]:[Sidetrack/Respud]],"Original Wellbores")</f>
        <v>0</v>
      </c>
      <c r="AE90" s="81">
        <f>COUNTIFS(Offshore_Wells_Jan_2024[[Region QB]:[Region QB]],"C/SWA",Offshore_Wells_Jan_2024[[Spud Year]:[Spud Year]],AE$4,Offshore_Wells_Jan_2024[[Original Wellbore Intent]:[Original Wellbore Intent]],"Appraisal",Offshore_Wells_Jan_2024[[Sidetrack/Respud]:[Sidetrack/Respud]],"Original Wellbores")</f>
        <v>0</v>
      </c>
      <c r="AF90" s="81">
        <f>COUNTIFS(Offshore_Wells_Jan_2024[[Region QB]:[Region QB]],"C/SWA",Offshore_Wells_Jan_2024[[Spud Year]:[Spud Year]],AF$4,Offshore_Wells_Jan_2024[[Original Wellbore Intent]:[Original Wellbore Intent]],"Appraisal",Offshore_Wells_Jan_2024[[Sidetrack/Respud]:[Sidetrack/Respud]],"Original Wellbores")</f>
        <v>0</v>
      </c>
      <c r="AG90" s="81">
        <f>COUNTIFS(Offshore_Wells_Jan_2024[[Region QB]:[Region QB]],"C/SWA",Offshore_Wells_Jan_2024[[Spud Year]:[Spud Year]],AG$4,Offshore_Wells_Jan_2024[[Original Wellbore Intent]:[Original Wellbore Intent]],"Appraisal",Offshore_Wells_Jan_2024[[Sidetrack/Respud]:[Sidetrack/Respud]],"Original Wellbores")</f>
        <v>0</v>
      </c>
      <c r="AH90" s="81">
        <f>COUNTIFS(Offshore_Wells_Jan_2024[[Region QB]:[Region QB]],"C/SWA",Offshore_Wells_Jan_2024[[Spud Year]:[Spud Year]],AH$4,Offshore_Wells_Jan_2024[[Original Wellbore Intent]:[Original Wellbore Intent]],"Appraisal",Offshore_Wells_Jan_2024[[Sidetrack/Respud]:[Sidetrack/Respud]],"Original Wellbores")</f>
        <v>0</v>
      </c>
      <c r="AI90" s="81">
        <f>COUNTIFS(Offshore_Wells_Jan_2024[[Region QB]:[Region QB]],"C/SWA",Offshore_Wells_Jan_2024[[Spud Year]:[Spud Year]],AI$4,Offshore_Wells_Jan_2024[[Original Wellbore Intent]:[Original Wellbore Intent]],"Appraisal",Offshore_Wells_Jan_2024[[Sidetrack/Respud]:[Sidetrack/Respud]],"Original Wellbores")</f>
        <v>0</v>
      </c>
      <c r="AJ90" s="81">
        <f>COUNTIFS(Offshore_Wells_Jan_2024[[Region QB]:[Region QB]],"C/SWA",Offshore_Wells_Jan_2024[[Spud Year]:[Spud Year]],AJ$4,Offshore_Wells_Jan_2024[[Original Wellbore Intent]:[Original Wellbore Intent]],"Appraisal",Offshore_Wells_Jan_2024[[Sidetrack/Respud]:[Sidetrack/Respud]],"Original Wellbores")</f>
        <v>0</v>
      </c>
      <c r="AK90" s="81">
        <f>COUNTIFS(Offshore_Wells_Jan_2024[[Region QB]:[Region QB]],"C/SWA",Offshore_Wells_Jan_2024[[Spud Year]:[Spud Year]],AK$4,Offshore_Wells_Jan_2024[[Original Wellbore Intent]:[Original Wellbore Intent]],"Appraisal",Offshore_Wells_Jan_2024[[Sidetrack/Respud]:[Sidetrack/Respud]],"Original Wellbores")</f>
        <v>0</v>
      </c>
      <c r="AL90" s="81">
        <f>COUNTIFS(Offshore_Wells_Jan_2024[[Region QB]:[Region QB]],"C/SWA",Offshore_Wells_Jan_2024[[Spud Year]:[Spud Year]],AL$4,Offshore_Wells_Jan_2024[[Original Wellbore Intent]:[Original Wellbore Intent]],"Appraisal",Offshore_Wells_Jan_2024[[Sidetrack/Respud]:[Sidetrack/Respud]],"Original Wellbores")</f>
        <v>0</v>
      </c>
      <c r="AM90" s="81">
        <f>COUNTIFS(Offshore_Wells_Jan_2024[[Region QB]:[Region QB]],"C/SWA",Offshore_Wells_Jan_2024[[Spud Year]:[Spud Year]],AM$4,Offshore_Wells_Jan_2024[[Original Wellbore Intent]:[Original Wellbore Intent]],"Appraisal",Offshore_Wells_Jan_2024[[Sidetrack/Respud]:[Sidetrack/Respud]],"Original Wellbores")</f>
        <v>0</v>
      </c>
      <c r="AN90" s="81">
        <f>COUNTIFS(Offshore_Wells_Jan_2024[[Region QB]:[Region QB]],"C/SWA",Offshore_Wells_Jan_2024[[Spud Year]:[Spud Year]],AN$4,Offshore_Wells_Jan_2024[[Original Wellbore Intent]:[Original Wellbore Intent]],"Appraisal",Offshore_Wells_Jan_2024[[Sidetrack/Respud]:[Sidetrack/Respud]],"Original Wellbores")</f>
        <v>0</v>
      </c>
      <c r="AO90" s="81">
        <f>COUNTIFS(Offshore_Wells_Jan_2024[[Region QB]:[Region QB]],"C/SWA",Offshore_Wells_Jan_2024[[Spud Year]:[Spud Year]],AO$4,Offshore_Wells_Jan_2024[[Original Wellbore Intent]:[Original Wellbore Intent]],"Appraisal",Offshore_Wells_Jan_2024[[Sidetrack/Respud]:[Sidetrack/Respud]],"Original Wellbores")</f>
        <v>0</v>
      </c>
      <c r="AP90" s="81">
        <f>COUNTIFS(Offshore_Wells_Jan_2024[[Region QB]:[Region QB]],"C/SWA",Offshore_Wells_Jan_2024[[Spud Year]:[Spud Year]],AP$4,Offshore_Wells_Jan_2024[[Original Wellbore Intent]:[Original Wellbore Intent]],"Appraisal",Offshore_Wells_Jan_2024[[Sidetrack/Respud]:[Sidetrack/Respud]],"Original Wellbores")</f>
        <v>0</v>
      </c>
      <c r="AQ90" s="81">
        <f>COUNTIFS(Offshore_Wells_Jan_2024[[Region QB]:[Region QB]],"C/SWA",Offshore_Wells_Jan_2024[[Spud Year]:[Spud Year]],AQ$4,Offshore_Wells_Jan_2024[[Original Wellbore Intent]:[Original Wellbore Intent]],"Appraisal",Offshore_Wells_Jan_2024[[Sidetrack/Respud]:[Sidetrack/Respud]],"Original Wellbores")</f>
        <v>0</v>
      </c>
      <c r="AR90" s="81">
        <f>COUNTIFS(Offshore_Wells_Jan_2024[[Region QB]:[Region QB]],"C/SWA",Offshore_Wells_Jan_2024[[Spud Year]:[Spud Year]],AR$4,Offshore_Wells_Jan_2024[[Original Wellbore Intent]:[Original Wellbore Intent]],"Appraisal",Offshore_Wells_Jan_2024[[Sidetrack/Respud]:[Sidetrack/Respud]],"Original Wellbores")</f>
        <v>0</v>
      </c>
      <c r="AS90" s="81">
        <f>COUNTIFS(Offshore_Wells_Jan_2024[[Region QB]:[Region QB]],"C/SWA",Offshore_Wells_Jan_2024[[Spud Year]:[Spud Year]],AS$4,Offshore_Wells_Jan_2024[[Original Wellbore Intent]:[Original Wellbore Intent]],"Appraisal",Offshore_Wells_Jan_2024[[Sidetrack/Respud]:[Sidetrack/Respud]],"Original Wellbores")</f>
        <v>0</v>
      </c>
      <c r="AT90" s="81">
        <f>COUNTIFS(Offshore_Wells_Jan_2024[[Region QB]:[Region QB]],"C/SWA",Offshore_Wells_Jan_2024[[Spud Year]:[Spud Year]],AT$4,Offshore_Wells_Jan_2024[[Original Wellbore Intent]:[Original Wellbore Intent]],"Appraisal",Offshore_Wells_Jan_2024[[Sidetrack/Respud]:[Sidetrack/Respud]],"Original Wellbores")</f>
        <v>0</v>
      </c>
      <c r="AU90" s="81">
        <f>COUNTIFS(Offshore_Wells_Jan_2024[[Region QB]:[Region QB]],"C/SWA",Offshore_Wells_Jan_2024[[Spud Year]:[Spud Year]],AU$4,Offshore_Wells_Jan_2024[[Original Wellbore Intent]:[Original Wellbore Intent]],"Appraisal",Offshore_Wells_Jan_2024[[Sidetrack/Respud]:[Sidetrack/Respud]],"Original Wellbores")</f>
        <v>0</v>
      </c>
      <c r="AV90" s="81">
        <f>COUNTIFS(Offshore_Wells_Jan_2024[[Region QB]:[Region QB]],"C/SWA",Offshore_Wells_Jan_2024[[Spud Year]:[Spud Year]],AV$4,Offshore_Wells_Jan_2024[[Original Wellbore Intent]:[Original Wellbore Intent]],"Appraisal",Offshore_Wells_Jan_2024[[Sidetrack/Respud]:[Sidetrack/Respud]],"Original Wellbores")</f>
        <v>0</v>
      </c>
      <c r="AW90" s="81">
        <f>COUNTIFS(Offshore_Wells_Jan_2024[[Region QB]:[Region QB]],"C/SWA",Offshore_Wells_Jan_2024[[Spud Year]:[Spud Year]],AW$4,Offshore_Wells_Jan_2024[[Original Wellbore Intent]:[Original Wellbore Intent]],"Appraisal",Offshore_Wells_Jan_2024[[Sidetrack/Respud]:[Sidetrack/Respud]],"Original Wellbores")</f>
        <v>0</v>
      </c>
      <c r="AX90" s="81">
        <f>COUNTIFS(Offshore_Wells_Jan_2024[[Region QB]:[Region QB]],"C/SWA",Offshore_Wells_Jan_2024[[Spud Year]:[Spud Year]],AX$4,Offshore_Wells_Jan_2024[[Original Wellbore Intent]:[Original Wellbore Intent]],"Appraisal",Offshore_Wells_Jan_2024[[Sidetrack/Respud]:[Sidetrack/Respud]],"Original Wellbores")</f>
        <v>0</v>
      </c>
      <c r="AY90" s="81">
        <f>COUNTIFS(Offshore_Wells_Jan_2024[[Region QB]:[Region QB]],"C/SWA",Offshore_Wells_Jan_2024[[Spud Year]:[Spud Year]],AY$4,Offshore_Wells_Jan_2024[[Original Wellbore Intent]:[Original Wellbore Intent]],"Appraisal",Offshore_Wells_Jan_2024[[Sidetrack/Respud]:[Sidetrack/Respud]],"Original Wellbores")</f>
        <v>0</v>
      </c>
      <c r="AZ90" s="81">
        <f>COUNTIFS(Offshore_Wells_Jan_2024[[Region QB]:[Region QB]],"C/SWA",Offshore_Wells_Jan_2024[[Spud Year]:[Spud Year]],AZ$4,Offshore_Wells_Jan_2024[[Original Wellbore Intent]:[Original Wellbore Intent]],"Appraisal",Offshore_Wells_Jan_2024[[Sidetrack/Respud]:[Sidetrack/Respud]],"Original Wellbores")</f>
        <v>0</v>
      </c>
      <c r="BA90" s="81">
        <f>COUNTIFS(Offshore_Wells_Jan_2024[[Region QB]:[Region QB]],"C/SWA",Offshore_Wells_Jan_2024[[Spud Year]:[Spud Year]],BA$4,Offshore_Wells_Jan_2024[[Original Wellbore Intent]:[Original Wellbore Intent]],"Appraisal",Offshore_Wells_Jan_2024[[Sidetrack/Respud]:[Sidetrack/Respud]],"Original Wellbores")</f>
        <v>0</v>
      </c>
      <c r="BB90" s="81">
        <f>COUNTIFS(Offshore_Wells_Jan_2024[[Region QB]:[Region QB]],"C/SWA",Offshore_Wells_Jan_2024[[Spud Year]:[Spud Year]],BB$4,Offshore_Wells_Jan_2024[[Original Wellbore Intent]:[Original Wellbore Intent]],"Appraisal",Offshore_Wells_Jan_2024[[Sidetrack/Respud]:[Sidetrack/Respud]],"Original Wellbores")</f>
        <v>0</v>
      </c>
      <c r="BC90" s="81">
        <f>COUNTIFS(Offshore_Wells_Jan_2024[[Region QB]:[Region QB]],"C/SWA",Offshore_Wells_Jan_2024[[Spud Year]:[Spud Year]],BC$4,Offshore_Wells_Jan_2024[[Original Wellbore Intent]:[Original Wellbore Intent]],"Appraisal",Offshore_Wells_Jan_2024[[Sidetrack/Respud]:[Sidetrack/Respud]],"Original Wellbores")</f>
        <v>0</v>
      </c>
      <c r="BD90" s="81">
        <f>COUNTIFS(Offshore_Wells_Jan_2024[[Region QB]:[Region QB]],"C/SWA",Offshore_Wells_Jan_2024[[Spud Year]:[Spud Year]],BD$4,Offshore_Wells_Jan_2024[[Original Wellbore Intent]:[Original Wellbore Intent]],"Appraisal",Offshore_Wells_Jan_2024[[Sidetrack/Respud]:[Sidetrack/Respud]],"Original Wellbores")</f>
        <v>0</v>
      </c>
      <c r="BE90" s="81">
        <f>COUNTIFS(Offshore_Wells_Jan_2024[[Region QB]:[Region QB]],"C/SWA",Offshore_Wells_Jan_2024[[Spud Year]:[Spud Year]],BE$4,Offshore_Wells_Jan_2024[[Original Wellbore Intent]:[Original Wellbore Intent]],"Appraisal",Offshore_Wells_Jan_2024[[Sidetrack/Respud]:[Sidetrack/Respud]],"Original Wellbores")</f>
        <v>0</v>
      </c>
      <c r="BF90" s="81">
        <f>COUNTIFS(Offshore_Wells_Jan_2024[[Region QB]:[Region QB]],"C/SWA",Offshore_Wells_Jan_2024[[Spud Year]:[Spud Year]],BF$4,Offshore_Wells_Jan_2024[[Original Wellbore Intent]:[Original Wellbore Intent]],"Appraisal",Offshore_Wells_Jan_2024[[Sidetrack/Respud]:[Sidetrack/Respud]],"Original Wellbores")</f>
        <v>1</v>
      </c>
      <c r="BG90" s="81">
        <f>COUNTIFS(Offshore_Wells_Jan_2024[[Region QB]:[Region QB]],"C/SWA",Offshore_Wells_Jan_2024[[Spud Year]:[Spud Year]],BG$4,Offshore_Wells_Jan_2024[[Original Wellbore Intent]:[Original Wellbore Intent]],"Appraisal",Offshore_Wells_Jan_2024[[Sidetrack/Respud]:[Sidetrack/Respud]],"Original Wellbores")</f>
        <v>0</v>
      </c>
      <c r="BH90" s="81">
        <f>COUNTIFS(Offshore_Wells_Jan_2024[[Region QB]:[Region QB]],"C/SWA",Offshore_Wells_Jan_2024[[Spud Year]:[Spud Year]],BH$4,Offshore_Wells_Jan_2024[[Original Wellbore Intent]:[Original Wellbore Intent]],"Appraisal",Offshore_Wells_Jan_2024[[Sidetrack/Respud]:[Sidetrack/Respud]],"Original Wellbores")</f>
        <v>0</v>
      </c>
      <c r="BI90" s="81">
        <f>COUNTIFS(Offshore_Wells_Jan_2024[[Region QB]:[Region QB]],"C/SWA",Offshore_Wells_Jan_2024[[Spud Year]:[Spud Year]],BI$4,Offshore_Wells_Jan_2024[[Original Wellbore Intent]:[Original Wellbore Intent]],"Appraisal",Offshore_Wells_Jan_2024[[Sidetrack/Respud]:[Sidetrack/Respud]],"Original Wellbores")</f>
        <v>0</v>
      </c>
      <c r="BJ90" s="81">
        <f>COUNTIFS(Offshore_Wells_Jan_2024[[Region QB]:[Region QB]],"C/SWA",Offshore_Wells_Jan_2024[[Spud Year]:[Spud Year]],BJ$4,Offshore_Wells_Jan_2024[[Original Wellbore Intent]:[Original Wellbore Intent]],"Appraisal",Offshore_Wells_Jan_2024[[Sidetrack/Respud]:[Sidetrack/Respud]],"Original Wellbores")</f>
        <v>0</v>
      </c>
      <c r="BK90" s="73">
        <f t="shared" si="491"/>
        <v>8</v>
      </c>
    </row>
    <row r="91" spans="1:63" outlineLevel="1" x14ac:dyDescent="0.3">
      <c r="A91" s="17"/>
      <c r="B91" s="19" t="s">
        <v>39</v>
      </c>
      <c r="C91" s="81">
        <f>COUNTIFS(Offshore_Wells_Jan_2024[[Region QB]:[Region QB]],"CNS",Offshore_Wells_Jan_2024[[Spud Year]:[Spud Year]],C$4,Offshore_Wells_Jan_2024[[Original Wellbore Intent]:[Original Wellbore Intent]],"Appraisal",Offshore_Wells_Jan_2024[[Sidetrack/Respud]:[Sidetrack/Respud]],"Original Wellbores")</f>
        <v>0</v>
      </c>
      <c r="D91" s="81">
        <f>COUNTIFS(Offshore_Wells_Jan_2024[[Region QB]:[Region QB]],"CNS",Offshore_Wells_Jan_2024[[Spud Year]:[Spud Year]],D$4,Offshore_Wells_Jan_2024[[Original Wellbore Intent]:[Original Wellbore Intent]],"Appraisal",Offshore_Wells_Jan_2024[[Sidetrack/Respud]:[Sidetrack/Respud]],"Original Wellbores")</f>
        <v>0</v>
      </c>
      <c r="E91" s="81">
        <f>COUNTIFS(Offshore_Wells_Jan_2024[[Region QB]:[Region QB]],"CNS",Offshore_Wells_Jan_2024[[Spud Year]:[Spud Year]],E$4,Offshore_Wells_Jan_2024[[Original Wellbore Intent]:[Original Wellbore Intent]],"Appraisal",Offshore_Wells_Jan_2024[[Sidetrack/Respud]:[Sidetrack/Respud]],"Original Wellbores")</f>
        <v>0</v>
      </c>
      <c r="F91" s="81">
        <f>COUNTIFS(Offshore_Wells_Jan_2024[[Region QB]:[Region QB]],"CNS",Offshore_Wells_Jan_2024[[Spud Year]:[Spud Year]],F$4,Offshore_Wells_Jan_2024[[Original Wellbore Intent]:[Original Wellbore Intent]],"Appraisal",Offshore_Wells_Jan_2024[[Sidetrack/Respud]:[Sidetrack/Respud]],"Original Wellbores")</f>
        <v>0</v>
      </c>
      <c r="G91" s="81">
        <f>COUNTIFS(Offshore_Wells_Jan_2024[[Region QB]:[Region QB]],"CNS",Offshore_Wells_Jan_2024[[Spud Year]:[Spud Year]],G$4,Offshore_Wells_Jan_2024[[Original Wellbore Intent]:[Original Wellbore Intent]],"Appraisal",Offshore_Wells_Jan_2024[[Sidetrack/Respud]:[Sidetrack/Respud]],"Original Wellbores")</f>
        <v>0</v>
      </c>
      <c r="H91" s="81">
        <f>COUNTIFS(Offshore_Wells_Jan_2024[[Region QB]:[Region QB]],"CNS",Offshore_Wells_Jan_2024[[Spud Year]:[Spud Year]],H$4,Offshore_Wells_Jan_2024[[Original Wellbore Intent]:[Original Wellbore Intent]],"Appraisal",Offshore_Wells_Jan_2024[[Sidetrack/Respud]:[Sidetrack/Respud]],"Original Wellbores")</f>
        <v>0</v>
      </c>
      <c r="I91" s="81">
        <f>COUNTIFS(Offshore_Wells_Jan_2024[[Region QB]:[Region QB]],"CNS",Offshore_Wells_Jan_2024[[Spud Year]:[Spud Year]],I$4,Offshore_Wells_Jan_2024[[Original Wellbore Intent]:[Original Wellbore Intent]],"Appraisal",Offshore_Wells_Jan_2024[[Sidetrack/Respud]:[Sidetrack/Respud]],"Original Wellbores")</f>
        <v>0</v>
      </c>
      <c r="J91" s="81">
        <f>COUNTIFS(Offshore_Wells_Jan_2024[[Region QB]:[Region QB]],"CNS",Offshore_Wells_Jan_2024[[Spud Year]:[Spud Year]],J$4,Offshore_Wells_Jan_2024[[Original Wellbore Intent]:[Original Wellbore Intent]],"Appraisal",Offshore_Wells_Jan_2024[[Sidetrack/Respud]:[Sidetrack/Respud]],"Original Wellbores")</f>
        <v>5</v>
      </c>
      <c r="K91" s="81">
        <f>COUNTIFS(Offshore_Wells_Jan_2024[[Region QB]:[Region QB]],"CNS",Offshore_Wells_Jan_2024[[Spud Year]:[Spud Year]],K$4,Offshore_Wells_Jan_2024[[Original Wellbore Intent]:[Original Wellbore Intent]],"Appraisal",Offshore_Wells_Jan_2024[[Sidetrack/Respud]:[Sidetrack/Respud]],"Original Wellbores")</f>
        <v>3</v>
      </c>
      <c r="L91" s="81">
        <f>COUNTIFS(Offshore_Wells_Jan_2024[[Region QB]:[Region QB]],"CNS",Offshore_Wells_Jan_2024[[Spud Year]:[Spud Year]],L$4,Offshore_Wells_Jan_2024[[Original Wellbore Intent]:[Original Wellbore Intent]],"Appraisal",Offshore_Wells_Jan_2024[[Sidetrack/Respud]:[Sidetrack/Respud]],"Original Wellbores")</f>
        <v>6</v>
      </c>
      <c r="M91" s="81">
        <f>COUNTIFS(Offshore_Wells_Jan_2024[[Region QB]:[Region QB]],"CNS",Offshore_Wells_Jan_2024[[Spud Year]:[Spud Year]],M$4,Offshore_Wells_Jan_2024[[Original Wellbore Intent]:[Original Wellbore Intent]],"Appraisal",Offshore_Wells_Jan_2024[[Sidetrack/Respud]:[Sidetrack/Respud]],"Original Wellbores")</f>
        <v>6</v>
      </c>
      <c r="N91" s="81">
        <f>COUNTIFS(Offshore_Wells_Jan_2024[[Region QB]:[Region QB]],"CNS",Offshore_Wells_Jan_2024[[Spud Year]:[Spud Year]],N$4,Offshore_Wells_Jan_2024[[Original Wellbore Intent]:[Original Wellbore Intent]],"Appraisal",Offshore_Wells_Jan_2024[[Sidetrack/Respud]:[Sidetrack/Respud]],"Original Wellbores")</f>
        <v>12</v>
      </c>
      <c r="O91" s="81">
        <f>COUNTIFS(Offshore_Wells_Jan_2024[[Region QB]:[Region QB]],"CNS",Offshore_Wells_Jan_2024[[Spud Year]:[Spud Year]],O$4,Offshore_Wells_Jan_2024[[Original Wellbore Intent]:[Original Wellbore Intent]],"Appraisal",Offshore_Wells_Jan_2024[[Sidetrack/Respud]:[Sidetrack/Respud]],"Original Wellbores")</f>
        <v>9</v>
      </c>
      <c r="P91" s="81">
        <f>COUNTIFS(Offshore_Wells_Jan_2024[[Region QB]:[Region QB]],"CNS",Offshore_Wells_Jan_2024[[Spud Year]:[Spud Year]],P$4,Offshore_Wells_Jan_2024[[Original Wellbore Intent]:[Original Wellbore Intent]],"Appraisal",Offshore_Wells_Jan_2024[[Sidetrack/Respud]:[Sidetrack/Respud]],"Original Wellbores")</f>
        <v>12</v>
      </c>
      <c r="Q91" s="81">
        <f>COUNTIFS(Offshore_Wells_Jan_2024[[Region QB]:[Region QB]],"CNS",Offshore_Wells_Jan_2024[[Spud Year]:[Spud Year]],Q$4,Offshore_Wells_Jan_2024[[Original Wellbore Intent]:[Original Wellbore Intent]],"Appraisal",Offshore_Wells_Jan_2024[[Sidetrack/Respud]:[Sidetrack/Respud]],"Original Wellbores")</f>
        <v>6</v>
      </c>
      <c r="R91" s="81">
        <f>COUNTIFS(Offshore_Wells_Jan_2024[[Region QB]:[Region QB]],"CNS",Offshore_Wells_Jan_2024[[Spud Year]:[Spud Year]],R$4,Offshore_Wells_Jan_2024[[Original Wellbore Intent]:[Original Wellbore Intent]],"Appraisal",Offshore_Wells_Jan_2024[[Sidetrack/Respud]:[Sidetrack/Respud]],"Original Wellbores")</f>
        <v>7</v>
      </c>
      <c r="S91" s="81">
        <f>COUNTIFS(Offshore_Wells_Jan_2024[[Region QB]:[Region QB]],"CNS",Offshore_Wells_Jan_2024[[Spud Year]:[Spud Year]],S$4,Offshore_Wells_Jan_2024[[Original Wellbore Intent]:[Original Wellbore Intent]],"Appraisal",Offshore_Wells_Jan_2024[[Sidetrack/Respud]:[Sidetrack/Respud]],"Original Wellbores")</f>
        <v>7</v>
      </c>
      <c r="T91" s="81">
        <f>COUNTIFS(Offshore_Wells_Jan_2024[[Region QB]:[Region QB]],"CNS",Offshore_Wells_Jan_2024[[Spud Year]:[Spud Year]],T$4,Offshore_Wells_Jan_2024[[Original Wellbore Intent]:[Original Wellbore Intent]],"Appraisal",Offshore_Wells_Jan_2024[[Sidetrack/Respud]:[Sidetrack/Respud]],"Original Wellbores")</f>
        <v>8</v>
      </c>
      <c r="U91" s="81">
        <f>COUNTIFS(Offshore_Wells_Jan_2024[[Region QB]:[Region QB]],"CNS",Offshore_Wells_Jan_2024[[Spud Year]:[Spud Year]],U$4,Offshore_Wells_Jan_2024[[Original Wellbore Intent]:[Original Wellbore Intent]],"Appraisal",Offshore_Wells_Jan_2024[[Sidetrack/Respud]:[Sidetrack/Respud]],"Original Wellbores")</f>
        <v>21</v>
      </c>
      <c r="V91" s="81">
        <f>COUNTIFS(Offshore_Wells_Jan_2024[[Region QB]:[Region QB]],"CNS",Offshore_Wells_Jan_2024[[Spud Year]:[Spud Year]],V$4,Offshore_Wells_Jan_2024[[Original Wellbore Intent]:[Original Wellbore Intent]],"Appraisal",Offshore_Wells_Jan_2024[[Sidetrack/Respud]:[Sidetrack/Respud]],"Original Wellbores")</f>
        <v>13</v>
      </c>
      <c r="W91" s="81">
        <f>COUNTIFS(Offshore_Wells_Jan_2024[[Region QB]:[Region QB]],"CNS",Offshore_Wells_Jan_2024[[Spud Year]:[Spud Year]],W$4,Offshore_Wells_Jan_2024[[Original Wellbore Intent]:[Original Wellbore Intent]],"Appraisal",Offshore_Wells_Jan_2024[[Sidetrack/Respud]:[Sidetrack/Respud]],"Original Wellbores")</f>
        <v>38</v>
      </c>
      <c r="X91" s="81">
        <f>COUNTIFS(Offshore_Wells_Jan_2024[[Region QB]:[Region QB]],"CNS",Offshore_Wells_Jan_2024[[Spud Year]:[Spud Year]],X$4,Offshore_Wells_Jan_2024[[Original Wellbore Intent]:[Original Wellbore Intent]],"Appraisal",Offshore_Wells_Jan_2024[[Sidetrack/Respud]:[Sidetrack/Respud]],"Original Wellbores")</f>
        <v>14</v>
      </c>
      <c r="Y91" s="81">
        <f>COUNTIFS(Offshore_Wells_Jan_2024[[Region QB]:[Region QB]],"CNS",Offshore_Wells_Jan_2024[[Spud Year]:[Spud Year]],Y$4,Offshore_Wells_Jan_2024[[Original Wellbore Intent]:[Original Wellbore Intent]],"Appraisal",Offshore_Wells_Jan_2024[[Sidetrack/Respud]:[Sidetrack/Respud]],"Original Wellbores")</f>
        <v>9</v>
      </c>
      <c r="Z91" s="81">
        <f>COUNTIFS(Offshore_Wells_Jan_2024[[Region QB]:[Region QB]],"CNS",Offshore_Wells_Jan_2024[[Spud Year]:[Spud Year]],Z$4,Offshore_Wells_Jan_2024[[Original Wellbore Intent]:[Original Wellbore Intent]],"Appraisal",Offshore_Wells_Jan_2024[[Sidetrack/Respud]:[Sidetrack/Respud]],"Original Wellbores")</f>
        <v>22</v>
      </c>
      <c r="AA91" s="81">
        <f>COUNTIFS(Offshore_Wells_Jan_2024[[Region QB]:[Region QB]],"CNS",Offshore_Wells_Jan_2024[[Spud Year]:[Spud Year]],AA$4,Offshore_Wells_Jan_2024[[Original Wellbore Intent]:[Original Wellbore Intent]],"Appraisal",Offshore_Wells_Jan_2024[[Sidetrack/Respud]:[Sidetrack/Respud]],"Original Wellbores")</f>
        <v>26</v>
      </c>
      <c r="AB91" s="81">
        <f>COUNTIFS(Offshore_Wells_Jan_2024[[Region QB]:[Region QB]],"CNS",Offshore_Wells_Jan_2024[[Spud Year]:[Spud Year]],AB$4,Offshore_Wells_Jan_2024[[Original Wellbore Intent]:[Original Wellbore Intent]],"Appraisal",Offshore_Wells_Jan_2024[[Sidetrack/Respud]:[Sidetrack/Respud]],"Original Wellbores")</f>
        <v>34</v>
      </c>
      <c r="AC91" s="81">
        <f>COUNTIFS(Offshore_Wells_Jan_2024[[Region QB]:[Region QB]],"CNS",Offshore_Wells_Jan_2024[[Spud Year]:[Spud Year]],AC$4,Offshore_Wells_Jan_2024[[Original Wellbore Intent]:[Original Wellbore Intent]],"Appraisal",Offshore_Wells_Jan_2024[[Sidetrack/Respud]:[Sidetrack/Respud]],"Original Wellbores")</f>
        <v>27</v>
      </c>
      <c r="AD91" s="81">
        <f>COUNTIFS(Offshore_Wells_Jan_2024[[Region QB]:[Region QB]],"CNS",Offshore_Wells_Jan_2024[[Spud Year]:[Spud Year]],AD$4,Offshore_Wells_Jan_2024[[Original Wellbore Intent]:[Original Wellbore Intent]],"Appraisal",Offshore_Wells_Jan_2024[[Sidetrack/Respud]:[Sidetrack/Respud]],"Original Wellbores")</f>
        <v>27</v>
      </c>
      <c r="AE91" s="81">
        <f>COUNTIFS(Offshore_Wells_Jan_2024[[Region QB]:[Region QB]],"CNS",Offshore_Wells_Jan_2024[[Spud Year]:[Spud Year]],AE$4,Offshore_Wells_Jan_2024[[Original Wellbore Intent]:[Original Wellbore Intent]],"Appraisal",Offshore_Wells_Jan_2024[[Sidetrack/Respud]:[Sidetrack/Respud]],"Original Wellbores")</f>
        <v>22</v>
      </c>
      <c r="AF91" s="81">
        <f>COUNTIFS(Offshore_Wells_Jan_2024[[Region QB]:[Region QB]],"CNS",Offshore_Wells_Jan_2024[[Spud Year]:[Spud Year]],AF$4,Offshore_Wells_Jan_2024[[Original Wellbore Intent]:[Original Wellbore Intent]],"Appraisal",Offshore_Wells_Jan_2024[[Sidetrack/Respud]:[Sidetrack/Respud]],"Original Wellbores")</f>
        <v>28</v>
      </c>
      <c r="AG91" s="81">
        <f>COUNTIFS(Offshore_Wells_Jan_2024[[Region QB]:[Region QB]],"CNS",Offshore_Wells_Jan_2024[[Spud Year]:[Spud Year]],AG$4,Offshore_Wells_Jan_2024[[Original Wellbore Intent]:[Original Wellbore Intent]],"Appraisal",Offshore_Wells_Jan_2024[[Sidetrack/Respud]:[Sidetrack/Respud]],"Original Wellbores")</f>
        <v>9</v>
      </c>
      <c r="AH91" s="81">
        <f>COUNTIFS(Offshore_Wells_Jan_2024[[Region QB]:[Region QB]],"CNS",Offshore_Wells_Jan_2024[[Spud Year]:[Spud Year]],AH$4,Offshore_Wells_Jan_2024[[Original Wellbore Intent]:[Original Wellbore Intent]],"Appraisal",Offshore_Wells_Jan_2024[[Sidetrack/Respud]:[Sidetrack/Respud]],"Original Wellbores")</f>
        <v>9</v>
      </c>
      <c r="AI91" s="81">
        <f>COUNTIFS(Offshore_Wells_Jan_2024[[Region QB]:[Region QB]],"CNS",Offshore_Wells_Jan_2024[[Spud Year]:[Spud Year]],AI$4,Offshore_Wells_Jan_2024[[Original Wellbore Intent]:[Original Wellbore Intent]],"Appraisal",Offshore_Wells_Jan_2024[[Sidetrack/Respud]:[Sidetrack/Respud]],"Original Wellbores")</f>
        <v>16</v>
      </c>
      <c r="AJ91" s="81">
        <f>COUNTIFS(Offshore_Wells_Jan_2024[[Region QB]:[Region QB]],"CNS",Offshore_Wells_Jan_2024[[Spud Year]:[Spud Year]],AJ$4,Offshore_Wells_Jan_2024[[Original Wellbore Intent]:[Original Wellbore Intent]],"Appraisal",Offshore_Wells_Jan_2024[[Sidetrack/Respud]:[Sidetrack/Respud]],"Original Wellbores")</f>
        <v>8</v>
      </c>
      <c r="AK91" s="81">
        <f>COUNTIFS(Offshore_Wells_Jan_2024[[Region QB]:[Region QB]],"CNS",Offshore_Wells_Jan_2024[[Spud Year]:[Spud Year]],AK$4,Offshore_Wells_Jan_2024[[Original Wellbore Intent]:[Original Wellbore Intent]],"Appraisal",Offshore_Wells_Jan_2024[[Sidetrack/Respud]:[Sidetrack/Respud]],"Original Wellbores")</f>
        <v>9</v>
      </c>
      <c r="AL91" s="81">
        <f>COUNTIFS(Offshore_Wells_Jan_2024[[Region QB]:[Region QB]],"CNS",Offshore_Wells_Jan_2024[[Spud Year]:[Spud Year]],AL$4,Offshore_Wells_Jan_2024[[Original Wellbore Intent]:[Original Wellbore Intent]],"Appraisal",Offshore_Wells_Jan_2024[[Sidetrack/Respud]:[Sidetrack/Respud]],"Original Wellbores")</f>
        <v>14</v>
      </c>
      <c r="AM91" s="81">
        <f>COUNTIFS(Offshore_Wells_Jan_2024[[Region QB]:[Region QB]],"CNS",Offshore_Wells_Jan_2024[[Spud Year]:[Spud Year]],AM$4,Offshore_Wells_Jan_2024[[Original Wellbore Intent]:[Original Wellbore Intent]],"Appraisal",Offshore_Wells_Jan_2024[[Sidetrack/Respud]:[Sidetrack/Respud]],"Original Wellbores")</f>
        <v>9</v>
      </c>
      <c r="AN91" s="81">
        <f>COUNTIFS(Offshore_Wells_Jan_2024[[Region QB]:[Region QB]],"CNS",Offshore_Wells_Jan_2024[[Spud Year]:[Spud Year]],AN$4,Offshore_Wells_Jan_2024[[Original Wellbore Intent]:[Original Wellbore Intent]],"Appraisal",Offshore_Wells_Jan_2024[[Sidetrack/Respud]:[Sidetrack/Respud]],"Original Wellbores")</f>
        <v>13</v>
      </c>
      <c r="AO91" s="81">
        <f>COUNTIFS(Offshore_Wells_Jan_2024[[Region QB]:[Region QB]],"CNS",Offshore_Wells_Jan_2024[[Spud Year]:[Spud Year]],AO$4,Offshore_Wells_Jan_2024[[Original Wellbore Intent]:[Original Wellbore Intent]],"Appraisal",Offshore_Wells_Jan_2024[[Sidetrack/Respud]:[Sidetrack/Respud]],"Original Wellbores")</f>
        <v>10</v>
      </c>
      <c r="AP91" s="81">
        <f>COUNTIFS(Offshore_Wells_Jan_2024[[Region QB]:[Region QB]],"CNS",Offshore_Wells_Jan_2024[[Spud Year]:[Spud Year]],AP$4,Offshore_Wells_Jan_2024[[Original Wellbore Intent]:[Original Wellbore Intent]],"Appraisal",Offshore_Wells_Jan_2024[[Sidetrack/Respud]:[Sidetrack/Respud]],"Original Wellbores")</f>
        <v>7</v>
      </c>
      <c r="AQ91" s="81">
        <f>COUNTIFS(Offshore_Wells_Jan_2024[[Region QB]:[Region QB]],"CNS",Offshore_Wells_Jan_2024[[Spud Year]:[Spud Year]],AQ$4,Offshore_Wells_Jan_2024[[Original Wellbore Intent]:[Original Wellbore Intent]],"Appraisal",Offshore_Wells_Jan_2024[[Sidetrack/Respud]:[Sidetrack/Respud]],"Original Wellbores")</f>
        <v>8</v>
      </c>
      <c r="AR91" s="81">
        <f>COUNTIFS(Offshore_Wells_Jan_2024[[Region QB]:[Region QB]],"CNS",Offshore_Wells_Jan_2024[[Spud Year]:[Spud Year]],AR$4,Offshore_Wells_Jan_2024[[Original Wellbore Intent]:[Original Wellbore Intent]],"Appraisal",Offshore_Wells_Jan_2024[[Sidetrack/Respud]:[Sidetrack/Respud]],"Original Wellbores")</f>
        <v>9</v>
      </c>
      <c r="AS91" s="81">
        <f>COUNTIFS(Offshore_Wells_Jan_2024[[Region QB]:[Region QB]],"CNS",Offshore_Wells_Jan_2024[[Spud Year]:[Spud Year]],AS$4,Offshore_Wells_Jan_2024[[Original Wellbore Intent]:[Original Wellbore Intent]],"Appraisal",Offshore_Wells_Jan_2024[[Sidetrack/Respud]:[Sidetrack/Respud]],"Original Wellbores")</f>
        <v>9</v>
      </c>
      <c r="AT91" s="81">
        <f>COUNTIFS(Offshore_Wells_Jan_2024[[Region QB]:[Region QB]],"CNS",Offshore_Wells_Jan_2024[[Spud Year]:[Spud Year]],AT$4,Offshore_Wells_Jan_2024[[Original Wellbore Intent]:[Original Wellbore Intent]],"Appraisal",Offshore_Wells_Jan_2024[[Sidetrack/Respud]:[Sidetrack/Respud]],"Original Wellbores")</f>
        <v>21</v>
      </c>
      <c r="AU91" s="81">
        <f>COUNTIFS(Offshore_Wells_Jan_2024[[Region QB]:[Region QB]],"CNS",Offshore_Wells_Jan_2024[[Spud Year]:[Spud Year]],AU$4,Offshore_Wells_Jan_2024[[Original Wellbore Intent]:[Original Wellbore Intent]],"Appraisal",Offshore_Wells_Jan_2024[[Sidetrack/Respud]:[Sidetrack/Respud]],"Original Wellbores")</f>
        <v>11</v>
      </c>
      <c r="AV91" s="81">
        <f>COUNTIFS(Offshore_Wells_Jan_2024[[Region QB]:[Region QB]],"CNS",Offshore_Wells_Jan_2024[[Spud Year]:[Spud Year]],AV$4,Offshore_Wells_Jan_2024[[Original Wellbore Intent]:[Original Wellbore Intent]],"Appraisal",Offshore_Wells_Jan_2024[[Sidetrack/Respud]:[Sidetrack/Respud]],"Original Wellbores")</f>
        <v>9</v>
      </c>
      <c r="AW91" s="81">
        <f>COUNTIFS(Offshore_Wells_Jan_2024[[Region QB]:[Region QB]],"CNS",Offshore_Wells_Jan_2024[[Spud Year]:[Spud Year]],AW$4,Offshore_Wells_Jan_2024[[Original Wellbore Intent]:[Original Wellbore Intent]],"Appraisal",Offshore_Wells_Jan_2024[[Sidetrack/Respud]:[Sidetrack/Respud]],"Original Wellbores")</f>
        <v>12</v>
      </c>
      <c r="AX91" s="81">
        <f>COUNTIFS(Offshore_Wells_Jan_2024[[Region QB]:[Region QB]],"CNS",Offshore_Wells_Jan_2024[[Spud Year]:[Spud Year]],AX$4,Offshore_Wells_Jan_2024[[Original Wellbore Intent]:[Original Wellbore Intent]],"Appraisal",Offshore_Wells_Jan_2024[[Sidetrack/Respud]:[Sidetrack/Respud]],"Original Wellbores")</f>
        <v>7</v>
      </c>
      <c r="AY91" s="81">
        <f>COUNTIFS(Offshore_Wells_Jan_2024[[Region QB]:[Region QB]],"CNS",Offshore_Wells_Jan_2024[[Spud Year]:[Spud Year]],AY$4,Offshore_Wells_Jan_2024[[Original Wellbore Intent]:[Original Wellbore Intent]],"Appraisal",Offshore_Wells_Jan_2024[[Sidetrack/Respud]:[Sidetrack/Respud]],"Original Wellbores")</f>
        <v>17</v>
      </c>
      <c r="AZ91" s="81">
        <f>COUNTIFS(Offshore_Wells_Jan_2024[[Region QB]:[Region QB]],"CNS",Offshore_Wells_Jan_2024[[Spud Year]:[Spud Year]],AZ$4,Offshore_Wells_Jan_2024[[Original Wellbore Intent]:[Original Wellbore Intent]],"Appraisal",Offshore_Wells_Jan_2024[[Sidetrack/Respud]:[Sidetrack/Respud]],"Original Wellbores")</f>
        <v>6</v>
      </c>
      <c r="BA91" s="81">
        <f>COUNTIFS(Offshore_Wells_Jan_2024[[Region QB]:[Region QB]],"CNS",Offshore_Wells_Jan_2024[[Spud Year]:[Spud Year]],BA$4,Offshore_Wells_Jan_2024[[Original Wellbore Intent]:[Original Wellbore Intent]],"Appraisal",Offshore_Wells_Jan_2024[[Sidetrack/Respud]:[Sidetrack/Respud]],"Original Wellbores")</f>
        <v>3</v>
      </c>
      <c r="BB91" s="81">
        <f>COUNTIFS(Offshore_Wells_Jan_2024[[Region QB]:[Region QB]],"CNS",Offshore_Wells_Jan_2024[[Spud Year]:[Spud Year]],BB$4,Offshore_Wells_Jan_2024[[Original Wellbore Intent]:[Original Wellbore Intent]],"Appraisal",Offshore_Wells_Jan_2024[[Sidetrack/Respud]:[Sidetrack/Respud]],"Original Wellbores")</f>
        <v>2</v>
      </c>
      <c r="BC91" s="81">
        <f>COUNTIFS(Offshore_Wells_Jan_2024[[Region QB]:[Region QB]],"CNS",Offshore_Wells_Jan_2024[[Spud Year]:[Spud Year]],BC$4,Offshore_Wells_Jan_2024[[Original Wellbore Intent]:[Original Wellbore Intent]],"Appraisal",Offshore_Wells_Jan_2024[[Sidetrack/Respud]:[Sidetrack/Respud]],"Original Wellbores")</f>
        <v>2</v>
      </c>
      <c r="BD91" s="81">
        <f>COUNTIFS(Offshore_Wells_Jan_2024[[Region QB]:[Region QB]],"CNS",Offshore_Wells_Jan_2024[[Spud Year]:[Spud Year]],BD$4,Offshore_Wells_Jan_2024[[Original Wellbore Intent]:[Original Wellbore Intent]],"Appraisal",Offshore_Wells_Jan_2024[[Sidetrack/Respud]:[Sidetrack/Respud]],"Original Wellbores")</f>
        <v>3</v>
      </c>
      <c r="BE91" s="81">
        <f>COUNTIFS(Offshore_Wells_Jan_2024[[Region QB]:[Region QB]],"CNS",Offshore_Wells_Jan_2024[[Spud Year]:[Spud Year]],BE$4,Offshore_Wells_Jan_2024[[Original Wellbore Intent]:[Original Wellbore Intent]],"Appraisal",Offshore_Wells_Jan_2024[[Sidetrack/Respud]:[Sidetrack/Respud]],"Original Wellbores")</f>
        <v>3</v>
      </c>
      <c r="BF91" s="81">
        <f>COUNTIFS(Offshore_Wells_Jan_2024[[Region QB]:[Region QB]],"CNS",Offshore_Wells_Jan_2024[[Spud Year]:[Spud Year]],BF$4,Offshore_Wells_Jan_2024[[Original Wellbore Intent]:[Original Wellbore Intent]],"Appraisal",Offshore_Wells_Jan_2024[[Sidetrack/Respud]:[Sidetrack/Respud]],"Original Wellbores")</f>
        <v>5</v>
      </c>
      <c r="BG91" s="81">
        <f>COUNTIFS(Offshore_Wells_Jan_2024[[Region QB]:[Region QB]],"CNS",Offshore_Wells_Jan_2024[[Spud Year]:[Spud Year]],BG$4,Offshore_Wells_Jan_2024[[Original Wellbore Intent]:[Original Wellbore Intent]],"Appraisal",Offshore_Wells_Jan_2024[[Sidetrack/Respud]:[Sidetrack/Respud]],"Original Wellbores")</f>
        <v>1</v>
      </c>
      <c r="BH91" s="81">
        <f>COUNTIFS(Offshore_Wells_Jan_2024[[Region QB]:[Region QB]],"CNS",Offshore_Wells_Jan_2024[[Spud Year]:[Spud Year]],BH$4,Offshore_Wells_Jan_2024[[Original Wellbore Intent]:[Original Wellbore Intent]],"Appraisal",Offshore_Wells_Jan_2024[[Sidetrack/Respud]:[Sidetrack/Respud]],"Original Wellbores")</f>
        <v>2</v>
      </c>
      <c r="BI91" s="81">
        <f>COUNTIFS(Offshore_Wells_Jan_2024[[Region QB]:[Region QB]],"CNS",Offshore_Wells_Jan_2024[[Spud Year]:[Spud Year]],BI$4,Offshore_Wells_Jan_2024[[Original Wellbore Intent]:[Original Wellbore Intent]],"Appraisal",Offshore_Wells_Jan_2024[[Sidetrack/Respud]:[Sidetrack/Respud]],"Original Wellbores")</f>
        <v>3</v>
      </c>
      <c r="BJ91" s="81">
        <f>COUNTIFS(Offshore_Wells_Jan_2024[[Region QB]:[Region QB]],"CNS",Offshore_Wells_Jan_2024[[Spud Year]:[Spud Year]],BJ$4,Offshore_Wells_Jan_2024[[Original Wellbore Intent]:[Original Wellbore Intent]],"Appraisal",Offshore_Wells_Jan_2024[[Sidetrack/Respud]:[Sidetrack/Respud]],"Original Wellbores")</f>
        <v>2</v>
      </c>
      <c r="BK91" s="73">
        <f t="shared" si="491"/>
        <v>601</v>
      </c>
    </row>
    <row r="92" spans="1:63" outlineLevel="1" x14ac:dyDescent="0.3">
      <c r="A92" s="17"/>
      <c r="B92" s="19" t="s">
        <v>40</v>
      </c>
      <c r="C92" s="81">
        <f>COUNTIFS(Offshore_Wells_Jan_2024[[Region QB]:[Region QB]],"NNS",Offshore_Wells_Jan_2024[[Spud Year]:[Spud Year]],C$4,Offshore_Wells_Jan_2024[[Original Wellbore Intent]:[Original Wellbore Intent]],"Appraisal",Offshore_Wells_Jan_2024[[Sidetrack/Respud]:[Sidetrack/Respud]],"Original Wellbores")</f>
        <v>0</v>
      </c>
      <c r="D92" s="81">
        <f>COUNTIFS(Offshore_Wells_Jan_2024[[Region QB]:[Region QB]],"NNS",Offshore_Wells_Jan_2024[[Spud Year]:[Spud Year]],D$4,Offshore_Wells_Jan_2024[[Original Wellbore Intent]:[Original Wellbore Intent]],"Appraisal",Offshore_Wells_Jan_2024[[Sidetrack/Respud]:[Sidetrack/Respud]],"Original Wellbores")</f>
        <v>0</v>
      </c>
      <c r="E92" s="81">
        <f>COUNTIFS(Offshore_Wells_Jan_2024[[Region QB]:[Region QB]],"NNS",Offshore_Wells_Jan_2024[[Spud Year]:[Spud Year]],E$4,Offshore_Wells_Jan_2024[[Original Wellbore Intent]:[Original Wellbore Intent]],"Appraisal",Offshore_Wells_Jan_2024[[Sidetrack/Respud]:[Sidetrack/Respud]],"Original Wellbores")</f>
        <v>0</v>
      </c>
      <c r="F92" s="81">
        <f>COUNTIFS(Offshore_Wells_Jan_2024[[Region QB]:[Region QB]],"NNS",Offshore_Wells_Jan_2024[[Spud Year]:[Spud Year]],F$4,Offshore_Wells_Jan_2024[[Original Wellbore Intent]:[Original Wellbore Intent]],"Appraisal",Offshore_Wells_Jan_2024[[Sidetrack/Respud]:[Sidetrack/Respud]],"Original Wellbores")</f>
        <v>0</v>
      </c>
      <c r="G92" s="81">
        <f>COUNTIFS(Offshore_Wells_Jan_2024[[Region QB]:[Region QB]],"NNS",Offshore_Wells_Jan_2024[[Spud Year]:[Spud Year]],G$4,Offshore_Wells_Jan_2024[[Original Wellbore Intent]:[Original Wellbore Intent]],"Appraisal",Offshore_Wells_Jan_2024[[Sidetrack/Respud]:[Sidetrack/Respud]],"Original Wellbores")</f>
        <v>0</v>
      </c>
      <c r="H92" s="81">
        <f>COUNTIFS(Offshore_Wells_Jan_2024[[Region QB]:[Region QB]],"NNS",Offshore_Wells_Jan_2024[[Spud Year]:[Spud Year]],H$4,Offshore_Wells_Jan_2024[[Original Wellbore Intent]:[Original Wellbore Intent]],"Appraisal",Offshore_Wells_Jan_2024[[Sidetrack/Respud]:[Sidetrack/Respud]],"Original Wellbores")</f>
        <v>0</v>
      </c>
      <c r="I92" s="81">
        <f>COUNTIFS(Offshore_Wells_Jan_2024[[Region QB]:[Region QB]],"NNS",Offshore_Wells_Jan_2024[[Spud Year]:[Spud Year]],I$4,Offshore_Wells_Jan_2024[[Original Wellbore Intent]:[Original Wellbore Intent]],"Appraisal",Offshore_Wells_Jan_2024[[Sidetrack/Respud]:[Sidetrack/Respud]],"Original Wellbores")</f>
        <v>0</v>
      </c>
      <c r="J92" s="81">
        <f>COUNTIFS(Offshore_Wells_Jan_2024[[Region QB]:[Region QB]],"NNS",Offshore_Wells_Jan_2024[[Spud Year]:[Spud Year]],J$4,Offshore_Wells_Jan_2024[[Original Wellbore Intent]:[Original Wellbore Intent]],"Appraisal",Offshore_Wells_Jan_2024[[Sidetrack/Respud]:[Sidetrack/Respud]],"Original Wellbores")</f>
        <v>0</v>
      </c>
      <c r="K92" s="81">
        <f>COUNTIFS(Offshore_Wells_Jan_2024[[Region QB]:[Region QB]],"NNS",Offshore_Wells_Jan_2024[[Spud Year]:[Spud Year]],K$4,Offshore_Wells_Jan_2024[[Original Wellbore Intent]:[Original Wellbore Intent]],"Appraisal",Offshore_Wells_Jan_2024[[Sidetrack/Respud]:[Sidetrack/Respud]],"Original Wellbores")</f>
        <v>2</v>
      </c>
      <c r="L92" s="81">
        <f>COUNTIFS(Offshore_Wells_Jan_2024[[Region QB]:[Region QB]],"NNS",Offshore_Wells_Jan_2024[[Spud Year]:[Spud Year]],L$4,Offshore_Wells_Jan_2024[[Original Wellbore Intent]:[Original Wellbore Intent]],"Appraisal",Offshore_Wells_Jan_2024[[Sidetrack/Respud]:[Sidetrack/Respud]],"Original Wellbores")</f>
        <v>9</v>
      </c>
      <c r="M92" s="81">
        <f>COUNTIFS(Offshore_Wells_Jan_2024[[Region QB]:[Region QB]],"NNS",Offshore_Wells_Jan_2024[[Spud Year]:[Spud Year]],M$4,Offshore_Wells_Jan_2024[[Original Wellbore Intent]:[Original Wellbore Intent]],"Appraisal",Offshore_Wells_Jan_2024[[Sidetrack/Respud]:[Sidetrack/Respud]],"Original Wellbores")</f>
        <v>30</v>
      </c>
      <c r="N92" s="81">
        <f>COUNTIFS(Offshore_Wells_Jan_2024[[Region QB]:[Region QB]],"NNS",Offshore_Wells_Jan_2024[[Spud Year]:[Spud Year]],N$4,Offshore_Wells_Jan_2024[[Original Wellbore Intent]:[Original Wellbore Intent]],"Appraisal",Offshore_Wells_Jan_2024[[Sidetrack/Respud]:[Sidetrack/Respud]],"Original Wellbores")</f>
        <v>26</v>
      </c>
      <c r="O92" s="81">
        <f>COUNTIFS(Offshore_Wells_Jan_2024[[Region QB]:[Region QB]],"NNS",Offshore_Wells_Jan_2024[[Spud Year]:[Spud Year]],O$4,Offshore_Wells_Jan_2024[[Original Wellbore Intent]:[Original Wellbore Intent]],"Appraisal",Offshore_Wells_Jan_2024[[Sidetrack/Respud]:[Sidetrack/Respud]],"Original Wellbores")</f>
        <v>21</v>
      </c>
      <c r="P92" s="81">
        <f>COUNTIFS(Offshore_Wells_Jan_2024[[Region QB]:[Region QB]],"NNS",Offshore_Wells_Jan_2024[[Spud Year]:[Spud Year]],P$4,Offshore_Wells_Jan_2024[[Original Wellbore Intent]:[Original Wellbore Intent]],"Appraisal",Offshore_Wells_Jan_2024[[Sidetrack/Respud]:[Sidetrack/Respud]],"Original Wellbores")</f>
        <v>25</v>
      </c>
      <c r="Q92" s="81">
        <f>COUNTIFS(Offshore_Wells_Jan_2024[[Region QB]:[Region QB]],"NNS",Offshore_Wells_Jan_2024[[Spud Year]:[Spud Year]],Q$4,Offshore_Wells_Jan_2024[[Original Wellbore Intent]:[Original Wellbore Intent]],"Appraisal",Offshore_Wells_Jan_2024[[Sidetrack/Respud]:[Sidetrack/Respud]],"Original Wellbores")</f>
        <v>13</v>
      </c>
      <c r="R92" s="81">
        <f>COUNTIFS(Offshore_Wells_Jan_2024[[Region QB]:[Region QB]],"NNS",Offshore_Wells_Jan_2024[[Spud Year]:[Spud Year]],R$4,Offshore_Wells_Jan_2024[[Original Wellbore Intent]:[Original Wellbore Intent]],"Appraisal",Offshore_Wells_Jan_2024[[Sidetrack/Respud]:[Sidetrack/Respud]],"Original Wellbores")</f>
        <v>10</v>
      </c>
      <c r="S92" s="81">
        <f>COUNTIFS(Offshore_Wells_Jan_2024[[Region QB]:[Region QB]],"NNS",Offshore_Wells_Jan_2024[[Spud Year]:[Spud Year]],S$4,Offshore_Wells_Jan_2024[[Original Wellbore Intent]:[Original Wellbore Intent]],"Appraisal",Offshore_Wells_Jan_2024[[Sidetrack/Respud]:[Sidetrack/Respud]],"Original Wellbores")</f>
        <v>16</v>
      </c>
      <c r="T92" s="81">
        <f>COUNTIFS(Offshore_Wells_Jan_2024[[Region QB]:[Region QB]],"NNS",Offshore_Wells_Jan_2024[[Spud Year]:[Spud Year]],T$4,Offshore_Wells_Jan_2024[[Original Wellbore Intent]:[Original Wellbore Intent]],"Appraisal",Offshore_Wells_Jan_2024[[Sidetrack/Respud]:[Sidetrack/Respud]],"Original Wellbores")</f>
        <v>21</v>
      </c>
      <c r="U92" s="81">
        <f>COUNTIFS(Offshore_Wells_Jan_2024[[Region QB]:[Region QB]],"NNS",Offshore_Wells_Jan_2024[[Spud Year]:[Spud Year]],U$4,Offshore_Wells_Jan_2024[[Original Wellbore Intent]:[Original Wellbore Intent]],"Appraisal",Offshore_Wells_Jan_2024[[Sidetrack/Respud]:[Sidetrack/Respud]],"Original Wellbores")</f>
        <v>15</v>
      </c>
      <c r="V92" s="81">
        <f>COUNTIFS(Offshore_Wells_Jan_2024[[Region QB]:[Region QB]],"NNS",Offshore_Wells_Jan_2024[[Spud Year]:[Spud Year]],V$4,Offshore_Wells_Jan_2024[[Original Wellbore Intent]:[Original Wellbore Intent]],"Appraisal",Offshore_Wells_Jan_2024[[Sidetrack/Respud]:[Sidetrack/Respud]],"Original Wellbores")</f>
        <v>19</v>
      </c>
      <c r="W92" s="81">
        <f>COUNTIFS(Offshore_Wells_Jan_2024[[Region QB]:[Region QB]],"NNS",Offshore_Wells_Jan_2024[[Spud Year]:[Spud Year]],W$4,Offshore_Wells_Jan_2024[[Original Wellbore Intent]:[Original Wellbore Intent]],"Appraisal",Offshore_Wells_Jan_2024[[Sidetrack/Respud]:[Sidetrack/Respud]],"Original Wellbores")</f>
        <v>25</v>
      </c>
      <c r="X92" s="81">
        <f>COUNTIFS(Offshore_Wells_Jan_2024[[Region QB]:[Region QB]],"NNS",Offshore_Wells_Jan_2024[[Spud Year]:[Spud Year]],X$4,Offshore_Wells_Jan_2024[[Original Wellbore Intent]:[Original Wellbore Intent]],"Appraisal",Offshore_Wells_Jan_2024[[Sidetrack/Respud]:[Sidetrack/Respud]],"Original Wellbores")</f>
        <v>23</v>
      </c>
      <c r="Y92" s="81">
        <f>COUNTIFS(Offshore_Wells_Jan_2024[[Region QB]:[Region QB]],"NNS",Offshore_Wells_Jan_2024[[Spud Year]:[Spud Year]],Y$4,Offshore_Wells_Jan_2024[[Original Wellbore Intent]:[Original Wellbore Intent]],"Appraisal",Offshore_Wells_Jan_2024[[Sidetrack/Respud]:[Sidetrack/Respud]],"Original Wellbores")</f>
        <v>12</v>
      </c>
      <c r="Z92" s="81">
        <f>COUNTIFS(Offshore_Wells_Jan_2024[[Region QB]:[Region QB]],"NNS",Offshore_Wells_Jan_2024[[Spud Year]:[Spud Year]],Z$4,Offshore_Wells_Jan_2024[[Original Wellbore Intent]:[Original Wellbore Intent]],"Appraisal",Offshore_Wells_Jan_2024[[Sidetrack/Respud]:[Sidetrack/Respud]],"Original Wellbores")</f>
        <v>23</v>
      </c>
      <c r="AA92" s="81">
        <f>COUNTIFS(Offshore_Wells_Jan_2024[[Region QB]:[Region QB]],"NNS",Offshore_Wells_Jan_2024[[Spud Year]:[Spud Year]],AA$4,Offshore_Wells_Jan_2024[[Original Wellbore Intent]:[Original Wellbore Intent]],"Appraisal",Offshore_Wells_Jan_2024[[Sidetrack/Respud]:[Sidetrack/Respud]],"Original Wellbores")</f>
        <v>21</v>
      </c>
      <c r="AB92" s="81">
        <f>COUNTIFS(Offshore_Wells_Jan_2024[[Region QB]:[Region QB]],"NNS",Offshore_Wells_Jan_2024[[Spud Year]:[Spud Year]],AB$4,Offshore_Wells_Jan_2024[[Original Wellbore Intent]:[Original Wellbore Intent]],"Appraisal",Offshore_Wells_Jan_2024[[Sidetrack/Respud]:[Sidetrack/Respud]],"Original Wellbores")</f>
        <v>27</v>
      </c>
      <c r="AC92" s="81">
        <f>COUNTIFS(Offshore_Wells_Jan_2024[[Region QB]:[Region QB]],"NNS",Offshore_Wells_Jan_2024[[Spud Year]:[Spud Year]],AC$4,Offshore_Wells_Jan_2024[[Original Wellbore Intent]:[Original Wellbore Intent]],"Appraisal",Offshore_Wells_Jan_2024[[Sidetrack/Respud]:[Sidetrack/Respud]],"Original Wellbores")</f>
        <v>14</v>
      </c>
      <c r="AD92" s="81">
        <f>COUNTIFS(Offshore_Wells_Jan_2024[[Region QB]:[Region QB]],"NNS",Offshore_Wells_Jan_2024[[Spud Year]:[Spud Year]],AD$4,Offshore_Wells_Jan_2024[[Original Wellbore Intent]:[Original Wellbore Intent]],"Appraisal",Offshore_Wells_Jan_2024[[Sidetrack/Respud]:[Sidetrack/Respud]],"Original Wellbores")</f>
        <v>18</v>
      </c>
      <c r="AE92" s="81">
        <f>COUNTIFS(Offshore_Wells_Jan_2024[[Region QB]:[Region QB]],"NNS",Offshore_Wells_Jan_2024[[Spud Year]:[Spud Year]],AE$4,Offshore_Wells_Jan_2024[[Original Wellbore Intent]:[Original Wellbore Intent]],"Appraisal",Offshore_Wells_Jan_2024[[Sidetrack/Respud]:[Sidetrack/Respud]],"Original Wellbores")</f>
        <v>10</v>
      </c>
      <c r="AF92" s="81">
        <f>COUNTIFS(Offshore_Wells_Jan_2024[[Region QB]:[Region QB]],"NNS",Offshore_Wells_Jan_2024[[Spud Year]:[Spud Year]],AF$4,Offshore_Wells_Jan_2024[[Original Wellbore Intent]:[Original Wellbore Intent]],"Appraisal",Offshore_Wells_Jan_2024[[Sidetrack/Respud]:[Sidetrack/Respud]],"Original Wellbores")</f>
        <v>9</v>
      </c>
      <c r="AG92" s="81">
        <f>COUNTIFS(Offshore_Wells_Jan_2024[[Region QB]:[Region QB]],"NNS",Offshore_Wells_Jan_2024[[Spud Year]:[Spud Year]],AG$4,Offshore_Wells_Jan_2024[[Original Wellbore Intent]:[Original Wellbore Intent]],"Appraisal",Offshore_Wells_Jan_2024[[Sidetrack/Respud]:[Sidetrack/Respud]],"Original Wellbores")</f>
        <v>2</v>
      </c>
      <c r="AH92" s="81">
        <f>COUNTIFS(Offshore_Wells_Jan_2024[[Region QB]:[Region QB]],"NNS",Offshore_Wells_Jan_2024[[Spud Year]:[Spud Year]],AH$4,Offshore_Wells_Jan_2024[[Original Wellbore Intent]:[Original Wellbore Intent]],"Appraisal",Offshore_Wells_Jan_2024[[Sidetrack/Respud]:[Sidetrack/Respud]],"Original Wellbores")</f>
        <v>1</v>
      </c>
      <c r="AI92" s="81">
        <f>COUNTIFS(Offshore_Wells_Jan_2024[[Region QB]:[Region QB]],"NNS",Offshore_Wells_Jan_2024[[Spud Year]:[Spud Year]],AI$4,Offshore_Wells_Jan_2024[[Original Wellbore Intent]:[Original Wellbore Intent]],"Appraisal",Offshore_Wells_Jan_2024[[Sidetrack/Respud]:[Sidetrack/Respud]],"Original Wellbores")</f>
        <v>12</v>
      </c>
      <c r="AJ92" s="81">
        <f>COUNTIFS(Offshore_Wells_Jan_2024[[Region QB]:[Region QB]],"NNS",Offshore_Wells_Jan_2024[[Spud Year]:[Spud Year]],AJ$4,Offshore_Wells_Jan_2024[[Original Wellbore Intent]:[Original Wellbore Intent]],"Appraisal",Offshore_Wells_Jan_2024[[Sidetrack/Respud]:[Sidetrack/Respud]],"Original Wellbores")</f>
        <v>8</v>
      </c>
      <c r="AK92" s="81">
        <f>COUNTIFS(Offshore_Wells_Jan_2024[[Region QB]:[Region QB]],"NNS",Offshore_Wells_Jan_2024[[Spud Year]:[Spud Year]],AK$4,Offshore_Wells_Jan_2024[[Original Wellbore Intent]:[Original Wellbore Intent]],"Appraisal",Offshore_Wells_Jan_2024[[Sidetrack/Respud]:[Sidetrack/Respud]],"Original Wellbores")</f>
        <v>6</v>
      </c>
      <c r="AL92" s="81">
        <f>COUNTIFS(Offshore_Wells_Jan_2024[[Region QB]:[Region QB]],"NNS",Offshore_Wells_Jan_2024[[Spud Year]:[Spud Year]],AL$4,Offshore_Wells_Jan_2024[[Original Wellbore Intent]:[Original Wellbore Intent]],"Appraisal",Offshore_Wells_Jan_2024[[Sidetrack/Respud]:[Sidetrack/Respud]],"Original Wellbores")</f>
        <v>1</v>
      </c>
      <c r="AM92" s="81">
        <f>COUNTIFS(Offshore_Wells_Jan_2024[[Region QB]:[Region QB]],"NNS",Offshore_Wells_Jan_2024[[Spud Year]:[Spud Year]],AM$4,Offshore_Wells_Jan_2024[[Original Wellbore Intent]:[Original Wellbore Intent]],"Appraisal",Offshore_Wells_Jan_2024[[Sidetrack/Respud]:[Sidetrack/Respud]],"Original Wellbores")</f>
        <v>7</v>
      </c>
      <c r="AN92" s="81">
        <f>COUNTIFS(Offshore_Wells_Jan_2024[[Region QB]:[Region QB]],"NNS",Offshore_Wells_Jan_2024[[Spud Year]:[Spud Year]],AN$4,Offshore_Wells_Jan_2024[[Original Wellbore Intent]:[Original Wellbore Intent]],"Appraisal",Offshore_Wells_Jan_2024[[Sidetrack/Respud]:[Sidetrack/Respud]],"Original Wellbores")</f>
        <v>5</v>
      </c>
      <c r="AO92" s="81">
        <f>COUNTIFS(Offshore_Wells_Jan_2024[[Region QB]:[Region QB]],"NNS",Offshore_Wells_Jan_2024[[Spud Year]:[Spud Year]],AO$4,Offshore_Wells_Jan_2024[[Original Wellbore Intent]:[Original Wellbore Intent]],"Appraisal",Offshore_Wells_Jan_2024[[Sidetrack/Respud]:[Sidetrack/Respud]],"Original Wellbores")</f>
        <v>2</v>
      </c>
      <c r="AP92" s="81">
        <f>COUNTIFS(Offshore_Wells_Jan_2024[[Region QB]:[Region QB]],"NNS",Offshore_Wells_Jan_2024[[Spud Year]:[Spud Year]],AP$4,Offshore_Wells_Jan_2024[[Original Wellbore Intent]:[Original Wellbore Intent]],"Appraisal",Offshore_Wells_Jan_2024[[Sidetrack/Respud]:[Sidetrack/Respud]],"Original Wellbores")</f>
        <v>1</v>
      </c>
      <c r="AQ92" s="81">
        <f>COUNTIFS(Offshore_Wells_Jan_2024[[Region QB]:[Region QB]],"NNS",Offshore_Wells_Jan_2024[[Spud Year]:[Spud Year]],AQ$4,Offshore_Wells_Jan_2024[[Original Wellbore Intent]:[Original Wellbore Intent]],"Appraisal",Offshore_Wells_Jan_2024[[Sidetrack/Respud]:[Sidetrack/Respud]],"Original Wellbores")</f>
        <v>12</v>
      </c>
      <c r="AR92" s="81">
        <f>COUNTIFS(Offshore_Wells_Jan_2024[[Region QB]:[Region QB]],"NNS",Offshore_Wells_Jan_2024[[Spud Year]:[Spud Year]],AR$4,Offshore_Wells_Jan_2024[[Original Wellbore Intent]:[Original Wellbore Intent]],"Appraisal",Offshore_Wells_Jan_2024[[Sidetrack/Respud]:[Sidetrack/Respud]],"Original Wellbores")</f>
        <v>7</v>
      </c>
      <c r="AS92" s="81">
        <f>COUNTIFS(Offshore_Wells_Jan_2024[[Region QB]:[Region QB]],"NNS",Offshore_Wells_Jan_2024[[Spud Year]:[Spud Year]],AS$4,Offshore_Wells_Jan_2024[[Original Wellbore Intent]:[Original Wellbore Intent]],"Appraisal",Offshore_Wells_Jan_2024[[Sidetrack/Respud]:[Sidetrack/Respud]],"Original Wellbores")</f>
        <v>6</v>
      </c>
      <c r="AT92" s="81">
        <f>COUNTIFS(Offshore_Wells_Jan_2024[[Region QB]:[Region QB]],"NNS",Offshore_Wells_Jan_2024[[Spud Year]:[Spud Year]],AT$4,Offshore_Wells_Jan_2024[[Original Wellbore Intent]:[Original Wellbore Intent]],"Appraisal",Offshore_Wells_Jan_2024[[Sidetrack/Respud]:[Sidetrack/Respud]],"Original Wellbores")</f>
        <v>12</v>
      </c>
      <c r="AU92" s="81">
        <f>COUNTIFS(Offshore_Wells_Jan_2024[[Region QB]:[Region QB]],"NNS",Offshore_Wells_Jan_2024[[Spud Year]:[Spud Year]],AU$4,Offshore_Wells_Jan_2024[[Original Wellbore Intent]:[Original Wellbore Intent]],"Appraisal",Offshore_Wells_Jan_2024[[Sidetrack/Respud]:[Sidetrack/Respud]],"Original Wellbores")</f>
        <v>12</v>
      </c>
      <c r="AV92" s="81">
        <f>COUNTIFS(Offshore_Wells_Jan_2024[[Region QB]:[Region QB]],"NNS",Offshore_Wells_Jan_2024[[Spud Year]:[Spud Year]],AV$4,Offshore_Wells_Jan_2024[[Original Wellbore Intent]:[Original Wellbore Intent]],"Appraisal",Offshore_Wells_Jan_2024[[Sidetrack/Respud]:[Sidetrack/Respud]],"Original Wellbores")</f>
        <v>1</v>
      </c>
      <c r="AW92" s="81">
        <f>COUNTIFS(Offshore_Wells_Jan_2024[[Region QB]:[Region QB]],"NNS",Offshore_Wells_Jan_2024[[Spud Year]:[Spud Year]],AW$4,Offshore_Wells_Jan_2024[[Original Wellbore Intent]:[Original Wellbore Intent]],"Appraisal",Offshore_Wells_Jan_2024[[Sidetrack/Respud]:[Sidetrack/Respud]],"Original Wellbores")</f>
        <v>4</v>
      </c>
      <c r="AX92" s="81">
        <f>COUNTIFS(Offshore_Wells_Jan_2024[[Region QB]:[Region QB]],"NNS",Offshore_Wells_Jan_2024[[Spud Year]:[Spud Year]],AX$4,Offshore_Wells_Jan_2024[[Original Wellbore Intent]:[Original Wellbore Intent]],"Appraisal",Offshore_Wells_Jan_2024[[Sidetrack/Respud]:[Sidetrack/Respud]],"Original Wellbores")</f>
        <v>4</v>
      </c>
      <c r="AY92" s="81">
        <f>COUNTIFS(Offshore_Wells_Jan_2024[[Region QB]:[Region QB]],"NNS",Offshore_Wells_Jan_2024[[Spud Year]:[Spud Year]],AY$4,Offshore_Wells_Jan_2024[[Original Wellbore Intent]:[Original Wellbore Intent]],"Appraisal",Offshore_Wells_Jan_2024[[Sidetrack/Respud]:[Sidetrack/Respud]],"Original Wellbores")</f>
        <v>5</v>
      </c>
      <c r="AZ92" s="81">
        <f>COUNTIFS(Offshore_Wells_Jan_2024[[Region QB]:[Region QB]],"NNS",Offshore_Wells_Jan_2024[[Spud Year]:[Spud Year]],AZ$4,Offshore_Wells_Jan_2024[[Original Wellbore Intent]:[Original Wellbore Intent]],"Appraisal",Offshore_Wells_Jan_2024[[Sidetrack/Respud]:[Sidetrack/Respud]],"Original Wellbores")</f>
        <v>3</v>
      </c>
      <c r="BA92" s="81">
        <f>COUNTIFS(Offshore_Wells_Jan_2024[[Region QB]:[Region QB]],"NNS",Offshore_Wells_Jan_2024[[Spud Year]:[Spud Year]],BA$4,Offshore_Wells_Jan_2024[[Original Wellbore Intent]:[Original Wellbore Intent]],"Appraisal",Offshore_Wells_Jan_2024[[Sidetrack/Respud]:[Sidetrack/Respud]],"Original Wellbores")</f>
        <v>2</v>
      </c>
      <c r="BB92" s="81">
        <f>COUNTIFS(Offshore_Wells_Jan_2024[[Region QB]:[Region QB]],"NNS",Offshore_Wells_Jan_2024[[Spud Year]:[Spud Year]],BB$4,Offshore_Wells_Jan_2024[[Original Wellbore Intent]:[Original Wellbore Intent]],"Appraisal",Offshore_Wells_Jan_2024[[Sidetrack/Respud]:[Sidetrack/Respud]],"Original Wellbores")</f>
        <v>0</v>
      </c>
      <c r="BC92" s="81">
        <f>COUNTIFS(Offshore_Wells_Jan_2024[[Region QB]:[Region QB]],"NNS",Offshore_Wells_Jan_2024[[Spud Year]:[Spud Year]],BC$4,Offshore_Wells_Jan_2024[[Original Wellbore Intent]:[Original Wellbore Intent]],"Appraisal",Offshore_Wells_Jan_2024[[Sidetrack/Respud]:[Sidetrack/Respud]],"Original Wellbores")</f>
        <v>4</v>
      </c>
      <c r="BD92" s="81">
        <f>COUNTIFS(Offshore_Wells_Jan_2024[[Region QB]:[Region QB]],"NNS",Offshore_Wells_Jan_2024[[Spud Year]:[Spud Year]],BD$4,Offshore_Wells_Jan_2024[[Original Wellbore Intent]:[Original Wellbore Intent]],"Appraisal",Offshore_Wells_Jan_2024[[Sidetrack/Respud]:[Sidetrack/Respud]],"Original Wellbores")</f>
        <v>3</v>
      </c>
      <c r="BE92" s="81">
        <f>COUNTIFS(Offshore_Wells_Jan_2024[[Region QB]:[Region QB]],"NNS",Offshore_Wells_Jan_2024[[Spud Year]:[Spud Year]],BE$4,Offshore_Wells_Jan_2024[[Original Wellbore Intent]:[Original Wellbore Intent]],"Appraisal",Offshore_Wells_Jan_2024[[Sidetrack/Respud]:[Sidetrack/Respud]],"Original Wellbores")</f>
        <v>3</v>
      </c>
      <c r="BF92" s="81">
        <f>COUNTIFS(Offshore_Wells_Jan_2024[[Region QB]:[Region QB]],"NNS",Offshore_Wells_Jan_2024[[Spud Year]:[Spud Year]],BF$4,Offshore_Wells_Jan_2024[[Original Wellbore Intent]:[Original Wellbore Intent]],"Appraisal",Offshore_Wells_Jan_2024[[Sidetrack/Respud]:[Sidetrack/Respud]],"Original Wellbores")</f>
        <v>1</v>
      </c>
      <c r="BG92" s="81">
        <f>COUNTIFS(Offshore_Wells_Jan_2024[[Region QB]:[Region QB]],"NNS",Offshore_Wells_Jan_2024[[Spud Year]:[Spud Year]],BG$4,Offshore_Wells_Jan_2024[[Original Wellbore Intent]:[Original Wellbore Intent]],"Appraisal",Offshore_Wells_Jan_2024[[Sidetrack/Respud]:[Sidetrack/Respud]],"Original Wellbores")</f>
        <v>0</v>
      </c>
      <c r="BH92" s="81">
        <f>COUNTIFS(Offshore_Wells_Jan_2024[[Region QB]:[Region QB]],"NNS",Offshore_Wells_Jan_2024[[Spud Year]:[Spud Year]],BH$4,Offshore_Wells_Jan_2024[[Original Wellbore Intent]:[Original Wellbore Intent]],"Appraisal",Offshore_Wells_Jan_2024[[Sidetrack/Respud]:[Sidetrack/Respud]],"Original Wellbores")</f>
        <v>0</v>
      </c>
      <c r="BI92" s="81">
        <f>COUNTIFS(Offshore_Wells_Jan_2024[[Region QB]:[Region QB]],"NNS",Offshore_Wells_Jan_2024[[Spud Year]:[Spud Year]],BI$4,Offshore_Wells_Jan_2024[[Original Wellbore Intent]:[Original Wellbore Intent]],"Appraisal",Offshore_Wells_Jan_2024[[Sidetrack/Respud]:[Sidetrack/Respud]],"Original Wellbores")</f>
        <v>0</v>
      </c>
      <c r="BJ92" s="81">
        <f>COUNTIFS(Offshore_Wells_Jan_2024[[Region QB]:[Region QB]],"NNS",Offshore_Wells_Jan_2024[[Spud Year]:[Spud Year]],BJ$4,Offshore_Wells_Jan_2024[[Original Wellbore Intent]:[Original Wellbore Intent]],"Appraisal",Offshore_Wells_Jan_2024[[Sidetrack/Respud]:[Sidetrack/Respud]],"Original Wellbores")</f>
        <v>0</v>
      </c>
      <c r="BK92" s="73">
        <f t="shared" si="491"/>
        <v>513</v>
      </c>
    </row>
    <row r="93" spans="1:63" outlineLevel="1" x14ac:dyDescent="0.3">
      <c r="A93" s="17"/>
      <c r="B93" s="19" t="s">
        <v>41</v>
      </c>
      <c r="C93" s="81">
        <f>COUNTIFS(Offshore_Wells_Jan_2024[[Region QB]:[Region QB]],"SNS",Offshore_Wells_Jan_2024[[Spud Year]:[Spud Year]],C$4,Offshore_Wells_Jan_2024[[Original Wellbore Intent]:[Original Wellbore Intent]],"Appraisal",Offshore_Wells_Jan_2024[[Sidetrack/Respud]:[Sidetrack/Respud]],"Original Wellbores")</f>
        <v>0</v>
      </c>
      <c r="D93" s="81">
        <f>COUNTIFS(Offshore_Wells_Jan_2024[[Region QB]:[Region QB]],"SNS",Offshore_Wells_Jan_2024[[Spud Year]:[Spud Year]],D$4,Offshore_Wells_Jan_2024[[Original Wellbore Intent]:[Original Wellbore Intent]],"Appraisal",Offshore_Wells_Jan_2024[[Sidetrack/Respud]:[Sidetrack/Respud]],"Original Wellbores")</f>
        <v>0</v>
      </c>
      <c r="E93" s="81">
        <f>COUNTIFS(Offshore_Wells_Jan_2024[[Region QB]:[Region QB]],"SNS",Offshore_Wells_Jan_2024[[Spud Year]:[Spud Year]],E$4,Offshore_Wells_Jan_2024[[Original Wellbore Intent]:[Original Wellbore Intent]],"Appraisal",Offshore_Wells_Jan_2024[[Sidetrack/Respud]:[Sidetrack/Respud]],"Original Wellbores")</f>
        <v>8</v>
      </c>
      <c r="F93" s="81">
        <f>COUNTIFS(Offshore_Wells_Jan_2024[[Region QB]:[Region QB]],"SNS",Offshore_Wells_Jan_2024[[Spud Year]:[Spud Year]],F$4,Offshore_Wells_Jan_2024[[Original Wellbore Intent]:[Original Wellbore Intent]],"Appraisal",Offshore_Wells_Jan_2024[[Sidetrack/Respud]:[Sidetrack/Respud]],"Original Wellbores")</f>
        <v>17</v>
      </c>
      <c r="G93" s="81">
        <f>COUNTIFS(Offshore_Wells_Jan_2024[[Region QB]:[Region QB]],"SNS",Offshore_Wells_Jan_2024[[Spud Year]:[Spud Year]],G$4,Offshore_Wells_Jan_2024[[Original Wellbore Intent]:[Original Wellbore Intent]],"Appraisal",Offshore_Wells_Jan_2024[[Sidetrack/Respud]:[Sidetrack/Respud]],"Original Wellbores")</f>
        <v>6</v>
      </c>
      <c r="H93" s="81">
        <f>COUNTIFS(Offshore_Wells_Jan_2024[[Region QB]:[Region QB]],"SNS",Offshore_Wells_Jan_2024[[Spud Year]:[Spud Year]],H$4,Offshore_Wells_Jan_2024[[Original Wellbore Intent]:[Original Wellbore Intent]],"Appraisal",Offshore_Wells_Jan_2024[[Sidetrack/Respud]:[Sidetrack/Respud]],"Original Wellbores")</f>
        <v>8</v>
      </c>
      <c r="I93" s="81">
        <f>COUNTIFS(Offshore_Wells_Jan_2024[[Region QB]:[Region QB]],"SNS",Offshore_Wells_Jan_2024[[Spud Year]:[Spud Year]],I$4,Offshore_Wells_Jan_2024[[Original Wellbore Intent]:[Original Wellbore Intent]],"Appraisal",Offshore_Wells_Jan_2024[[Sidetrack/Respud]:[Sidetrack/Respud]],"Original Wellbores")</f>
        <v>2</v>
      </c>
      <c r="J93" s="81">
        <f>COUNTIFS(Offshore_Wells_Jan_2024[[Region QB]:[Region QB]],"SNS",Offshore_Wells_Jan_2024[[Spud Year]:[Spud Year]],J$4,Offshore_Wells_Jan_2024[[Original Wellbore Intent]:[Original Wellbore Intent]],"Appraisal",Offshore_Wells_Jan_2024[[Sidetrack/Respud]:[Sidetrack/Respud]],"Original Wellbores")</f>
        <v>0</v>
      </c>
      <c r="K93" s="81">
        <f>COUNTIFS(Offshore_Wells_Jan_2024[[Region QB]:[Region QB]],"SNS",Offshore_Wells_Jan_2024[[Spud Year]:[Spud Year]],K$4,Offshore_Wells_Jan_2024[[Original Wellbore Intent]:[Original Wellbore Intent]],"Appraisal",Offshore_Wells_Jan_2024[[Sidetrack/Respud]:[Sidetrack/Respud]],"Original Wellbores")</f>
        <v>4</v>
      </c>
      <c r="L93" s="81">
        <f>COUNTIFS(Offshore_Wells_Jan_2024[[Region QB]:[Region QB]],"SNS",Offshore_Wells_Jan_2024[[Spud Year]:[Spud Year]],L$4,Offshore_Wells_Jan_2024[[Original Wellbore Intent]:[Original Wellbore Intent]],"Appraisal",Offshore_Wells_Jan_2024[[Sidetrack/Respud]:[Sidetrack/Respud]],"Original Wellbores")</f>
        <v>6</v>
      </c>
      <c r="M93" s="81">
        <f>COUNTIFS(Offshore_Wells_Jan_2024[[Region QB]:[Region QB]],"SNS",Offshore_Wells_Jan_2024[[Spud Year]:[Spud Year]],M$4,Offshore_Wells_Jan_2024[[Original Wellbore Intent]:[Original Wellbore Intent]],"Appraisal",Offshore_Wells_Jan_2024[[Sidetrack/Respud]:[Sidetrack/Respud]],"Original Wellbores")</f>
        <v>2</v>
      </c>
      <c r="N93" s="81">
        <f>COUNTIFS(Offshore_Wells_Jan_2024[[Region QB]:[Region QB]],"SNS",Offshore_Wells_Jan_2024[[Spud Year]:[Spud Year]],N$4,Offshore_Wells_Jan_2024[[Original Wellbore Intent]:[Original Wellbore Intent]],"Appraisal",Offshore_Wells_Jan_2024[[Sidetrack/Respud]:[Sidetrack/Respud]],"Original Wellbores")</f>
        <v>1</v>
      </c>
      <c r="O93" s="81">
        <f>COUNTIFS(Offshore_Wells_Jan_2024[[Region QB]:[Region QB]],"SNS",Offshore_Wells_Jan_2024[[Spud Year]:[Spud Year]],O$4,Offshore_Wells_Jan_2024[[Original Wellbore Intent]:[Original Wellbore Intent]],"Appraisal",Offshore_Wells_Jan_2024[[Sidetrack/Respud]:[Sidetrack/Respud]],"Original Wellbores")</f>
        <v>1</v>
      </c>
      <c r="P93" s="81">
        <f>COUNTIFS(Offshore_Wells_Jan_2024[[Region QB]:[Region QB]],"SNS",Offshore_Wells_Jan_2024[[Spud Year]:[Spud Year]],P$4,Offshore_Wells_Jan_2024[[Original Wellbore Intent]:[Original Wellbore Intent]],"Appraisal",Offshore_Wells_Jan_2024[[Sidetrack/Respud]:[Sidetrack/Respud]],"Original Wellbores")</f>
        <v>0</v>
      </c>
      <c r="Q93" s="81">
        <f>COUNTIFS(Offshore_Wells_Jan_2024[[Region QB]:[Region QB]],"SNS",Offshore_Wells_Jan_2024[[Spud Year]:[Spud Year]],Q$4,Offshore_Wells_Jan_2024[[Original Wellbore Intent]:[Original Wellbore Intent]],"Appraisal",Offshore_Wells_Jan_2024[[Sidetrack/Respud]:[Sidetrack/Respud]],"Original Wellbores")</f>
        <v>0</v>
      </c>
      <c r="R93" s="81">
        <f>COUNTIFS(Offshore_Wells_Jan_2024[[Region QB]:[Region QB]],"SNS",Offshore_Wells_Jan_2024[[Spud Year]:[Spud Year]],R$4,Offshore_Wells_Jan_2024[[Original Wellbore Intent]:[Original Wellbore Intent]],"Appraisal",Offshore_Wells_Jan_2024[[Sidetrack/Respud]:[Sidetrack/Respud]],"Original Wellbores")</f>
        <v>0</v>
      </c>
      <c r="S93" s="81">
        <f>COUNTIFS(Offshore_Wells_Jan_2024[[Region QB]:[Region QB]],"SNS",Offshore_Wells_Jan_2024[[Spud Year]:[Spud Year]],S$4,Offshore_Wells_Jan_2024[[Original Wellbore Intent]:[Original Wellbore Intent]],"Appraisal",Offshore_Wells_Jan_2024[[Sidetrack/Respud]:[Sidetrack/Respud]],"Original Wellbores")</f>
        <v>0</v>
      </c>
      <c r="T93" s="81">
        <f>COUNTIFS(Offshore_Wells_Jan_2024[[Region QB]:[Region QB]],"SNS",Offshore_Wells_Jan_2024[[Spud Year]:[Spud Year]],T$4,Offshore_Wells_Jan_2024[[Original Wellbore Intent]:[Original Wellbore Intent]],"Appraisal",Offshore_Wells_Jan_2024[[Sidetrack/Respud]:[Sidetrack/Respud]],"Original Wellbores")</f>
        <v>2</v>
      </c>
      <c r="U93" s="81">
        <f>COUNTIFS(Offshore_Wells_Jan_2024[[Region QB]:[Region QB]],"SNS",Offshore_Wells_Jan_2024[[Spud Year]:[Spud Year]],U$4,Offshore_Wells_Jan_2024[[Original Wellbore Intent]:[Original Wellbore Intent]],"Appraisal",Offshore_Wells_Jan_2024[[Sidetrack/Respud]:[Sidetrack/Respud]],"Original Wellbores")</f>
        <v>9</v>
      </c>
      <c r="V93" s="81">
        <f>COUNTIFS(Offshore_Wells_Jan_2024[[Region QB]:[Region QB]],"SNS",Offshore_Wells_Jan_2024[[Spud Year]:[Spud Year]],V$4,Offshore_Wells_Jan_2024[[Original Wellbore Intent]:[Original Wellbore Intent]],"Appraisal",Offshore_Wells_Jan_2024[[Sidetrack/Respud]:[Sidetrack/Respud]],"Original Wellbores")</f>
        <v>18</v>
      </c>
      <c r="W93" s="81">
        <f>COUNTIFS(Offshore_Wells_Jan_2024[[Region QB]:[Region QB]],"SNS",Offshore_Wells_Jan_2024[[Spud Year]:[Spud Year]],W$4,Offshore_Wells_Jan_2024[[Original Wellbore Intent]:[Original Wellbore Intent]],"Appraisal",Offshore_Wells_Jan_2024[[Sidetrack/Respud]:[Sidetrack/Respud]],"Original Wellbores")</f>
        <v>23</v>
      </c>
      <c r="X93" s="81">
        <f>COUNTIFS(Offshore_Wells_Jan_2024[[Region QB]:[Region QB]],"SNS",Offshore_Wells_Jan_2024[[Spud Year]:[Spud Year]],X$4,Offshore_Wells_Jan_2024[[Original Wellbore Intent]:[Original Wellbore Intent]],"Appraisal",Offshore_Wells_Jan_2024[[Sidetrack/Respud]:[Sidetrack/Respud]],"Original Wellbores")</f>
        <v>26</v>
      </c>
      <c r="Y93" s="81">
        <f>COUNTIFS(Offshore_Wells_Jan_2024[[Region QB]:[Region QB]],"SNS",Offshore_Wells_Jan_2024[[Spud Year]:[Spud Year]],Y$4,Offshore_Wells_Jan_2024[[Original Wellbore Intent]:[Original Wellbore Intent]],"Appraisal",Offshore_Wells_Jan_2024[[Sidetrack/Respud]:[Sidetrack/Respud]],"Original Wellbores")</f>
        <v>18</v>
      </c>
      <c r="Z93" s="81">
        <f>COUNTIFS(Offshore_Wells_Jan_2024[[Region QB]:[Region QB]],"SNS",Offshore_Wells_Jan_2024[[Spud Year]:[Spud Year]],Z$4,Offshore_Wells_Jan_2024[[Original Wellbore Intent]:[Original Wellbore Intent]],"Appraisal",Offshore_Wells_Jan_2024[[Sidetrack/Respud]:[Sidetrack/Respud]],"Original Wellbores")</f>
        <v>16</v>
      </c>
      <c r="AA93" s="81">
        <f>COUNTIFS(Offshore_Wells_Jan_2024[[Region QB]:[Region QB]],"SNS",Offshore_Wells_Jan_2024[[Spud Year]:[Spud Year]],AA$4,Offshore_Wells_Jan_2024[[Original Wellbore Intent]:[Original Wellbore Intent]],"Appraisal",Offshore_Wells_Jan_2024[[Sidetrack/Respud]:[Sidetrack/Respud]],"Original Wellbores")</f>
        <v>21</v>
      </c>
      <c r="AB93" s="81">
        <f>COUNTIFS(Offshore_Wells_Jan_2024[[Region QB]:[Region QB]],"SNS",Offshore_Wells_Jan_2024[[Spud Year]:[Spud Year]],AB$4,Offshore_Wells_Jan_2024[[Original Wellbore Intent]:[Original Wellbore Intent]],"Appraisal",Offshore_Wells_Jan_2024[[Sidetrack/Respud]:[Sidetrack/Respud]],"Original Wellbores")</f>
        <v>16</v>
      </c>
      <c r="AC93" s="81">
        <f>COUNTIFS(Offshore_Wells_Jan_2024[[Region QB]:[Region QB]],"SNS",Offshore_Wells_Jan_2024[[Spud Year]:[Spud Year]],AC$4,Offshore_Wells_Jan_2024[[Original Wellbore Intent]:[Original Wellbore Intent]],"Appraisal",Offshore_Wells_Jan_2024[[Sidetrack/Respud]:[Sidetrack/Respud]],"Original Wellbores")</f>
        <v>16</v>
      </c>
      <c r="AD93" s="81">
        <f>COUNTIFS(Offshore_Wells_Jan_2024[[Region QB]:[Region QB]],"SNS",Offshore_Wells_Jan_2024[[Spud Year]:[Spud Year]],AD$4,Offshore_Wells_Jan_2024[[Original Wellbore Intent]:[Original Wellbore Intent]],"Appraisal",Offshore_Wells_Jan_2024[[Sidetrack/Respud]:[Sidetrack/Respud]],"Original Wellbores")</f>
        <v>10</v>
      </c>
      <c r="AE93" s="81">
        <f>COUNTIFS(Offshore_Wells_Jan_2024[[Region QB]:[Region QB]],"SNS",Offshore_Wells_Jan_2024[[Spud Year]:[Spud Year]],AE$4,Offshore_Wells_Jan_2024[[Original Wellbore Intent]:[Original Wellbore Intent]],"Appraisal",Offshore_Wells_Jan_2024[[Sidetrack/Respud]:[Sidetrack/Respud]],"Original Wellbores")</f>
        <v>6</v>
      </c>
      <c r="AF93" s="81">
        <f>COUNTIFS(Offshore_Wells_Jan_2024[[Region QB]:[Region QB]],"SNS",Offshore_Wells_Jan_2024[[Spud Year]:[Spud Year]],AF$4,Offshore_Wells_Jan_2024[[Original Wellbore Intent]:[Original Wellbore Intent]],"Appraisal",Offshore_Wells_Jan_2024[[Sidetrack/Respud]:[Sidetrack/Respud]],"Original Wellbores")</f>
        <v>8</v>
      </c>
      <c r="AG93" s="81">
        <f>COUNTIFS(Offshore_Wells_Jan_2024[[Region QB]:[Region QB]],"SNS",Offshore_Wells_Jan_2024[[Spud Year]:[Spud Year]],AG$4,Offshore_Wells_Jan_2024[[Original Wellbore Intent]:[Original Wellbore Intent]],"Appraisal",Offshore_Wells_Jan_2024[[Sidetrack/Respud]:[Sidetrack/Respud]],"Original Wellbores")</f>
        <v>10</v>
      </c>
      <c r="AH93" s="81">
        <f>COUNTIFS(Offshore_Wells_Jan_2024[[Region QB]:[Region QB]],"SNS",Offshore_Wells_Jan_2024[[Spud Year]:[Spud Year]],AH$4,Offshore_Wells_Jan_2024[[Original Wellbore Intent]:[Original Wellbore Intent]],"Appraisal",Offshore_Wells_Jan_2024[[Sidetrack/Respud]:[Sidetrack/Respud]],"Original Wellbores")</f>
        <v>7</v>
      </c>
      <c r="AI93" s="81">
        <f>COUNTIFS(Offshore_Wells_Jan_2024[[Region QB]:[Region QB]],"SNS",Offshore_Wells_Jan_2024[[Spud Year]:[Spud Year]],AI$4,Offshore_Wells_Jan_2024[[Original Wellbore Intent]:[Original Wellbore Intent]],"Appraisal",Offshore_Wells_Jan_2024[[Sidetrack/Respud]:[Sidetrack/Respud]],"Original Wellbores")</f>
        <v>4</v>
      </c>
      <c r="AJ93" s="81">
        <f>COUNTIFS(Offshore_Wells_Jan_2024[[Region QB]:[Region QB]],"SNS",Offshore_Wells_Jan_2024[[Spud Year]:[Spud Year]],AJ$4,Offshore_Wells_Jan_2024[[Original Wellbore Intent]:[Original Wellbore Intent]],"Appraisal",Offshore_Wells_Jan_2024[[Sidetrack/Respud]:[Sidetrack/Respud]],"Original Wellbores")</f>
        <v>5</v>
      </c>
      <c r="AK93" s="81">
        <f>COUNTIFS(Offshore_Wells_Jan_2024[[Region QB]:[Region QB]],"SNS",Offshore_Wells_Jan_2024[[Spud Year]:[Spud Year]],AK$4,Offshore_Wells_Jan_2024[[Original Wellbore Intent]:[Original Wellbore Intent]],"Appraisal",Offshore_Wells_Jan_2024[[Sidetrack/Respud]:[Sidetrack/Respud]],"Original Wellbores")</f>
        <v>1</v>
      </c>
      <c r="AL93" s="81">
        <f>COUNTIFS(Offshore_Wells_Jan_2024[[Region QB]:[Region QB]],"SNS",Offshore_Wells_Jan_2024[[Spud Year]:[Spud Year]],AL$4,Offshore_Wells_Jan_2024[[Original Wellbore Intent]:[Original Wellbore Intent]],"Appraisal",Offshore_Wells_Jan_2024[[Sidetrack/Respud]:[Sidetrack/Respud]],"Original Wellbores")</f>
        <v>3</v>
      </c>
      <c r="AM93" s="81">
        <f>COUNTIFS(Offshore_Wells_Jan_2024[[Region QB]:[Region QB]],"SNS",Offshore_Wells_Jan_2024[[Spud Year]:[Spud Year]],AM$4,Offshore_Wells_Jan_2024[[Original Wellbore Intent]:[Original Wellbore Intent]],"Appraisal",Offshore_Wells_Jan_2024[[Sidetrack/Respud]:[Sidetrack/Respud]],"Original Wellbores")</f>
        <v>4</v>
      </c>
      <c r="AN93" s="81">
        <f>COUNTIFS(Offshore_Wells_Jan_2024[[Region QB]:[Region QB]],"SNS",Offshore_Wells_Jan_2024[[Spud Year]:[Spud Year]],AN$4,Offshore_Wells_Jan_2024[[Original Wellbore Intent]:[Original Wellbore Intent]],"Appraisal",Offshore_Wells_Jan_2024[[Sidetrack/Respud]:[Sidetrack/Respud]],"Original Wellbores")</f>
        <v>1</v>
      </c>
      <c r="AO93" s="81">
        <f>COUNTIFS(Offshore_Wells_Jan_2024[[Region QB]:[Region QB]],"SNS",Offshore_Wells_Jan_2024[[Spud Year]:[Spud Year]],AO$4,Offshore_Wells_Jan_2024[[Original Wellbore Intent]:[Original Wellbore Intent]],"Appraisal",Offshore_Wells_Jan_2024[[Sidetrack/Respud]:[Sidetrack/Respud]],"Original Wellbores")</f>
        <v>4</v>
      </c>
      <c r="AP93" s="81">
        <f>COUNTIFS(Offshore_Wells_Jan_2024[[Region QB]:[Region QB]],"SNS",Offshore_Wells_Jan_2024[[Spud Year]:[Spud Year]],AP$4,Offshore_Wells_Jan_2024[[Original Wellbore Intent]:[Original Wellbore Intent]],"Appraisal",Offshore_Wells_Jan_2024[[Sidetrack/Respud]:[Sidetrack/Respud]],"Original Wellbores")</f>
        <v>3</v>
      </c>
      <c r="AQ93" s="81">
        <f>COUNTIFS(Offshore_Wells_Jan_2024[[Region QB]:[Region QB]],"SNS",Offshore_Wells_Jan_2024[[Spud Year]:[Spud Year]],AQ$4,Offshore_Wells_Jan_2024[[Original Wellbore Intent]:[Original Wellbore Intent]],"Appraisal",Offshore_Wells_Jan_2024[[Sidetrack/Respud]:[Sidetrack/Respud]],"Original Wellbores")</f>
        <v>1</v>
      </c>
      <c r="AR93" s="81">
        <f>COUNTIFS(Offshore_Wells_Jan_2024[[Region QB]:[Region QB]],"SNS",Offshore_Wells_Jan_2024[[Spud Year]:[Spud Year]],AR$4,Offshore_Wells_Jan_2024[[Original Wellbore Intent]:[Original Wellbore Intent]],"Appraisal",Offshore_Wells_Jan_2024[[Sidetrack/Respud]:[Sidetrack/Respud]],"Original Wellbores")</f>
        <v>3</v>
      </c>
      <c r="AS93" s="81">
        <f>COUNTIFS(Offshore_Wells_Jan_2024[[Region QB]:[Region QB]],"SNS",Offshore_Wells_Jan_2024[[Spud Year]:[Spud Year]],AS$4,Offshore_Wells_Jan_2024[[Original Wellbore Intent]:[Original Wellbore Intent]],"Appraisal",Offshore_Wells_Jan_2024[[Sidetrack/Respud]:[Sidetrack/Respud]],"Original Wellbores")</f>
        <v>9</v>
      </c>
      <c r="AT93" s="81">
        <f>COUNTIFS(Offshore_Wells_Jan_2024[[Region QB]:[Region QB]],"SNS",Offshore_Wells_Jan_2024[[Spud Year]:[Spud Year]],AT$4,Offshore_Wells_Jan_2024[[Original Wellbore Intent]:[Original Wellbore Intent]],"Appraisal",Offshore_Wells_Jan_2024[[Sidetrack/Respud]:[Sidetrack/Respud]],"Original Wellbores")</f>
        <v>3</v>
      </c>
      <c r="AU93" s="81">
        <f>COUNTIFS(Offshore_Wells_Jan_2024[[Region QB]:[Region QB]],"SNS",Offshore_Wells_Jan_2024[[Spud Year]:[Spud Year]],AU$4,Offshore_Wells_Jan_2024[[Original Wellbore Intent]:[Original Wellbore Intent]],"Appraisal",Offshore_Wells_Jan_2024[[Sidetrack/Respud]:[Sidetrack/Respud]],"Original Wellbores")</f>
        <v>12</v>
      </c>
      <c r="AV93" s="81">
        <f>COUNTIFS(Offshore_Wells_Jan_2024[[Region QB]:[Region QB]],"SNS",Offshore_Wells_Jan_2024[[Spud Year]:[Spud Year]],AV$4,Offshore_Wells_Jan_2024[[Original Wellbore Intent]:[Original Wellbore Intent]],"Appraisal",Offshore_Wells_Jan_2024[[Sidetrack/Respud]:[Sidetrack/Respud]],"Original Wellbores")</f>
        <v>3</v>
      </c>
      <c r="AW93" s="81">
        <f>COUNTIFS(Offshore_Wells_Jan_2024[[Region QB]:[Region QB]],"SNS",Offshore_Wells_Jan_2024[[Spud Year]:[Spud Year]],AW$4,Offshore_Wells_Jan_2024[[Original Wellbore Intent]:[Original Wellbore Intent]],"Appraisal",Offshore_Wells_Jan_2024[[Sidetrack/Respud]:[Sidetrack/Respud]],"Original Wellbores")</f>
        <v>6</v>
      </c>
      <c r="AX93" s="81">
        <f>COUNTIFS(Offshore_Wells_Jan_2024[[Region QB]:[Region QB]],"SNS",Offshore_Wells_Jan_2024[[Spud Year]:[Spud Year]],AX$4,Offshore_Wells_Jan_2024[[Original Wellbore Intent]:[Original Wellbore Intent]],"Appraisal",Offshore_Wells_Jan_2024[[Sidetrack/Respud]:[Sidetrack/Respud]],"Original Wellbores")</f>
        <v>4</v>
      </c>
      <c r="AY93" s="81">
        <f>COUNTIFS(Offshore_Wells_Jan_2024[[Region QB]:[Region QB]],"SNS",Offshore_Wells_Jan_2024[[Spud Year]:[Spud Year]],AY$4,Offshore_Wells_Jan_2024[[Original Wellbore Intent]:[Original Wellbore Intent]],"Appraisal",Offshore_Wells_Jan_2024[[Sidetrack/Respud]:[Sidetrack/Respud]],"Original Wellbores")</f>
        <v>1</v>
      </c>
      <c r="AZ93" s="81">
        <f>COUNTIFS(Offshore_Wells_Jan_2024[[Region QB]:[Region QB]],"SNS",Offshore_Wells_Jan_2024[[Spud Year]:[Spud Year]],AZ$4,Offshore_Wells_Jan_2024[[Original Wellbore Intent]:[Original Wellbore Intent]],"Appraisal",Offshore_Wells_Jan_2024[[Sidetrack/Respud]:[Sidetrack/Respud]],"Original Wellbores")</f>
        <v>3</v>
      </c>
      <c r="BA93" s="81">
        <f>COUNTIFS(Offshore_Wells_Jan_2024[[Region QB]:[Region QB]],"SNS",Offshore_Wells_Jan_2024[[Spud Year]:[Spud Year]],BA$4,Offshore_Wells_Jan_2024[[Original Wellbore Intent]:[Original Wellbore Intent]],"Appraisal",Offshore_Wells_Jan_2024[[Sidetrack/Respud]:[Sidetrack/Respud]],"Original Wellbores")</f>
        <v>4</v>
      </c>
      <c r="BB93" s="81">
        <f>COUNTIFS(Offshore_Wells_Jan_2024[[Region QB]:[Region QB]],"SNS",Offshore_Wells_Jan_2024[[Spud Year]:[Spud Year]],BB$4,Offshore_Wells_Jan_2024[[Original Wellbore Intent]:[Original Wellbore Intent]],"Appraisal",Offshore_Wells_Jan_2024[[Sidetrack/Respud]:[Sidetrack/Respud]],"Original Wellbores")</f>
        <v>1</v>
      </c>
      <c r="BC93" s="81">
        <f>COUNTIFS(Offshore_Wells_Jan_2024[[Region QB]:[Region QB]],"SNS",Offshore_Wells_Jan_2024[[Spud Year]:[Spud Year]],BC$4,Offshore_Wells_Jan_2024[[Original Wellbore Intent]:[Original Wellbore Intent]],"Appraisal",Offshore_Wells_Jan_2024[[Sidetrack/Respud]:[Sidetrack/Respud]],"Original Wellbores")</f>
        <v>1</v>
      </c>
      <c r="BD93" s="81">
        <f>COUNTIFS(Offshore_Wells_Jan_2024[[Region QB]:[Region QB]],"SNS",Offshore_Wells_Jan_2024[[Spud Year]:[Spud Year]],BD$4,Offshore_Wells_Jan_2024[[Original Wellbore Intent]:[Original Wellbore Intent]],"Appraisal",Offshore_Wells_Jan_2024[[Sidetrack/Respud]:[Sidetrack/Respud]],"Original Wellbores")</f>
        <v>1</v>
      </c>
      <c r="BE93" s="81">
        <f>COUNTIFS(Offshore_Wells_Jan_2024[[Region QB]:[Region QB]],"SNS",Offshore_Wells_Jan_2024[[Spud Year]:[Spud Year]],BE$4,Offshore_Wells_Jan_2024[[Original Wellbore Intent]:[Original Wellbore Intent]],"Appraisal",Offshore_Wells_Jan_2024[[Sidetrack/Respud]:[Sidetrack/Respud]],"Original Wellbores")</f>
        <v>0</v>
      </c>
      <c r="BF93" s="81">
        <f>COUNTIFS(Offshore_Wells_Jan_2024[[Region QB]:[Region QB]],"SNS",Offshore_Wells_Jan_2024[[Spud Year]:[Spud Year]],BF$4,Offshore_Wells_Jan_2024[[Original Wellbore Intent]:[Original Wellbore Intent]],"Appraisal",Offshore_Wells_Jan_2024[[Sidetrack/Respud]:[Sidetrack/Respud]],"Original Wellbores")</f>
        <v>2</v>
      </c>
      <c r="BG93" s="81">
        <f>COUNTIFS(Offshore_Wells_Jan_2024[[Region QB]:[Region QB]],"SNS",Offshore_Wells_Jan_2024[[Spud Year]:[Spud Year]],BG$4,Offshore_Wells_Jan_2024[[Original Wellbore Intent]:[Original Wellbore Intent]],"Appraisal",Offshore_Wells_Jan_2024[[Sidetrack/Respud]:[Sidetrack/Respud]],"Original Wellbores")</f>
        <v>0</v>
      </c>
      <c r="BH93" s="81">
        <f>COUNTIFS(Offshore_Wells_Jan_2024[[Region QB]:[Region QB]],"SNS",Offshore_Wells_Jan_2024[[Spud Year]:[Spud Year]],BH$4,Offshore_Wells_Jan_2024[[Original Wellbore Intent]:[Original Wellbore Intent]],"Appraisal",Offshore_Wells_Jan_2024[[Sidetrack/Respud]:[Sidetrack/Respud]],"Original Wellbores")</f>
        <v>0</v>
      </c>
      <c r="BI93" s="81">
        <f>COUNTIFS(Offshore_Wells_Jan_2024[[Region QB]:[Region QB]],"SNS",Offshore_Wells_Jan_2024[[Spud Year]:[Spud Year]],BI$4,Offshore_Wells_Jan_2024[[Original Wellbore Intent]:[Original Wellbore Intent]],"Appraisal",Offshore_Wells_Jan_2024[[Sidetrack/Respud]:[Sidetrack/Respud]],"Original Wellbores")</f>
        <v>0</v>
      </c>
      <c r="BJ93" s="81">
        <f>COUNTIFS(Offshore_Wells_Jan_2024[[Region QB]:[Region QB]],"SNS",Offshore_Wells_Jan_2024[[Spud Year]:[Spud Year]],BJ$4,Offshore_Wells_Jan_2024[[Original Wellbore Intent]:[Original Wellbore Intent]],"Appraisal",Offshore_Wells_Jan_2024[[Sidetrack/Respud]:[Sidetrack/Respud]],"Original Wellbores")</f>
        <v>0</v>
      </c>
      <c r="BK93" s="73">
        <f t="shared" si="491"/>
        <v>340</v>
      </c>
    </row>
    <row r="94" spans="1:63" outlineLevel="1" x14ac:dyDescent="0.3">
      <c r="A94" s="17"/>
      <c r="B94" s="19" t="s">
        <v>42</v>
      </c>
      <c r="C94" s="81">
        <f>COUNTIFS(Offshore_Wells_Jan_2024[[Region QB]:[Region QB]],"WoE/W",Offshore_Wells_Jan_2024[[Spud Year]:[Spud Year]],C$4,Offshore_Wells_Jan_2024[[Original Wellbore Intent]:[Original Wellbore Intent]],"Appraisal",Offshore_Wells_Jan_2024[[Sidetrack/Respud]:[Sidetrack/Respud]],"Original Wellbores")</f>
        <v>0</v>
      </c>
      <c r="D94" s="81">
        <f>COUNTIFS(Offshore_Wells_Jan_2024[[Region QB]:[Region QB]],"WoE/W",Offshore_Wells_Jan_2024[[Spud Year]:[Spud Year]],D$4,Offshore_Wells_Jan_2024[[Original Wellbore Intent]:[Original Wellbore Intent]],"Appraisal",Offshore_Wells_Jan_2024[[Sidetrack/Respud]:[Sidetrack/Respud]],"Original Wellbores")</f>
        <v>0</v>
      </c>
      <c r="E94" s="81">
        <f>COUNTIFS(Offshore_Wells_Jan_2024[[Region QB]:[Region QB]],"WoE/W",Offshore_Wells_Jan_2024[[Spud Year]:[Spud Year]],E$4,Offshore_Wells_Jan_2024[[Original Wellbore Intent]:[Original Wellbore Intent]],"Appraisal",Offshore_Wells_Jan_2024[[Sidetrack/Respud]:[Sidetrack/Respud]],"Original Wellbores")</f>
        <v>0</v>
      </c>
      <c r="F94" s="81">
        <f>COUNTIFS(Offshore_Wells_Jan_2024[[Region QB]:[Region QB]],"WoE/W",Offshore_Wells_Jan_2024[[Spud Year]:[Spud Year]],F$4,Offshore_Wells_Jan_2024[[Original Wellbore Intent]:[Original Wellbore Intent]],"Appraisal",Offshore_Wells_Jan_2024[[Sidetrack/Respud]:[Sidetrack/Respud]],"Original Wellbores")</f>
        <v>0</v>
      </c>
      <c r="G94" s="81">
        <f>COUNTIFS(Offshore_Wells_Jan_2024[[Region QB]:[Region QB]],"WoE/W",Offshore_Wells_Jan_2024[[Spud Year]:[Spud Year]],G$4,Offshore_Wells_Jan_2024[[Original Wellbore Intent]:[Original Wellbore Intent]],"Appraisal",Offshore_Wells_Jan_2024[[Sidetrack/Respud]:[Sidetrack/Respud]],"Original Wellbores")</f>
        <v>0</v>
      </c>
      <c r="H94" s="81">
        <f>COUNTIFS(Offshore_Wells_Jan_2024[[Region QB]:[Region QB]],"WoE/W",Offshore_Wells_Jan_2024[[Spud Year]:[Spud Year]],H$4,Offshore_Wells_Jan_2024[[Original Wellbore Intent]:[Original Wellbore Intent]],"Appraisal",Offshore_Wells_Jan_2024[[Sidetrack/Respud]:[Sidetrack/Respud]],"Original Wellbores")</f>
        <v>0</v>
      </c>
      <c r="I94" s="81">
        <f>COUNTIFS(Offshore_Wells_Jan_2024[[Region QB]:[Region QB]],"WoE/W",Offshore_Wells_Jan_2024[[Spud Year]:[Spud Year]],I$4,Offshore_Wells_Jan_2024[[Original Wellbore Intent]:[Original Wellbore Intent]],"Appraisal",Offshore_Wells_Jan_2024[[Sidetrack/Respud]:[Sidetrack/Respud]],"Original Wellbores")</f>
        <v>0</v>
      </c>
      <c r="J94" s="81">
        <f>COUNTIFS(Offshore_Wells_Jan_2024[[Region QB]:[Region QB]],"WoE/W",Offshore_Wells_Jan_2024[[Spud Year]:[Spud Year]],J$4,Offshore_Wells_Jan_2024[[Original Wellbore Intent]:[Original Wellbore Intent]],"Appraisal",Offshore_Wells_Jan_2024[[Sidetrack/Respud]:[Sidetrack/Respud]],"Original Wellbores")</f>
        <v>0</v>
      </c>
      <c r="K94" s="81">
        <f>COUNTIFS(Offshore_Wells_Jan_2024[[Region QB]:[Region QB]],"WoE/W",Offshore_Wells_Jan_2024[[Spud Year]:[Spud Year]],K$4,Offshore_Wells_Jan_2024[[Original Wellbore Intent]:[Original Wellbore Intent]],"Appraisal",Offshore_Wells_Jan_2024[[Sidetrack/Respud]:[Sidetrack/Respud]],"Original Wellbores")</f>
        <v>0</v>
      </c>
      <c r="L94" s="81">
        <f>COUNTIFS(Offshore_Wells_Jan_2024[[Region QB]:[Region QB]],"WoE/W",Offshore_Wells_Jan_2024[[Spud Year]:[Spud Year]],L$4,Offshore_Wells_Jan_2024[[Original Wellbore Intent]:[Original Wellbore Intent]],"Appraisal",Offshore_Wells_Jan_2024[[Sidetrack/Respud]:[Sidetrack/Respud]],"Original Wellbores")</f>
        <v>0</v>
      </c>
      <c r="M94" s="81">
        <f>COUNTIFS(Offshore_Wells_Jan_2024[[Region QB]:[Region QB]],"WoE/W",Offshore_Wells_Jan_2024[[Spud Year]:[Spud Year]],M$4,Offshore_Wells_Jan_2024[[Original Wellbore Intent]:[Original Wellbore Intent]],"Appraisal",Offshore_Wells_Jan_2024[[Sidetrack/Respud]:[Sidetrack/Respud]],"Original Wellbores")</f>
        <v>0</v>
      </c>
      <c r="N94" s="81">
        <f>COUNTIFS(Offshore_Wells_Jan_2024[[Region QB]:[Region QB]],"WoE/W",Offshore_Wells_Jan_2024[[Spud Year]:[Spud Year]],N$4,Offshore_Wells_Jan_2024[[Original Wellbore Intent]:[Original Wellbore Intent]],"Appraisal",Offshore_Wells_Jan_2024[[Sidetrack/Respud]:[Sidetrack/Respud]],"Original Wellbores")</f>
        <v>1</v>
      </c>
      <c r="O94" s="81">
        <f>COUNTIFS(Offshore_Wells_Jan_2024[[Region QB]:[Region QB]],"WoE/W",Offshore_Wells_Jan_2024[[Spud Year]:[Spud Year]],O$4,Offshore_Wells_Jan_2024[[Original Wellbore Intent]:[Original Wellbore Intent]],"Appraisal",Offshore_Wells_Jan_2024[[Sidetrack/Respud]:[Sidetrack/Respud]],"Original Wellbores")</f>
        <v>1</v>
      </c>
      <c r="P94" s="81">
        <f>COUNTIFS(Offshore_Wells_Jan_2024[[Region QB]:[Region QB]],"WoE/W",Offshore_Wells_Jan_2024[[Spud Year]:[Spud Year]],P$4,Offshore_Wells_Jan_2024[[Original Wellbore Intent]:[Original Wellbore Intent]],"Appraisal",Offshore_Wells_Jan_2024[[Sidetrack/Respud]:[Sidetrack/Respud]],"Original Wellbores")</f>
        <v>1</v>
      </c>
      <c r="Q94" s="81">
        <f>COUNTIFS(Offshore_Wells_Jan_2024[[Region QB]:[Region QB]],"WoE/W",Offshore_Wells_Jan_2024[[Spud Year]:[Spud Year]],Q$4,Offshore_Wells_Jan_2024[[Original Wellbore Intent]:[Original Wellbore Intent]],"Appraisal",Offshore_Wells_Jan_2024[[Sidetrack/Respud]:[Sidetrack/Respud]],"Original Wellbores")</f>
        <v>4</v>
      </c>
      <c r="R94" s="81">
        <f>COUNTIFS(Offshore_Wells_Jan_2024[[Region QB]:[Region QB]],"WoE/W",Offshore_Wells_Jan_2024[[Spud Year]:[Spud Year]],R$4,Offshore_Wells_Jan_2024[[Original Wellbore Intent]:[Original Wellbore Intent]],"Appraisal",Offshore_Wells_Jan_2024[[Sidetrack/Respud]:[Sidetrack/Respud]],"Original Wellbores")</f>
        <v>0</v>
      </c>
      <c r="S94" s="81">
        <f>COUNTIFS(Offshore_Wells_Jan_2024[[Region QB]:[Region QB]],"WoE/W",Offshore_Wells_Jan_2024[[Spud Year]:[Spud Year]],S$4,Offshore_Wells_Jan_2024[[Original Wellbore Intent]:[Original Wellbore Intent]],"Appraisal",Offshore_Wells_Jan_2024[[Sidetrack/Respud]:[Sidetrack/Respud]],"Original Wellbores")</f>
        <v>0</v>
      </c>
      <c r="T94" s="81">
        <f>COUNTIFS(Offshore_Wells_Jan_2024[[Region QB]:[Region QB]],"WoE/W",Offshore_Wells_Jan_2024[[Spud Year]:[Spud Year]],T$4,Offshore_Wells_Jan_2024[[Original Wellbore Intent]:[Original Wellbore Intent]],"Appraisal",Offshore_Wells_Jan_2024[[Sidetrack/Respud]:[Sidetrack/Respud]],"Original Wellbores")</f>
        <v>0</v>
      </c>
      <c r="U94" s="81">
        <f>COUNTIFS(Offshore_Wells_Jan_2024[[Region QB]:[Region QB]],"WoE/W",Offshore_Wells_Jan_2024[[Spud Year]:[Spud Year]],U$4,Offshore_Wells_Jan_2024[[Original Wellbore Intent]:[Original Wellbore Intent]],"Appraisal",Offshore_Wells_Jan_2024[[Sidetrack/Respud]:[Sidetrack/Respud]],"Original Wellbores")</f>
        <v>0</v>
      </c>
      <c r="V94" s="81">
        <f>COUNTIFS(Offshore_Wells_Jan_2024[[Region QB]:[Region QB]],"WoE/W",Offshore_Wells_Jan_2024[[Spud Year]:[Spud Year]],V$4,Offshore_Wells_Jan_2024[[Original Wellbore Intent]:[Original Wellbore Intent]],"Appraisal",Offshore_Wells_Jan_2024[[Sidetrack/Respud]:[Sidetrack/Respud]],"Original Wellbores")</f>
        <v>3</v>
      </c>
      <c r="W94" s="81">
        <f>COUNTIFS(Offshore_Wells_Jan_2024[[Region QB]:[Region QB]],"WoE/W",Offshore_Wells_Jan_2024[[Spud Year]:[Spud Year]],W$4,Offshore_Wells_Jan_2024[[Original Wellbore Intent]:[Original Wellbore Intent]],"Appraisal",Offshore_Wells_Jan_2024[[Sidetrack/Respud]:[Sidetrack/Respud]],"Original Wellbores")</f>
        <v>0</v>
      </c>
      <c r="X94" s="81">
        <f>COUNTIFS(Offshore_Wells_Jan_2024[[Region QB]:[Region QB]],"WoE/W",Offshore_Wells_Jan_2024[[Spud Year]:[Spud Year]],X$4,Offshore_Wells_Jan_2024[[Original Wellbore Intent]:[Original Wellbore Intent]],"Appraisal",Offshore_Wells_Jan_2024[[Sidetrack/Respud]:[Sidetrack/Respud]],"Original Wellbores")</f>
        <v>0</v>
      </c>
      <c r="Y94" s="81">
        <f>COUNTIFS(Offshore_Wells_Jan_2024[[Region QB]:[Region QB]],"WoE/W",Offshore_Wells_Jan_2024[[Spud Year]:[Spud Year]],Y$4,Offshore_Wells_Jan_2024[[Original Wellbore Intent]:[Original Wellbore Intent]],"Appraisal",Offshore_Wells_Jan_2024[[Sidetrack/Respud]:[Sidetrack/Respud]],"Original Wellbores")</f>
        <v>0</v>
      </c>
      <c r="Z94" s="81">
        <f>COUNTIFS(Offshore_Wells_Jan_2024[[Region QB]:[Region QB]],"WoE/W",Offshore_Wells_Jan_2024[[Spud Year]:[Spud Year]],Z$4,Offshore_Wells_Jan_2024[[Original Wellbore Intent]:[Original Wellbore Intent]],"Appraisal",Offshore_Wells_Jan_2024[[Sidetrack/Respud]:[Sidetrack/Respud]],"Original Wellbores")</f>
        <v>0</v>
      </c>
      <c r="AA94" s="81">
        <f>COUNTIFS(Offshore_Wells_Jan_2024[[Region QB]:[Region QB]],"WoE/W",Offshore_Wells_Jan_2024[[Spud Year]:[Spud Year]],AA$4,Offshore_Wells_Jan_2024[[Original Wellbore Intent]:[Original Wellbore Intent]],"Appraisal",Offshore_Wells_Jan_2024[[Sidetrack/Respud]:[Sidetrack/Respud]],"Original Wellbores")</f>
        <v>0</v>
      </c>
      <c r="AB94" s="81">
        <f>COUNTIFS(Offshore_Wells_Jan_2024[[Region QB]:[Region QB]],"WoE/W",Offshore_Wells_Jan_2024[[Spud Year]:[Spud Year]],AB$4,Offshore_Wells_Jan_2024[[Original Wellbore Intent]:[Original Wellbore Intent]],"Appraisal",Offshore_Wells_Jan_2024[[Sidetrack/Respud]:[Sidetrack/Respud]],"Original Wellbores")</f>
        <v>0</v>
      </c>
      <c r="AC94" s="81">
        <f>COUNTIFS(Offshore_Wells_Jan_2024[[Region QB]:[Region QB]],"WoE/W",Offshore_Wells_Jan_2024[[Spud Year]:[Spud Year]],AC$4,Offshore_Wells_Jan_2024[[Original Wellbore Intent]:[Original Wellbore Intent]],"Appraisal",Offshore_Wells_Jan_2024[[Sidetrack/Respud]:[Sidetrack/Respud]],"Original Wellbores")</f>
        <v>1</v>
      </c>
      <c r="AD94" s="81">
        <f>COUNTIFS(Offshore_Wells_Jan_2024[[Region QB]:[Region QB]],"WoE/W",Offshore_Wells_Jan_2024[[Spud Year]:[Spud Year]],AD$4,Offshore_Wells_Jan_2024[[Original Wellbore Intent]:[Original Wellbore Intent]],"Appraisal",Offshore_Wells_Jan_2024[[Sidetrack/Respud]:[Sidetrack/Respud]],"Original Wellbores")</f>
        <v>3</v>
      </c>
      <c r="AE94" s="81">
        <f>COUNTIFS(Offshore_Wells_Jan_2024[[Region QB]:[Region QB]],"WoE/W",Offshore_Wells_Jan_2024[[Spud Year]:[Spud Year]],AE$4,Offshore_Wells_Jan_2024[[Original Wellbore Intent]:[Original Wellbore Intent]],"Appraisal",Offshore_Wells_Jan_2024[[Sidetrack/Respud]:[Sidetrack/Respud]],"Original Wellbores")</f>
        <v>1</v>
      </c>
      <c r="AF94" s="81">
        <f>COUNTIFS(Offshore_Wells_Jan_2024[[Region QB]:[Region QB]],"WoE/W",Offshore_Wells_Jan_2024[[Spud Year]:[Spud Year]],AF$4,Offshore_Wells_Jan_2024[[Original Wellbore Intent]:[Original Wellbore Intent]],"Appraisal",Offshore_Wells_Jan_2024[[Sidetrack/Respud]:[Sidetrack/Respud]],"Original Wellbores")</f>
        <v>4</v>
      </c>
      <c r="AG94" s="81">
        <f>COUNTIFS(Offshore_Wells_Jan_2024[[Region QB]:[Region QB]],"WoE/W",Offshore_Wells_Jan_2024[[Spud Year]:[Spud Year]],AG$4,Offshore_Wells_Jan_2024[[Original Wellbore Intent]:[Original Wellbore Intent]],"Appraisal",Offshore_Wells_Jan_2024[[Sidetrack/Respud]:[Sidetrack/Respud]],"Original Wellbores")</f>
        <v>1</v>
      </c>
      <c r="AH94" s="81">
        <f>COUNTIFS(Offshore_Wells_Jan_2024[[Region QB]:[Region QB]],"WoE/W",Offshore_Wells_Jan_2024[[Spud Year]:[Spud Year]],AH$4,Offshore_Wells_Jan_2024[[Original Wellbore Intent]:[Original Wellbore Intent]],"Appraisal",Offshore_Wells_Jan_2024[[Sidetrack/Respud]:[Sidetrack/Respud]],"Original Wellbores")</f>
        <v>0</v>
      </c>
      <c r="AI94" s="81">
        <f>COUNTIFS(Offshore_Wells_Jan_2024[[Region QB]:[Region QB]],"WoE/W",Offshore_Wells_Jan_2024[[Spud Year]:[Spud Year]],AI$4,Offshore_Wells_Jan_2024[[Original Wellbore Intent]:[Original Wellbore Intent]],"Appraisal",Offshore_Wells_Jan_2024[[Sidetrack/Respud]:[Sidetrack/Respud]],"Original Wellbores")</f>
        <v>1</v>
      </c>
      <c r="AJ94" s="81">
        <f>COUNTIFS(Offshore_Wells_Jan_2024[[Region QB]:[Region QB]],"WoE/W",Offshore_Wells_Jan_2024[[Spud Year]:[Spud Year]],AJ$4,Offshore_Wells_Jan_2024[[Original Wellbore Intent]:[Original Wellbore Intent]],"Appraisal",Offshore_Wells_Jan_2024[[Sidetrack/Respud]:[Sidetrack/Respud]],"Original Wellbores")</f>
        <v>0</v>
      </c>
      <c r="AK94" s="81">
        <f>COUNTIFS(Offshore_Wells_Jan_2024[[Region QB]:[Region QB]],"WoE/W",Offshore_Wells_Jan_2024[[Spud Year]:[Spud Year]],AK$4,Offshore_Wells_Jan_2024[[Original Wellbore Intent]:[Original Wellbore Intent]],"Appraisal",Offshore_Wells_Jan_2024[[Sidetrack/Respud]:[Sidetrack/Respud]],"Original Wellbores")</f>
        <v>0</v>
      </c>
      <c r="AL94" s="81">
        <f>COUNTIFS(Offshore_Wells_Jan_2024[[Region QB]:[Region QB]],"WoE/W",Offshore_Wells_Jan_2024[[Spud Year]:[Spud Year]],AL$4,Offshore_Wells_Jan_2024[[Original Wellbore Intent]:[Original Wellbore Intent]],"Appraisal",Offshore_Wells_Jan_2024[[Sidetrack/Respud]:[Sidetrack/Respud]],"Original Wellbores")</f>
        <v>0</v>
      </c>
      <c r="AM94" s="81">
        <f>COUNTIFS(Offshore_Wells_Jan_2024[[Region QB]:[Region QB]],"WoE/W",Offshore_Wells_Jan_2024[[Spud Year]:[Spud Year]],AM$4,Offshore_Wells_Jan_2024[[Original Wellbore Intent]:[Original Wellbore Intent]],"Appraisal",Offshore_Wells_Jan_2024[[Sidetrack/Respud]:[Sidetrack/Respud]],"Original Wellbores")</f>
        <v>1</v>
      </c>
      <c r="AN94" s="81">
        <f>COUNTIFS(Offshore_Wells_Jan_2024[[Region QB]:[Region QB]],"WoE/W",Offshore_Wells_Jan_2024[[Spud Year]:[Spud Year]],AN$4,Offshore_Wells_Jan_2024[[Original Wellbore Intent]:[Original Wellbore Intent]],"Appraisal",Offshore_Wells_Jan_2024[[Sidetrack/Respud]:[Sidetrack/Respud]],"Original Wellbores")</f>
        <v>0</v>
      </c>
      <c r="AO94" s="81">
        <f>COUNTIFS(Offshore_Wells_Jan_2024[[Region QB]:[Region QB]],"WoE/W",Offshore_Wells_Jan_2024[[Spud Year]:[Spud Year]],AO$4,Offshore_Wells_Jan_2024[[Original Wellbore Intent]:[Original Wellbore Intent]],"Appraisal",Offshore_Wells_Jan_2024[[Sidetrack/Respud]:[Sidetrack/Respud]],"Original Wellbores")</f>
        <v>1</v>
      </c>
      <c r="AP94" s="81">
        <f>COUNTIFS(Offshore_Wells_Jan_2024[[Region QB]:[Region QB]],"WoE/W",Offshore_Wells_Jan_2024[[Spud Year]:[Spud Year]],AP$4,Offshore_Wells_Jan_2024[[Original Wellbore Intent]:[Original Wellbore Intent]],"Appraisal",Offshore_Wells_Jan_2024[[Sidetrack/Respud]:[Sidetrack/Respud]],"Original Wellbores")</f>
        <v>0</v>
      </c>
      <c r="AQ94" s="81">
        <f>COUNTIFS(Offshore_Wells_Jan_2024[[Region QB]:[Region QB]],"WoE/W",Offshore_Wells_Jan_2024[[Spud Year]:[Spud Year]],AQ$4,Offshore_Wells_Jan_2024[[Original Wellbore Intent]:[Original Wellbore Intent]],"Appraisal",Offshore_Wells_Jan_2024[[Sidetrack/Respud]:[Sidetrack/Respud]],"Original Wellbores")</f>
        <v>0</v>
      </c>
      <c r="AR94" s="81">
        <f>COUNTIFS(Offshore_Wells_Jan_2024[[Region QB]:[Region QB]],"WoE/W",Offshore_Wells_Jan_2024[[Spud Year]:[Spud Year]],AR$4,Offshore_Wells_Jan_2024[[Original Wellbore Intent]:[Original Wellbore Intent]],"Appraisal",Offshore_Wells_Jan_2024[[Sidetrack/Respud]:[Sidetrack/Respud]],"Original Wellbores")</f>
        <v>3</v>
      </c>
      <c r="AS94" s="81">
        <f>COUNTIFS(Offshore_Wells_Jan_2024[[Region QB]:[Region QB]],"WoE/W",Offshore_Wells_Jan_2024[[Spud Year]:[Spud Year]],AS$4,Offshore_Wells_Jan_2024[[Original Wellbore Intent]:[Original Wellbore Intent]],"Appraisal",Offshore_Wells_Jan_2024[[Sidetrack/Respud]:[Sidetrack/Respud]],"Original Wellbores")</f>
        <v>0</v>
      </c>
      <c r="AT94" s="81">
        <f>COUNTIFS(Offshore_Wells_Jan_2024[[Region QB]:[Region QB]],"WoE/W",Offshore_Wells_Jan_2024[[Spud Year]:[Spud Year]],AT$4,Offshore_Wells_Jan_2024[[Original Wellbore Intent]:[Original Wellbore Intent]],"Appraisal",Offshore_Wells_Jan_2024[[Sidetrack/Respud]:[Sidetrack/Respud]],"Original Wellbores")</f>
        <v>0</v>
      </c>
      <c r="AU94" s="81">
        <f>COUNTIFS(Offshore_Wells_Jan_2024[[Region QB]:[Region QB]],"WoE/W",Offshore_Wells_Jan_2024[[Spud Year]:[Spud Year]],AU$4,Offshore_Wells_Jan_2024[[Original Wellbore Intent]:[Original Wellbore Intent]],"Appraisal",Offshore_Wells_Jan_2024[[Sidetrack/Respud]:[Sidetrack/Respud]],"Original Wellbores")</f>
        <v>0</v>
      </c>
      <c r="AV94" s="81">
        <f>COUNTIFS(Offshore_Wells_Jan_2024[[Region QB]:[Region QB]],"WoE/W",Offshore_Wells_Jan_2024[[Spud Year]:[Spud Year]],AV$4,Offshore_Wells_Jan_2024[[Original Wellbore Intent]:[Original Wellbore Intent]],"Appraisal",Offshore_Wells_Jan_2024[[Sidetrack/Respud]:[Sidetrack/Respud]],"Original Wellbores")</f>
        <v>1</v>
      </c>
      <c r="AW94" s="81">
        <f>COUNTIFS(Offshore_Wells_Jan_2024[[Region QB]:[Region QB]],"WoE/W",Offshore_Wells_Jan_2024[[Spud Year]:[Spud Year]],AW$4,Offshore_Wells_Jan_2024[[Original Wellbore Intent]:[Original Wellbore Intent]],"Appraisal",Offshore_Wells_Jan_2024[[Sidetrack/Respud]:[Sidetrack/Respud]],"Original Wellbores")</f>
        <v>0</v>
      </c>
      <c r="AX94" s="81">
        <f>COUNTIFS(Offshore_Wells_Jan_2024[[Region QB]:[Region QB]],"WoE/W",Offshore_Wells_Jan_2024[[Spud Year]:[Spud Year]],AX$4,Offshore_Wells_Jan_2024[[Original Wellbore Intent]:[Original Wellbore Intent]],"Appraisal",Offshore_Wells_Jan_2024[[Sidetrack/Respud]:[Sidetrack/Respud]],"Original Wellbores")</f>
        <v>0</v>
      </c>
      <c r="AY94" s="81">
        <f>COUNTIFS(Offshore_Wells_Jan_2024[[Region QB]:[Region QB]],"WoE/W",Offshore_Wells_Jan_2024[[Spud Year]:[Spud Year]],AY$4,Offshore_Wells_Jan_2024[[Original Wellbore Intent]:[Original Wellbore Intent]],"Appraisal",Offshore_Wells_Jan_2024[[Sidetrack/Respud]:[Sidetrack/Respud]],"Original Wellbores")</f>
        <v>1</v>
      </c>
      <c r="AZ94" s="81">
        <f>COUNTIFS(Offshore_Wells_Jan_2024[[Region QB]:[Region QB]],"WoE/W",Offshore_Wells_Jan_2024[[Spud Year]:[Spud Year]],AZ$4,Offshore_Wells_Jan_2024[[Original Wellbore Intent]:[Original Wellbore Intent]],"Appraisal",Offshore_Wells_Jan_2024[[Sidetrack/Respud]:[Sidetrack/Respud]],"Original Wellbores")</f>
        <v>2</v>
      </c>
      <c r="BA94" s="81">
        <f>COUNTIFS(Offshore_Wells_Jan_2024[[Region QB]:[Region QB]],"WoE/W",Offshore_Wells_Jan_2024[[Spud Year]:[Spud Year]],BA$4,Offshore_Wells_Jan_2024[[Original Wellbore Intent]:[Original Wellbore Intent]],"Appraisal",Offshore_Wells_Jan_2024[[Sidetrack/Respud]:[Sidetrack/Respud]],"Original Wellbores")</f>
        <v>0</v>
      </c>
      <c r="BB94" s="81">
        <f>COUNTIFS(Offshore_Wells_Jan_2024[[Region QB]:[Region QB]],"WoE/W",Offshore_Wells_Jan_2024[[Spud Year]:[Spud Year]],BB$4,Offshore_Wells_Jan_2024[[Original Wellbore Intent]:[Original Wellbore Intent]],"Appraisal",Offshore_Wells_Jan_2024[[Sidetrack/Respud]:[Sidetrack/Respud]],"Original Wellbores")</f>
        <v>0</v>
      </c>
      <c r="BC94" s="81">
        <f>COUNTIFS(Offshore_Wells_Jan_2024[[Region QB]:[Region QB]],"WoE/W",Offshore_Wells_Jan_2024[[Spud Year]:[Spud Year]],BC$4,Offshore_Wells_Jan_2024[[Original Wellbore Intent]:[Original Wellbore Intent]],"Appraisal",Offshore_Wells_Jan_2024[[Sidetrack/Respud]:[Sidetrack/Respud]],"Original Wellbores")</f>
        <v>0</v>
      </c>
      <c r="BD94" s="81">
        <f>COUNTIFS(Offshore_Wells_Jan_2024[[Region QB]:[Region QB]],"WoE/W",Offshore_Wells_Jan_2024[[Spud Year]:[Spud Year]],BD$4,Offshore_Wells_Jan_2024[[Original Wellbore Intent]:[Original Wellbore Intent]],"Appraisal",Offshore_Wells_Jan_2024[[Sidetrack/Respud]:[Sidetrack/Respud]],"Original Wellbores")</f>
        <v>0</v>
      </c>
      <c r="BE94" s="81">
        <f>COUNTIFS(Offshore_Wells_Jan_2024[[Region QB]:[Region QB]],"WoE/W",Offshore_Wells_Jan_2024[[Spud Year]:[Spud Year]],BE$4,Offshore_Wells_Jan_2024[[Original Wellbore Intent]:[Original Wellbore Intent]],"Appraisal",Offshore_Wells_Jan_2024[[Sidetrack/Respud]:[Sidetrack/Respud]],"Original Wellbores")</f>
        <v>0</v>
      </c>
      <c r="BF94" s="81">
        <f>COUNTIFS(Offshore_Wells_Jan_2024[[Region QB]:[Region QB]],"WoE/W",Offshore_Wells_Jan_2024[[Spud Year]:[Spud Year]],BF$4,Offshore_Wells_Jan_2024[[Original Wellbore Intent]:[Original Wellbore Intent]],"Appraisal",Offshore_Wells_Jan_2024[[Sidetrack/Respud]:[Sidetrack/Respud]],"Original Wellbores")</f>
        <v>0</v>
      </c>
      <c r="BG94" s="81">
        <f>COUNTIFS(Offshore_Wells_Jan_2024[[Region QB]:[Region QB]],"WoE/W",Offshore_Wells_Jan_2024[[Spud Year]:[Spud Year]],BG$4,Offshore_Wells_Jan_2024[[Original Wellbore Intent]:[Original Wellbore Intent]],"Appraisal",Offshore_Wells_Jan_2024[[Sidetrack/Respud]:[Sidetrack/Respud]],"Original Wellbores")</f>
        <v>0</v>
      </c>
      <c r="BH94" s="81">
        <f>COUNTIFS(Offshore_Wells_Jan_2024[[Region QB]:[Region QB]],"WoE/W",Offshore_Wells_Jan_2024[[Spud Year]:[Spud Year]],BH$4,Offshore_Wells_Jan_2024[[Original Wellbore Intent]:[Original Wellbore Intent]],"Appraisal",Offshore_Wells_Jan_2024[[Sidetrack/Respud]:[Sidetrack/Respud]],"Original Wellbores")</f>
        <v>0</v>
      </c>
      <c r="BI94" s="81">
        <f>COUNTIFS(Offshore_Wells_Jan_2024[[Region QB]:[Region QB]],"WoE/W",Offshore_Wells_Jan_2024[[Spud Year]:[Spud Year]],BI$4,Offshore_Wells_Jan_2024[[Original Wellbore Intent]:[Original Wellbore Intent]],"Appraisal",Offshore_Wells_Jan_2024[[Sidetrack/Respud]:[Sidetrack/Respud]],"Original Wellbores")</f>
        <v>0</v>
      </c>
      <c r="BJ94" s="81">
        <f>COUNTIFS(Offshore_Wells_Jan_2024[[Region QB]:[Region QB]],"WoE/W",Offshore_Wells_Jan_2024[[Spud Year]:[Spud Year]],BJ$4,Offshore_Wells_Jan_2024[[Original Wellbore Intent]:[Original Wellbore Intent]],"Appraisal",Offshore_Wells_Jan_2024[[Sidetrack/Respud]:[Sidetrack/Respud]],"Original Wellbores")</f>
        <v>0</v>
      </c>
      <c r="BK94" s="73">
        <f t="shared" si="491"/>
        <v>30</v>
      </c>
    </row>
    <row r="95" spans="1:63" outlineLevel="1" x14ac:dyDescent="0.3">
      <c r="A95" s="17"/>
      <c r="B95" s="19" t="s">
        <v>43</v>
      </c>
      <c r="C95" s="81">
        <f>COUNTIFS(Offshore_Wells_Jan_2024[[Region QB]:[Region QB]],"WoS",Offshore_Wells_Jan_2024[[Spud Year]:[Spud Year]],C$4,Offshore_Wells_Jan_2024[[Original Wellbore Intent]:[Original Wellbore Intent]],"Appraisal",Offshore_Wells_Jan_2024[[Sidetrack/Respud]:[Sidetrack/Respud]],"Original Wellbores")</f>
        <v>0</v>
      </c>
      <c r="D95" s="81">
        <f>COUNTIFS(Offshore_Wells_Jan_2024[[Region QB]:[Region QB]],"WoS",Offshore_Wells_Jan_2024[[Spud Year]:[Spud Year]],D$4,Offshore_Wells_Jan_2024[[Original Wellbore Intent]:[Original Wellbore Intent]],"Appraisal",Offshore_Wells_Jan_2024[[Sidetrack/Respud]:[Sidetrack/Respud]],"Original Wellbores")</f>
        <v>0</v>
      </c>
      <c r="E95" s="81">
        <f>COUNTIFS(Offshore_Wells_Jan_2024[[Region QB]:[Region QB]],"WoS",Offshore_Wells_Jan_2024[[Spud Year]:[Spud Year]],E$4,Offshore_Wells_Jan_2024[[Original Wellbore Intent]:[Original Wellbore Intent]],"Appraisal",Offshore_Wells_Jan_2024[[Sidetrack/Respud]:[Sidetrack/Respud]],"Original Wellbores")</f>
        <v>0</v>
      </c>
      <c r="F95" s="81">
        <f>COUNTIFS(Offshore_Wells_Jan_2024[[Region QB]:[Region QB]],"WoS",Offshore_Wells_Jan_2024[[Spud Year]:[Spud Year]],F$4,Offshore_Wells_Jan_2024[[Original Wellbore Intent]:[Original Wellbore Intent]],"Appraisal",Offshore_Wells_Jan_2024[[Sidetrack/Respud]:[Sidetrack/Respud]],"Original Wellbores")</f>
        <v>0</v>
      </c>
      <c r="G95" s="81">
        <f>COUNTIFS(Offshore_Wells_Jan_2024[[Region QB]:[Region QB]],"WoS",Offshore_Wells_Jan_2024[[Spud Year]:[Spud Year]],G$4,Offshore_Wells_Jan_2024[[Original Wellbore Intent]:[Original Wellbore Intent]],"Appraisal",Offshore_Wells_Jan_2024[[Sidetrack/Respud]:[Sidetrack/Respud]],"Original Wellbores")</f>
        <v>0</v>
      </c>
      <c r="H95" s="81">
        <f>COUNTIFS(Offshore_Wells_Jan_2024[[Region QB]:[Region QB]],"WoS",Offshore_Wells_Jan_2024[[Spud Year]:[Spud Year]],H$4,Offshore_Wells_Jan_2024[[Original Wellbore Intent]:[Original Wellbore Intent]],"Appraisal",Offshore_Wells_Jan_2024[[Sidetrack/Respud]:[Sidetrack/Respud]],"Original Wellbores")</f>
        <v>0</v>
      </c>
      <c r="I95" s="81">
        <f>COUNTIFS(Offshore_Wells_Jan_2024[[Region QB]:[Region QB]],"WoS",Offshore_Wells_Jan_2024[[Spud Year]:[Spud Year]],I$4,Offshore_Wells_Jan_2024[[Original Wellbore Intent]:[Original Wellbore Intent]],"Appraisal",Offshore_Wells_Jan_2024[[Sidetrack/Respud]:[Sidetrack/Respud]],"Original Wellbores")</f>
        <v>0</v>
      </c>
      <c r="J95" s="81">
        <f>COUNTIFS(Offshore_Wells_Jan_2024[[Region QB]:[Region QB]],"WoS",Offshore_Wells_Jan_2024[[Spud Year]:[Spud Year]],J$4,Offshore_Wells_Jan_2024[[Original Wellbore Intent]:[Original Wellbore Intent]],"Appraisal",Offshore_Wells_Jan_2024[[Sidetrack/Respud]:[Sidetrack/Respud]],"Original Wellbores")</f>
        <v>0</v>
      </c>
      <c r="K95" s="81">
        <f>COUNTIFS(Offshore_Wells_Jan_2024[[Region QB]:[Region QB]],"WoS",Offshore_Wells_Jan_2024[[Spud Year]:[Spud Year]],K$4,Offshore_Wells_Jan_2024[[Original Wellbore Intent]:[Original Wellbore Intent]],"Appraisal",Offshore_Wells_Jan_2024[[Sidetrack/Respud]:[Sidetrack/Respud]],"Original Wellbores")</f>
        <v>0</v>
      </c>
      <c r="L95" s="81">
        <f>COUNTIFS(Offshore_Wells_Jan_2024[[Region QB]:[Region QB]],"WoS",Offshore_Wells_Jan_2024[[Spud Year]:[Spud Year]],L$4,Offshore_Wells_Jan_2024[[Original Wellbore Intent]:[Original Wellbore Intent]],"Appraisal",Offshore_Wells_Jan_2024[[Sidetrack/Respud]:[Sidetrack/Respud]],"Original Wellbores")</f>
        <v>0</v>
      </c>
      <c r="M95" s="81">
        <f>COUNTIFS(Offshore_Wells_Jan_2024[[Region QB]:[Region QB]],"WoS",Offshore_Wells_Jan_2024[[Spud Year]:[Spud Year]],M$4,Offshore_Wells_Jan_2024[[Original Wellbore Intent]:[Original Wellbore Intent]],"Appraisal",Offshore_Wells_Jan_2024[[Sidetrack/Respud]:[Sidetrack/Respud]],"Original Wellbores")</f>
        <v>0</v>
      </c>
      <c r="N95" s="81">
        <f>COUNTIFS(Offshore_Wells_Jan_2024[[Region QB]:[Region QB]],"WoS",Offshore_Wells_Jan_2024[[Spud Year]:[Spud Year]],N$4,Offshore_Wells_Jan_2024[[Original Wellbore Intent]:[Original Wellbore Intent]],"Appraisal",Offshore_Wells_Jan_2024[[Sidetrack/Respud]:[Sidetrack/Respud]],"Original Wellbores")</f>
        <v>0</v>
      </c>
      <c r="O95" s="81">
        <f>COUNTIFS(Offshore_Wells_Jan_2024[[Region QB]:[Region QB]],"WoS",Offshore_Wells_Jan_2024[[Spud Year]:[Spud Year]],O$4,Offshore_Wells_Jan_2024[[Original Wellbore Intent]:[Original Wellbore Intent]],"Appraisal",Offshore_Wells_Jan_2024[[Sidetrack/Respud]:[Sidetrack/Respud]],"Original Wellbores")</f>
        <v>0</v>
      </c>
      <c r="P95" s="81">
        <f>COUNTIFS(Offshore_Wells_Jan_2024[[Region QB]:[Region QB]],"WoS",Offshore_Wells_Jan_2024[[Spud Year]:[Spud Year]],P$4,Offshore_Wells_Jan_2024[[Original Wellbore Intent]:[Original Wellbore Intent]],"Appraisal",Offshore_Wells_Jan_2024[[Sidetrack/Respud]:[Sidetrack/Respud]],"Original Wellbores")</f>
        <v>0</v>
      </c>
      <c r="Q95" s="81">
        <f>COUNTIFS(Offshore_Wells_Jan_2024[[Region QB]:[Region QB]],"WoS",Offshore_Wells_Jan_2024[[Spud Year]:[Spud Year]],Q$4,Offshore_Wells_Jan_2024[[Original Wellbore Intent]:[Original Wellbore Intent]],"Appraisal",Offshore_Wells_Jan_2024[[Sidetrack/Respud]:[Sidetrack/Respud]],"Original Wellbores")</f>
        <v>4</v>
      </c>
      <c r="R95" s="81">
        <f>COUNTIFS(Offshore_Wells_Jan_2024[[Region QB]:[Region QB]],"WoS",Offshore_Wells_Jan_2024[[Spud Year]:[Spud Year]],R$4,Offshore_Wells_Jan_2024[[Original Wellbore Intent]:[Original Wellbore Intent]],"Appraisal",Offshore_Wells_Jan_2024[[Sidetrack/Respud]:[Sidetrack/Respud]],"Original Wellbores")</f>
        <v>0</v>
      </c>
      <c r="S95" s="81">
        <f>COUNTIFS(Offshore_Wells_Jan_2024[[Region QB]:[Region QB]],"WoS",Offshore_Wells_Jan_2024[[Spud Year]:[Spud Year]],S$4,Offshore_Wells_Jan_2024[[Original Wellbore Intent]:[Original Wellbore Intent]],"Appraisal",Offshore_Wells_Jan_2024[[Sidetrack/Respud]:[Sidetrack/Respud]],"Original Wellbores")</f>
        <v>1</v>
      </c>
      <c r="T95" s="81">
        <f>COUNTIFS(Offshore_Wells_Jan_2024[[Region QB]:[Region QB]],"WoS",Offshore_Wells_Jan_2024[[Spud Year]:[Spud Year]],T$4,Offshore_Wells_Jan_2024[[Original Wellbore Intent]:[Original Wellbore Intent]],"Appraisal",Offshore_Wells_Jan_2024[[Sidetrack/Respud]:[Sidetrack/Respud]],"Original Wellbores")</f>
        <v>0</v>
      </c>
      <c r="U95" s="81">
        <f>COUNTIFS(Offshore_Wells_Jan_2024[[Region QB]:[Region QB]],"WoS",Offshore_Wells_Jan_2024[[Spud Year]:[Spud Year]],U$4,Offshore_Wells_Jan_2024[[Original Wellbore Intent]:[Original Wellbore Intent]],"Appraisal",Offshore_Wells_Jan_2024[[Sidetrack/Respud]:[Sidetrack/Respud]],"Original Wellbores")</f>
        <v>0</v>
      </c>
      <c r="V95" s="81">
        <f>COUNTIFS(Offshore_Wells_Jan_2024[[Region QB]:[Region QB]],"WoS",Offshore_Wells_Jan_2024[[Spud Year]:[Spud Year]],V$4,Offshore_Wells_Jan_2024[[Original Wellbore Intent]:[Original Wellbore Intent]],"Appraisal",Offshore_Wells_Jan_2024[[Sidetrack/Respud]:[Sidetrack/Respud]],"Original Wellbores")</f>
        <v>0</v>
      </c>
      <c r="W95" s="81">
        <f>COUNTIFS(Offshore_Wells_Jan_2024[[Region QB]:[Region QB]],"WoS",Offshore_Wells_Jan_2024[[Spud Year]:[Spud Year]],W$4,Offshore_Wells_Jan_2024[[Original Wellbore Intent]:[Original Wellbore Intent]],"Appraisal",Offshore_Wells_Jan_2024[[Sidetrack/Respud]:[Sidetrack/Respud]],"Original Wellbores")</f>
        <v>0</v>
      </c>
      <c r="X95" s="81">
        <f>COUNTIFS(Offshore_Wells_Jan_2024[[Region QB]:[Region QB]],"WoS",Offshore_Wells_Jan_2024[[Spud Year]:[Spud Year]],X$4,Offshore_Wells_Jan_2024[[Original Wellbore Intent]:[Original Wellbore Intent]],"Appraisal",Offshore_Wells_Jan_2024[[Sidetrack/Respud]:[Sidetrack/Respud]],"Original Wellbores")</f>
        <v>2</v>
      </c>
      <c r="Y95" s="81">
        <f>COUNTIFS(Offshore_Wells_Jan_2024[[Region QB]:[Region QB]],"WoS",Offshore_Wells_Jan_2024[[Spud Year]:[Spud Year]],Y$4,Offshore_Wells_Jan_2024[[Original Wellbore Intent]:[Original Wellbore Intent]],"Appraisal",Offshore_Wells_Jan_2024[[Sidetrack/Respud]:[Sidetrack/Respud]],"Original Wellbores")</f>
        <v>0</v>
      </c>
      <c r="Z95" s="81">
        <f>COUNTIFS(Offshore_Wells_Jan_2024[[Region QB]:[Region QB]],"WoS",Offshore_Wells_Jan_2024[[Spud Year]:[Spud Year]],Z$4,Offshore_Wells_Jan_2024[[Original Wellbore Intent]:[Original Wellbore Intent]],"Appraisal",Offshore_Wells_Jan_2024[[Sidetrack/Respud]:[Sidetrack/Respud]],"Original Wellbores")</f>
        <v>0</v>
      </c>
      <c r="AA95" s="81">
        <f>COUNTIFS(Offshore_Wells_Jan_2024[[Region QB]:[Region QB]],"WoS",Offshore_Wells_Jan_2024[[Spud Year]:[Spud Year]],AA$4,Offshore_Wells_Jan_2024[[Original Wellbore Intent]:[Original Wellbore Intent]],"Appraisal",Offshore_Wells_Jan_2024[[Sidetrack/Respud]:[Sidetrack/Respud]],"Original Wellbores")</f>
        <v>0</v>
      </c>
      <c r="AB95" s="81">
        <f>COUNTIFS(Offshore_Wells_Jan_2024[[Region QB]:[Region QB]],"WoS",Offshore_Wells_Jan_2024[[Spud Year]:[Spud Year]],AB$4,Offshore_Wells_Jan_2024[[Original Wellbore Intent]:[Original Wellbore Intent]],"Appraisal",Offshore_Wells_Jan_2024[[Sidetrack/Respud]:[Sidetrack/Respud]],"Original Wellbores")</f>
        <v>0</v>
      </c>
      <c r="AC95" s="81">
        <f>COUNTIFS(Offshore_Wells_Jan_2024[[Region QB]:[Region QB]],"WoS",Offshore_Wells_Jan_2024[[Spud Year]:[Spud Year]],AC$4,Offshore_Wells_Jan_2024[[Original Wellbore Intent]:[Original Wellbore Intent]],"Appraisal",Offshore_Wells_Jan_2024[[Sidetrack/Respud]:[Sidetrack/Respud]],"Original Wellbores")</f>
        <v>0</v>
      </c>
      <c r="AD95" s="81">
        <f>COUNTIFS(Offshore_Wells_Jan_2024[[Region QB]:[Region QB]],"WoS",Offshore_Wells_Jan_2024[[Spud Year]:[Spud Year]],AD$4,Offshore_Wells_Jan_2024[[Original Wellbore Intent]:[Original Wellbore Intent]],"Appraisal",Offshore_Wells_Jan_2024[[Sidetrack/Respud]:[Sidetrack/Respud]],"Original Wellbores")</f>
        <v>4</v>
      </c>
      <c r="AE95" s="81">
        <f>COUNTIFS(Offshore_Wells_Jan_2024[[Region QB]:[Region QB]],"WoS",Offshore_Wells_Jan_2024[[Spud Year]:[Spud Year]],AE$4,Offshore_Wells_Jan_2024[[Original Wellbore Intent]:[Original Wellbore Intent]],"Appraisal",Offshore_Wells_Jan_2024[[Sidetrack/Respud]:[Sidetrack/Respud]],"Original Wellbores")</f>
        <v>5</v>
      </c>
      <c r="AF95" s="81">
        <f>COUNTIFS(Offshore_Wells_Jan_2024[[Region QB]:[Region QB]],"WoS",Offshore_Wells_Jan_2024[[Spud Year]:[Spud Year]],AF$4,Offshore_Wells_Jan_2024[[Original Wellbore Intent]:[Original Wellbore Intent]],"Appraisal",Offshore_Wells_Jan_2024[[Sidetrack/Respud]:[Sidetrack/Respud]],"Original Wellbores")</f>
        <v>0</v>
      </c>
      <c r="AG95" s="81">
        <f>COUNTIFS(Offshore_Wells_Jan_2024[[Region QB]:[Region QB]],"WoS",Offshore_Wells_Jan_2024[[Spud Year]:[Spud Year]],AG$4,Offshore_Wells_Jan_2024[[Original Wellbore Intent]:[Original Wellbore Intent]],"Appraisal",Offshore_Wells_Jan_2024[[Sidetrack/Respud]:[Sidetrack/Respud]],"Original Wellbores")</f>
        <v>7</v>
      </c>
      <c r="AH95" s="81">
        <f>COUNTIFS(Offshore_Wells_Jan_2024[[Region QB]:[Region QB]],"WoS",Offshore_Wells_Jan_2024[[Spud Year]:[Spud Year]],AH$4,Offshore_Wells_Jan_2024[[Original Wellbore Intent]:[Original Wellbore Intent]],"Appraisal",Offshore_Wells_Jan_2024[[Sidetrack/Respud]:[Sidetrack/Respud]],"Original Wellbores")</f>
        <v>12</v>
      </c>
      <c r="AI95" s="81">
        <f>COUNTIFS(Offshore_Wells_Jan_2024[[Region QB]:[Region QB]],"WoS",Offshore_Wells_Jan_2024[[Spud Year]:[Spud Year]],AI$4,Offshore_Wells_Jan_2024[[Original Wellbore Intent]:[Original Wellbore Intent]],"Appraisal",Offshore_Wells_Jan_2024[[Sidetrack/Respud]:[Sidetrack/Respud]],"Original Wellbores")</f>
        <v>3</v>
      </c>
      <c r="AJ95" s="81">
        <f>COUNTIFS(Offshore_Wells_Jan_2024[[Region QB]:[Region QB]],"WoS",Offshore_Wells_Jan_2024[[Spud Year]:[Spud Year]],AJ$4,Offshore_Wells_Jan_2024[[Original Wellbore Intent]:[Original Wellbore Intent]],"Appraisal",Offshore_Wells_Jan_2024[[Sidetrack/Respud]:[Sidetrack/Respud]],"Original Wellbores")</f>
        <v>4</v>
      </c>
      <c r="AK95" s="81">
        <f>COUNTIFS(Offshore_Wells_Jan_2024[[Region QB]:[Region QB]],"WoS",Offshore_Wells_Jan_2024[[Spud Year]:[Spud Year]],AK$4,Offshore_Wells_Jan_2024[[Original Wellbore Intent]:[Original Wellbore Intent]],"Appraisal",Offshore_Wells_Jan_2024[[Sidetrack/Respud]:[Sidetrack/Respud]],"Original Wellbores")</f>
        <v>0</v>
      </c>
      <c r="AL95" s="81">
        <f>COUNTIFS(Offshore_Wells_Jan_2024[[Region QB]:[Region QB]],"WoS",Offshore_Wells_Jan_2024[[Spud Year]:[Spud Year]],AL$4,Offshore_Wells_Jan_2024[[Original Wellbore Intent]:[Original Wellbore Intent]],"Appraisal",Offshore_Wells_Jan_2024[[Sidetrack/Respud]:[Sidetrack/Respud]],"Original Wellbores")</f>
        <v>0</v>
      </c>
      <c r="AM95" s="81">
        <f>COUNTIFS(Offshore_Wells_Jan_2024[[Region QB]:[Region QB]],"WoS",Offshore_Wells_Jan_2024[[Spud Year]:[Spud Year]],AM$4,Offshore_Wells_Jan_2024[[Original Wellbore Intent]:[Original Wellbore Intent]],"Appraisal",Offshore_Wells_Jan_2024[[Sidetrack/Respud]:[Sidetrack/Respud]],"Original Wellbores")</f>
        <v>0</v>
      </c>
      <c r="AN95" s="81">
        <f>COUNTIFS(Offshore_Wells_Jan_2024[[Region QB]:[Region QB]],"WoS",Offshore_Wells_Jan_2024[[Spud Year]:[Spud Year]],AN$4,Offshore_Wells_Jan_2024[[Original Wellbore Intent]:[Original Wellbore Intent]],"Appraisal",Offshore_Wells_Jan_2024[[Sidetrack/Respud]:[Sidetrack/Respud]],"Original Wellbores")</f>
        <v>0</v>
      </c>
      <c r="AO95" s="81">
        <f>COUNTIFS(Offshore_Wells_Jan_2024[[Region QB]:[Region QB]],"WoS",Offshore_Wells_Jan_2024[[Spud Year]:[Spud Year]],AO$4,Offshore_Wells_Jan_2024[[Original Wellbore Intent]:[Original Wellbore Intent]],"Appraisal",Offshore_Wells_Jan_2024[[Sidetrack/Respud]:[Sidetrack/Respud]],"Original Wellbores")</f>
        <v>1</v>
      </c>
      <c r="AP95" s="81">
        <f>COUNTIFS(Offshore_Wells_Jan_2024[[Region QB]:[Region QB]],"WoS",Offshore_Wells_Jan_2024[[Spud Year]:[Spud Year]],AP$4,Offshore_Wells_Jan_2024[[Original Wellbore Intent]:[Original Wellbore Intent]],"Appraisal",Offshore_Wells_Jan_2024[[Sidetrack/Respud]:[Sidetrack/Respud]],"Original Wellbores")</f>
        <v>0</v>
      </c>
      <c r="AQ95" s="81">
        <f>COUNTIFS(Offshore_Wells_Jan_2024[[Region QB]:[Region QB]],"WoS",Offshore_Wells_Jan_2024[[Spud Year]:[Spud Year]],AQ$4,Offshore_Wells_Jan_2024[[Original Wellbore Intent]:[Original Wellbore Intent]],"Appraisal",Offshore_Wells_Jan_2024[[Sidetrack/Respud]:[Sidetrack/Respud]],"Original Wellbores")</f>
        <v>2</v>
      </c>
      <c r="AR95" s="81">
        <f>COUNTIFS(Offshore_Wells_Jan_2024[[Region QB]:[Region QB]],"WoS",Offshore_Wells_Jan_2024[[Spud Year]:[Spud Year]],AR$4,Offshore_Wells_Jan_2024[[Original Wellbore Intent]:[Original Wellbore Intent]],"Appraisal",Offshore_Wells_Jan_2024[[Sidetrack/Respud]:[Sidetrack/Respud]],"Original Wellbores")</f>
        <v>2</v>
      </c>
      <c r="AS95" s="81">
        <f>COUNTIFS(Offshore_Wells_Jan_2024[[Region QB]:[Region QB]],"WoS",Offshore_Wells_Jan_2024[[Spud Year]:[Spud Year]],AS$4,Offshore_Wells_Jan_2024[[Original Wellbore Intent]:[Original Wellbore Intent]],"Appraisal",Offshore_Wells_Jan_2024[[Sidetrack/Respud]:[Sidetrack/Respud]],"Original Wellbores")</f>
        <v>2</v>
      </c>
      <c r="AT95" s="81">
        <f>COUNTIFS(Offshore_Wells_Jan_2024[[Region QB]:[Region QB]],"WoS",Offshore_Wells_Jan_2024[[Spud Year]:[Spud Year]],AT$4,Offshore_Wells_Jan_2024[[Original Wellbore Intent]:[Original Wellbore Intent]],"Appraisal",Offshore_Wells_Jan_2024[[Sidetrack/Respud]:[Sidetrack/Respud]],"Original Wellbores")</f>
        <v>3</v>
      </c>
      <c r="AU95" s="81">
        <f>COUNTIFS(Offshore_Wells_Jan_2024[[Region QB]:[Region QB]],"WoS",Offshore_Wells_Jan_2024[[Spud Year]:[Spud Year]],AU$4,Offshore_Wells_Jan_2024[[Original Wellbore Intent]:[Original Wellbore Intent]],"Appraisal",Offshore_Wells_Jan_2024[[Sidetrack/Respud]:[Sidetrack/Respud]],"Original Wellbores")</f>
        <v>1</v>
      </c>
      <c r="AV95" s="81">
        <f>COUNTIFS(Offshore_Wells_Jan_2024[[Region QB]:[Region QB]],"WoS",Offshore_Wells_Jan_2024[[Spud Year]:[Spud Year]],AV$4,Offshore_Wells_Jan_2024[[Original Wellbore Intent]:[Original Wellbore Intent]],"Appraisal",Offshore_Wells_Jan_2024[[Sidetrack/Respud]:[Sidetrack/Respud]],"Original Wellbores")</f>
        <v>4</v>
      </c>
      <c r="AW95" s="81">
        <f>COUNTIFS(Offshore_Wells_Jan_2024[[Region QB]:[Region QB]],"WoS",Offshore_Wells_Jan_2024[[Spud Year]:[Spud Year]],AW$4,Offshore_Wells_Jan_2024[[Original Wellbore Intent]:[Original Wellbore Intent]],"Appraisal",Offshore_Wells_Jan_2024[[Sidetrack/Respud]:[Sidetrack/Respud]],"Original Wellbores")</f>
        <v>0</v>
      </c>
      <c r="AX95" s="81">
        <f>COUNTIFS(Offshore_Wells_Jan_2024[[Region QB]:[Region QB]],"WoS",Offshore_Wells_Jan_2024[[Spud Year]:[Spud Year]],AX$4,Offshore_Wells_Jan_2024[[Original Wellbore Intent]:[Original Wellbore Intent]],"Appraisal",Offshore_Wells_Jan_2024[[Sidetrack/Respud]:[Sidetrack/Respud]],"Original Wellbores")</f>
        <v>2</v>
      </c>
      <c r="AY95" s="81">
        <f>COUNTIFS(Offshore_Wells_Jan_2024[[Region QB]:[Region QB]],"WoS",Offshore_Wells_Jan_2024[[Spud Year]:[Spud Year]],AY$4,Offshore_Wells_Jan_2024[[Original Wellbore Intent]:[Original Wellbore Intent]],"Appraisal",Offshore_Wells_Jan_2024[[Sidetrack/Respud]:[Sidetrack/Respud]],"Original Wellbores")</f>
        <v>0</v>
      </c>
      <c r="AZ95" s="81">
        <f>COUNTIFS(Offshore_Wells_Jan_2024[[Region QB]:[Region QB]],"WoS",Offshore_Wells_Jan_2024[[Spud Year]:[Spud Year]],AZ$4,Offshore_Wells_Jan_2024[[Original Wellbore Intent]:[Original Wellbore Intent]],"Appraisal",Offshore_Wells_Jan_2024[[Sidetrack/Respud]:[Sidetrack/Respud]],"Original Wellbores")</f>
        <v>4</v>
      </c>
      <c r="BA95" s="81">
        <f>COUNTIFS(Offshore_Wells_Jan_2024[[Region QB]:[Region QB]],"WoS",Offshore_Wells_Jan_2024[[Spud Year]:[Spud Year]],BA$4,Offshore_Wells_Jan_2024[[Original Wellbore Intent]:[Original Wellbore Intent]],"Appraisal",Offshore_Wells_Jan_2024[[Sidetrack/Respud]:[Sidetrack/Respud]],"Original Wellbores")</f>
        <v>4</v>
      </c>
      <c r="BB95" s="81">
        <f>COUNTIFS(Offshore_Wells_Jan_2024[[Region QB]:[Region QB]],"WoS",Offshore_Wells_Jan_2024[[Spud Year]:[Spud Year]],BB$4,Offshore_Wells_Jan_2024[[Original Wellbore Intent]:[Original Wellbore Intent]],"Appraisal",Offshore_Wells_Jan_2024[[Sidetrack/Respud]:[Sidetrack/Respud]],"Original Wellbores")</f>
        <v>0</v>
      </c>
      <c r="BC95" s="81">
        <f>COUNTIFS(Offshore_Wells_Jan_2024[[Region QB]:[Region QB]],"WoS",Offshore_Wells_Jan_2024[[Spud Year]:[Spud Year]],BC$4,Offshore_Wells_Jan_2024[[Original Wellbore Intent]:[Original Wellbore Intent]],"Appraisal",Offshore_Wells_Jan_2024[[Sidetrack/Respud]:[Sidetrack/Respud]],"Original Wellbores")</f>
        <v>1</v>
      </c>
      <c r="BD95" s="81">
        <f>COUNTIFS(Offshore_Wells_Jan_2024[[Region QB]:[Region QB]],"WoS",Offshore_Wells_Jan_2024[[Spud Year]:[Spud Year]],BD$4,Offshore_Wells_Jan_2024[[Original Wellbore Intent]:[Original Wellbore Intent]],"Appraisal",Offshore_Wells_Jan_2024[[Sidetrack/Respud]:[Sidetrack/Respud]],"Original Wellbores")</f>
        <v>0</v>
      </c>
      <c r="BE95" s="81">
        <f>COUNTIFS(Offshore_Wells_Jan_2024[[Region QB]:[Region QB]],"WoS",Offshore_Wells_Jan_2024[[Spud Year]:[Spud Year]],BE$4,Offshore_Wells_Jan_2024[[Original Wellbore Intent]:[Original Wellbore Intent]],"Appraisal",Offshore_Wells_Jan_2024[[Sidetrack/Respud]:[Sidetrack/Respud]],"Original Wellbores")</f>
        <v>1</v>
      </c>
      <c r="BF95" s="81">
        <f>COUNTIFS(Offshore_Wells_Jan_2024[[Region QB]:[Region QB]],"WoS",Offshore_Wells_Jan_2024[[Spud Year]:[Spud Year]],BF$4,Offshore_Wells_Jan_2024[[Original Wellbore Intent]:[Original Wellbore Intent]],"Appraisal",Offshore_Wells_Jan_2024[[Sidetrack/Respud]:[Sidetrack/Respud]],"Original Wellbores")</f>
        <v>4</v>
      </c>
      <c r="BG95" s="81">
        <f>COUNTIFS(Offshore_Wells_Jan_2024[[Region QB]:[Region QB]],"WoS",Offshore_Wells_Jan_2024[[Spud Year]:[Spud Year]],BG$4,Offshore_Wells_Jan_2024[[Original Wellbore Intent]:[Original Wellbore Intent]],"Appraisal",Offshore_Wells_Jan_2024[[Sidetrack/Respud]:[Sidetrack/Respud]],"Original Wellbores")</f>
        <v>0</v>
      </c>
      <c r="BH95" s="81">
        <f>COUNTIFS(Offshore_Wells_Jan_2024[[Region QB]:[Region QB]],"WoS",Offshore_Wells_Jan_2024[[Spud Year]:[Spud Year]],BH$4,Offshore_Wells_Jan_2024[[Original Wellbore Intent]:[Original Wellbore Intent]],"Appraisal",Offshore_Wells_Jan_2024[[Sidetrack/Respud]:[Sidetrack/Respud]],"Original Wellbores")</f>
        <v>0</v>
      </c>
      <c r="BI95" s="81">
        <f>COUNTIFS(Offshore_Wells_Jan_2024[[Region QB]:[Region QB]],"WoS",Offshore_Wells_Jan_2024[[Spud Year]:[Spud Year]],BI$4,Offshore_Wells_Jan_2024[[Original Wellbore Intent]:[Original Wellbore Intent]],"Appraisal",Offshore_Wells_Jan_2024[[Sidetrack/Respud]:[Sidetrack/Respud]],"Original Wellbores")</f>
        <v>0</v>
      </c>
      <c r="BJ95" s="81">
        <f>COUNTIFS(Offshore_Wells_Jan_2024[[Region QB]:[Region QB]],"WoS",Offshore_Wells_Jan_2024[[Spud Year]:[Spud Year]],BJ$4,Offshore_Wells_Jan_2024[[Original Wellbore Intent]:[Original Wellbore Intent]],"Appraisal",Offshore_Wells_Jan_2024[[Sidetrack/Respud]:[Sidetrack/Respud]],"Original Wellbores")</f>
        <v>0</v>
      </c>
      <c r="BK95" s="73">
        <f t="shared" si="491"/>
        <v>73</v>
      </c>
    </row>
    <row r="96" spans="1:63" x14ac:dyDescent="0.3">
      <c r="A96" s="7"/>
      <c r="B96" s="20"/>
      <c r="C96" s="86"/>
      <c r="D96" s="86"/>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4"/>
    </row>
    <row r="97" spans="1:63" x14ac:dyDescent="0.3">
      <c r="A97" s="17"/>
      <c r="B97" s="19"/>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c r="AS97" s="81"/>
      <c r="AT97" s="81"/>
      <c r="AU97" s="81"/>
      <c r="AV97" s="81"/>
      <c r="AW97" s="81"/>
      <c r="AX97" s="81"/>
      <c r="AY97" s="81"/>
      <c r="AZ97" s="81"/>
      <c r="BA97" s="81"/>
      <c r="BB97" s="81"/>
      <c r="BC97" s="81"/>
      <c r="BD97" s="81"/>
      <c r="BE97" s="81"/>
      <c r="BF97" s="81"/>
      <c r="BG97" s="81"/>
      <c r="BH97" s="81"/>
      <c r="BI97" s="81"/>
      <c r="BJ97" s="81"/>
      <c r="BK97" s="73"/>
    </row>
    <row r="98" spans="1:63" x14ac:dyDescent="0.3">
      <c r="A98" s="17"/>
      <c r="B98" s="42" t="s">
        <v>56</v>
      </c>
      <c r="C98" s="70">
        <f t="shared" ref="C98" si="492">SUM(C99:C104)</f>
        <v>0</v>
      </c>
      <c r="D98" s="70">
        <f t="shared" ref="D98" si="493">SUM(D99:D104)</f>
        <v>0</v>
      </c>
      <c r="E98" s="70">
        <f t="shared" ref="E98" si="494">SUM(E99:E104)</f>
        <v>3</v>
      </c>
      <c r="F98" s="70">
        <f t="shared" ref="F98" si="495">SUM(F99:F104)</f>
        <v>12</v>
      </c>
      <c r="G98" s="70">
        <f t="shared" ref="G98" si="496">SUM(G99:G104)</f>
        <v>37</v>
      </c>
      <c r="H98" s="70">
        <f t="shared" ref="H98" si="497">SUM(H99:H104)</f>
        <v>26</v>
      </c>
      <c r="I98" s="70">
        <f t="shared" ref="I98" si="498">SUM(I99:I104)</f>
        <v>29</v>
      </c>
      <c r="J98" s="70">
        <f t="shared" ref="J98" si="499">SUM(J99:J104)</f>
        <v>34</v>
      </c>
      <c r="K98" s="70">
        <f t="shared" ref="K98" si="500">SUM(K99:K104)</f>
        <v>39</v>
      </c>
      <c r="L98" s="70">
        <f t="shared" ref="L98" si="501">SUM(L99:L104)</f>
        <v>19</v>
      </c>
      <c r="M98" s="70">
        <f t="shared" ref="M98" si="502">SUM(M99:M104)</f>
        <v>19</v>
      </c>
      <c r="N98" s="70">
        <f t="shared" ref="N98" si="503">SUM(N99:N104)</f>
        <v>22</v>
      </c>
      <c r="O98" s="70">
        <f t="shared" ref="O98" si="504">SUM(O99:O104)</f>
        <v>66</v>
      </c>
      <c r="P98" s="70">
        <f t="shared" ref="P98" si="505">SUM(P99:P104)</f>
        <v>91</v>
      </c>
      <c r="Q98" s="70">
        <f t="shared" ref="Q98" si="506">SUM(Q99:Q104)</f>
        <v>92</v>
      </c>
      <c r="R98" s="70">
        <f t="shared" ref="R98" si="507">SUM(R99:R104)</f>
        <v>103</v>
      </c>
      <c r="S98" s="70">
        <f t="shared" ref="S98" si="508">SUM(S99:S104)</f>
        <v>125</v>
      </c>
      <c r="T98" s="70">
        <f t="shared" ref="T98" si="509">SUM(T99:T104)</f>
        <v>133</v>
      </c>
      <c r="U98" s="70">
        <f t="shared" ref="U98" si="510">SUM(U99:U104)</f>
        <v>120</v>
      </c>
      <c r="V98" s="70">
        <f t="shared" ref="V98" si="511">SUM(V99:V104)</f>
        <v>94</v>
      </c>
      <c r="W98" s="70">
        <f t="shared" ref="W98" si="512">SUM(W99:W104)</f>
        <v>111</v>
      </c>
      <c r="X98" s="70">
        <f t="shared" ref="X98" si="513">SUM(X99:X104)</f>
        <v>134</v>
      </c>
      <c r="Y98" s="70">
        <f t="shared" ref="Y98" si="514">SUM(Y99:Y104)</f>
        <v>87</v>
      </c>
      <c r="Z98" s="70">
        <f t="shared" ref="Z98" si="515">SUM(Z99:Z104)</f>
        <v>121</v>
      </c>
      <c r="AA98" s="70">
        <f t="shared" ref="AA98" si="516">SUM(AA99:AA104)</f>
        <v>166</v>
      </c>
      <c r="AB98" s="70">
        <f t="shared" ref="AB98" si="517">SUM(AB99:AB104)</f>
        <v>140</v>
      </c>
      <c r="AC98" s="70">
        <f t="shared" ref="AC98" si="518">SUM(AC99:AC104)</f>
        <v>114</v>
      </c>
      <c r="AD98" s="70">
        <f t="shared" ref="AD98" si="519">SUM(AD99:AD104)</f>
        <v>129</v>
      </c>
      <c r="AE98" s="70">
        <f t="shared" ref="AE98" si="520">SUM(AE99:AE104)</f>
        <v>130</v>
      </c>
      <c r="AF98" s="70">
        <f t="shared" ref="AF98" si="521">SUM(AF99:AF104)</f>
        <v>127</v>
      </c>
      <c r="AG98" s="70">
        <f t="shared" ref="AG98" si="522">SUM(AG99:AG104)</f>
        <v>152</v>
      </c>
      <c r="AH98" s="70">
        <f t="shared" ref="AH98" si="523">SUM(AH99:AH104)</f>
        <v>209</v>
      </c>
      <c r="AI98" s="70">
        <f t="shared" ref="AI98" si="524">SUM(AI99:AI104)</f>
        <v>192</v>
      </c>
      <c r="AJ98" s="70">
        <f t="shared" ref="AJ98" si="525">SUM(AJ99:AJ104)</f>
        <v>176</v>
      </c>
      <c r="AK98" s="70">
        <f t="shared" ref="AK98" si="526">SUM(AK99:AK104)</f>
        <v>181</v>
      </c>
      <c r="AL98" s="70">
        <f t="shared" ref="AL98" si="527">SUM(AL99:AL104)</f>
        <v>146</v>
      </c>
      <c r="AM98" s="70">
        <f t="shared" ref="AM98" si="528">SUM(AM99:AM104)</f>
        <v>138</v>
      </c>
      <c r="AN98" s="70">
        <f t="shared" ref="AN98" si="529">SUM(AN99:AN104)</f>
        <v>177</v>
      </c>
      <c r="AO98" s="70">
        <f t="shared" ref="AO98" si="530">SUM(AO99:AO104)</f>
        <v>132</v>
      </c>
      <c r="AP98" s="70">
        <f t="shared" ref="AP98" si="531">SUM(AP99:AP104)</f>
        <v>119</v>
      </c>
      <c r="AQ98" s="70">
        <f t="shared" ref="AQ98" si="532">SUM(AQ99:AQ104)</f>
        <v>101</v>
      </c>
      <c r="AR98" s="70">
        <f t="shared" ref="AR98" si="533">SUM(AR99:AR104)</f>
        <v>128</v>
      </c>
      <c r="AS98" s="70">
        <f t="shared" ref="AS98" si="534">SUM(AS99:AS104)</f>
        <v>127</v>
      </c>
      <c r="AT98" s="70">
        <f t="shared" ref="AT98" si="535">SUM(AT99:AT104)</f>
        <v>83</v>
      </c>
      <c r="AU98" s="70">
        <f t="shared" ref="AU98" si="536">SUM(AU99:AU104)</f>
        <v>47</v>
      </c>
      <c r="AV98" s="70">
        <f t="shared" ref="AV98" si="537">SUM(AV99:AV104)</f>
        <v>55</v>
      </c>
      <c r="AW98" s="70">
        <f t="shared" ref="AW98" si="538">SUM(AW99:AW104)</f>
        <v>37</v>
      </c>
      <c r="AX98" s="70">
        <f t="shared" ref="AX98" si="539">SUM(AX99:AX104)</f>
        <v>33</v>
      </c>
      <c r="AY98" s="70">
        <f t="shared" ref="AY98" si="540">SUM(AY99:AY104)</f>
        <v>48</v>
      </c>
      <c r="AZ98" s="70">
        <f t="shared" ref="AZ98" si="541">SUM(AZ99:AZ104)</f>
        <v>45</v>
      </c>
      <c r="BA98" s="70">
        <f t="shared" ref="BA98" si="542">SUM(BA99:BA104)</f>
        <v>43</v>
      </c>
      <c r="BB98" s="70">
        <f t="shared" ref="BB98" si="543">SUM(BB99:BB104)</f>
        <v>58</v>
      </c>
      <c r="BC98" s="70">
        <f t="shared" ref="BC98" si="544">SUM(BC99:BC104)</f>
        <v>45</v>
      </c>
      <c r="BD98" s="70">
        <f t="shared" ref="BD98" si="545">SUM(BD99:BD104)</f>
        <v>33</v>
      </c>
      <c r="BE98" s="70">
        <f t="shared" ref="BE98" si="546">SUM(BE99:BE104)</f>
        <v>26</v>
      </c>
      <c r="BF98" s="70">
        <f t="shared" ref="BF98" si="547">SUM(BF99:BF104)</f>
        <v>54</v>
      </c>
      <c r="BG98" s="70">
        <f t="shared" ref="BG98" si="548">SUM(BG99:BG104)</f>
        <v>31</v>
      </c>
      <c r="BH98" s="70">
        <f t="shared" ref="BH98" si="549">SUM(BH99:BH104)</f>
        <v>28</v>
      </c>
      <c r="BI98" s="70">
        <f t="shared" ref="BI98" si="550">SUM(BI99:BI104)</f>
        <v>20</v>
      </c>
      <c r="BJ98" s="70">
        <f t="shared" ref="BJ98" si="551">SUM(BJ99:BJ104)</f>
        <v>35</v>
      </c>
      <c r="BK98" s="71">
        <f t="shared" ref="BK98:BK104" si="552">SUM(C98:BJ98)</f>
        <v>5022</v>
      </c>
    </row>
    <row r="99" spans="1:63" outlineLevel="1" x14ac:dyDescent="0.3">
      <c r="A99" s="17"/>
      <c r="B99" s="19" t="s">
        <v>38</v>
      </c>
      <c r="C99" s="81">
        <f>COUNTIFS(Offshore_Wells_Jan_2024[[Region QB]:[Region QB]],"C/SWA",Offshore_Wells_Jan_2024[[Spud Year]:[Spud Year]],C$4,Offshore_Wells_Jan_2024[[Original Wellbore Intent]:[Original Wellbore Intent]],"Development",Offshore_Wells_Jan_2024[[Sidetrack/Respud]:[Sidetrack/Respud]],"Original Wellbores")</f>
        <v>0</v>
      </c>
      <c r="D99" s="81">
        <f>COUNTIFS(Offshore_Wells_Jan_2024[[Region QB]:[Region QB]],"C/SWA",Offshore_Wells_Jan_2024[[Spud Year]:[Spud Year]],D$4,Offshore_Wells_Jan_2024[[Original Wellbore Intent]:[Original Wellbore Intent]],"Development",Offshore_Wells_Jan_2024[[Sidetrack/Respud]:[Sidetrack/Respud]],"Original Wellbores")</f>
        <v>0</v>
      </c>
      <c r="E99" s="81">
        <f>COUNTIFS(Offshore_Wells_Jan_2024[[Region QB]:[Region QB]],"C/SWA",Offshore_Wells_Jan_2024[[Spud Year]:[Spud Year]],E$4,Offshore_Wells_Jan_2024[[Original Wellbore Intent]:[Original Wellbore Intent]],"Development",Offshore_Wells_Jan_2024[[Sidetrack/Respud]:[Sidetrack/Respud]],"Original Wellbores")</f>
        <v>0</v>
      </c>
      <c r="F99" s="81">
        <f>COUNTIFS(Offshore_Wells_Jan_2024[[Region QB]:[Region QB]],"C/SWA",Offshore_Wells_Jan_2024[[Spud Year]:[Spud Year]],F$4,Offshore_Wells_Jan_2024[[Original Wellbore Intent]:[Original Wellbore Intent]],"Development",Offshore_Wells_Jan_2024[[Sidetrack/Respud]:[Sidetrack/Respud]],"Original Wellbores")</f>
        <v>0</v>
      </c>
      <c r="G99" s="81">
        <f>COUNTIFS(Offshore_Wells_Jan_2024[[Region QB]:[Region QB]],"C/SWA",Offshore_Wells_Jan_2024[[Spud Year]:[Spud Year]],G$4,Offshore_Wells_Jan_2024[[Original Wellbore Intent]:[Original Wellbore Intent]],"Development",Offshore_Wells_Jan_2024[[Sidetrack/Respud]:[Sidetrack/Respud]],"Original Wellbores")</f>
        <v>0</v>
      </c>
      <c r="H99" s="81">
        <f>COUNTIFS(Offshore_Wells_Jan_2024[[Region QB]:[Region QB]],"C/SWA",Offshore_Wells_Jan_2024[[Spud Year]:[Spud Year]],H$4,Offshore_Wells_Jan_2024[[Original Wellbore Intent]:[Original Wellbore Intent]],"Development",Offshore_Wells_Jan_2024[[Sidetrack/Respud]:[Sidetrack/Respud]],"Original Wellbores")</f>
        <v>0</v>
      </c>
      <c r="I99" s="81">
        <f>COUNTIFS(Offshore_Wells_Jan_2024[[Region QB]:[Region QB]],"C/SWA",Offshore_Wells_Jan_2024[[Spud Year]:[Spud Year]],I$4,Offshore_Wells_Jan_2024[[Original Wellbore Intent]:[Original Wellbore Intent]],"Development",Offshore_Wells_Jan_2024[[Sidetrack/Respud]:[Sidetrack/Respud]],"Original Wellbores")</f>
        <v>0</v>
      </c>
      <c r="J99" s="81">
        <f>COUNTIFS(Offshore_Wells_Jan_2024[[Region QB]:[Region QB]],"C/SWA",Offshore_Wells_Jan_2024[[Spud Year]:[Spud Year]],J$4,Offshore_Wells_Jan_2024[[Original Wellbore Intent]:[Original Wellbore Intent]],"Development",Offshore_Wells_Jan_2024[[Sidetrack/Respud]:[Sidetrack/Respud]],"Original Wellbores")</f>
        <v>0</v>
      </c>
      <c r="K99" s="81">
        <f>COUNTIFS(Offshore_Wells_Jan_2024[[Region QB]:[Region QB]],"C/SWA",Offshore_Wells_Jan_2024[[Spud Year]:[Spud Year]],K$4,Offshore_Wells_Jan_2024[[Original Wellbore Intent]:[Original Wellbore Intent]],"Development",Offshore_Wells_Jan_2024[[Sidetrack/Respud]:[Sidetrack/Respud]],"Original Wellbores")</f>
        <v>0</v>
      </c>
      <c r="L99" s="81">
        <f>COUNTIFS(Offshore_Wells_Jan_2024[[Region QB]:[Region QB]],"C/SWA",Offshore_Wells_Jan_2024[[Spud Year]:[Spud Year]],L$4,Offshore_Wells_Jan_2024[[Original Wellbore Intent]:[Original Wellbore Intent]],"Development",Offshore_Wells_Jan_2024[[Sidetrack/Respud]:[Sidetrack/Respud]],"Original Wellbores")</f>
        <v>0</v>
      </c>
      <c r="M99" s="81">
        <f>COUNTIFS(Offshore_Wells_Jan_2024[[Region QB]:[Region QB]],"C/SWA",Offshore_Wells_Jan_2024[[Spud Year]:[Spud Year]],M$4,Offshore_Wells_Jan_2024[[Original Wellbore Intent]:[Original Wellbore Intent]],"Development",Offshore_Wells_Jan_2024[[Sidetrack/Respud]:[Sidetrack/Respud]],"Original Wellbores")</f>
        <v>0</v>
      </c>
      <c r="N99" s="81">
        <f>COUNTIFS(Offshore_Wells_Jan_2024[[Region QB]:[Region QB]],"C/SWA",Offshore_Wells_Jan_2024[[Spud Year]:[Spud Year]],N$4,Offshore_Wells_Jan_2024[[Original Wellbore Intent]:[Original Wellbore Intent]],"Development",Offshore_Wells_Jan_2024[[Sidetrack/Respud]:[Sidetrack/Respud]],"Original Wellbores")</f>
        <v>0</v>
      </c>
      <c r="O99" s="81">
        <f>COUNTIFS(Offshore_Wells_Jan_2024[[Region QB]:[Region QB]],"C/SWA",Offshore_Wells_Jan_2024[[Spud Year]:[Spud Year]],O$4,Offshore_Wells_Jan_2024[[Original Wellbore Intent]:[Original Wellbore Intent]],"Development",Offshore_Wells_Jan_2024[[Sidetrack/Respud]:[Sidetrack/Respud]],"Original Wellbores")</f>
        <v>0</v>
      </c>
      <c r="P99" s="81">
        <f>COUNTIFS(Offshore_Wells_Jan_2024[[Region QB]:[Region QB]],"C/SWA",Offshore_Wells_Jan_2024[[Spud Year]:[Spud Year]],P$4,Offshore_Wells_Jan_2024[[Original Wellbore Intent]:[Original Wellbore Intent]],"Development",Offshore_Wells_Jan_2024[[Sidetrack/Respud]:[Sidetrack/Respud]],"Original Wellbores")</f>
        <v>0</v>
      </c>
      <c r="Q99" s="81">
        <f>COUNTIFS(Offshore_Wells_Jan_2024[[Region QB]:[Region QB]],"C/SWA",Offshore_Wells_Jan_2024[[Spud Year]:[Spud Year]],Q$4,Offshore_Wells_Jan_2024[[Original Wellbore Intent]:[Original Wellbore Intent]],"Development",Offshore_Wells_Jan_2024[[Sidetrack/Respud]:[Sidetrack/Respud]],"Original Wellbores")</f>
        <v>0</v>
      </c>
      <c r="R99" s="81">
        <f>COUNTIFS(Offshore_Wells_Jan_2024[[Region QB]:[Region QB]],"C/SWA",Offshore_Wells_Jan_2024[[Spud Year]:[Spud Year]],R$4,Offshore_Wells_Jan_2024[[Original Wellbore Intent]:[Original Wellbore Intent]],"Development",Offshore_Wells_Jan_2024[[Sidetrack/Respud]:[Sidetrack/Respud]],"Original Wellbores")</f>
        <v>0</v>
      </c>
      <c r="S99" s="81">
        <f>COUNTIFS(Offshore_Wells_Jan_2024[[Region QB]:[Region QB]],"C/SWA",Offshore_Wells_Jan_2024[[Spud Year]:[Spud Year]],S$4,Offshore_Wells_Jan_2024[[Original Wellbore Intent]:[Original Wellbore Intent]],"Development",Offshore_Wells_Jan_2024[[Sidetrack/Respud]:[Sidetrack/Respud]],"Original Wellbores")</f>
        <v>0</v>
      </c>
      <c r="T99" s="81">
        <f>COUNTIFS(Offshore_Wells_Jan_2024[[Region QB]:[Region QB]],"C/SWA",Offshore_Wells_Jan_2024[[Spud Year]:[Spud Year]],T$4,Offshore_Wells_Jan_2024[[Original Wellbore Intent]:[Original Wellbore Intent]],"Development",Offshore_Wells_Jan_2024[[Sidetrack/Respud]:[Sidetrack/Respud]],"Original Wellbores")</f>
        <v>0</v>
      </c>
      <c r="U99" s="81">
        <f>COUNTIFS(Offshore_Wells_Jan_2024[[Region QB]:[Region QB]],"C/SWA",Offshore_Wells_Jan_2024[[Spud Year]:[Spud Year]],U$4,Offshore_Wells_Jan_2024[[Original Wellbore Intent]:[Original Wellbore Intent]],"Development",Offshore_Wells_Jan_2024[[Sidetrack/Respud]:[Sidetrack/Respud]],"Original Wellbores")</f>
        <v>0</v>
      </c>
      <c r="V99" s="81">
        <f>COUNTIFS(Offshore_Wells_Jan_2024[[Region QB]:[Region QB]],"C/SWA",Offshore_Wells_Jan_2024[[Spud Year]:[Spud Year]],V$4,Offshore_Wells_Jan_2024[[Original Wellbore Intent]:[Original Wellbore Intent]],"Development",Offshore_Wells_Jan_2024[[Sidetrack/Respud]:[Sidetrack/Respud]],"Original Wellbores")</f>
        <v>0</v>
      </c>
      <c r="W99" s="81">
        <f>COUNTIFS(Offshore_Wells_Jan_2024[[Region QB]:[Region QB]],"C/SWA",Offshore_Wells_Jan_2024[[Spud Year]:[Spud Year]],W$4,Offshore_Wells_Jan_2024[[Original Wellbore Intent]:[Original Wellbore Intent]],"Development",Offshore_Wells_Jan_2024[[Sidetrack/Respud]:[Sidetrack/Respud]],"Original Wellbores")</f>
        <v>0</v>
      </c>
      <c r="X99" s="81">
        <f>COUNTIFS(Offshore_Wells_Jan_2024[[Region QB]:[Region QB]],"C/SWA",Offshore_Wells_Jan_2024[[Spud Year]:[Spud Year]],X$4,Offshore_Wells_Jan_2024[[Original Wellbore Intent]:[Original Wellbore Intent]],"Development",Offshore_Wells_Jan_2024[[Sidetrack/Respud]:[Sidetrack/Respud]],"Original Wellbores")</f>
        <v>0</v>
      </c>
      <c r="Y99" s="81">
        <f>COUNTIFS(Offshore_Wells_Jan_2024[[Region QB]:[Region QB]],"C/SWA",Offshore_Wells_Jan_2024[[Spud Year]:[Spud Year]],Y$4,Offshore_Wells_Jan_2024[[Original Wellbore Intent]:[Original Wellbore Intent]],"Development",Offshore_Wells_Jan_2024[[Sidetrack/Respud]:[Sidetrack/Respud]],"Original Wellbores")</f>
        <v>0</v>
      </c>
      <c r="Z99" s="81">
        <f>COUNTIFS(Offshore_Wells_Jan_2024[[Region QB]:[Region QB]],"C/SWA",Offshore_Wells_Jan_2024[[Spud Year]:[Spud Year]],Z$4,Offshore_Wells_Jan_2024[[Original Wellbore Intent]:[Original Wellbore Intent]],"Development",Offshore_Wells_Jan_2024[[Sidetrack/Respud]:[Sidetrack/Respud]],"Original Wellbores")</f>
        <v>0</v>
      </c>
      <c r="AA99" s="81">
        <f>COUNTIFS(Offshore_Wells_Jan_2024[[Region QB]:[Region QB]],"C/SWA",Offshore_Wells_Jan_2024[[Spud Year]:[Spud Year]],AA$4,Offshore_Wells_Jan_2024[[Original Wellbore Intent]:[Original Wellbore Intent]],"Development",Offshore_Wells_Jan_2024[[Sidetrack/Respud]:[Sidetrack/Respud]],"Original Wellbores")</f>
        <v>0</v>
      </c>
      <c r="AB99" s="81">
        <f>COUNTIFS(Offshore_Wells_Jan_2024[[Region QB]:[Region QB]],"C/SWA",Offshore_Wells_Jan_2024[[Spud Year]:[Spud Year]],AB$4,Offshore_Wells_Jan_2024[[Original Wellbore Intent]:[Original Wellbore Intent]],"Development",Offshore_Wells_Jan_2024[[Sidetrack/Respud]:[Sidetrack/Respud]],"Original Wellbores")</f>
        <v>0</v>
      </c>
      <c r="AC99" s="81">
        <f>COUNTIFS(Offshore_Wells_Jan_2024[[Region QB]:[Region QB]],"C/SWA",Offshore_Wells_Jan_2024[[Spud Year]:[Spud Year]],AC$4,Offshore_Wells_Jan_2024[[Original Wellbore Intent]:[Original Wellbore Intent]],"Development",Offshore_Wells_Jan_2024[[Sidetrack/Respud]:[Sidetrack/Respud]],"Original Wellbores")</f>
        <v>0</v>
      </c>
      <c r="AD99" s="81">
        <f>COUNTIFS(Offshore_Wells_Jan_2024[[Region QB]:[Region QB]],"C/SWA",Offshore_Wells_Jan_2024[[Spud Year]:[Spud Year]],AD$4,Offshore_Wells_Jan_2024[[Original Wellbore Intent]:[Original Wellbore Intent]],"Development",Offshore_Wells_Jan_2024[[Sidetrack/Respud]:[Sidetrack/Respud]],"Original Wellbores")</f>
        <v>0</v>
      </c>
      <c r="AE99" s="81">
        <f>COUNTIFS(Offshore_Wells_Jan_2024[[Region QB]:[Region QB]],"C/SWA",Offshore_Wells_Jan_2024[[Spud Year]:[Spud Year]],AE$4,Offshore_Wells_Jan_2024[[Original Wellbore Intent]:[Original Wellbore Intent]],"Development",Offshore_Wells_Jan_2024[[Sidetrack/Respud]:[Sidetrack/Respud]],"Original Wellbores")</f>
        <v>0</v>
      </c>
      <c r="AF99" s="81">
        <f>COUNTIFS(Offshore_Wells_Jan_2024[[Region QB]:[Region QB]],"C/SWA",Offshore_Wells_Jan_2024[[Spud Year]:[Spud Year]],AF$4,Offshore_Wells_Jan_2024[[Original Wellbore Intent]:[Original Wellbore Intent]],"Development",Offshore_Wells_Jan_2024[[Sidetrack/Respud]:[Sidetrack/Respud]],"Original Wellbores")</f>
        <v>0</v>
      </c>
      <c r="AG99" s="81">
        <f>COUNTIFS(Offshore_Wells_Jan_2024[[Region QB]:[Region QB]],"C/SWA",Offshore_Wells_Jan_2024[[Spud Year]:[Spud Year]],AG$4,Offshore_Wells_Jan_2024[[Original Wellbore Intent]:[Original Wellbore Intent]],"Development",Offshore_Wells_Jan_2024[[Sidetrack/Respud]:[Sidetrack/Respud]],"Original Wellbores")</f>
        <v>0</v>
      </c>
      <c r="AH99" s="81">
        <f>COUNTIFS(Offshore_Wells_Jan_2024[[Region QB]:[Region QB]],"C/SWA",Offshore_Wells_Jan_2024[[Spud Year]:[Spud Year]],AH$4,Offshore_Wells_Jan_2024[[Original Wellbore Intent]:[Original Wellbore Intent]],"Development",Offshore_Wells_Jan_2024[[Sidetrack/Respud]:[Sidetrack/Respud]],"Original Wellbores")</f>
        <v>0</v>
      </c>
      <c r="AI99" s="81">
        <f>COUNTIFS(Offshore_Wells_Jan_2024[[Region QB]:[Region QB]],"C/SWA",Offshore_Wells_Jan_2024[[Spud Year]:[Spud Year]],AI$4,Offshore_Wells_Jan_2024[[Original Wellbore Intent]:[Original Wellbore Intent]],"Development",Offshore_Wells_Jan_2024[[Sidetrack/Respud]:[Sidetrack/Respud]],"Original Wellbores")</f>
        <v>0</v>
      </c>
      <c r="AJ99" s="81">
        <f>COUNTIFS(Offshore_Wells_Jan_2024[[Region QB]:[Region QB]],"C/SWA",Offshore_Wells_Jan_2024[[Spud Year]:[Spud Year]],AJ$4,Offshore_Wells_Jan_2024[[Original Wellbore Intent]:[Original Wellbore Intent]],"Development",Offshore_Wells_Jan_2024[[Sidetrack/Respud]:[Sidetrack/Respud]],"Original Wellbores")</f>
        <v>0</v>
      </c>
      <c r="AK99" s="81">
        <f>COUNTIFS(Offshore_Wells_Jan_2024[[Region QB]:[Region QB]],"C/SWA",Offshore_Wells_Jan_2024[[Spud Year]:[Spud Year]],AK$4,Offshore_Wells_Jan_2024[[Original Wellbore Intent]:[Original Wellbore Intent]],"Development",Offshore_Wells_Jan_2024[[Sidetrack/Respud]:[Sidetrack/Respud]],"Original Wellbores")</f>
        <v>0</v>
      </c>
      <c r="AL99" s="81">
        <f>COUNTIFS(Offshore_Wells_Jan_2024[[Region QB]:[Region QB]],"C/SWA",Offshore_Wells_Jan_2024[[Spud Year]:[Spud Year]],AL$4,Offshore_Wells_Jan_2024[[Original Wellbore Intent]:[Original Wellbore Intent]],"Development",Offshore_Wells_Jan_2024[[Sidetrack/Respud]:[Sidetrack/Respud]],"Original Wellbores")</f>
        <v>0</v>
      </c>
      <c r="AM99" s="81">
        <f>COUNTIFS(Offshore_Wells_Jan_2024[[Region QB]:[Region QB]],"C/SWA",Offshore_Wells_Jan_2024[[Spud Year]:[Spud Year]],AM$4,Offshore_Wells_Jan_2024[[Original Wellbore Intent]:[Original Wellbore Intent]],"Development",Offshore_Wells_Jan_2024[[Sidetrack/Respud]:[Sidetrack/Respud]],"Original Wellbores")</f>
        <v>0</v>
      </c>
      <c r="AN99" s="81">
        <f>COUNTIFS(Offshore_Wells_Jan_2024[[Region QB]:[Region QB]],"C/SWA",Offshore_Wells_Jan_2024[[Spud Year]:[Spud Year]],AN$4,Offshore_Wells_Jan_2024[[Original Wellbore Intent]:[Original Wellbore Intent]],"Development",Offshore_Wells_Jan_2024[[Sidetrack/Respud]:[Sidetrack/Respud]],"Original Wellbores")</f>
        <v>0</v>
      </c>
      <c r="AO99" s="81">
        <f>COUNTIFS(Offshore_Wells_Jan_2024[[Region QB]:[Region QB]],"C/SWA",Offshore_Wells_Jan_2024[[Spud Year]:[Spud Year]],AO$4,Offshore_Wells_Jan_2024[[Original Wellbore Intent]:[Original Wellbore Intent]],"Development",Offshore_Wells_Jan_2024[[Sidetrack/Respud]:[Sidetrack/Respud]],"Original Wellbores")</f>
        <v>0</v>
      </c>
      <c r="AP99" s="81">
        <f>COUNTIFS(Offshore_Wells_Jan_2024[[Region QB]:[Region QB]],"C/SWA",Offshore_Wells_Jan_2024[[Spud Year]:[Spud Year]],AP$4,Offshore_Wells_Jan_2024[[Original Wellbore Intent]:[Original Wellbore Intent]],"Development",Offshore_Wells_Jan_2024[[Sidetrack/Respud]:[Sidetrack/Respud]],"Original Wellbores")</f>
        <v>0</v>
      </c>
      <c r="AQ99" s="81">
        <f>COUNTIFS(Offshore_Wells_Jan_2024[[Region QB]:[Region QB]],"C/SWA",Offshore_Wells_Jan_2024[[Spud Year]:[Spud Year]],AQ$4,Offshore_Wells_Jan_2024[[Original Wellbore Intent]:[Original Wellbore Intent]],"Development",Offshore_Wells_Jan_2024[[Sidetrack/Respud]:[Sidetrack/Respud]],"Original Wellbores")</f>
        <v>0</v>
      </c>
      <c r="AR99" s="81">
        <f>COUNTIFS(Offshore_Wells_Jan_2024[[Region QB]:[Region QB]],"C/SWA",Offshore_Wells_Jan_2024[[Spud Year]:[Spud Year]],AR$4,Offshore_Wells_Jan_2024[[Original Wellbore Intent]:[Original Wellbore Intent]],"Development",Offshore_Wells_Jan_2024[[Sidetrack/Respud]:[Sidetrack/Respud]],"Original Wellbores")</f>
        <v>0</v>
      </c>
      <c r="AS99" s="81">
        <f>COUNTIFS(Offshore_Wells_Jan_2024[[Region QB]:[Region QB]],"C/SWA",Offshore_Wells_Jan_2024[[Spud Year]:[Spud Year]],AS$4,Offshore_Wells_Jan_2024[[Original Wellbore Intent]:[Original Wellbore Intent]],"Development",Offshore_Wells_Jan_2024[[Sidetrack/Respud]:[Sidetrack/Respud]],"Original Wellbores")</f>
        <v>0</v>
      </c>
      <c r="AT99" s="81">
        <f>COUNTIFS(Offshore_Wells_Jan_2024[[Region QB]:[Region QB]],"C/SWA",Offshore_Wells_Jan_2024[[Spud Year]:[Spud Year]],AT$4,Offshore_Wells_Jan_2024[[Original Wellbore Intent]:[Original Wellbore Intent]],"Development",Offshore_Wells_Jan_2024[[Sidetrack/Respud]:[Sidetrack/Respud]],"Original Wellbores")</f>
        <v>0</v>
      </c>
      <c r="AU99" s="81">
        <f>COUNTIFS(Offshore_Wells_Jan_2024[[Region QB]:[Region QB]],"C/SWA",Offshore_Wells_Jan_2024[[Spud Year]:[Spud Year]],AU$4,Offshore_Wells_Jan_2024[[Original Wellbore Intent]:[Original Wellbore Intent]],"Development",Offshore_Wells_Jan_2024[[Sidetrack/Respud]:[Sidetrack/Respud]],"Original Wellbores")</f>
        <v>0</v>
      </c>
      <c r="AV99" s="81">
        <f>COUNTIFS(Offshore_Wells_Jan_2024[[Region QB]:[Region QB]],"C/SWA",Offshore_Wells_Jan_2024[[Spud Year]:[Spud Year]],AV$4,Offshore_Wells_Jan_2024[[Original Wellbore Intent]:[Original Wellbore Intent]],"Development",Offshore_Wells_Jan_2024[[Sidetrack/Respud]:[Sidetrack/Respud]],"Original Wellbores")</f>
        <v>0</v>
      </c>
      <c r="AW99" s="81">
        <f>COUNTIFS(Offshore_Wells_Jan_2024[[Region QB]:[Region QB]],"C/SWA",Offshore_Wells_Jan_2024[[Spud Year]:[Spud Year]],AW$4,Offshore_Wells_Jan_2024[[Original Wellbore Intent]:[Original Wellbore Intent]],"Development",Offshore_Wells_Jan_2024[[Sidetrack/Respud]:[Sidetrack/Respud]],"Original Wellbores")</f>
        <v>0</v>
      </c>
      <c r="AX99" s="81">
        <f>COUNTIFS(Offshore_Wells_Jan_2024[[Region QB]:[Region QB]],"C/SWA",Offshore_Wells_Jan_2024[[Spud Year]:[Spud Year]],AX$4,Offshore_Wells_Jan_2024[[Original Wellbore Intent]:[Original Wellbore Intent]],"Development",Offshore_Wells_Jan_2024[[Sidetrack/Respud]:[Sidetrack/Respud]],"Original Wellbores")</f>
        <v>0</v>
      </c>
      <c r="AY99" s="81">
        <f>COUNTIFS(Offshore_Wells_Jan_2024[[Region QB]:[Region QB]],"C/SWA",Offshore_Wells_Jan_2024[[Spud Year]:[Spud Year]],AY$4,Offshore_Wells_Jan_2024[[Original Wellbore Intent]:[Original Wellbore Intent]],"Development",Offshore_Wells_Jan_2024[[Sidetrack/Respud]:[Sidetrack/Respud]],"Original Wellbores")</f>
        <v>0</v>
      </c>
      <c r="AZ99" s="81">
        <f>COUNTIFS(Offshore_Wells_Jan_2024[[Region QB]:[Region QB]],"C/SWA",Offshore_Wells_Jan_2024[[Spud Year]:[Spud Year]],AZ$4,Offshore_Wells_Jan_2024[[Original Wellbore Intent]:[Original Wellbore Intent]],"Development",Offshore_Wells_Jan_2024[[Sidetrack/Respud]:[Sidetrack/Respud]],"Original Wellbores")</f>
        <v>0</v>
      </c>
      <c r="BA99" s="81">
        <f>COUNTIFS(Offshore_Wells_Jan_2024[[Region QB]:[Region QB]],"C/SWA",Offshore_Wells_Jan_2024[[Spud Year]:[Spud Year]],BA$4,Offshore_Wells_Jan_2024[[Original Wellbore Intent]:[Original Wellbore Intent]],"Development",Offshore_Wells_Jan_2024[[Sidetrack/Respud]:[Sidetrack/Respud]],"Original Wellbores")</f>
        <v>0</v>
      </c>
      <c r="BB99" s="81">
        <f>COUNTIFS(Offshore_Wells_Jan_2024[[Region QB]:[Region QB]],"C/SWA",Offshore_Wells_Jan_2024[[Spud Year]:[Spud Year]],BB$4,Offshore_Wells_Jan_2024[[Original Wellbore Intent]:[Original Wellbore Intent]],"Development",Offshore_Wells_Jan_2024[[Sidetrack/Respud]:[Sidetrack/Respud]],"Original Wellbores")</f>
        <v>0</v>
      </c>
      <c r="BC99" s="81">
        <f>COUNTIFS(Offshore_Wells_Jan_2024[[Region QB]:[Region QB]],"C/SWA",Offshore_Wells_Jan_2024[[Spud Year]:[Spud Year]],BC$4,Offshore_Wells_Jan_2024[[Original Wellbore Intent]:[Original Wellbore Intent]],"Development",Offshore_Wells_Jan_2024[[Sidetrack/Respud]:[Sidetrack/Respud]],"Original Wellbores")</f>
        <v>0</v>
      </c>
      <c r="BD99" s="81">
        <f>COUNTIFS(Offshore_Wells_Jan_2024[[Region QB]:[Region QB]],"C/SWA",Offshore_Wells_Jan_2024[[Spud Year]:[Spud Year]],BD$4,Offshore_Wells_Jan_2024[[Original Wellbore Intent]:[Original Wellbore Intent]],"Development",Offshore_Wells_Jan_2024[[Sidetrack/Respud]:[Sidetrack/Respud]],"Original Wellbores")</f>
        <v>0</v>
      </c>
      <c r="BE99" s="81">
        <f>COUNTIFS(Offshore_Wells_Jan_2024[[Region QB]:[Region QB]],"C/SWA",Offshore_Wells_Jan_2024[[Spud Year]:[Spud Year]],BE$4,Offshore_Wells_Jan_2024[[Original Wellbore Intent]:[Original Wellbore Intent]],"Development",Offshore_Wells_Jan_2024[[Sidetrack/Respud]:[Sidetrack/Respud]],"Original Wellbores")</f>
        <v>0</v>
      </c>
      <c r="BF99" s="81">
        <f>COUNTIFS(Offshore_Wells_Jan_2024[[Region QB]:[Region QB]],"C/SWA",Offshore_Wells_Jan_2024[[Spud Year]:[Spud Year]],BF$4,Offshore_Wells_Jan_2024[[Original Wellbore Intent]:[Original Wellbore Intent]],"Development",Offshore_Wells_Jan_2024[[Sidetrack/Respud]:[Sidetrack/Respud]],"Original Wellbores")</f>
        <v>0</v>
      </c>
      <c r="BG99" s="81">
        <f>COUNTIFS(Offshore_Wells_Jan_2024[[Region QB]:[Region QB]],"C/SWA",Offshore_Wells_Jan_2024[[Spud Year]:[Spud Year]],BG$4,Offshore_Wells_Jan_2024[[Original Wellbore Intent]:[Original Wellbore Intent]],"Development",Offshore_Wells_Jan_2024[[Sidetrack/Respud]:[Sidetrack/Respud]],"Original Wellbores")</f>
        <v>0</v>
      </c>
      <c r="BH99" s="81">
        <f>COUNTIFS(Offshore_Wells_Jan_2024[[Region QB]:[Region QB]],"C/SWA",Offshore_Wells_Jan_2024[[Spud Year]:[Spud Year]],BH$4,Offshore_Wells_Jan_2024[[Original Wellbore Intent]:[Original Wellbore Intent]],"Development",Offshore_Wells_Jan_2024[[Sidetrack/Respud]:[Sidetrack/Respud]],"Original Wellbores")</f>
        <v>0</v>
      </c>
      <c r="BI99" s="81">
        <f>COUNTIFS(Offshore_Wells_Jan_2024[[Region QB]:[Region QB]],"C/SWA",Offshore_Wells_Jan_2024[[Spud Year]:[Spud Year]],BI$4,Offshore_Wells_Jan_2024[[Original Wellbore Intent]:[Original Wellbore Intent]],"Development",Offshore_Wells_Jan_2024[[Sidetrack/Respud]:[Sidetrack/Respud]],"Original Wellbores")</f>
        <v>0</v>
      </c>
      <c r="BJ99" s="81">
        <f>COUNTIFS(Offshore_Wells_Jan_2024[[Region QB]:[Region QB]],"C/SWA",Offshore_Wells_Jan_2024[[Spud Year]:[Spud Year]],BJ$4,Offshore_Wells_Jan_2024[[Original Wellbore Intent]:[Original Wellbore Intent]],"Development",Offshore_Wells_Jan_2024[[Sidetrack/Respud]:[Sidetrack/Respud]],"Original Wellbores")</f>
        <v>0</v>
      </c>
      <c r="BK99" s="73">
        <f t="shared" si="552"/>
        <v>0</v>
      </c>
    </row>
    <row r="100" spans="1:63" outlineLevel="1" x14ac:dyDescent="0.3">
      <c r="A100" s="17"/>
      <c r="B100" s="19" t="s">
        <v>39</v>
      </c>
      <c r="C100" s="81">
        <f>COUNTIFS(Offshore_Wells_Jan_2024[[Region QB]:[Region QB]],"CNS",Offshore_Wells_Jan_2024[[Spud Year]:[Spud Year]],C$4,Offshore_Wells_Jan_2024[[Original Wellbore Intent]:[Original Wellbore Intent]],"Development",Offshore_Wells_Jan_2024[[Sidetrack/Respud]:[Sidetrack/Respud]],"Original Wellbores")</f>
        <v>0</v>
      </c>
      <c r="D100" s="81">
        <f>COUNTIFS(Offshore_Wells_Jan_2024[[Region QB]:[Region QB]],"CNS",Offshore_Wells_Jan_2024[[Spud Year]:[Spud Year]],D$4,Offshore_Wells_Jan_2024[[Original Wellbore Intent]:[Original Wellbore Intent]],"Development",Offshore_Wells_Jan_2024[[Sidetrack/Respud]:[Sidetrack/Respud]],"Original Wellbores")</f>
        <v>0</v>
      </c>
      <c r="E100" s="81">
        <f>COUNTIFS(Offshore_Wells_Jan_2024[[Region QB]:[Region QB]],"CNS",Offshore_Wells_Jan_2024[[Spud Year]:[Spud Year]],E$4,Offshore_Wells_Jan_2024[[Original Wellbore Intent]:[Original Wellbore Intent]],"Development",Offshore_Wells_Jan_2024[[Sidetrack/Respud]:[Sidetrack/Respud]],"Original Wellbores")</f>
        <v>0</v>
      </c>
      <c r="F100" s="81">
        <f>COUNTIFS(Offshore_Wells_Jan_2024[[Region QB]:[Region QB]],"CNS",Offshore_Wells_Jan_2024[[Spud Year]:[Spud Year]],F$4,Offshore_Wells_Jan_2024[[Original Wellbore Intent]:[Original Wellbore Intent]],"Development",Offshore_Wells_Jan_2024[[Sidetrack/Respud]:[Sidetrack/Respud]],"Original Wellbores")</f>
        <v>0</v>
      </c>
      <c r="G100" s="81">
        <f>COUNTIFS(Offshore_Wells_Jan_2024[[Region QB]:[Region QB]],"CNS",Offshore_Wells_Jan_2024[[Spud Year]:[Spud Year]],G$4,Offshore_Wells_Jan_2024[[Original Wellbore Intent]:[Original Wellbore Intent]],"Development",Offshore_Wells_Jan_2024[[Sidetrack/Respud]:[Sidetrack/Respud]],"Original Wellbores")</f>
        <v>0</v>
      </c>
      <c r="H100" s="81">
        <f>COUNTIFS(Offshore_Wells_Jan_2024[[Region QB]:[Region QB]],"CNS",Offshore_Wells_Jan_2024[[Spud Year]:[Spud Year]],H$4,Offshore_Wells_Jan_2024[[Original Wellbore Intent]:[Original Wellbore Intent]],"Development",Offshore_Wells_Jan_2024[[Sidetrack/Respud]:[Sidetrack/Respud]],"Original Wellbores")</f>
        <v>0</v>
      </c>
      <c r="I100" s="81">
        <f>COUNTIFS(Offshore_Wells_Jan_2024[[Region QB]:[Region QB]],"CNS",Offshore_Wells_Jan_2024[[Spud Year]:[Spud Year]],I$4,Offshore_Wells_Jan_2024[[Original Wellbore Intent]:[Original Wellbore Intent]],"Development",Offshore_Wells_Jan_2024[[Sidetrack/Respud]:[Sidetrack/Respud]],"Original Wellbores")</f>
        <v>0</v>
      </c>
      <c r="J100" s="81">
        <f>COUNTIFS(Offshore_Wells_Jan_2024[[Region QB]:[Region QB]],"CNS",Offshore_Wells_Jan_2024[[Spud Year]:[Spud Year]],J$4,Offshore_Wells_Jan_2024[[Original Wellbore Intent]:[Original Wellbore Intent]],"Development",Offshore_Wells_Jan_2024[[Sidetrack/Respud]:[Sidetrack/Respud]],"Original Wellbores")</f>
        <v>0</v>
      </c>
      <c r="K100" s="81">
        <f>COUNTIFS(Offshore_Wells_Jan_2024[[Region QB]:[Region QB]],"CNS",Offshore_Wells_Jan_2024[[Spud Year]:[Spud Year]],K$4,Offshore_Wells_Jan_2024[[Original Wellbore Intent]:[Original Wellbore Intent]],"Development",Offshore_Wells_Jan_2024[[Sidetrack/Respud]:[Sidetrack/Respud]],"Original Wellbores")</f>
        <v>0</v>
      </c>
      <c r="L100" s="81">
        <f>COUNTIFS(Offshore_Wells_Jan_2024[[Region QB]:[Region QB]],"CNS",Offshore_Wells_Jan_2024[[Spud Year]:[Spud Year]],L$4,Offshore_Wells_Jan_2024[[Original Wellbore Intent]:[Original Wellbore Intent]],"Development",Offshore_Wells_Jan_2024[[Sidetrack/Respud]:[Sidetrack/Respud]],"Original Wellbores")</f>
        <v>0</v>
      </c>
      <c r="M100" s="81">
        <f>COUNTIFS(Offshore_Wells_Jan_2024[[Region QB]:[Region QB]],"CNS",Offshore_Wells_Jan_2024[[Spud Year]:[Spud Year]],M$4,Offshore_Wells_Jan_2024[[Original Wellbore Intent]:[Original Wellbore Intent]],"Development",Offshore_Wells_Jan_2024[[Sidetrack/Respud]:[Sidetrack/Respud]],"Original Wellbores")</f>
        <v>0</v>
      </c>
      <c r="N100" s="81">
        <f>COUNTIFS(Offshore_Wells_Jan_2024[[Region QB]:[Region QB]],"CNS",Offshore_Wells_Jan_2024[[Spud Year]:[Spud Year]],N$4,Offshore_Wells_Jan_2024[[Original Wellbore Intent]:[Original Wellbore Intent]],"Development",Offshore_Wells_Jan_2024[[Sidetrack/Respud]:[Sidetrack/Respud]],"Original Wellbores")</f>
        <v>7</v>
      </c>
      <c r="O100" s="81">
        <f>COUNTIFS(Offshore_Wells_Jan_2024[[Region QB]:[Region QB]],"CNS",Offshore_Wells_Jan_2024[[Spud Year]:[Spud Year]],O$4,Offshore_Wells_Jan_2024[[Original Wellbore Intent]:[Original Wellbore Intent]],"Development",Offshore_Wells_Jan_2024[[Sidetrack/Respud]:[Sidetrack/Respud]],"Original Wellbores")</f>
        <v>38</v>
      </c>
      <c r="P100" s="81">
        <f>COUNTIFS(Offshore_Wells_Jan_2024[[Region QB]:[Region QB]],"CNS",Offshore_Wells_Jan_2024[[Spud Year]:[Spud Year]],P$4,Offshore_Wells_Jan_2024[[Original Wellbore Intent]:[Original Wellbore Intent]],"Development",Offshore_Wells_Jan_2024[[Sidetrack/Respud]:[Sidetrack/Respud]],"Original Wellbores")</f>
        <v>57</v>
      </c>
      <c r="Q100" s="81">
        <f>COUNTIFS(Offshore_Wells_Jan_2024[[Region QB]:[Region QB]],"CNS",Offshore_Wells_Jan_2024[[Spud Year]:[Spud Year]],Q$4,Offshore_Wells_Jan_2024[[Original Wellbore Intent]:[Original Wellbore Intent]],"Development",Offshore_Wells_Jan_2024[[Sidetrack/Respud]:[Sidetrack/Respud]],"Original Wellbores")</f>
        <v>34</v>
      </c>
      <c r="R100" s="81">
        <f>COUNTIFS(Offshore_Wells_Jan_2024[[Region QB]:[Region QB]],"CNS",Offshore_Wells_Jan_2024[[Spud Year]:[Spud Year]],R$4,Offshore_Wells_Jan_2024[[Original Wellbore Intent]:[Original Wellbore Intent]],"Development",Offshore_Wells_Jan_2024[[Sidetrack/Respud]:[Sidetrack/Respud]],"Original Wellbores")</f>
        <v>32</v>
      </c>
      <c r="S100" s="81">
        <f>COUNTIFS(Offshore_Wells_Jan_2024[[Region QB]:[Region QB]],"CNS",Offshore_Wells_Jan_2024[[Spud Year]:[Spud Year]],S$4,Offshore_Wells_Jan_2024[[Original Wellbore Intent]:[Original Wellbore Intent]],"Development",Offshore_Wells_Jan_2024[[Sidetrack/Respud]:[Sidetrack/Respud]],"Original Wellbores")</f>
        <v>44</v>
      </c>
      <c r="T100" s="81">
        <f>COUNTIFS(Offshore_Wells_Jan_2024[[Region QB]:[Region QB]],"CNS",Offshore_Wells_Jan_2024[[Spud Year]:[Spud Year]],T$4,Offshore_Wells_Jan_2024[[Original Wellbore Intent]:[Original Wellbore Intent]],"Development",Offshore_Wells_Jan_2024[[Sidetrack/Respud]:[Sidetrack/Respud]],"Original Wellbores")</f>
        <v>33</v>
      </c>
      <c r="U100" s="81">
        <f>COUNTIFS(Offshore_Wells_Jan_2024[[Region QB]:[Region QB]],"CNS",Offshore_Wells_Jan_2024[[Spud Year]:[Spud Year]],U$4,Offshore_Wells_Jan_2024[[Original Wellbore Intent]:[Original Wellbore Intent]],"Development",Offshore_Wells_Jan_2024[[Sidetrack/Respud]:[Sidetrack/Respud]],"Original Wellbores")</f>
        <v>30</v>
      </c>
      <c r="V100" s="81">
        <f>COUNTIFS(Offshore_Wells_Jan_2024[[Region QB]:[Region QB]],"CNS",Offshore_Wells_Jan_2024[[Spud Year]:[Spud Year]],V$4,Offshore_Wells_Jan_2024[[Original Wellbore Intent]:[Original Wellbore Intent]],"Development",Offshore_Wells_Jan_2024[[Sidetrack/Respud]:[Sidetrack/Respud]],"Original Wellbores")</f>
        <v>28</v>
      </c>
      <c r="W100" s="81">
        <f>COUNTIFS(Offshore_Wells_Jan_2024[[Region QB]:[Region QB]],"CNS",Offshore_Wells_Jan_2024[[Spud Year]:[Spud Year]],W$4,Offshore_Wells_Jan_2024[[Original Wellbore Intent]:[Original Wellbore Intent]],"Development",Offshore_Wells_Jan_2024[[Sidetrack/Respud]:[Sidetrack/Respud]],"Original Wellbores")</f>
        <v>26</v>
      </c>
      <c r="X100" s="81">
        <f>COUNTIFS(Offshore_Wells_Jan_2024[[Region QB]:[Region QB]],"CNS",Offshore_Wells_Jan_2024[[Spud Year]:[Spud Year]],X$4,Offshore_Wells_Jan_2024[[Original Wellbore Intent]:[Original Wellbore Intent]],"Development",Offshore_Wells_Jan_2024[[Sidetrack/Respud]:[Sidetrack/Respud]],"Original Wellbores")</f>
        <v>30</v>
      </c>
      <c r="Y100" s="81">
        <f>COUNTIFS(Offshore_Wells_Jan_2024[[Region QB]:[Region QB]],"CNS",Offshore_Wells_Jan_2024[[Spud Year]:[Spud Year]],Y$4,Offshore_Wells_Jan_2024[[Original Wellbore Intent]:[Original Wellbore Intent]],"Development",Offshore_Wells_Jan_2024[[Sidetrack/Respud]:[Sidetrack/Respud]],"Original Wellbores")</f>
        <v>7</v>
      </c>
      <c r="Z100" s="81">
        <f>COUNTIFS(Offshore_Wells_Jan_2024[[Region QB]:[Region QB]],"CNS",Offshore_Wells_Jan_2024[[Spud Year]:[Spud Year]],Z$4,Offshore_Wells_Jan_2024[[Original Wellbore Intent]:[Original Wellbore Intent]],"Development",Offshore_Wells_Jan_2024[[Sidetrack/Respud]:[Sidetrack/Respud]],"Original Wellbores")</f>
        <v>29</v>
      </c>
      <c r="AA100" s="81">
        <f>COUNTIFS(Offshore_Wells_Jan_2024[[Region QB]:[Region QB]],"CNS",Offshore_Wells_Jan_2024[[Spud Year]:[Spud Year]],AA$4,Offshore_Wells_Jan_2024[[Original Wellbore Intent]:[Original Wellbore Intent]],"Development",Offshore_Wells_Jan_2024[[Sidetrack/Respud]:[Sidetrack/Respud]],"Original Wellbores")</f>
        <v>34</v>
      </c>
      <c r="AB100" s="81">
        <f>COUNTIFS(Offshore_Wells_Jan_2024[[Region QB]:[Region QB]],"CNS",Offshore_Wells_Jan_2024[[Spud Year]:[Spud Year]],AB$4,Offshore_Wells_Jan_2024[[Original Wellbore Intent]:[Original Wellbore Intent]],"Development",Offshore_Wells_Jan_2024[[Sidetrack/Respud]:[Sidetrack/Respud]],"Original Wellbores")</f>
        <v>18</v>
      </c>
      <c r="AC100" s="81">
        <f>COUNTIFS(Offshore_Wells_Jan_2024[[Region QB]:[Region QB]],"CNS",Offshore_Wells_Jan_2024[[Spud Year]:[Spud Year]],AC$4,Offshore_Wells_Jan_2024[[Original Wellbore Intent]:[Original Wellbore Intent]],"Development",Offshore_Wells_Jan_2024[[Sidetrack/Respud]:[Sidetrack/Respud]],"Original Wellbores")</f>
        <v>21</v>
      </c>
      <c r="AD100" s="81">
        <f>COUNTIFS(Offshore_Wells_Jan_2024[[Region QB]:[Region QB]],"CNS",Offshore_Wells_Jan_2024[[Spud Year]:[Spud Year]],AD$4,Offshore_Wells_Jan_2024[[Original Wellbore Intent]:[Original Wellbore Intent]],"Development",Offshore_Wells_Jan_2024[[Sidetrack/Respud]:[Sidetrack/Respud]],"Original Wellbores")</f>
        <v>45</v>
      </c>
      <c r="AE100" s="81">
        <f>COUNTIFS(Offshore_Wells_Jan_2024[[Region QB]:[Region QB]],"CNS",Offshore_Wells_Jan_2024[[Spud Year]:[Spud Year]],AE$4,Offshore_Wells_Jan_2024[[Original Wellbore Intent]:[Original Wellbore Intent]],"Development",Offshore_Wells_Jan_2024[[Sidetrack/Respud]:[Sidetrack/Respud]],"Original Wellbores")</f>
        <v>48</v>
      </c>
      <c r="AF100" s="81">
        <f>COUNTIFS(Offshore_Wells_Jan_2024[[Region QB]:[Region QB]],"CNS",Offshore_Wells_Jan_2024[[Spud Year]:[Spud Year]],AF$4,Offshore_Wells_Jan_2024[[Original Wellbore Intent]:[Original Wellbore Intent]],"Development",Offshore_Wells_Jan_2024[[Sidetrack/Respud]:[Sidetrack/Respud]],"Original Wellbores")</f>
        <v>34</v>
      </c>
      <c r="AG100" s="81">
        <f>COUNTIFS(Offshore_Wells_Jan_2024[[Region QB]:[Region QB]],"CNS",Offshore_Wells_Jan_2024[[Spud Year]:[Spud Year]],AG$4,Offshore_Wells_Jan_2024[[Original Wellbore Intent]:[Original Wellbore Intent]],"Development",Offshore_Wells_Jan_2024[[Sidetrack/Respud]:[Sidetrack/Respud]],"Original Wellbores")</f>
        <v>51</v>
      </c>
      <c r="AH100" s="81">
        <f>COUNTIFS(Offshore_Wells_Jan_2024[[Region QB]:[Region QB]],"CNS",Offshore_Wells_Jan_2024[[Spud Year]:[Spud Year]],AH$4,Offshore_Wells_Jan_2024[[Original Wellbore Intent]:[Original Wellbore Intent]],"Development",Offshore_Wells_Jan_2024[[Sidetrack/Respud]:[Sidetrack/Respud]],"Original Wellbores")</f>
        <v>83</v>
      </c>
      <c r="AI100" s="81">
        <f>COUNTIFS(Offshore_Wells_Jan_2024[[Region QB]:[Region QB]],"CNS",Offshore_Wells_Jan_2024[[Spud Year]:[Spud Year]],AI$4,Offshore_Wells_Jan_2024[[Original Wellbore Intent]:[Original Wellbore Intent]],"Development",Offshore_Wells_Jan_2024[[Sidetrack/Respud]:[Sidetrack/Respud]],"Original Wellbores")</f>
        <v>76</v>
      </c>
      <c r="AJ100" s="81">
        <f>COUNTIFS(Offshore_Wells_Jan_2024[[Region QB]:[Region QB]],"CNS",Offshore_Wells_Jan_2024[[Spud Year]:[Spud Year]],AJ$4,Offshore_Wells_Jan_2024[[Original Wellbore Intent]:[Original Wellbore Intent]],"Development",Offshore_Wells_Jan_2024[[Sidetrack/Respud]:[Sidetrack/Respud]],"Original Wellbores")</f>
        <v>65</v>
      </c>
      <c r="AK100" s="81">
        <f>COUNTIFS(Offshore_Wells_Jan_2024[[Region QB]:[Region QB]],"CNS",Offshore_Wells_Jan_2024[[Spud Year]:[Spud Year]],AK$4,Offshore_Wells_Jan_2024[[Original Wellbore Intent]:[Original Wellbore Intent]],"Development",Offshore_Wells_Jan_2024[[Sidetrack/Respud]:[Sidetrack/Respud]],"Original Wellbores")</f>
        <v>69</v>
      </c>
      <c r="AL100" s="81">
        <f>COUNTIFS(Offshore_Wells_Jan_2024[[Region QB]:[Region QB]],"CNS",Offshore_Wells_Jan_2024[[Spud Year]:[Spud Year]],AL$4,Offshore_Wells_Jan_2024[[Original Wellbore Intent]:[Original Wellbore Intent]],"Development",Offshore_Wells_Jan_2024[[Sidetrack/Respud]:[Sidetrack/Respud]],"Original Wellbores")</f>
        <v>57</v>
      </c>
      <c r="AM100" s="81">
        <f>COUNTIFS(Offshore_Wells_Jan_2024[[Region QB]:[Region QB]],"CNS",Offshore_Wells_Jan_2024[[Spud Year]:[Spud Year]],AM$4,Offshore_Wells_Jan_2024[[Original Wellbore Intent]:[Original Wellbore Intent]],"Development",Offshore_Wells_Jan_2024[[Sidetrack/Respud]:[Sidetrack/Respud]],"Original Wellbores")</f>
        <v>42</v>
      </c>
      <c r="AN100" s="81">
        <f>COUNTIFS(Offshore_Wells_Jan_2024[[Region QB]:[Region QB]],"CNS",Offshore_Wells_Jan_2024[[Spud Year]:[Spud Year]],AN$4,Offshore_Wells_Jan_2024[[Original Wellbore Intent]:[Original Wellbore Intent]],"Development",Offshore_Wells_Jan_2024[[Sidetrack/Respud]:[Sidetrack/Respud]],"Original Wellbores")</f>
        <v>75</v>
      </c>
      <c r="AO100" s="81">
        <f>COUNTIFS(Offshore_Wells_Jan_2024[[Region QB]:[Region QB]],"CNS",Offshore_Wells_Jan_2024[[Spud Year]:[Spud Year]],AO$4,Offshore_Wells_Jan_2024[[Original Wellbore Intent]:[Original Wellbore Intent]],"Development",Offshore_Wells_Jan_2024[[Sidetrack/Respud]:[Sidetrack/Respud]],"Original Wellbores")</f>
        <v>42</v>
      </c>
      <c r="AP100" s="81">
        <f>COUNTIFS(Offshore_Wells_Jan_2024[[Region QB]:[Region QB]],"CNS",Offshore_Wells_Jan_2024[[Spud Year]:[Spud Year]],AP$4,Offshore_Wells_Jan_2024[[Original Wellbore Intent]:[Original Wellbore Intent]],"Development",Offshore_Wells_Jan_2024[[Sidetrack/Respud]:[Sidetrack/Respud]],"Original Wellbores")</f>
        <v>38</v>
      </c>
      <c r="AQ100" s="81">
        <f>COUNTIFS(Offshore_Wells_Jan_2024[[Region QB]:[Region QB]],"CNS",Offshore_Wells_Jan_2024[[Spud Year]:[Spud Year]],AQ$4,Offshore_Wells_Jan_2024[[Original Wellbore Intent]:[Original Wellbore Intent]],"Development",Offshore_Wells_Jan_2024[[Sidetrack/Respud]:[Sidetrack/Respud]],"Original Wellbores")</f>
        <v>54</v>
      </c>
      <c r="AR100" s="81">
        <f>COUNTIFS(Offshore_Wells_Jan_2024[[Region QB]:[Region QB]],"CNS",Offshore_Wells_Jan_2024[[Spud Year]:[Spud Year]],AR$4,Offshore_Wells_Jan_2024[[Original Wellbore Intent]:[Original Wellbore Intent]],"Development",Offshore_Wells_Jan_2024[[Sidetrack/Respud]:[Sidetrack/Respud]],"Original Wellbores")</f>
        <v>61</v>
      </c>
      <c r="AS100" s="81">
        <f>COUNTIFS(Offshore_Wells_Jan_2024[[Region QB]:[Region QB]],"CNS",Offshore_Wells_Jan_2024[[Spud Year]:[Spud Year]],AS$4,Offshore_Wells_Jan_2024[[Original Wellbore Intent]:[Original Wellbore Intent]],"Development",Offshore_Wells_Jan_2024[[Sidetrack/Respud]:[Sidetrack/Respud]],"Original Wellbores")</f>
        <v>62</v>
      </c>
      <c r="AT100" s="81">
        <f>COUNTIFS(Offshore_Wells_Jan_2024[[Region QB]:[Region QB]],"CNS",Offshore_Wells_Jan_2024[[Spud Year]:[Spud Year]],AT$4,Offshore_Wells_Jan_2024[[Original Wellbore Intent]:[Original Wellbore Intent]],"Development",Offshore_Wells_Jan_2024[[Sidetrack/Respud]:[Sidetrack/Respud]],"Original Wellbores")</f>
        <v>45</v>
      </c>
      <c r="AU100" s="81">
        <f>COUNTIFS(Offshore_Wells_Jan_2024[[Region QB]:[Region QB]],"CNS",Offshore_Wells_Jan_2024[[Spud Year]:[Spud Year]],AU$4,Offshore_Wells_Jan_2024[[Original Wellbore Intent]:[Original Wellbore Intent]],"Development",Offshore_Wells_Jan_2024[[Sidetrack/Respud]:[Sidetrack/Respud]],"Original Wellbores")</f>
        <v>16</v>
      </c>
      <c r="AV100" s="81">
        <f>COUNTIFS(Offshore_Wells_Jan_2024[[Region QB]:[Region QB]],"CNS",Offshore_Wells_Jan_2024[[Spud Year]:[Spud Year]],AV$4,Offshore_Wells_Jan_2024[[Original Wellbore Intent]:[Original Wellbore Intent]],"Development",Offshore_Wells_Jan_2024[[Sidetrack/Respud]:[Sidetrack/Respud]],"Original Wellbores")</f>
        <v>24</v>
      </c>
      <c r="AW100" s="81">
        <f>COUNTIFS(Offshore_Wells_Jan_2024[[Region QB]:[Region QB]],"CNS",Offshore_Wells_Jan_2024[[Spud Year]:[Spud Year]],AW$4,Offshore_Wells_Jan_2024[[Original Wellbore Intent]:[Original Wellbore Intent]],"Development",Offshore_Wells_Jan_2024[[Sidetrack/Respud]:[Sidetrack/Respud]],"Original Wellbores")</f>
        <v>15</v>
      </c>
      <c r="AX100" s="81">
        <f>COUNTIFS(Offshore_Wells_Jan_2024[[Region QB]:[Region QB]],"CNS",Offshore_Wells_Jan_2024[[Spud Year]:[Spud Year]],AX$4,Offshore_Wells_Jan_2024[[Original Wellbore Intent]:[Original Wellbore Intent]],"Development",Offshore_Wells_Jan_2024[[Sidetrack/Respud]:[Sidetrack/Respud]],"Original Wellbores")</f>
        <v>27</v>
      </c>
      <c r="AY100" s="81">
        <f>COUNTIFS(Offshore_Wells_Jan_2024[[Region QB]:[Region QB]],"CNS",Offshore_Wells_Jan_2024[[Spud Year]:[Spud Year]],AY$4,Offshore_Wells_Jan_2024[[Original Wellbore Intent]:[Original Wellbore Intent]],"Development",Offshore_Wells_Jan_2024[[Sidetrack/Respud]:[Sidetrack/Respud]],"Original Wellbores")</f>
        <v>28</v>
      </c>
      <c r="AZ100" s="81">
        <f>COUNTIFS(Offshore_Wells_Jan_2024[[Region QB]:[Region QB]],"CNS",Offshore_Wells_Jan_2024[[Spud Year]:[Spud Year]],AZ$4,Offshore_Wells_Jan_2024[[Original Wellbore Intent]:[Original Wellbore Intent]],"Development",Offshore_Wells_Jan_2024[[Sidetrack/Respud]:[Sidetrack/Respud]],"Original Wellbores")</f>
        <v>13</v>
      </c>
      <c r="BA100" s="81">
        <f>COUNTIFS(Offshore_Wells_Jan_2024[[Region QB]:[Region QB]],"CNS",Offshore_Wells_Jan_2024[[Spud Year]:[Spud Year]],BA$4,Offshore_Wells_Jan_2024[[Original Wellbore Intent]:[Original Wellbore Intent]],"Development",Offshore_Wells_Jan_2024[[Sidetrack/Respud]:[Sidetrack/Respud]],"Original Wellbores")</f>
        <v>27</v>
      </c>
      <c r="BB100" s="81">
        <f>COUNTIFS(Offshore_Wells_Jan_2024[[Region QB]:[Region QB]],"CNS",Offshore_Wells_Jan_2024[[Spud Year]:[Spud Year]],BB$4,Offshore_Wells_Jan_2024[[Original Wellbore Intent]:[Original Wellbore Intent]],"Development",Offshore_Wells_Jan_2024[[Sidetrack/Respud]:[Sidetrack/Respud]],"Original Wellbores")</f>
        <v>25</v>
      </c>
      <c r="BC100" s="81">
        <f>COUNTIFS(Offshore_Wells_Jan_2024[[Region QB]:[Region QB]],"CNS",Offshore_Wells_Jan_2024[[Spud Year]:[Spud Year]],BC$4,Offshore_Wells_Jan_2024[[Original Wellbore Intent]:[Original Wellbore Intent]],"Development",Offshore_Wells_Jan_2024[[Sidetrack/Respud]:[Sidetrack/Respud]],"Original Wellbores")</f>
        <v>25</v>
      </c>
      <c r="BD100" s="81">
        <f>COUNTIFS(Offshore_Wells_Jan_2024[[Region QB]:[Region QB]],"CNS",Offshore_Wells_Jan_2024[[Spud Year]:[Spud Year]],BD$4,Offshore_Wells_Jan_2024[[Original Wellbore Intent]:[Original Wellbore Intent]],"Development",Offshore_Wells_Jan_2024[[Sidetrack/Respud]:[Sidetrack/Respud]],"Original Wellbores")</f>
        <v>12</v>
      </c>
      <c r="BE100" s="81">
        <f>COUNTIFS(Offshore_Wells_Jan_2024[[Region QB]:[Region QB]],"CNS",Offshore_Wells_Jan_2024[[Spud Year]:[Spud Year]],BE$4,Offshore_Wells_Jan_2024[[Original Wellbore Intent]:[Original Wellbore Intent]],"Development",Offshore_Wells_Jan_2024[[Sidetrack/Respud]:[Sidetrack/Respud]],"Original Wellbores")</f>
        <v>6</v>
      </c>
      <c r="BF100" s="81">
        <f>COUNTIFS(Offshore_Wells_Jan_2024[[Region QB]:[Region QB]],"CNS",Offshore_Wells_Jan_2024[[Spud Year]:[Spud Year]],BF$4,Offshore_Wells_Jan_2024[[Original Wellbore Intent]:[Original Wellbore Intent]],"Development",Offshore_Wells_Jan_2024[[Sidetrack/Respud]:[Sidetrack/Respud]],"Original Wellbores")</f>
        <v>17</v>
      </c>
      <c r="BG100" s="81">
        <f>COUNTIFS(Offshore_Wells_Jan_2024[[Region QB]:[Region QB]],"CNS",Offshore_Wells_Jan_2024[[Spud Year]:[Spud Year]],BG$4,Offshore_Wells_Jan_2024[[Original Wellbore Intent]:[Original Wellbore Intent]],"Development",Offshore_Wells_Jan_2024[[Sidetrack/Respud]:[Sidetrack/Respud]],"Original Wellbores")</f>
        <v>12</v>
      </c>
      <c r="BH100" s="81">
        <f>COUNTIFS(Offshore_Wells_Jan_2024[[Region QB]:[Region QB]],"CNS",Offshore_Wells_Jan_2024[[Spud Year]:[Spud Year]],BH$4,Offshore_Wells_Jan_2024[[Original Wellbore Intent]:[Original Wellbore Intent]],"Development",Offshore_Wells_Jan_2024[[Sidetrack/Respud]:[Sidetrack/Respud]],"Original Wellbores")</f>
        <v>10</v>
      </c>
      <c r="BI100" s="81">
        <f>COUNTIFS(Offshore_Wells_Jan_2024[[Region QB]:[Region QB]],"CNS",Offshore_Wells_Jan_2024[[Spud Year]:[Spud Year]],BI$4,Offshore_Wells_Jan_2024[[Original Wellbore Intent]:[Original Wellbore Intent]],"Development",Offshore_Wells_Jan_2024[[Sidetrack/Respud]:[Sidetrack/Respud]],"Original Wellbores")</f>
        <v>7</v>
      </c>
      <c r="BJ100" s="81">
        <f>COUNTIFS(Offshore_Wells_Jan_2024[[Region QB]:[Region QB]],"CNS",Offshore_Wells_Jan_2024[[Spud Year]:[Spud Year]],BJ$4,Offshore_Wells_Jan_2024[[Original Wellbore Intent]:[Original Wellbore Intent]],"Development",Offshore_Wells_Jan_2024[[Sidetrack/Respud]:[Sidetrack/Respud]],"Original Wellbores")</f>
        <v>21</v>
      </c>
      <c r="BK100" s="73">
        <f t="shared" si="552"/>
        <v>1700</v>
      </c>
    </row>
    <row r="101" spans="1:63" outlineLevel="1" x14ac:dyDescent="0.3">
      <c r="A101" s="17"/>
      <c r="B101" s="19" t="s">
        <v>40</v>
      </c>
      <c r="C101" s="81">
        <f>COUNTIFS(Offshore_Wells_Jan_2024[[Region QB]:[Region QB]],"NNS",Offshore_Wells_Jan_2024[[Spud Year]:[Spud Year]],C$4,Offshore_Wells_Jan_2024[[Original Wellbore Intent]:[Original Wellbore Intent]],"Development",Offshore_Wells_Jan_2024[[Sidetrack/Respud]:[Sidetrack/Respud]],"Original Wellbores")</f>
        <v>0</v>
      </c>
      <c r="D101" s="81">
        <f>COUNTIFS(Offshore_Wells_Jan_2024[[Region QB]:[Region QB]],"NNS",Offshore_Wells_Jan_2024[[Spud Year]:[Spud Year]],D$4,Offshore_Wells_Jan_2024[[Original Wellbore Intent]:[Original Wellbore Intent]],"Development",Offshore_Wells_Jan_2024[[Sidetrack/Respud]:[Sidetrack/Respud]],"Original Wellbores")</f>
        <v>0</v>
      </c>
      <c r="E101" s="81">
        <f>COUNTIFS(Offshore_Wells_Jan_2024[[Region QB]:[Region QB]],"NNS",Offshore_Wells_Jan_2024[[Spud Year]:[Spud Year]],E$4,Offshore_Wells_Jan_2024[[Original Wellbore Intent]:[Original Wellbore Intent]],"Development",Offshore_Wells_Jan_2024[[Sidetrack/Respud]:[Sidetrack/Respud]],"Original Wellbores")</f>
        <v>0</v>
      </c>
      <c r="F101" s="81">
        <f>COUNTIFS(Offshore_Wells_Jan_2024[[Region QB]:[Region QB]],"NNS",Offshore_Wells_Jan_2024[[Spud Year]:[Spud Year]],F$4,Offshore_Wells_Jan_2024[[Original Wellbore Intent]:[Original Wellbore Intent]],"Development",Offshore_Wells_Jan_2024[[Sidetrack/Respud]:[Sidetrack/Respud]],"Original Wellbores")</f>
        <v>0</v>
      </c>
      <c r="G101" s="81">
        <f>COUNTIFS(Offshore_Wells_Jan_2024[[Region QB]:[Region QB]],"NNS",Offshore_Wells_Jan_2024[[Spud Year]:[Spud Year]],G$4,Offshore_Wells_Jan_2024[[Original Wellbore Intent]:[Original Wellbore Intent]],"Development",Offshore_Wells_Jan_2024[[Sidetrack/Respud]:[Sidetrack/Respud]],"Original Wellbores")</f>
        <v>0</v>
      </c>
      <c r="H101" s="81">
        <f>COUNTIFS(Offshore_Wells_Jan_2024[[Region QB]:[Region QB]],"NNS",Offshore_Wells_Jan_2024[[Spud Year]:[Spud Year]],H$4,Offshore_Wells_Jan_2024[[Original Wellbore Intent]:[Original Wellbore Intent]],"Development",Offshore_Wells_Jan_2024[[Sidetrack/Respud]:[Sidetrack/Respud]],"Original Wellbores")</f>
        <v>0</v>
      </c>
      <c r="I101" s="81">
        <f>COUNTIFS(Offshore_Wells_Jan_2024[[Region QB]:[Region QB]],"NNS",Offshore_Wells_Jan_2024[[Spud Year]:[Spud Year]],I$4,Offshore_Wells_Jan_2024[[Original Wellbore Intent]:[Original Wellbore Intent]],"Development",Offshore_Wells_Jan_2024[[Sidetrack/Respud]:[Sidetrack/Respud]],"Original Wellbores")</f>
        <v>0</v>
      </c>
      <c r="J101" s="81">
        <f>COUNTIFS(Offshore_Wells_Jan_2024[[Region QB]:[Region QB]],"NNS",Offshore_Wells_Jan_2024[[Spud Year]:[Spud Year]],J$4,Offshore_Wells_Jan_2024[[Original Wellbore Intent]:[Original Wellbore Intent]],"Development",Offshore_Wells_Jan_2024[[Sidetrack/Respud]:[Sidetrack/Respud]],"Original Wellbores")</f>
        <v>0</v>
      </c>
      <c r="K101" s="81">
        <f>COUNTIFS(Offshore_Wells_Jan_2024[[Region QB]:[Region QB]],"NNS",Offshore_Wells_Jan_2024[[Spud Year]:[Spud Year]],K$4,Offshore_Wells_Jan_2024[[Original Wellbore Intent]:[Original Wellbore Intent]],"Development",Offshore_Wells_Jan_2024[[Sidetrack/Respud]:[Sidetrack/Respud]],"Original Wellbores")</f>
        <v>0</v>
      </c>
      <c r="L101" s="81">
        <f>COUNTIFS(Offshore_Wells_Jan_2024[[Region QB]:[Region QB]],"NNS",Offshore_Wells_Jan_2024[[Spud Year]:[Spud Year]],L$4,Offshore_Wells_Jan_2024[[Original Wellbore Intent]:[Original Wellbore Intent]],"Development",Offshore_Wells_Jan_2024[[Sidetrack/Respud]:[Sidetrack/Respud]],"Original Wellbores")</f>
        <v>0</v>
      </c>
      <c r="M101" s="81">
        <f>COUNTIFS(Offshore_Wells_Jan_2024[[Region QB]:[Region QB]],"NNS",Offshore_Wells_Jan_2024[[Spud Year]:[Spud Year]],M$4,Offshore_Wells_Jan_2024[[Original Wellbore Intent]:[Original Wellbore Intent]],"Development",Offshore_Wells_Jan_2024[[Sidetrack/Respud]:[Sidetrack/Respud]],"Original Wellbores")</f>
        <v>0</v>
      </c>
      <c r="N101" s="81">
        <f>COUNTIFS(Offshore_Wells_Jan_2024[[Region QB]:[Region QB]],"NNS",Offshore_Wells_Jan_2024[[Spud Year]:[Spud Year]],N$4,Offshore_Wells_Jan_2024[[Original Wellbore Intent]:[Original Wellbore Intent]],"Development",Offshore_Wells_Jan_2024[[Sidetrack/Respud]:[Sidetrack/Respud]],"Original Wellbores")</f>
        <v>1</v>
      </c>
      <c r="O101" s="81">
        <f>COUNTIFS(Offshore_Wells_Jan_2024[[Region QB]:[Region QB]],"NNS",Offshore_Wells_Jan_2024[[Spud Year]:[Spud Year]],O$4,Offshore_Wells_Jan_2024[[Original Wellbore Intent]:[Original Wellbore Intent]],"Development",Offshore_Wells_Jan_2024[[Sidetrack/Respud]:[Sidetrack/Respud]],"Original Wellbores")</f>
        <v>21</v>
      </c>
      <c r="P101" s="81">
        <f>COUNTIFS(Offshore_Wells_Jan_2024[[Region QB]:[Region QB]],"NNS",Offshore_Wells_Jan_2024[[Spud Year]:[Spud Year]],P$4,Offshore_Wells_Jan_2024[[Original Wellbore Intent]:[Original Wellbore Intent]],"Development",Offshore_Wells_Jan_2024[[Sidetrack/Respud]:[Sidetrack/Respud]],"Original Wellbores")</f>
        <v>26</v>
      </c>
      <c r="Q101" s="81">
        <f>COUNTIFS(Offshore_Wells_Jan_2024[[Region QB]:[Region QB]],"NNS",Offshore_Wells_Jan_2024[[Spud Year]:[Spud Year]],Q$4,Offshore_Wells_Jan_2024[[Original Wellbore Intent]:[Original Wellbore Intent]],"Development",Offshore_Wells_Jan_2024[[Sidetrack/Respud]:[Sidetrack/Respud]],"Original Wellbores")</f>
        <v>51</v>
      </c>
      <c r="R101" s="81">
        <f>COUNTIFS(Offshore_Wells_Jan_2024[[Region QB]:[Region QB]],"NNS",Offshore_Wells_Jan_2024[[Spud Year]:[Spud Year]],R$4,Offshore_Wells_Jan_2024[[Original Wellbore Intent]:[Original Wellbore Intent]],"Development",Offshore_Wells_Jan_2024[[Sidetrack/Respud]:[Sidetrack/Respud]],"Original Wellbores")</f>
        <v>68</v>
      </c>
      <c r="S101" s="81">
        <f>COUNTIFS(Offshore_Wells_Jan_2024[[Region QB]:[Region QB]],"NNS",Offshore_Wells_Jan_2024[[Spud Year]:[Spud Year]],S$4,Offshore_Wells_Jan_2024[[Original Wellbore Intent]:[Original Wellbore Intent]],"Development",Offshore_Wells_Jan_2024[[Sidetrack/Respud]:[Sidetrack/Respud]],"Original Wellbores")</f>
        <v>81</v>
      </c>
      <c r="T101" s="81">
        <f>COUNTIFS(Offshore_Wells_Jan_2024[[Region QB]:[Region QB]],"NNS",Offshore_Wells_Jan_2024[[Spud Year]:[Spud Year]],T$4,Offshore_Wells_Jan_2024[[Original Wellbore Intent]:[Original Wellbore Intent]],"Development",Offshore_Wells_Jan_2024[[Sidetrack/Respud]:[Sidetrack/Respud]],"Original Wellbores")</f>
        <v>96</v>
      </c>
      <c r="U101" s="81">
        <f>COUNTIFS(Offshore_Wells_Jan_2024[[Region QB]:[Region QB]],"NNS",Offshore_Wells_Jan_2024[[Spud Year]:[Spud Year]],U$4,Offshore_Wells_Jan_2024[[Original Wellbore Intent]:[Original Wellbore Intent]],"Development",Offshore_Wells_Jan_2024[[Sidetrack/Respud]:[Sidetrack/Respud]],"Original Wellbores")</f>
        <v>79</v>
      </c>
      <c r="V101" s="81">
        <f>COUNTIFS(Offshore_Wells_Jan_2024[[Region QB]:[Region QB]],"NNS",Offshore_Wells_Jan_2024[[Spud Year]:[Spud Year]],V$4,Offshore_Wells_Jan_2024[[Original Wellbore Intent]:[Original Wellbore Intent]],"Development",Offshore_Wells_Jan_2024[[Sidetrack/Respud]:[Sidetrack/Respud]],"Original Wellbores")</f>
        <v>56</v>
      </c>
      <c r="W101" s="81">
        <f>COUNTIFS(Offshore_Wells_Jan_2024[[Region QB]:[Region QB]],"NNS",Offshore_Wells_Jan_2024[[Spud Year]:[Spud Year]],W$4,Offshore_Wells_Jan_2024[[Original Wellbore Intent]:[Original Wellbore Intent]],"Development",Offshore_Wells_Jan_2024[[Sidetrack/Respud]:[Sidetrack/Respud]],"Original Wellbores")</f>
        <v>64</v>
      </c>
      <c r="X101" s="81">
        <f>COUNTIFS(Offshore_Wells_Jan_2024[[Region QB]:[Region QB]],"NNS",Offshore_Wells_Jan_2024[[Spud Year]:[Spud Year]],X$4,Offshore_Wells_Jan_2024[[Original Wellbore Intent]:[Original Wellbore Intent]],"Development",Offshore_Wells_Jan_2024[[Sidetrack/Respud]:[Sidetrack/Respud]],"Original Wellbores")</f>
        <v>68</v>
      </c>
      <c r="Y101" s="81">
        <f>COUNTIFS(Offshore_Wells_Jan_2024[[Region QB]:[Region QB]],"NNS",Offshore_Wells_Jan_2024[[Spud Year]:[Spud Year]],Y$4,Offshore_Wells_Jan_2024[[Original Wellbore Intent]:[Original Wellbore Intent]],"Development",Offshore_Wells_Jan_2024[[Sidetrack/Respud]:[Sidetrack/Respud]],"Original Wellbores")</f>
        <v>44</v>
      </c>
      <c r="Z101" s="81">
        <f>COUNTIFS(Offshore_Wells_Jan_2024[[Region QB]:[Region QB]],"NNS",Offshore_Wells_Jan_2024[[Spud Year]:[Spud Year]],Z$4,Offshore_Wells_Jan_2024[[Original Wellbore Intent]:[Original Wellbore Intent]],"Development",Offshore_Wells_Jan_2024[[Sidetrack/Respud]:[Sidetrack/Respud]],"Original Wellbores")</f>
        <v>50</v>
      </c>
      <c r="AA101" s="81">
        <f>COUNTIFS(Offshore_Wells_Jan_2024[[Region QB]:[Region QB]],"NNS",Offshore_Wells_Jan_2024[[Spud Year]:[Spud Year]],AA$4,Offshore_Wells_Jan_2024[[Original Wellbore Intent]:[Original Wellbore Intent]],"Development",Offshore_Wells_Jan_2024[[Sidetrack/Respud]:[Sidetrack/Respud]],"Original Wellbores")</f>
        <v>84</v>
      </c>
      <c r="AB101" s="81">
        <f>COUNTIFS(Offshore_Wells_Jan_2024[[Region QB]:[Region QB]],"NNS",Offshore_Wells_Jan_2024[[Spud Year]:[Spud Year]],AB$4,Offshore_Wells_Jan_2024[[Original Wellbore Intent]:[Original Wellbore Intent]],"Development",Offshore_Wells_Jan_2024[[Sidetrack/Respud]:[Sidetrack/Respud]],"Original Wellbores")</f>
        <v>63</v>
      </c>
      <c r="AC101" s="81">
        <f>COUNTIFS(Offshore_Wells_Jan_2024[[Region QB]:[Region QB]],"NNS",Offshore_Wells_Jan_2024[[Spud Year]:[Spud Year]],AC$4,Offshore_Wells_Jan_2024[[Original Wellbore Intent]:[Original Wellbore Intent]],"Development",Offshore_Wells_Jan_2024[[Sidetrack/Respud]:[Sidetrack/Respud]],"Original Wellbores")</f>
        <v>57</v>
      </c>
      <c r="AD101" s="81">
        <f>COUNTIFS(Offshore_Wells_Jan_2024[[Region QB]:[Region QB]],"NNS",Offshore_Wells_Jan_2024[[Spud Year]:[Spud Year]],AD$4,Offshore_Wells_Jan_2024[[Original Wellbore Intent]:[Original Wellbore Intent]],"Development",Offshore_Wells_Jan_2024[[Sidetrack/Respud]:[Sidetrack/Respud]],"Original Wellbores")</f>
        <v>42</v>
      </c>
      <c r="AE101" s="81">
        <f>COUNTIFS(Offshore_Wells_Jan_2024[[Region QB]:[Region QB]],"NNS",Offshore_Wells_Jan_2024[[Spud Year]:[Spud Year]],AE$4,Offshore_Wells_Jan_2024[[Original Wellbore Intent]:[Original Wellbore Intent]],"Development",Offshore_Wells_Jan_2024[[Sidetrack/Respud]:[Sidetrack/Respud]],"Original Wellbores")</f>
        <v>36</v>
      </c>
      <c r="AF101" s="81">
        <f>COUNTIFS(Offshore_Wells_Jan_2024[[Region QB]:[Region QB]],"NNS",Offshore_Wells_Jan_2024[[Spud Year]:[Spud Year]],AF$4,Offshore_Wells_Jan_2024[[Original Wellbore Intent]:[Original Wellbore Intent]],"Development",Offshore_Wells_Jan_2024[[Sidetrack/Respud]:[Sidetrack/Respud]],"Original Wellbores")</f>
        <v>62</v>
      </c>
      <c r="AG101" s="81">
        <f>COUNTIFS(Offshore_Wells_Jan_2024[[Region QB]:[Region QB]],"NNS",Offshore_Wells_Jan_2024[[Spud Year]:[Spud Year]],AG$4,Offshore_Wells_Jan_2024[[Original Wellbore Intent]:[Original Wellbore Intent]],"Development",Offshore_Wells_Jan_2024[[Sidetrack/Respud]:[Sidetrack/Respud]],"Original Wellbores")</f>
        <v>64</v>
      </c>
      <c r="AH101" s="81">
        <f>COUNTIFS(Offshore_Wells_Jan_2024[[Region QB]:[Region QB]],"NNS",Offshore_Wells_Jan_2024[[Spud Year]:[Spud Year]],AH$4,Offshore_Wells_Jan_2024[[Original Wellbore Intent]:[Original Wellbore Intent]],"Development",Offshore_Wells_Jan_2024[[Sidetrack/Respud]:[Sidetrack/Respud]],"Original Wellbores")</f>
        <v>77</v>
      </c>
      <c r="AI101" s="81">
        <f>COUNTIFS(Offshore_Wells_Jan_2024[[Region QB]:[Region QB]],"NNS",Offshore_Wells_Jan_2024[[Spud Year]:[Spud Year]],AI$4,Offshore_Wells_Jan_2024[[Original Wellbore Intent]:[Original Wellbore Intent]],"Development",Offshore_Wells_Jan_2024[[Sidetrack/Respud]:[Sidetrack/Respud]],"Original Wellbores")</f>
        <v>85</v>
      </c>
      <c r="AJ101" s="81">
        <f>COUNTIFS(Offshore_Wells_Jan_2024[[Region QB]:[Region QB]],"NNS",Offshore_Wells_Jan_2024[[Spud Year]:[Spud Year]],AJ$4,Offshore_Wells_Jan_2024[[Original Wellbore Intent]:[Original Wellbore Intent]],"Development",Offshore_Wells_Jan_2024[[Sidetrack/Respud]:[Sidetrack/Respud]],"Original Wellbores")</f>
        <v>93</v>
      </c>
      <c r="AK101" s="81">
        <f>COUNTIFS(Offshore_Wells_Jan_2024[[Region QB]:[Region QB]],"NNS",Offshore_Wells_Jan_2024[[Spud Year]:[Spud Year]],AK$4,Offshore_Wells_Jan_2024[[Original Wellbore Intent]:[Original Wellbore Intent]],"Development",Offshore_Wells_Jan_2024[[Sidetrack/Respud]:[Sidetrack/Respud]],"Original Wellbores")</f>
        <v>73</v>
      </c>
      <c r="AL101" s="81">
        <f>COUNTIFS(Offshore_Wells_Jan_2024[[Region QB]:[Region QB]],"NNS",Offshore_Wells_Jan_2024[[Spud Year]:[Spud Year]],AL$4,Offshore_Wells_Jan_2024[[Original Wellbore Intent]:[Original Wellbore Intent]],"Development",Offshore_Wells_Jan_2024[[Sidetrack/Respud]:[Sidetrack/Respud]],"Original Wellbores")</f>
        <v>59</v>
      </c>
      <c r="AM101" s="81">
        <f>COUNTIFS(Offshore_Wells_Jan_2024[[Region QB]:[Region QB]],"NNS",Offshore_Wells_Jan_2024[[Spud Year]:[Spud Year]],AM$4,Offshore_Wells_Jan_2024[[Original Wellbore Intent]:[Original Wellbore Intent]],"Development",Offshore_Wells_Jan_2024[[Sidetrack/Respud]:[Sidetrack/Respud]],"Original Wellbores")</f>
        <v>69</v>
      </c>
      <c r="AN101" s="81">
        <f>COUNTIFS(Offshore_Wells_Jan_2024[[Region QB]:[Region QB]],"NNS",Offshore_Wells_Jan_2024[[Spud Year]:[Spud Year]],AN$4,Offshore_Wells_Jan_2024[[Original Wellbore Intent]:[Original Wellbore Intent]],"Development",Offshore_Wells_Jan_2024[[Sidetrack/Respud]:[Sidetrack/Respud]],"Original Wellbores")</f>
        <v>80</v>
      </c>
      <c r="AO101" s="81">
        <f>COUNTIFS(Offshore_Wells_Jan_2024[[Region QB]:[Region QB]],"NNS",Offshore_Wells_Jan_2024[[Spud Year]:[Spud Year]],AO$4,Offshore_Wells_Jan_2024[[Original Wellbore Intent]:[Original Wellbore Intent]],"Development",Offshore_Wells_Jan_2024[[Sidetrack/Respud]:[Sidetrack/Respud]],"Original Wellbores")</f>
        <v>63</v>
      </c>
      <c r="AP101" s="81">
        <f>COUNTIFS(Offshore_Wells_Jan_2024[[Region QB]:[Region QB]],"NNS",Offshore_Wells_Jan_2024[[Spud Year]:[Spud Year]],AP$4,Offshore_Wells_Jan_2024[[Original Wellbore Intent]:[Original Wellbore Intent]],"Development",Offshore_Wells_Jan_2024[[Sidetrack/Respud]:[Sidetrack/Respud]],"Original Wellbores")</f>
        <v>56</v>
      </c>
      <c r="AQ101" s="81">
        <f>COUNTIFS(Offshore_Wells_Jan_2024[[Region QB]:[Region QB]],"NNS",Offshore_Wells_Jan_2024[[Spud Year]:[Spud Year]],AQ$4,Offshore_Wells_Jan_2024[[Original Wellbore Intent]:[Original Wellbore Intent]],"Development",Offshore_Wells_Jan_2024[[Sidetrack/Respud]:[Sidetrack/Respud]],"Original Wellbores")</f>
        <v>36</v>
      </c>
      <c r="AR101" s="81">
        <f>COUNTIFS(Offshore_Wells_Jan_2024[[Region QB]:[Region QB]],"NNS",Offshore_Wells_Jan_2024[[Spud Year]:[Spud Year]],AR$4,Offshore_Wells_Jan_2024[[Original Wellbore Intent]:[Original Wellbore Intent]],"Development",Offshore_Wells_Jan_2024[[Sidetrack/Respud]:[Sidetrack/Respud]],"Original Wellbores")</f>
        <v>39</v>
      </c>
      <c r="AS101" s="81">
        <f>COUNTIFS(Offshore_Wells_Jan_2024[[Region QB]:[Region QB]],"NNS",Offshore_Wells_Jan_2024[[Spud Year]:[Spud Year]],AS$4,Offshore_Wells_Jan_2024[[Original Wellbore Intent]:[Original Wellbore Intent]],"Development",Offshore_Wells_Jan_2024[[Sidetrack/Respud]:[Sidetrack/Respud]],"Original Wellbores")</f>
        <v>47</v>
      </c>
      <c r="AT101" s="81">
        <f>COUNTIFS(Offshore_Wells_Jan_2024[[Region QB]:[Region QB]],"NNS",Offshore_Wells_Jan_2024[[Spud Year]:[Spud Year]],AT$4,Offshore_Wells_Jan_2024[[Original Wellbore Intent]:[Original Wellbore Intent]],"Development",Offshore_Wells_Jan_2024[[Sidetrack/Respud]:[Sidetrack/Respud]],"Original Wellbores")</f>
        <v>16</v>
      </c>
      <c r="AU101" s="81">
        <f>COUNTIFS(Offshore_Wells_Jan_2024[[Region QB]:[Region QB]],"NNS",Offshore_Wells_Jan_2024[[Spud Year]:[Spud Year]],AU$4,Offshore_Wells_Jan_2024[[Original Wellbore Intent]:[Original Wellbore Intent]],"Development",Offshore_Wells_Jan_2024[[Sidetrack/Respud]:[Sidetrack/Respud]],"Original Wellbores")</f>
        <v>16</v>
      </c>
      <c r="AV101" s="81">
        <f>COUNTIFS(Offshore_Wells_Jan_2024[[Region QB]:[Region QB]],"NNS",Offshore_Wells_Jan_2024[[Spud Year]:[Spud Year]],AV$4,Offshore_Wells_Jan_2024[[Original Wellbore Intent]:[Original Wellbore Intent]],"Development",Offshore_Wells_Jan_2024[[Sidetrack/Respud]:[Sidetrack/Respud]],"Original Wellbores")</f>
        <v>13</v>
      </c>
      <c r="AW101" s="81">
        <f>COUNTIFS(Offshore_Wells_Jan_2024[[Region QB]:[Region QB]],"NNS",Offshore_Wells_Jan_2024[[Spud Year]:[Spud Year]],AW$4,Offshore_Wells_Jan_2024[[Original Wellbore Intent]:[Original Wellbore Intent]],"Development",Offshore_Wells_Jan_2024[[Sidetrack/Respud]:[Sidetrack/Respud]],"Original Wellbores")</f>
        <v>17</v>
      </c>
      <c r="AX101" s="81">
        <f>COUNTIFS(Offshore_Wells_Jan_2024[[Region QB]:[Region QB]],"NNS",Offshore_Wells_Jan_2024[[Spud Year]:[Spud Year]],AX$4,Offshore_Wells_Jan_2024[[Original Wellbore Intent]:[Original Wellbore Intent]],"Development",Offshore_Wells_Jan_2024[[Sidetrack/Respud]:[Sidetrack/Respud]],"Original Wellbores")</f>
        <v>3</v>
      </c>
      <c r="AY101" s="81">
        <f>COUNTIFS(Offshore_Wells_Jan_2024[[Region QB]:[Region QB]],"NNS",Offshore_Wells_Jan_2024[[Spud Year]:[Spud Year]],AY$4,Offshore_Wells_Jan_2024[[Original Wellbore Intent]:[Original Wellbore Intent]],"Development",Offshore_Wells_Jan_2024[[Sidetrack/Respud]:[Sidetrack/Respud]],"Original Wellbores")</f>
        <v>5</v>
      </c>
      <c r="AZ101" s="81">
        <f>COUNTIFS(Offshore_Wells_Jan_2024[[Region QB]:[Region QB]],"NNS",Offshore_Wells_Jan_2024[[Spud Year]:[Spud Year]],AZ$4,Offshore_Wells_Jan_2024[[Original Wellbore Intent]:[Original Wellbore Intent]],"Development",Offshore_Wells_Jan_2024[[Sidetrack/Respud]:[Sidetrack/Respud]],"Original Wellbores")</f>
        <v>11</v>
      </c>
      <c r="BA101" s="81">
        <f>COUNTIFS(Offshore_Wells_Jan_2024[[Region QB]:[Region QB]],"NNS",Offshore_Wells_Jan_2024[[Spud Year]:[Spud Year]],BA$4,Offshore_Wells_Jan_2024[[Original Wellbore Intent]:[Original Wellbore Intent]],"Development",Offshore_Wells_Jan_2024[[Sidetrack/Respud]:[Sidetrack/Respud]],"Original Wellbores")</f>
        <v>7</v>
      </c>
      <c r="BB101" s="81">
        <f>COUNTIFS(Offshore_Wells_Jan_2024[[Region QB]:[Region QB]],"NNS",Offshore_Wells_Jan_2024[[Spud Year]:[Spud Year]],BB$4,Offshore_Wells_Jan_2024[[Original Wellbore Intent]:[Original Wellbore Intent]],"Development",Offshore_Wells_Jan_2024[[Sidetrack/Respud]:[Sidetrack/Respud]],"Original Wellbores")</f>
        <v>20</v>
      </c>
      <c r="BC101" s="81">
        <f>COUNTIFS(Offshore_Wells_Jan_2024[[Region QB]:[Region QB]],"NNS",Offshore_Wells_Jan_2024[[Spud Year]:[Spud Year]],BC$4,Offshore_Wells_Jan_2024[[Original Wellbore Intent]:[Original Wellbore Intent]],"Development",Offshore_Wells_Jan_2024[[Sidetrack/Respud]:[Sidetrack/Respud]],"Original Wellbores")</f>
        <v>10</v>
      </c>
      <c r="BD101" s="81">
        <f>COUNTIFS(Offshore_Wells_Jan_2024[[Region QB]:[Region QB]],"NNS",Offshore_Wells_Jan_2024[[Spud Year]:[Spud Year]],BD$4,Offshore_Wells_Jan_2024[[Original Wellbore Intent]:[Original Wellbore Intent]],"Development",Offshore_Wells_Jan_2024[[Sidetrack/Respud]:[Sidetrack/Respud]],"Original Wellbores")</f>
        <v>11</v>
      </c>
      <c r="BE101" s="81">
        <f>COUNTIFS(Offshore_Wells_Jan_2024[[Region QB]:[Region QB]],"NNS",Offshore_Wells_Jan_2024[[Spud Year]:[Spud Year]],BE$4,Offshore_Wells_Jan_2024[[Original Wellbore Intent]:[Original Wellbore Intent]],"Development",Offshore_Wells_Jan_2024[[Sidetrack/Respud]:[Sidetrack/Respud]],"Original Wellbores")</f>
        <v>11</v>
      </c>
      <c r="BF101" s="81">
        <f>COUNTIFS(Offshore_Wells_Jan_2024[[Region QB]:[Region QB]],"NNS",Offshore_Wells_Jan_2024[[Spud Year]:[Spud Year]],BF$4,Offshore_Wells_Jan_2024[[Original Wellbore Intent]:[Original Wellbore Intent]],"Development",Offshore_Wells_Jan_2024[[Sidetrack/Respud]:[Sidetrack/Respud]],"Original Wellbores")</f>
        <v>26</v>
      </c>
      <c r="BG101" s="81">
        <f>COUNTIFS(Offshore_Wells_Jan_2024[[Region QB]:[Region QB]],"NNS",Offshore_Wells_Jan_2024[[Spud Year]:[Spud Year]],BG$4,Offshore_Wells_Jan_2024[[Original Wellbore Intent]:[Original Wellbore Intent]],"Development",Offshore_Wells_Jan_2024[[Sidetrack/Respud]:[Sidetrack/Respud]],"Original Wellbores")</f>
        <v>11</v>
      </c>
      <c r="BH101" s="81">
        <f>COUNTIFS(Offshore_Wells_Jan_2024[[Region QB]:[Region QB]],"NNS",Offshore_Wells_Jan_2024[[Spud Year]:[Spud Year]],BH$4,Offshore_Wells_Jan_2024[[Original Wellbore Intent]:[Original Wellbore Intent]],"Development",Offshore_Wells_Jan_2024[[Sidetrack/Respud]:[Sidetrack/Respud]],"Original Wellbores")</f>
        <v>9</v>
      </c>
      <c r="BI101" s="81">
        <f>COUNTIFS(Offshore_Wells_Jan_2024[[Region QB]:[Region QB]],"NNS",Offshore_Wells_Jan_2024[[Spud Year]:[Spud Year]],BI$4,Offshore_Wells_Jan_2024[[Original Wellbore Intent]:[Original Wellbore Intent]],"Development",Offshore_Wells_Jan_2024[[Sidetrack/Respud]:[Sidetrack/Respud]],"Original Wellbores")</f>
        <v>7</v>
      </c>
      <c r="BJ101" s="81">
        <f>COUNTIFS(Offshore_Wells_Jan_2024[[Region QB]:[Region QB]],"NNS",Offshore_Wells_Jan_2024[[Spud Year]:[Spud Year]],BJ$4,Offshore_Wells_Jan_2024[[Original Wellbore Intent]:[Original Wellbore Intent]],"Development",Offshore_Wells_Jan_2024[[Sidetrack/Respud]:[Sidetrack/Respud]],"Original Wellbores")</f>
        <v>6</v>
      </c>
      <c r="BK101" s="73">
        <f t="shared" si="552"/>
        <v>2089</v>
      </c>
    </row>
    <row r="102" spans="1:63" outlineLevel="1" x14ac:dyDescent="0.3">
      <c r="A102" s="17"/>
      <c r="B102" s="19" t="s">
        <v>41</v>
      </c>
      <c r="C102" s="81">
        <f>COUNTIFS(Offshore_Wells_Jan_2024[[Region QB]:[Region QB]],"SNS",Offshore_Wells_Jan_2024[[Spud Year]:[Spud Year]],C$4,Offshore_Wells_Jan_2024[[Original Wellbore Intent]:[Original Wellbore Intent]],"Development",Offshore_Wells_Jan_2024[[Sidetrack/Respud]:[Sidetrack/Respud]],"Original Wellbores")</f>
        <v>0</v>
      </c>
      <c r="D102" s="81">
        <f>COUNTIFS(Offshore_Wells_Jan_2024[[Region QB]:[Region QB]],"SNS",Offshore_Wells_Jan_2024[[Spud Year]:[Spud Year]],D$4,Offshore_Wells_Jan_2024[[Original Wellbore Intent]:[Original Wellbore Intent]],"Development",Offshore_Wells_Jan_2024[[Sidetrack/Respud]:[Sidetrack/Respud]],"Original Wellbores")</f>
        <v>0</v>
      </c>
      <c r="E102" s="81">
        <f>COUNTIFS(Offshore_Wells_Jan_2024[[Region QB]:[Region QB]],"SNS",Offshore_Wells_Jan_2024[[Spud Year]:[Spud Year]],E$4,Offshore_Wells_Jan_2024[[Original Wellbore Intent]:[Original Wellbore Intent]],"Development",Offshore_Wells_Jan_2024[[Sidetrack/Respud]:[Sidetrack/Respud]],"Original Wellbores")</f>
        <v>3</v>
      </c>
      <c r="F102" s="81">
        <f>COUNTIFS(Offshore_Wells_Jan_2024[[Region QB]:[Region QB]],"SNS",Offshore_Wells_Jan_2024[[Spud Year]:[Spud Year]],F$4,Offshore_Wells_Jan_2024[[Original Wellbore Intent]:[Original Wellbore Intent]],"Development",Offshore_Wells_Jan_2024[[Sidetrack/Respud]:[Sidetrack/Respud]],"Original Wellbores")</f>
        <v>12</v>
      </c>
      <c r="G102" s="81">
        <f>COUNTIFS(Offshore_Wells_Jan_2024[[Region QB]:[Region QB]],"SNS",Offshore_Wells_Jan_2024[[Spud Year]:[Spud Year]],G$4,Offshore_Wells_Jan_2024[[Original Wellbore Intent]:[Original Wellbore Intent]],"Development",Offshore_Wells_Jan_2024[[Sidetrack/Respud]:[Sidetrack/Respud]],"Original Wellbores")</f>
        <v>37</v>
      </c>
      <c r="H102" s="81">
        <f>COUNTIFS(Offshore_Wells_Jan_2024[[Region QB]:[Region QB]],"SNS",Offshore_Wells_Jan_2024[[Spud Year]:[Spud Year]],H$4,Offshore_Wells_Jan_2024[[Original Wellbore Intent]:[Original Wellbore Intent]],"Development",Offshore_Wells_Jan_2024[[Sidetrack/Respud]:[Sidetrack/Respud]],"Original Wellbores")</f>
        <v>26</v>
      </c>
      <c r="I102" s="81">
        <f>COUNTIFS(Offshore_Wells_Jan_2024[[Region QB]:[Region QB]],"SNS",Offshore_Wells_Jan_2024[[Spud Year]:[Spud Year]],I$4,Offshore_Wells_Jan_2024[[Original Wellbore Intent]:[Original Wellbore Intent]],"Development",Offshore_Wells_Jan_2024[[Sidetrack/Respud]:[Sidetrack/Respud]],"Original Wellbores")</f>
        <v>29</v>
      </c>
      <c r="J102" s="81">
        <f>COUNTIFS(Offshore_Wells_Jan_2024[[Region QB]:[Region QB]],"SNS",Offshore_Wells_Jan_2024[[Spud Year]:[Spud Year]],J$4,Offshore_Wells_Jan_2024[[Original Wellbore Intent]:[Original Wellbore Intent]],"Development",Offshore_Wells_Jan_2024[[Sidetrack/Respud]:[Sidetrack/Respud]],"Original Wellbores")</f>
        <v>34</v>
      </c>
      <c r="K102" s="81">
        <f>COUNTIFS(Offshore_Wells_Jan_2024[[Region QB]:[Region QB]],"SNS",Offshore_Wells_Jan_2024[[Spud Year]:[Spud Year]],K$4,Offshore_Wells_Jan_2024[[Original Wellbore Intent]:[Original Wellbore Intent]],"Development",Offshore_Wells_Jan_2024[[Sidetrack/Respud]:[Sidetrack/Respud]],"Original Wellbores")</f>
        <v>39</v>
      </c>
      <c r="L102" s="81">
        <f>COUNTIFS(Offshore_Wells_Jan_2024[[Region QB]:[Region QB]],"SNS",Offshore_Wells_Jan_2024[[Spud Year]:[Spud Year]],L$4,Offshore_Wells_Jan_2024[[Original Wellbore Intent]:[Original Wellbore Intent]],"Development",Offshore_Wells_Jan_2024[[Sidetrack/Respud]:[Sidetrack/Respud]],"Original Wellbores")</f>
        <v>19</v>
      </c>
      <c r="M102" s="81">
        <f>COUNTIFS(Offshore_Wells_Jan_2024[[Region QB]:[Region QB]],"SNS",Offshore_Wells_Jan_2024[[Spud Year]:[Spud Year]],M$4,Offshore_Wells_Jan_2024[[Original Wellbore Intent]:[Original Wellbore Intent]],"Development",Offshore_Wells_Jan_2024[[Sidetrack/Respud]:[Sidetrack/Respud]],"Original Wellbores")</f>
        <v>19</v>
      </c>
      <c r="N102" s="81">
        <f>COUNTIFS(Offshore_Wells_Jan_2024[[Region QB]:[Region QB]],"SNS",Offshore_Wells_Jan_2024[[Spud Year]:[Spud Year]],N$4,Offshore_Wells_Jan_2024[[Original Wellbore Intent]:[Original Wellbore Intent]],"Development",Offshore_Wells_Jan_2024[[Sidetrack/Respud]:[Sidetrack/Respud]],"Original Wellbores")</f>
        <v>14</v>
      </c>
      <c r="O102" s="81">
        <f>COUNTIFS(Offshore_Wells_Jan_2024[[Region QB]:[Region QB]],"SNS",Offshore_Wells_Jan_2024[[Spud Year]:[Spud Year]],O$4,Offshore_Wells_Jan_2024[[Original Wellbore Intent]:[Original Wellbore Intent]],"Development",Offshore_Wells_Jan_2024[[Sidetrack/Respud]:[Sidetrack/Respud]],"Original Wellbores")</f>
        <v>7</v>
      </c>
      <c r="P102" s="81">
        <f>COUNTIFS(Offshore_Wells_Jan_2024[[Region QB]:[Region QB]],"SNS",Offshore_Wells_Jan_2024[[Spud Year]:[Spud Year]],P$4,Offshore_Wells_Jan_2024[[Original Wellbore Intent]:[Original Wellbore Intent]],"Development",Offshore_Wells_Jan_2024[[Sidetrack/Respud]:[Sidetrack/Respud]],"Original Wellbores")</f>
        <v>8</v>
      </c>
      <c r="Q102" s="81">
        <f>COUNTIFS(Offshore_Wells_Jan_2024[[Region QB]:[Region QB]],"SNS",Offshore_Wells_Jan_2024[[Spud Year]:[Spud Year]],Q$4,Offshore_Wells_Jan_2024[[Original Wellbore Intent]:[Original Wellbore Intent]],"Development",Offshore_Wells_Jan_2024[[Sidetrack/Respud]:[Sidetrack/Respud]],"Original Wellbores")</f>
        <v>7</v>
      </c>
      <c r="R102" s="81">
        <f>COUNTIFS(Offshore_Wells_Jan_2024[[Region QB]:[Region QB]],"SNS",Offshore_Wells_Jan_2024[[Spud Year]:[Spud Year]],R$4,Offshore_Wells_Jan_2024[[Original Wellbore Intent]:[Original Wellbore Intent]],"Development",Offshore_Wells_Jan_2024[[Sidetrack/Respud]:[Sidetrack/Respud]],"Original Wellbores")</f>
        <v>3</v>
      </c>
      <c r="S102" s="81">
        <f>COUNTIFS(Offshore_Wells_Jan_2024[[Region QB]:[Region QB]],"SNS",Offshore_Wells_Jan_2024[[Spud Year]:[Spud Year]],S$4,Offshore_Wells_Jan_2024[[Original Wellbore Intent]:[Original Wellbore Intent]],"Development",Offshore_Wells_Jan_2024[[Sidetrack/Respud]:[Sidetrack/Respud]],"Original Wellbores")</f>
        <v>0</v>
      </c>
      <c r="T102" s="81">
        <f>COUNTIFS(Offshore_Wells_Jan_2024[[Region QB]:[Region QB]],"SNS",Offshore_Wells_Jan_2024[[Spud Year]:[Spud Year]],T$4,Offshore_Wells_Jan_2024[[Original Wellbore Intent]:[Original Wellbore Intent]],"Development",Offshore_Wells_Jan_2024[[Sidetrack/Respud]:[Sidetrack/Respud]],"Original Wellbores")</f>
        <v>4</v>
      </c>
      <c r="U102" s="81">
        <f>COUNTIFS(Offshore_Wells_Jan_2024[[Region QB]:[Region QB]],"SNS",Offshore_Wells_Jan_2024[[Spud Year]:[Spud Year]],U$4,Offshore_Wells_Jan_2024[[Original Wellbore Intent]:[Original Wellbore Intent]],"Development",Offshore_Wells_Jan_2024[[Sidetrack/Respud]:[Sidetrack/Respud]],"Original Wellbores")</f>
        <v>11</v>
      </c>
      <c r="V102" s="81">
        <f>COUNTIFS(Offshore_Wells_Jan_2024[[Region QB]:[Region QB]],"SNS",Offshore_Wells_Jan_2024[[Spud Year]:[Spud Year]],V$4,Offshore_Wells_Jan_2024[[Original Wellbore Intent]:[Original Wellbore Intent]],"Development",Offshore_Wells_Jan_2024[[Sidetrack/Respud]:[Sidetrack/Respud]],"Original Wellbores")</f>
        <v>10</v>
      </c>
      <c r="W102" s="81">
        <f>COUNTIFS(Offshore_Wells_Jan_2024[[Region QB]:[Region QB]],"SNS",Offshore_Wells_Jan_2024[[Spud Year]:[Spud Year]],W$4,Offshore_Wells_Jan_2024[[Original Wellbore Intent]:[Original Wellbore Intent]],"Development",Offshore_Wells_Jan_2024[[Sidetrack/Respud]:[Sidetrack/Respud]],"Original Wellbores")</f>
        <v>19</v>
      </c>
      <c r="X102" s="81">
        <f>COUNTIFS(Offshore_Wells_Jan_2024[[Region QB]:[Region QB]],"SNS",Offshore_Wells_Jan_2024[[Spud Year]:[Spud Year]],X$4,Offshore_Wells_Jan_2024[[Original Wellbore Intent]:[Original Wellbore Intent]],"Development",Offshore_Wells_Jan_2024[[Sidetrack/Respud]:[Sidetrack/Respud]],"Original Wellbores")</f>
        <v>27</v>
      </c>
      <c r="Y102" s="81">
        <f>COUNTIFS(Offshore_Wells_Jan_2024[[Region QB]:[Region QB]],"SNS",Offshore_Wells_Jan_2024[[Spud Year]:[Spud Year]],Y$4,Offshore_Wells_Jan_2024[[Original Wellbore Intent]:[Original Wellbore Intent]],"Development",Offshore_Wells_Jan_2024[[Sidetrack/Respud]:[Sidetrack/Respud]],"Original Wellbores")</f>
        <v>32</v>
      </c>
      <c r="Z102" s="81">
        <f>COUNTIFS(Offshore_Wells_Jan_2024[[Region QB]:[Region QB]],"SNS",Offshore_Wells_Jan_2024[[Spud Year]:[Spud Year]],Z$4,Offshore_Wells_Jan_2024[[Original Wellbore Intent]:[Original Wellbore Intent]],"Development",Offshore_Wells_Jan_2024[[Sidetrack/Respud]:[Sidetrack/Respud]],"Original Wellbores")</f>
        <v>38</v>
      </c>
      <c r="AA102" s="81">
        <f>COUNTIFS(Offshore_Wells_Jan_2024[[Region QB]:[Region QB]],"SNS",Offshore_Wells_Jan_2024[[Spud Year]:[Spud Year]],AA$4,Offshore_Wells_Jan_2024[[Original Wellbore Intent]:[Original Wellbore Intent]],"Development",Offshore_Wells_Jan_2024[[Sidetrack/Respud]:[Sidetrack/Respud]],"Original Wellbores")</f>
        <v>48</v>
      </c>
      <c r="AB102" s="81">
        <f>COUNTIFS(Offshore_Wells_Jan_2024[[Region QB]:[Region QB]],"SNS",Offshore_Wells_Jan_2024[[Spud Year]:[Spud Year]],AB$4,Offshore_Wells_Jan_2024[[Original Wellbore Intent]:[Original Wellbore Intent]],"Development",Offshore_Wells_Jan_2024[[Sidetrack/Respud]:[Sidetrack/Respud]],"Original Wellbores")</f>
        <v>52</v>
      </c>
      <c r="AC102" s="81">
        <f>COUNTIFS(Offshore_Wells_Jan_2024[[Region QB]:[Region QB]],"SNS",Offshore_Wells_Jan_2024[[Spud Year]:[Spud Year]],AC$4,Offshore_Wells_Jan_2024[[Original Wellbore Intent]:[Original Wellbore Intent]],"Development",Offshore_Wells_Jan_2024[[Sidetrack/Respud]:[Sidetrack/Respud]],"Original Wellbores")</f>
        <v>32</v>
      </c>
      <c r="AD102" s="81">
        <f>COUNTIFS(Offshore_Wells_Jan_2024[[Region QB]:[Region QB]],"SNS",Offshore_Wells_Jan_2024[[Spud Year]:[Spud Year]],AD$4,Offshore_Wells_Jan_2024[[Original Wellbore Intent]:[Original Wellbore Intent]],"Development",Offshore_Wells_Jan_2024[[Sidetrack/Respud]:[Sidetrack/Respud]],"Original Wellbores")</f>
        <v>39</v>
      </c>
      <c r="AE102" s="81">
        <f>COUNTIFS(Offshore_Wells_Jan_2024[[Region QB]:[Region QB]],"SNS",Offshore_Wells_Jan_2024[[Spud Year]:[Spud Year]],AE$4,Offshore_Wells_Jan_2024[[Original Wellbore Intent]:[Original Wellbore Intent]],"Development",Offshore_Wells_Jan_2024[[Sidetrack/Respud]:[Sidetrack/Respud]],"Original Wellbores")</f>
        <v>43</v>
      </c>
      <c r="AF102" s="81">
        <f>COUNTIFS(Offshore_Wells_Jan_2024[[Region QB]:[Region QB]],"SNS",Offshore_Wells_Jan_2024[[Spud Year]:[Spud Year]],AF$4,Offshore_Wells_Jan_2024[[Original Wellbore Intent]:[Original Wellbore Intent]],"Development",Offshore_Wells_Jan_2024[[Sidetrack/Respud]:[Sidetrack/Respud]],"Original Wellbores")</f>
        <v>24</v>
      </c>
      <c r="AG102" s="81">
        <f>COUNTIFS(Offshore_Wells_Jan_2024[[Region QB]:[Region QB]],"SNS",Offshore_Wells_Jan_2024[[Spud Year]:[Spud Year]],AG$4,Offshore_Wells_Jan_2024[[Original Wellbore Intent]:[Original Wellbore Intent]],"Development",Offshore_Wells_Jan_2024[[Sidetrack/Respud]:[Sidetrack/Respud]],"Original Wellbores")</f>
        <v>28</v>
      </c>
      <c r="AH102" s="81">
        <f>COUNTIFS(Offshore_Wells_Jan_2024[[Region QB]:[Region QB]],"SNS",Offshore_Wells_Jan_2024[[Spud Year]:[Spud Year]],AH$4,Offshore_Wells_Jan_2024[[Original Wellbore Intent]:[Original Wellbore Intent]],"Development",Offshore_Wells_Jan_2024[[Sidetrack/Respud]:[Sidetrack/Respud]],"Original Wellbores")</f>
        <v>31</v>
      </c>
      <c r="AI102" s="81">
        <f>COUNTIFS(Offshore_Wells_Jan_2024[[Region QB]:[Region QB]],"SNS",Offshore_Wells_Jan_2024[[Spud Year]:[Spud Year]],AI$4,Offshore_Wells_Jan_2024[[Original Wellbore Intent]:[Original Wellbore Intent]],"Development",Offshore_Wells_Jan_2024[[Sidetrack/Respud]:[Sidetrack/Respud]],"Original Wellbores")</f>
        <v>8</v>
      </c>
      <c r="AJ102" s="81">
        <f>COUNTIFS(Offshore_Wells_Jan_2024[[Region QB]:[Region QB]],"SNS",Offshore_Wells_Jan_2024[[Spud Year]:[Spud Year]],AJ$4,Offshore_Wells_Jan_2024[[Original Wellbore Intent]:[Original Wellbore Intent]],"Development",Offshore_Wells_Jan_2024[[Sidetrack/Respud]:[Sidetrack/Respud]],"Original Wellbores")</f>
        <v>14</v>
      </c>
      <c r="AK102" s="81">
        <f>COUNTIFS(Offshore_Wells_Jan_2024[[Region QB]:[Region QB]],"SNS",Offshore_Wells_Jan_2024[[Spud Year]:[Spud Year]],AK$4,Offshore_Wells_Jan_2024[[Original Wellbore Intent]:[Original Wellbore Intent]],"Development",Offshore_Wells_Jan_2024[[Sidetrack/Respud]:[Sidetrack/Respud]],"Original Wellbores")</f>
        <v>18</v>
      </c>
      <c r="AL102" s="81">
        <f>COUNTIFS(Offshore_Wells_Jan_2024[[Region QB]:[Region QB]],"SNS",Offshore_Wells_Jan_2024[[Spud Year]:[Spud Year]],AL$4,Offshore_Wells_Jan_2024[[Original Wellbore Intent]:[Original Wellbore Intent]],"Development",Offshore_Wells_Jan_2024[[Sidetrack/Respud]:[Sidetrack/Respud]],"Original Wellbores")</f>
        <v>19</v>
      </c>
      <c r="AM102" s="81">
        <f>COUNTIFS(Offshore_Wells_Jan_2024[[Region QB]:[Region QB]],"SNS",Offshore_Wells_Jan_2024[[Spud Year]:[Spud Year]],AM$4,Offshore_Wells_Jan_2024[[Original Wellbore Intent]:[Original Wellbore Intent]],"Development",Offshore_Wells_Jan_2024[[Sidetrack/Respud]:[Sidetrack/Respud]],"Original Wellbores")</f>
        <v>16</v>
      </c>
      <c r="AN102" s="81">
        <f>COUNTIFS(Offshore_Wells_Jan_2024[[Region QB]:[Region QB]],"SNS",Offshore_Wells_Jan_2024[[Spud Year]:[Spud Year]],AN$4,Offshore_Wells_Jan_2024[[Original Wellbore Intent]:[Original Wellbore Intent]],"Development",Offshore_Wells_Jan_2024[[Sidetrack/Respud]:[Sidetrack/Respud]],"Original Wellbores")</f>
        <v>7</v>
      </c>
      <c r="AO102" s="81">
        <f>COUNTIFS(Offshore_Wells_Jan_2024[[Region QB]:[Region QB]],"SNS",Offshore_Wells_Jan_2024[[Spud Year]:[Spud Year]],AO$4,Offshore_Wells_Jan_2024[[Original Wellbore Intent]:[Original Wellbore Intent]],"Development",Offshore_Wells_Jan_2024[[Sidetrack/Respud]:[Sidetrack/Respud]],"Original Wellbores")</f>
        <v>17</v>
      </c>
      <c r="AP102" s="81">
        <f>COUNTIFS(Offshore_Wells_Jan_2024[[Region QB]:[Region QB]],"SNS",Offshore_Wells_Jan_2024[[Spud Year]:[Spud Year]],AP$4,Offshore_Wells_Jan_2024[[Original Wellbore Intent]:[Original Wellbore Intent]],"Development",Offshore_Wells_Jan_2024[[Sidetrack/Respud]:[Sidetrack/Respud]],"Original Wellbores")</f>
        <v>12</v>
      </c>
      <c r="AQ102" s="81">
        <f>COUNTIFS(Offshore_Wells_Jan_2024[[Region QB]:[Region QB]],"SNS",Offshore_Wells_Jan_2024[[Spud Year]:[Spud Year]],AQ$4,Offshore_Wells_Jan_2024[[Original Wellbore Intent]:[Original Wellbore Intent]],"Development",Offshore_Wells_Jan_2024[[Sidetrack/Respud]:[Sidetrack/Respud]],"Original Wellbores")</f>
        <v>7</v>
      </c>
      <c r="AR102" s="81">
        <f>COUNTIFS(Offshore_Wells_Jan_2024[[Region QB]:[Region QB]],"SNS",Offshore_Wells_Jan_2024[[Spud Year]:[Spud Year]],AR$4,Offshore_Wells_Jan_2024[[Original Wellbore Intent]:[Original Wellbore Intent]],"Development",Offshore_Wells_Jan_2024[[Sidetrack/Respud]:[Sidetrack/Respud]],"Original Wellbores")</f>
        <v>17</v>
      </c>
      <c r="AS102" s="81">
        <f>COUNTIFS(Offshore_Wells_Jan_2024[[Region QB]:[Region QB]],"SNS",Offshore_Wells_Jan_2024[[Spud Year]:[Spud Year]],AS$4,Offshore_Wells_Jan_2024[[Original Wellbore Intent]:[Original Wellbore Intent]],"Development",Offshore_Wells_Jan_2024[[Sidetrack/Respud]:[Sidetrack/Respud]],"Original Wellbores")</f>
        <v>15</v>
      </c>
      <c r="AT102" s="81">
        <f>COUNTIFS(Offshore_Wells_Jan_2024[[Region QB]:[Region QB]],"SNS",Offshore_Wells_Jan_2024[[Spud Year]:[Spud Year]],AT$4,Offshore_Wells_Jan_2024[[Original Wellbore Intent]:[Original Wellbore Intent]],"Development",Offshore_Wells_Jan_2024[[Sidetrack/Respud]:[Sidetrack/Respud]],"Original Wellbores")</f>
        <v>16</v>
      </c>
      <c r="AU102" s="81">
        <f>COUNTIFS(Offshore_Wells_Jan_2024[[Region QB]:[Region QB]],"SNS",Offshore_Wells_Jan_2024[[Spud Year]:[Spud Year]],AU$4,Offshore_Wells_Jan_2024[[Original Wellbore Intent]:[Original Wellbore Intent]],"Development",Offshore_Wells_Jan_2024[[Sidetrack/Respud]:[Sidetrack/Respud]],"Original Wellbores")</f>
        <v>9</v>
      </c>
      <c r="AV102" s="81">
        <f>COUNTIFS(Offshore_Wells_Jan_2024[[Region QB]:[Region QB]],"SNS",Offshore_Wells_Jan_2024[[Spud Year]:[Spud Year]],AV$4,Offshore_Wells_Jan_2024[[Original Wellbore Intent]:[Original Wellbore Intent]],"Development",Offshore_Wells_Jan_2024[[Sidetrack/Respud]:[Sidetrack/Respud]],"Original Wellbores")</f>
        <v>12</v>
      </c>
      <c r="AW102" s="81">
        <f>COUNTIFS(Offshore_Wells_Jan_2024[[Region QB]:[Region QB]],"SNS",Offshore_Wells_Jan_2024[[Spud Year]:[Spud Year]],AW$4,Offshore_Wells_Jan_2024[[Original Wellbore Intent]:[Original Wellbore Intent]],"Development",Offshore_Wells_Jan_2024[[Sidetrack/Respud]:[Sidetrack/Respud]],"Original Wellbores")</f>
        <v>2</v>
      </c>
      <c r="AX102" s="81">
        <f>COUNTIFS(Offshore_Wells_Jan_2024[[Region QB]:[Region QB]],"SNS",Offshore_Wells_Jan_2024[[Spud Year]:[Spud Year]],AX$4,Offshore_Wells_Jan_2024[[Original Wellbore Intent]:[Original Wellbore Intent]],"Development",Offshore_Wells_Jan_2024[[Sidetrack/Respud]:[Sidetrack/Respud]],"Original Wellbores")</f>
        <v>2</v>
      </c>
      <c r="AY102" s="81">
        <f>COUNTIFS(Offshore_Wells_Jan_2024[[Region QB]:[Region QB]],"SNS",Offshore_Wells_Jan_2024[[Spud Year]:[Spud Year]],AY$4,Offshore_Wells_Jan_2024[[Original Wellbore Intent]:[Original Wellbore Intent]],"Development",Offshore_Wells_Jan_2024[[Sidetrack/Respud]:[Sidetrack/Respud]],"Original Wellbores")</f>
        <v>10</v>
      </c>
      <c r="AZ102" s="81">
        <f>COUNTIFS(Offshore_Wells_Jan_2024[[Region QB]:[Region QB]],"SNS",Offshore_Wells_Jan_2024[[Spud Year]:[Spud Year]],AZ$4,Offshore_Wells_Jan_2024[[Original Wellbore Intent]:[Original Wellbore Intent]],"Development",Offshore_Wells_Jan_2024[[Sidetrack/Respud]:[Sidetrack/Respud]],"Original Wellbores")</f>
        <v>11</v>
      </c>
      <c r="BA102" s="81">
        <f>COUNTIFS(Offshore_Wells_Jan_2024[[Region QB]:[Region QB]],"SNS",Offshore_Wells_Jan_2024[[Spud Year]:[Spud Year]],BA$4,Offshore_Wells_Jan_2024[[Original Wellbore Intent]:[Original Wellbore Intent]],"Development",Offshore_Wells_Jan_2024[[Sidetrack/Respud]:[Sidetrack/Respud]],"Original Wellbores")</f>
        <v>9</v>
      </c>
      <c r="BB102" s="81">
        <f>COUNTIFS(Offshore_Wells_Jan_2024[[Region QB]:[Region QB]],"SNS",Offshore_Wells_Jan_2024[[Spud Year]:[Spud Year]],BB$4,Offshore_Wells_Jan_2024[[Original Wellbore Intent]:[Original Wellbore Intent]],"Development",Offshore_Wells_Jan_2024[[Sidetrack/Respud]:[Sidetrack/Respud]],"Original Wellbores")</f>
        <v>7</v>
      </c>
      <c r="BC102" s="81">
        <f>COUNTIFS(Offshore_Wells_Jan_2024[[Region QB]:[Region QB]],"SNS",Offshore_Wells_Jan_2024[[Spud Year]:[Spud Year]],BC$4,Offshore_Wells_Jan_2024[[Original Wellbore Intent]:[Original Wellbore Intent]],"Development",Offshore_Wells_Jan_2024[[Sidetrack/Respud]:[Sidetrack/Respud]],"Original Wellbores")</f>
        <v>1</v>
      </c>
      <c r="BD102" s="81">
        <f>COUNTIFS(Offshore_Wells_Jan_2024[[Region QB]:[Region QB]],"SNS",Offshore_Wells_Jan_2024[[Spud Year]:[Spud Year]],BD$4,Offshore_Wells_Jan_2024[[Original Wellbore Intent]:[Original Wellbore Intent]],"Development",Offshore_Wells_Jan_2024[[Sidetrack/Respud]:[Sidetrack/Respud]],"Original Wellbores")</f>
        <v>3</v>
      </c>
      <c r="BE102" s="81">
        <f>COUNTIFS(Offshore_Wells_Jan_2024[[Region QB]:[Region QB]],"SNS",Offshore_Wells_Jan_2024[[Spud Year]:[Spud Year]],BE$4,Offshore_Wells_Jan_2024[[Original Wellbore Intent]:[Original Wellbore Intent]],"Development",Offshore_Wells_Jan_2024[[Sidetrack/Respud]:[Sidetrack/Respud]],"Original Wellbores")</f>
        <v>1</v>
      </c>
      <c r="BF102" s="81">
        <f>COUNTIFS(Offshore_Wells_Jan_2024[[Region QB]:[Region QB]],"SNS",Offshore_Wells_Jan_2024[[Spud Year]:[Spud Year]],BF$4,Offshore_Wells_Jan_2024[[Original Wellbore Intent]:[Original Wellbore Intent]],"Development",Offshore_Wells_Jan_2024[[Sidetrack/Respud]:[Sidetrack/Respud]],"Original Wellbores")</f>
        <v>2</v>
      </c>
      <c r="BG102" s="81">
        <f>COUNTIFS(Offshore_Wells_Jan_2024[[Region QB]:[Region QB]],"SNS",Offshore_Wells_Jan_2024[[Spud Year]:[Spud Year]],BG$4,Offshore_Wells_Jan_2024[[Original Wellbore Intent]:[Original Wellbore Intent]],"Development",Offshore_Wells_Jan_2024[[Sidetrack/Respud]:[Sidetrack/Respud]],"Original Wellbores")</f>
        <v>4</v>
      </c>
      <c r="BH102" s="81">
        <f>COUNTIFS(Offshore_Wells_Jan_2024[[Region QB]:[Region QB]],"SNS",Offshore_Wells_Jan_2024[[Spud Year]:[Spud Year]],BH$4,Offshore_Wells_Jan_2024[[Original Wellbore Intent]:[Original Wellbore Intent]],"Development",Offshore_Wells_Jan_2024[[Sidetrack/Respud]:[Sidetrack/Respud]],"Original Wellbores")</f>
        <v>4</v>
      </c>
      <c r="BI102" s="81">
        <f>COUNTIFS(Offshore_Wells_Jan_2024[[Region QB]:[Region QB]],"SNS",Offshore_Wells_Jan_2024[[Spud Year]:[Spud Year]],BI$4,Offshore_Wells_Jan_2024[[Original Wellbore Intent]:[Original Wellbore Intent]],"Development",Offshore_Wells_Jan_2024[[Sidetrack/Respud]:[Sidetrack/Respud]],"Original Wellbores")</f>
        <v>2</v>
      </c>
      <c r="BJ102" s="81">
        <f>COUNTIFS(Offshore_Wells_Jan_2024[[Region QB]:[Region QB]],"SNS",Offshore_Wells_Jan_2024[[Spud Year]:[Spud Year]],BJ$4,Offshore_Wells_Jan_2024[[Original Wellbore Intent]:[Original Wellbore Intent]],"Development",Offshore_Wells_Jan_2024[[Sidetrack/Respud]:[Sidetrack/Respud]],"Original Wellbores")</f>
        <v>2</v>
      </c>
      <c r="BK102" s="73">
        <f t="shared" si="552"/>
        <v>942</v>
      </c>
    </row>
    <row r="103" spans="1:63" outlineLevel="1" x14ac:dyDescent="0.3">
      <c r="A103" s="17"/>
      <c r="B103" s="19" t="s">
        <v>42</v>
      </c>
      <c r="C103" s="81">
        <f>COUNTIFS(Offshore_Wells_Jan_2024[[Region QB]:[Region QB]],"WoE/W",Offshore_Wells_Jan_2024[[Spud Year]:[Spud Year]],C$4,Offshore_Wells_Jan_2024[[Original Wellbore Intent]:[Original Wellbore Intent]],"Development",Offshore_Wells_Jan_2024[[Sidetrack/Respud]:[Sidetrack/Respud]],"Original Wellbores")</f>
        <v>0</v>
      </c>
      <c r="D103" s="81">
        <f>COUNTIFS(Offshore_Wells_Jan_2024[[Region QB]:[Region QB]],"WoE/W",Offshore_Wells_Jan_2024[[Spud Year]:[Spud Year]],D$4,Offshore_Wells_Jan_2024[[Original Wellbore Intent]:[Original Wellbore Intent]],"Development",Offshore_Wells_Jan_2024[[Sidetrack/Respud]:[Sidetrack/Respud]],"Original Wellbores")</f>
        <v>0</v>
      </c>
      <c r="E103" s="81">
        <f>COUNTIFS(Offshore_Wells_Jan_2024[[Region QB]:[Region QB]],"WoE/W",Offshore_Wells_Jan_2024[[Spud Year]:[Spud Year]],E$4,Offshore_Wells_Jan_2024[[Original Wellbore Intent]:[Original Wellbore Intent]],"Development",Offshore_Wells_Jan_2024[[Sidetrack/Respud]:[Sidetrack/Respud]],"Original Wellbores")</f>
        <v>0</v>
      </c>
      <c r="F103" s="81">
        <f>COUNTIFS(Offshore_Wells_Jan_2024[[Region QB]:[Region QB]],"WoE/W",Offshore_Wells_Jan_2024[[Spud Year]:[Spud Year]],F$4,Offshore_Wells_Jan_2024[[Original Wellbore Intent]:[Original Wellbore Intent]],"Development",Offshore_Wells_Jan_2024[[Sidetrack/Respud]:[Sidetrack/Respud]],"Original Wellbores")</f>
        <v>0</v>
      </c>
      <c r="G103" s="81">
        <f>COUNTIFS(Offshore_Wells_Jan_2024[[Region QB]:[Region QB]],"WoE/W",Offshore_Wells_Jan_2024[[Spud Year]:[Spud Year]],G$4,Offshore_Wells_Jan_2024[[Original Wellbore Intent]:[Original Wellbore Intent]],"Development",Offshore_Wells_Jan_2024[[Sidetrack/Respud]:[Sidetrack/Respud]],"Original Wellbores")</f>
        <v>0</v>
      </c>
      <c r="H103" s="81">
        <f>COUNTIFS(Offshore_Wells_Jan_2024[[Region QB]:[Region QB]],"WoE/W",Offshore_Wells_Jan_2024[[Spud Year]:[Spud Year]],H$4,Offshore_Wells_Jan_2024[[Original Wellbore Intent]:[Original Wellbore Intent]],"Development",Offshore_Wells_Jan_2024[[Sidetrack/Respud]:[Sidetrack/Respud]],"Original Wellbores")</f>
        <v>0</v>
      </c>
      <c r="I103" s="81">
        <f>COUNTIFS(Offshore_Wells_Jan_2024[[Region QB]:[Region QB]],"WoE/W",Offshore_Wells_Jan_2024[[Spud Year]:[Spud Year]],I$4,Offshore_Wells_Jan_2024[[Original Wellbore Intent]:[Original Wellbore Intent]],"Development",Offshore_Wells_Jan_2024[[Sidetrack/Respud]:[Sidetrack/Respud]],"Original Wellbores")</f>
        <v>0</v>
      </c>
      <c r="J103" s="81">
        <f>COUNTIFS(Offshore_Wells_Jan_2024[[Region QB]:[Region QB]],"WoE/W",Offshore_Wells_Jan_2024[[Spud Year]:[Spud Year]],J$4,Offshore_Wells_Jan_2024[[Original Wellbore Intent]:[Original Wellbore Intent]],"Development",Offshore_Wells_Jan_2024[[Sidetrack/Respud]:[Sidetrack/Respud]],"Original Wellbores")</f>
        <v>0</v>
      </c>
      <c r="K103" s="81">
        <f>COUNTIFS(Offshore_Wells_Jan_2024[[Region QB]:[Region QB]],"WoE/W",Offshore_Wells_Jan_2024[[Spud Year]:[Spud Year]],K$4,Offshore_Wells_Jan_2024[[Original Wellbore Intent]:[Original Wellbore Intent]],"Development",Offshore_Wells_Jan_2024[[Sidetrack/Respud]:[Sidetrack/Respud]],"Original Wellbores")</f>
        <v>0</v>
      </c>
      <c r="L103" s="81">
        <f>COUNTIFS(Offshore_Wells_Jan_2024[[Region QB]:[Region QB]],"WoE/W",Offshore_Wells_Jan_2024[[Spud Year]:[Spud Year]],L$4,Offshore_Wells_Jan_2024[[Original Wellbore Intent]:[Original Wellbore Intent]],"Development",Offshore_Wells_Jan_2024[[Sidetrack/Respud]:[Sidetrack/Respud]],"Original Wellbores")</f>
        <v>0</v>
      </c>
      <c r="M103" s="81">
        <f>COUNTIFS(Offshore_Wells_Jan_2024[[Region QB]:[Region QB]],"WoE/W",Offshore_Wells_Jan_2024[[Spud Year]:[Spud Year]],M$4,Offshore_Wells_Jan_2024[[Original Wellbore Intent]:[Original Wellbore Intent]],"Development",Offshore_Wells_Jan_2024[[Sidetrack/Respud]:[Sidetrack/Respud]],"Original Wellbores")</f>
        <v>0</v>
      </c>
      <c r="N103" s="81">
        <f>COUNTIFS(Offshore_Wells_Jan_2024[[Region QB]:[Region QB]],"WoE/W",Offshore_Wells_Jan_2024[[Spud Year]:[Spud Year]],N$4,Offshore_Wells_Jan_2024[[Original Wellbore Intent]:[Original Wellbore Intent]],"Development",Offshore_Wells_Jan_2024[[Sidetrack/Respud]:[Sidetrack/Respud]],"Original Wellbores")</f>
        <v>0</v>
      </c>
      <c r="O103" s="81">
        <f>COUNTIFS(Offshore_Wells_Jan_2024[[Region QB]:[Region QB]],"WoE/W",Offshore_Wells_Jan_2024[[Spud Year]:[Spud Year]],O$4,Offshore_Wells_Jan_2024[[Original Wellbore Intent]:[Original Wellbore Intent]],"Development",Offshore_Wells_Jan_2024[[Sidetrack/Respud]:[Sidetrack/Respud]],"Original Wellbores")</f>
        <v>0</v>
      </c>
      <c r="P103" s="81">
        <f>COUNTIFS(Offshore_Wells_Jan_2024[[Region QB]:[Region QB]],"WoE/W",Offshore_Wells_Jan_2024[[Spud Year]:[Spud Year]],P$4,Offshore_Wells_Jan_2024[[Original Wellbore Intent]:[Original Wellbore Intent]],"Development",Offshore_Wells_Jan_2024[[Sidetrack/Respud]:[Sidetrack/Respud]],"Original Wellbores")</f>
        <v>0</v>
      </c>
      <c r="Q103" s="81">
        <f>COUNTIFS(Offshore_Wells_Jan_2024[[Region QB]:[Region QB]],"WoE/W",Offshore_Wells_Jan_2024[[Spud Year]:[Spud Year]],Q$4,Offshore_Wells_Jan_2024[[Original Wellbore Intent]:[Original Wellbore Intent]],"Development",Offshore_Wells_Jan_2024[[Sidetrack/Respud]:[Sidetrack/Respud]],"Original Wellbores")</f>
        <v>0</v>
      </c>
      <c r="R103" s="81">
        <f>COUNTIFS(Offshore_Wells_Jan_2024[[Region QB]:[Region QB]],"WoE/W",Offshore_Wells_Jan_2024[[Spud Year]:[Spud Year]],R$4,Offshore_Wells_Jan_2024[[Original Wellbore Intent]:[Original Wellbore Intent]],"Development",Offshore_Wells_Jan_2024[[Sidetrack/Respud]:[Sidetrack/Respud]],"Original Wellbores")</f>
        <v>0</v>
      </c>
      <c r="S103" s="81">
        <f>COUNTIFS(Offshore_Wells_Jan_2024[[Region QB]:[Region QB]],"WoE/W",Offshore_Wells_Jan_2024[[Spud Year]:[Spud Year]],S$4,Offshore_Wells_Jan_2024[[Original Wellbore Intent]:[Original Wellbore Intent]],"Development",Offshore_Wells_Jan_2024[[Sidetrack/Respud]:[Sidetrack/Respud]],"Original Wellbores")</f>
        <v>0</v>
      </c>
      <c r="T103" s="81">
        <f>COUNTIFS(Offshore_Wells_Jan_2024[[Region QB]:[Region QB]],"WoE/W",Offshore_Wells_Jan_2024[[Spud Year]:[Spud Year]],T$4,Offshore_Wells_Jan_2024[[Original Wellbore Intent]:[Original Wellbore Intent]],"Development",Offshore_Wells_Jan_2024[[Sidetrack/Respud]:[Sidetrack/Respud]],"Original Wellbores")</f>
        <v>0</v>
      </c>
      <c r="U103" s="81">
        <f>COUNTIFS(Offshore_Wells_Jan_2024[[Region QB]:[Region QB]],"WoE/W",Offshore_Wells_Jan_2024[[Spud Year]:[Spud Year]],U$4,Offshore_Wells_Jan_2024[[Original Wellbore Intent]:[Original Wellbore Intent]],"Development",Offshore_Wells_Jan_2024[[Sidetrack/Respud]:[Sidetrack/Respud]],"Original Wellbores")</f>
        <v>0</v>
      </c>
      <c r="V103" s="81">
        <f>COUNTIFS(Offshore_Wells_Jan_2024[[Region QB]:[Region QB]],"WoE/W",Offshore_Wells_Jan_2024[[Spud Year]:[Spud Year]],V$4,Offshore_Wells_Jan_2024[[Original Wellbore Intent]:[Original Wellbore Intent]],"Development",Offshore_Wells_Jan_2024[[Sidetrack/Respud]:[Sidetrack/Respud]],"Original Wellbores")</f>
        <v>0</v>
      </c>
      <c r="W103" s="81">
        <f>COUNTIFS(Offshore_Wells_Jan_2024[[Region QB]:[Region QB]],"WoE/W",Offshore_Wells_Jan_2024[[Spud Year]:[Spud Year]],W$4,Offshore_Wells_Jan_2024[[Original Wellbore Intent]:[Original Wellbore Intent]],"Development",Offshore_Wells_Jan_2024[[Sidetrack/Respud]:[Sidetrack/Respud]],"Original Wellbores")</f>
        <v>2</v>
      </c>
      <c r="X103" s="81">
        <f>COUNTIFS(Offshore_Wells_Jan_2024[[Region QB]:[Region QB]],"WoE/W",Offshore_Wells_Jan_2024[[Spud Year]:[Spud Year]],X$4,Offshore_Wells_Jan_2024[[Original Wellbore Intent]:[Original Wellbore Intent]],"Development",Offshore_Wells_Jan_2024[[Sidetrack/Respud]:[Sidetrack/Respud]],"Original Wellbores")</f>
        <v>9</v>
      </c>
      <c r="Y103" s="81">
        <f>COUNTIFS(Offshore_Wells_Jan_2024[[Region QB]:[Region QB]],"WoE/W",Offshore_Wells_Jan_2024[[Spud Year]:[Spud Year]],Y$4,Offshore_Wells_Jan_2024[[Original Wellbore Intent]:[Original Wellbore Intent]],"Development",Offshore_Wells_Jan_2024[[Sidetrack/Respud]:[Sidetrack/Respud]],"Original Wellbores")</f>
        <v>4</v>
      </c>
      <c r="Z103" s="81">
        <f>COUNTIFS(Offshore_Wells_Jan_2024[[Region QB]:[Region QB]],"WoE/W",Offshore_Wells_Jan_2024[[Spud Year]:[Spud Year]],Z$4,Offshore_Wells_Jan_2024[[Original Wellbore Intent]:[Original Wellbore Intent]],"Development",Offshore_Wells_Jan_2024[[Sidetrack/Respud]:[Sidetrack/Respud]],"Original Wellbores")</f>
        <v>4</v>
      </c>
      <c r="AA103" s="81">
        <f>COUNTIFS(Offshore_Wells_Jan_2024[[Region QB]:[Region QB]],"WoE/W",Offshore_Wells_Jan_2024[[Spud Year]:[Spud Year]],AA$4,Offshore_Wells_Jan_2024[[Original Wellbore Intent]:[Original Wellbore Intent]],"Development",Offshore_Wells_Jan_2024[[Sidetrack/Respud]:[Sidetrack/Respud]],"Original Wellbores")</f>
        <v>0</v>
      </c>
      <c r="AB103" s="81">
        <f>COUNTIFS(Offshore_Wells_Jan_2024[[Region QB]:[Region QB]],"WoE/W",Offshore_Wells_Jan_2024[[Spud Year]:[Spud Year]],AB$4,Offshore_Wells_Jan_2024[[Original Wellbore Intent]:[Original Wellbore Intent]],"Development",Offshore_Wells_Jan_2024[[Sidetrack/Respud]:[Sidetrack/Respud]],"Original Wellbores")</f>
        <v>7</v>
      </c>
      <c r="AC103" s="81">
        <f>COUNTIFS(Offshore_Wells_Jan_2024[[Region QB]:[Region QB]],"WoE/W",Offshore_Wells_Jan_2024[[Spud Year]:[Spud Year]],AC$4,Offshore_Wells_Jan_2024[[Original Wellbore Intent]:[Original Wellbore Intent]],"Development",Offshore_Wells_Jan_2024[[Sidetrack/Respud]:[Sidetrack/Respud]],"Original Wellbores")</f>
        <v>4</v>
      </c>
      <c r="AD103" s="81">
        <f>COUNTIFS(Offshore_Wells_Jan_2024[[Region QB]:[Region QB]],"WoE/W",Offshore_Wells_Jan_2024[[Spud Year]:[Spud Year]],AD$4,Offshore_Wells_Jan_2024[[Original Wellbore Intent]:[Original Wellbore Intent]],"Development",Offshore_Wells_Jan_2024[[Sidetrack/Respud]:[Sidetrack/Respud]],"Original Wellbores")</f>
        <v>3</v>
      </c>
      <c r="AE103" s="81">
        <f>COUNTIFS(Offshore_Wells_Jan_2024[[Region QB]:[Region QB]],"WoE/W",Offshore_Wells_Jan_2024[[Spud Year]:[Spud Year]],AE$4,Offshore_Wells_Jan_2024[[Original Wellbore Intent]:[Original Wellbore Intent]],"Development",Offshore_Wells_Jan_2024[[Sidetrack/Respud]:[Sidetrack/Respud]],"Original Wellbores")</f>
        <v>3</v>
      </c>
      <c r="AF103" s="81">
        <f>COUNTIFS(Offshore_Wells_Jan_2024[[Region QB]:[Region QB]],"WoE/W",Offshore_Wells_Jan_2024[[Spud Year]:[Spud Year]],AF$4,Offshore_Wells_Jan_2024[[Original Wellbore Intent]:[Original Wellbore Intent]],"Development",Offshore_Wells_Jan_2024[[Sidetrack/Respud]:[Sidetrack/Respud]],"Original Wellbores")</f>
        <v>7</v>
      </c>
      <c r="AG103" s="81">
        <f>COUNTIFS(Offshore_Wells_Jan_2024[[Region QB]:[Region QB]],"WoE/W",Offshore_Wells_Jan_2024[[Spud Year]:[Spud Year]],AG$4,Offshore_Wells_Jan_2024[[Original Wellbore Intent]:[Original Wellbore Intent]],"Development",Offshore_Wells_Jan_2024[[Sidetrack/Respud]:[Sidetrack/Respud]],"Original Wellbores")</f>
        <v>6</v>
      </c>
      <c r="AH103" s="81">
        <f>COUNTIFS(Offshore_Wells_Jan_2024[[Region QB]:[Region QB]],"WoE/W",Offshore_Wells_Jan_2024[[Spud Year]:[Spud Year]],AH$4,Offshore_Wells_Jan_2024[[Original Wellbore Intent]:[Original Wellbore Intent]],"Development",Offshore_Wells_Jan_2024[[Sidetrack/Respud]:[Sidetrack/Respud]],"Original Wellbores")</f>
        <v>12</v>
      </c>
      <c r="AI103" s="81">
        <f>COUNTIFS(Offshore_Wells_Jan_2024[[Region QB]:[Region QB]],"WoE/W",Offshore_Wells_Jan_2024[[Spud Year]:[Spud Year]],AI$4,Offshore_Wells_Jan_2024[[Original Wellbore Intent]:[Original Wellbore Intent]],"Development",Offshore_Wells_Jan_2024[[Sidetrack/Respud]:[Sidetrack/Respud]],"Original Wellbores")</f>
        <v>11</v>
      </c>
      <c r="AJ103" s="81">
        <f>COUNTIFS(Offshore_Wells_Jan_2024[[Region QB]:[Region QB]],"WoE/W",Offshore_Wells_Jan_2024[[Spud Year]:[Spud Year]],AJ$4,Offshore_Wells_Jan_2024[[Original Wellbore Intent]:[Original Wellbore Intent]],"Development",Offshore_Wells_Jan_2024[[Sidetrack/Respud]:[Sidetrack/Respud]],"Original Wellbores")</f>
        <v>1</v>
      </c>
      <c r="AK103" s="81">
        <f>COUNTIFS(Offshore_Wells_Jan_2024[[Region QB]:[Region QB]],"WoE/W",Offshore_Wells_Jan_2024[[Spud Year]:[Spud Year]],AK$4,Offshore_Wells_Jan_2024[[Original Wellbore Intent]:[Original Wellbore Intent]],"Development",Offshore_Wells_Jan_2024[[Sidetrack/Respud]:[Sidetrack/Respud]],"Original Wellbores")</f>
        <v>4</v>
      </c>
      <c r="AL103" s="81">
        <f>COUNTIFS(Offshore_Wells_Jan_2024[[Region QB]:[Region QB]],"WoE/W",Offshore_Wells_Jan_2024[[Spud Year]:[Spud Year]],AL$4,Offshore_Wells_Jan_2024[[Original Wellbore Intent]:[Original Wellbore Intent]],"Development",Offshore_Wells_Jan_2024[[Sidetrack/Respud]:[Sidetrack/Respud]],"Original Wellbores")</f>
        <v>2</v>
      </c>
      <c r="AM103" s="81">
        <f>COUNTIFS(Offshore_Wells_Jan_2024[[Region QB]:[Region QB]],"WoE/W",Offshore_Wells_Jan_2024[[Spud Year]:[Spud Year]],AM$4,Offshore_Wells_Jan_2024[[Original Wellbore Intent]:[Original Wellbore Intent]],"Development",Offshore_Wells_Jan_2024[[Sidetrack/Respud]:[Sidetrack/Respud]],"Original Wellbores")</f>
        <v>6</v>
      </c>
      <c r="AN103" s="81">
        <f>COUNTIFS(Offshore_Wells_Jan_2024[[Region QB]:[Region QB]],"WoE/W",Offshore_Wells_Jan_2024[[Spud Year]:[Spud Year]],AN$4,Offshore_Wells_Jan_2024[[Original Wellbore Intent]:[Original Wellbore Intent]],"Development",Offshore_Wells_Jan_2024[[Sidetrack/Respud]:[Sidetrack/Respud]],"Original Wellbores")</f>
        <v>6</v>
      </c>
      <c r="AO103" s="81">
        <f>COUNTIFS(Offshore_Wells_Jan_2024[[Region QB]:[Region QB]],"WoE/W",Offshore_Wells_Jan_2024[[Spud Year]:[Spud Year]],AO$4,Offshore_Wells_Jan_2024[[Original Wellbore Intent]:[Original Wellbore Intent]],"Development",Offshore_Wells_Jan_2024[[Sidetrack/Respud]:[Sidetrack/Respud]],"Original Wellbores")</f>
        <v>2</v>
      </c>
      <c r="AP103" s="81">
        <f>COUNTIFS(Offshore_Wells_Jan_2024[[Region QB]:[Region QB]],"WoE/W",Offshore_Wells_Jan_2024[[Spud Year]:[Spud Year]],AP$4,Offshore_Wells_Jan_2024[[Original Wellbore Intent]:[Original Wellbore Intent]],"Development",Offshore_Wells_Jan_2024[[Sidetrack/Respud]:[Sidetrack/Respud]],"Original Wellbores")</f>
        <v>6</v>
      </c>
      <c r="AQ103" s="81">
        <f>COUNTIFS(Offshore_Wells_Jan_2024[[Region QB]:[Region QB]],"WoE/W",Offshore_Wells_Jan_2024[[Spud Year]:[Spud Year]],AQ$4,Offshore_Wells_Jan_2024[[Original Wellbore Intent]:[Original Wellbore Intent]],"Development",Offshore_Wells_Jan_2024[[Sidetrack/Respud]:[Sidetrack/Respud]],"Original Wellbores")</f>
        <v>1</v>
      </c>
      <c r="AR103" s="81">
        <f>COUNTIFS(Offshore_Wells_Jan_2024[[Region QB]:[Region QB]],"WoE/W",Offshore_Wells_Jan_2024[[Spud Year]:[Spud Year]],AR$4,Offshore_Wells_Jan_2024[[Original Wellbore Intent]:[Original Wellbore Intent]],"Development",Offshore_Wells_Jan_2024[[Sidetrack/Respud]:[Sidetrack/Respud]],"Original Wellbores")</f>
        <v>2</v>
      </c>
      <c r="AS103" s="81">
        <f>COUNTIFS(Offshore_Wells_Jan_2024[[Region QB]:[Region QB]],"WoE/W",Offshore_Wells_Jan_2024[[Spud Year]:[Spud Year]],AS$4,Offshore_Wells_Jan_2024[[Original Wellbore Intent]:[Original Wellbore Intent]],"Development",Offshore_Wells_Jan_2024[[Sidetrack/Respud]:[Sidetrack/Respud]],"Original Wellbores")</f>
        <v>0</v>
      </c>
      <c r="AT103" s="81">
        <f>COUNTIFS(Offshore_Wells_Jan_2024[[Region QB]:[Region QB]],"WoE/W",Offshore_Wells_Jan_2024[[Spud Year]:[Spud Year]],AT$4,Offshore_Wells_Jan_2024[[Original Wellbore Intent]:[Original Wellbore Intent]],"Development",Offshore_Wells_Jan_2024[[Sidetrack/Respud]:[Sidetrack/Respud]],"Original Wellbores")</f>
        <v>0</v>
      </c>
      <c r="AU103" s="81">
        <f>COUNTIFS(Offshore_Wells_Jan_2024[[Region QB]:[Region QB]],"WoE/W",Offshore_Wells_Jan_2024[[Spud Year]:[Spud Year]],AU$4,Offshore_Wells_Jan_2024[[Original Wellbore Intent]:[Original Wellbore Intent]],"Development",Offshore_Wells_Jan_2024[[Sidetrack/Respud]:[Sidetrack/Respud]],"Original Wellbores")</f>
        <v>0</v>
      </c>
      <c r="AV103" s="81">
        <f>COUNTIFS(Offshore_Wells_Jan_2024[[Region QB]:[Region QB]],"WoE/W",Offshore_Wells_Jan_2024[[Spud Year]:[Spud Year]],AV$4,Offshore_Wells_Jan_2024[[Original Wellbore Intent]:[Original Wellbore Intent]],"Development",Offshore_Wells_Jan_2024[[Sidetrack/Respud]:[Sidetrack/Respud]],"Original Wellbores")</f>
        <v>1</v>
      </c>
      <c r="AW103" s="81">
        <f>COUNTIFS(Offshore_Wells_Jan_2024[[Region QB]:[Region QB]],"WoE/W",Offshore_Wells_Jan_2024[[Spud Year]:[Spud Year]],AW$4,Offshore_Wells_Jan_2024[[Original Wellbore Intent]:[Original Wellbore Intent]],"Development",Offshore_Wells_Jan_2024[[Sidetrack/Respud]:[Sidetrack/Respud]],"Original Wellbores")</f>
        <v>0</v>
      </c>
      <c r="AX103" s="81">
        <f>COUNTIFS(Offshore_Wells_Jan_2024[[Region QB]:[Region QB]],"WoE/W",Offshore_Wells_Jan_2024[[Spud Year]:[Spud Year]],AX$4,Offshore_Wells_Jan_2024[[Original Wellbore Intent]:[Original Wellbore Intent]],"Development",Offshore_Wells_Jan_2024[[Sidetrack/Respud]:[Sidetrack/Respud]],"Original Wellbores")</f>
        <v>0</v>
      </c>
      <c r="AY103" s="81">
        <f>COUNTIFS(Offshore_Wells_Jan_2024[[Region QB]:[Region QB]],"WoE/W",Offshore_Wells_Jan_2024[[Spud Year]:[Spud Year]],AY$4,Offshore_Wells_Jan_2024[[Original Wellbore Intent]:[Original Wellbore Intent]],"Development",Offshore_Wells_Jan_2024[[Sidetrack/Respud]:[Sidetrack/Respud]],"Original Wellbores")</f>
        <v>1</v>
      </c>
      <c r="AZ103" s="81">
        <f>COUNTIFS(Offshore_Wells_Jan_2024[[Region QB]:[Region QB]],"WoE/W",Offshore_Wells_Jan_2024[[Spud Year]:[Spud Year]],AZ$4,Offshore_Wells_Jan_2024[[Original Wellbore Intent]:[Original Wellbore Intent]],"Development",Offshore_Wells_Jan_2024[[Sidetrack/Respud]:[Sidetrack/Respud]],"Original Wellbores")</f>
        <v>4</v>
      </c>
      <c r="BA103" s="81">
        <f>COUNTIFS(Offshore_Wells_Jan_2024[[Region QB]:[Region QB]],"WoE/W",Offshore_Wells_Jan_2024[[Spud Year]:[Spud Year]],BA$4,Offshore_Wells_Jan_2024[[Original Wellbore Intent]:[Original Wellbore Intent]],"Development",Offshore_Wells_Jan_2024[[Sidetrack/Respud]:[Sidetrack/Respud]],"Original Wellbores")</f>
        <v>0</v>
      </c>
      <c r="BB103" s="81">
        <f>COUNTIFS(Offshore_Wells_Jan_2024[[Region QB]:[Region QB]],"WoE/W",Offshore_Wells_Jan_2024[[Spud Year]:[Spud Year]],BB$4,Offshore_Wells_Jan_2024[[Original Wellbore Intent]:[Original Wellbore Intent]],"Development",Offshore_Wells_Jan_2024[[Sidetrack/Respud]:[Sidetrack/Respud]],"Original Wellbores")</f>
        <v>0</v>
      </c>
      <c r="BC103" s="81">
        <f>COUNTIFS(Offshore_Wells_Jan_2024[[Region QB]:[Region QB]],"WoE/W",Offshore_Wells_Jan_2024[[Spud Year]:[Spud Year]],BC$4,Offshore_Wells_Jan_2024[[Original Wellbore Intent]:[Original Wellbore Intent]],"Development",Offshore_Wells_Jan_2024[[Sidetrack/Respud]:[Sidetrack/Respud]],"Original Wellbores")</f>
        <v>0</v>
      </c>
      <c r="BD103" s="81">
        <f>COUNTIFS(Offshore_Wells_Jan_2024[[Region QB]:[Region QB]],"WoE/W",Offshore_Wells_Jan_2024[[Spud Year]:[Spud Year]],BD$4,Offshore_Wells_Jan_2024[[Original Wellbore Intent]:[Original Wellbore Intent]],"Development",Offshore_Wells_Jan_2024[[Sidetrack/Respud]:[Sidetrack/Respud]],"Original Wellbores")</f>
        <v>0</v>
      </c>
      <c r="BE103" s="81">
        <f>COUNTIFS(Offshore_Wells_Jan_2024[[Region QB]:[Region QB]],"WoE/W",Offshore_Wells_Jan_2024[[Spud Year]:[Spud Year]],BE$4,Offshore_Wells_Jan_2024[[Original Wellbore Intent]:[Original Wellbore Intent]],"Development",Offshore_Wells_Jan_2024[[Sidetrack/Respud]:[Sidetrack/Respud]],"Original Wellbores")</f>
        <v>0</v>
      </c>
      <c r="BF103" s="81">
        <f>COUNTIFS(Offshore_Wells_Jan_2024[[Region QB]:[Region QB]],"WoE/W",Offshore_Wells_Jan_2024[[Spud Year]:[Spud Year]],BF$4,Offshore_Wells_Jan_2024[[Original Wellbore Intent]:[Original Wellbore Intent]],"Development",Offshore_Wells_Jan_2024[[Sidetrack/Respud]:[Sidetrack/Respud]],"Original Wellbores")</f>
        <v>0</v>
      </c>
      <c r="BG103" s="81">
        <f>COUNTIFS(Offshore_Wells_Jan_2024[[Region QB]:[Region QB]],"WoE/W",Offshore_Wells_Jan_2024[[Spud Year]:[Spud Year]],BG$4,Offshore_Wells_Jan_2024[[Original Wellbore Intent]:[Original Wellbore Intent]],"Development",Offshore_Wells_Jan_2024[[Sidetrack/Respud]:[Sidetrack/Respud]],"Original Wellbores")</f>
        <v>0</v>
      </c>
      <c r="BH103" s="81">
        <f>COUNTIFS(Offshore_Wells_Jan_2024[[Region QB]:[Region QB]],"WoE/W",Offshore_Wells_Jan_2024[[Spud Year]:[Spud Year]],BH$4,Offshore_Wells_Jan_2024[[Original Wellbore Intent]:[Original Wellbore Intent]],"Development",Offshore_Wells_Jan_2024[[Sidetrack/Respud]:[Sidetrack/Respud]],"Original Wellbores")</f>
        <v>0</v>
      </c>
      <c r="BI103" s="81">
        <f>COUNTIFS(Offshore_Wells_Jan_2024[[Region QB]:[Region QB]],"WoE/W",Offshore_Wells_Jan_2024[[Spud Year]:[Spud Year]],BI$4,Offshore_Wells_Jan_2024[[Original Wellbore Intent]:[Original Wellbore Intent]],"Development",Offshore_Wells_Jan_2024[[Sidetrack/Respud]:[Sidetrack/Respud]],"Original Wellbores")</f>
        <v>0</v>
      </c>
      <c r="BJ103" s="81">
        <f>COUNTIFS(Offshore_Wells_Jan_2024[[Region QB]:[Region QB]],"WoE/W",Offshore_Wells_Jan_2024[[Spud Year]:[Spud Year]],BJ$4,Offshore_Wells_Jan_2024[[Original Wellbore Intent]:[Original Wellbore Intent]],"Development",Offshore_Wells_Jan_2024[[Sidetrack/Respud]:[Sidetrack/Respud]],"Original Wellbores")</f>
        <v>0</v>
      </c>
      <c r="BK103" s="73">
        <f t="shared" si="552"/>
        <v>108</v>
      </c>
    </row>
    <row r="104" spans="1:63" outlineLevel="1" x14ac:dyDescent="0.3">
      <c r="A104" s="17"/>
      <c r="B104" s="19" t="s">
        <v>43</v>
      </c>
      <c r="C104" s="81">
        <f>COUNTIFS(Offshore_Wells_Jan_2024[[Region QB]:[Region QB]],"WoS",Offshore_Wells_Jan_2024[[Spud Year]:[Spud Year]],C$4,Offshore_Wells_Jan_2024[[Original Wellbore Intent]:[Original Wellbore Intent]],"Development",Offshore_Wells_Jan_2024[[Sidetrack/Respud]:[Sidetrack/Respud]],"Original Wellbores")</f>
        <v>0</v>
      </c>
      <c r="D104" s="81">
        <f>COUNTIFS(Offshore_Wells_Jan_2024[[Region QB]:[Region QB]],"WoS",Offshore_Wells_Jan_2024[[Spud Year]:[Spud Year]],D$4,Offshore_Wells_Jan_2024[[Original Wellbore Intent]:[Original Wellbore Intent]],"Development",Offshore_Wells_Jan_2024[[Sidetrack/Respud]:[Sidetrack/Respud]],"Original Wellbores")</f>
        <v>0</v>
      </c>
      <c r="E104" s="81">
        <f>COUNTIFS(Offshore_Wells_Jan_2024[[Region QB]:[Region QB]],"WoS",Offshore_Wells_Jan_2024[[Spud Year]:[Spud Year]],E$4,Offshore_Wells_Jan_2024[[Original Wellbore Intent]:[Original Wellbore Intent]],"Development",Offshore_Wells_Jan_2024[[Sidetrack/Respud]:[Sidetrack/Respud]],"Original Wellbores")</f>
        <v>0</v>
      </c>
      <c r="F104" s="81">
        <f>COUNTIFS(Offshore_Wells_Jan_2024[[Region QB]:[Region QB]],"WoS",Offshore_Wells_Jan_2024[[Spud Year]:[Spud Year]],F$4,Offshore_Wells_Jan_2024[[Original Wellbore Intent]:[Original Wellbore Intent]],"Development",Offshore_Wells_Jan_2024[[Sidetrack/Respud]:[Sidetrack/Respud]],"Original Wellbores")</f>
        <v>0</v>
      </c>
      <c r="G104" s="81">
        <f>COUNTIFS(Offshore_Wells_Jan_2024[[Region QB]:[Region QB]],"WoS",Offshore_Wells_Jan_2024[[Spud Year]:[Spud Year]],G$4,Offshore_Wells_Jan_2024[[Original Wellbore Intent]:[Original Wellbore Intent]],"Development",Offshore_Wells_Jan_2024[[Sidetrack/Respud]:[Sidetrack/Respud]],"Original Wellbores")</f>
        <v>0</v>
      </c>
      <c r="H104" s="81">
        <f>COUNTIFS(Offshore_Wells_Jan_2024[[Region QB]:[Region QB]],"WoS",Offshore_Wells_Jan_2024[[Spud Year]:[Spud Year]],H$4,Offshore_Wells_Jan_2024[[Original Wellbore Intent]:[Original Wellbore Intent]],"Development",Offshore_Wells_Jan_2024[[Sidetrack/Respud]:[Sidetrack/Respud]],"Original Wellbores")</f>
        <v>0</v>
      </c>
      <c r="I104" s="81">
        <f>COUNTIFS(Offshore_Wells_Jan_2024[[Region QB]:[Region QB]],"WoS",Offshore_Wells_Jan_2024[[Spud Year]:[Spud Year]],I$4,Offshore_Wells_Jan_2024[[Original Wellbore Intent]:[Original Wellbore Intent]],"Development",Offshore_Wells_Jan_2024[[Sidetrack/Respud]:[Sidetrack/Respud]],"Original Wellbores")</f>
        <v>0</v>
      </c>
      <c r="J104" s="81">
        <f>COUNTIFS(Offshore_Wells_Jan_2024[[Region QB]:[Region QB]],"WoS",Offshore_Wells_Jan_2024[[Spud Year]:[Spud Year]],J$4,Offshore_Wells_Jan_2024[[Original Wellbore Intent]:[Original Wellbore Intent]],"Development",Offshore_Wells_Jan_2024[[Sidetrack/Respud]:[Sidetrack/Respud]],"Original Wellbores")</f>
        <v>0</v>
      </c>
      <c r="K104" s="81">
        <f>COUNTIFS(Offshore_Wells_Jan_2024[[Region QB]:[Region QB]],"WoS",Offshore_Wells_Jan_2024[[Spud Year]:[Spud Year]],K$4,Offshore_Wells_Jan_2024[[Original Wellbore Intent]:[Original Wellbore Intent]],"Development",Offshore_Wells_Jan_2024[[Sidetrack/Respud]:[Sidetrack/Respud]],"Original Wellbores")</f>
        <v>0</v>
      </c>
      <c r="L104" s="81">
        <f>COUNTIFS(Offshore_Wells_Jan_2024[[Region QB]:[Region QB]],"WoS",Offshore_Wells_Jan_2024[[Spud Year]:[Spud Year]],L$4,Offshore_Wells_Jan_2024[[Original Wellbore Intent]:[Original Wellbore Intent]],"Development",Offshore_Wells_Jan_2024[[Sidetrack/Respud]:[Sidetrack/Respud]],"Original Wellbores")</f>
        <v>0</v>
      </c>
      <c r="M104" s="81">
        <f>COUNTIFS(Offshore_Wells_Jan_2024[[Region QB]:[Region QB]],"WoS",Offshore_Wells_Jan_2024[[Spud Year]:[Spud Year]],M$4,Offshore_Wells_Jan_2024[[Original Wellbore Intent]:[Original Wellbore Intent]],"Development",Offshore_Wells_Jan_2024[[Sidetrack/Respud]:[Sidetrack/Respud]],"Original Wellbores")</f>
        <v>0</v>
      </c>
      <c r="N104" s="81">
        <f>COUNTIFS(Offshore_Wells_Jan_2024[[Region QB]:[Region QB]],"WoS",Offshore_Wells_Jan_2024[[Spud Year]:[Spud Year]],N$4,Offshore_Wells_Jan_2024[[Original Wellbore Intent]:[Original Wellbore Intent]],"Development",Offshore_Wells_Jan_2024[[Sidetrack/Respud]:[Sidetrack/Respud]],"Original Wellbores")</f>
        <v>0</v>
      </c>
      <c r="O104" s="81">
        <f>COUNTIFS(Offshore_Wells_Jan_2024[[Region QB]:[Region QB]],"WoS",Offshore_Wells_Jan_2024[[Spud Year]:[Spud Year]],O$4,Offshore_Wells_Jan_2024[[Original Wellbore Intent]:[Original Wellbore Intent]],"Development",Offshore_Wells_Jan_2024[[Sidetrack/Respud]:[Sidetrack/Respud]],"Original Wellbores")</f>
        <v>0</v>
      </c>
      <c r="P104" s="81">
        <f>COUNTIFS(Offshore_Wells_Jan_2024[[Region QB]:[Region QB]],"WoS",Offshore_Wells_Jan_2024[[Spud Year]:[Spud Year]],P$4,Offshore_Wells_Jan_2024[[Original Wellbore Intent]:[Original Wellbore Intent]],"Development",Offshore_Wells_Jan_2024[[Sidetrack/Respud]:[Sidetrack/Respud]],"Original Wellbores")</f>
        <v>0</v>
      </c>
      <c r="Q104" s="81">
        <f>COUNTIFS(Offshore_Wells_Jan_2024[[Region QB]:[Region QB]],"WoS",Offshore_Wells_Jan_2024[[Spud Year]:[Spud Year]],Q$4,Offshore_Wells_Jan_2024[[Original Wellbore Intent]:[Original Wellbore Intent]],"Development",Offshore_Wells_Jan_2024[[Sidetrack/Respud]:[Sidetrack/Respud]],"Original Wellbores")</f>
        <v>0</v>
      </c>
      <c r="R104" s="81">
        <f>COUNTIFS(Offshore_Wells_Jan_2024[[Region QB]:[Region QB]],"WoS",Offshore_Wells_Jan_2024[[Spud Year]:[Spud Year]],R$4,Offshore_Wells_Jan_2024[[Original Wellbore Intent]:[Original Wellbore Intent]],"Development",Offshore_Wells_Jan_2024[[Sidetrack/Respud]:[Sidetrack/Respud]],"Original Wellbores")</f>
        <v>0</v>
      </c>
      <c r="S104" s="81">
        <f>COUNTIFS(Offshore_Wells_Jan_2024[[Region QB]:[Region QB]],"WoS",Offshore_Wells_Jan_2024[[Spud Year]:[Spud Year]],S$4,Offshore_Wells_Jan_2024[[Original Wellbore Intent]:[Original Wellbore Intent]],"Development",Offshore_Wells_Jan_2024[[Sidetrack/Respud]:[Sidetrack/Respud]],"Original Wellbores")</f>
        <v>0</v>
      </c>
      <c r="T104" s="81">
        <f>COUNTIFS(Offshore_Wells_Jan_2024[[Region QB]:[Region QB]],"WoS",Offshore_Wells_Jan_2024[[Spud Year]:[Spud Year]],T$4,Offshore_Wells_Jan_2024[[Original Wellbore Intent]:[Original Wellbore Intent]],"Development",Offshore_Wells_Jan_2024[[Sidetrack/Respud]:[Sidetrack/Respud]],"Original Wellbores")</f>
        <v>0</v>
      </c>
      <c r="U104" s="81">
        <f>COUNTIFS(Offshore_Wells_Jan_2024[[Region QB]:[Region QB]],"WoS",Offshore_Wells_Jan_2024[[Spud Year]:[Spud Year]],U$4,Offshore_Wells_Jan_2024[[Original Wellbore Intent]:[Original Wellbore Intent]],"Development",Offshore_Wells_Jan_2024[[Sidetrack/Respud]:[Sidetrack/Respud]],"Original Wellbores")</f>
        <v>0</v>
      </c>
      <c r="V104" s="81">
        <f>COUNTIFS(Offshore_Wells_Jan_2024[[Region QB]:[Region QB]],"WoS",Offshore_Wells_Jan_2024[[Spud Year]:[Spud Year]],V$4,Offshore_Wells_Jan_2024[[Original Wellbore Intent]:[Original Wellbore Intent]],"Development",Offshore_Wells_Jan_2024[[Sidetrack/Respud]:[Sidetrack/Respud]],"Original Wellbores")</f>
        <v>0</v>
      </c>
      <c r="W104" s="81">
        <f>COUNTIFS(Offshore_Wells_Jan_2024[[Region QB]:[Region QB]],"WoS",Offshore_Wells_Jan_2024[[Spud Year]:[Spud Year]],W$4,Offshore_Wells_Jan_2024[[Original Wellbore Intent]:[Original Wellbore Intent]],"Development",Offshore_Wells_Jan_2024[[Sidetrack/Respud]:[Sidetrack/Respud]],"Original Wellbores")</f>
        <v>0</v>
      </c>
      <c r="X104" s="81">
        <f>COUNTIFS(Offshore_Wells_Jan_2024[[Region QB]:[Region QB]],"WoS",Offshore_Wells_Jan_2024[[Spud Year]:[Spud Year]],X$4,Offshore_Wells_Jan_2024[[Original Wellbore Intent]:[Original Wellbore Intent]],"Development",Offshore_Wells_Jan_2024[[Sidetrack/Respud]:[Sidetrack/Respud]],"Original Wellbores")</f>
        <v>0</v>
      </c>
      <c r="Y104" s="81">
        <f>COUNTIFS(Offshore_Wells_Jan_2024[[Region QB]:[Region QB]],"WoS",Offshore_Wells_Jan_2024[[Spud Year]:[Spud Year]],Y$4,Offshore_Wells_Jan_2024[[Original Wellbore Intent]:[Original Wellbore Intent]],"Development",Offshore_Wells_Jan_2024[[Sidetrack/Respud]:[Sidetrack/Respud]],"Original Wellbores")</f>
        <v>0</v>
      </c>
      <c r="Z104" s="81">
        <f>COUNTIFS(Offshore_Wells_Jan_2024[[Region QB]:[Region QB]],"WoS",Offshore_Wells_Jan_2024[[Spud Year]:[Spud Year]],Z$4,Offshore_Wells_Jan_2024[[Original Wellbore Intent]:[Original Wellbore Intent]],"Development",Offshore_Wells_Jan_2024[[Sidetrack/Respud]:[Sidetrack/Respud]],"Original Wellbores")</f>
        <v>0</v>
      </c>
      <c r="AA104" s="81">
        <f>COUNTIFS(Offshore_Wells_Jan_2024[[Region QB]:[Region QB]],"WoS",Offshore_Wells_Jan_2024[[Spud Year]:[Spud Year]],AA$4,Offshore_Wells_Jan_2024[[Original Wellbore Intent]:[Original Wellbore Intent]],"Development",Offshore_Wells_Jan_2024[[Sidetrack/Respud]:[Sidetrack/Respud]],"Original Wellbores")</f>
        <v>0</v>
      </c>
      <c r="AB104" s="81">
        <f>COUNTIFS(Offshore_Wells_Jan_2024[[Region QB]:[Region QB]],"WoS",Offshore_Wells_Jan_2024[[Spud Year]:[Spud Year]],AB$4,Offshore_Wells_Jan_2024[[Original Wellbore Intent]:[Original Wellbore Intent]],"Development",Offshore_Wells_Jan_2024[[Sidetrack/Respud]:[Sidetrack/Respud]],"Original Wellbores")</f>
        <v>0</v>
      </c>
      <c r="AC104" s="81">
        <f>COUNTIFS(Offshore_Wells_Jan_2024[[Region QB]:[Region QB]],"WoS",Offshore_Wells_Jan_2024[[Spud Year]:[Spud Year]],AC$4,Offshore_Wells_Jan_2024[[Original Wellbore Intent]:[Original Wellbore Intent]],"Development",Offshore_Wells_Jan_2024[[Sidetrack/Respud]:[Sidetrack/Respud]],"Original Wellbores")</f>
        <v>0</v>
      </c>
      <c r="AD104" s="81">
        <f>COUNTIFS(Offshore_Wells_Jan_2024[[Region QB]:[Region QB]],"WoS",Offshore_Wells_Jan_2024[[Spud Year]:[Spud Year]],AD$4,Offshore_Wells_Jan_2024[[Original Wellbore Intent]:[Original Wellbore Intent]],"Development",Offshore_Wells_Jan_2024[[Sidetrack/Respud]:[Sidetrack/Respud]],"Original Wellbores")</f>
        <v>0</v>
      </c>
      <c r="AE104" s="81">
        <f>COUNTIFS(Offshore_Wells_Jan_2024[[Region QB]:[Region QB]],"WoS",Offshore_Wells_Jan_2024[[Spud Year]:[Spud Year]],AE$4,Offshore_Wells_Jan_2024[[Original Wellbore Intent]:[Original Wellbore Intent]],"Development",Offshore_Wells_Jan_2024[[Sidetrack/Respud]:[Sidetrack/Respud]],"Original Wellbores")</f>
        <v>0</v>
      </c>
      <c r="AF104" s="81">
        <f>COUNTIFS(Offshore_Wells_Jan_2024[[Region QB]:[Region QB]],"WoS",Offshore_Wells_Jan_2024[[Spud Year]:[Spud Year]],AF$4,Offshore_Wells_Jan_2024[[Original Wellbore Intent]:[Original Wellbore Intent]],"Development",Offshore_Wells_Jan_2024[[Sidetrack/Respud]:[Sidetrack/Respud]],"Original Wellbores")</f>
        <v>0</v>
      </c>
      <c r="AG104" s="81">
        <f>COUNTIFS(Offshore_Wells_Jan_2024[[Region QB]:[Region QB]],"WoS",Offshore_Wells_Jan_2024[[Spud Year]:[Spud Year]],AG$4,Offshore_Wells_Jan_2024[[Original Wellbore Intent]:[Original Wellbore Intent]],"Development",Offshore_Wells_Jan_2024[[Sidetrack/Respud]:[Sidetrack/Respud]],"Original Wellbores")</f>
        <v>3</v>
      </c>
      <c r="AH104" s="81">
        <f>COUNTIFS(Offshore_Wells_Jan_2024[[Region QB]:[Region QB]],"WoS",Offshore_Wells_Jan_2024[[Spud Year]:[Spud Year]],AH$4,Offshore_Wells_Jan_2024[[Original Wellbore Intent]:[Original Wellbore Intent]],"Development",Offshore_Wells_Jan_2024[[Sidetrack/Respud]:[Sidetrack/Respud]],"Original Wellbores")</f>
        <v>6</v>
      </c>
      <c r="AI104" s="81">
        <f>COUNTIFS(Offshore_Wells_Jan_2024[[Region QB]:[Region QB]],"WoS",Offshore_Wells_Jan_2024[[Spud Year]:[Spud Year]],AI$4,Offshore_Wells_Jan_2024[[Original Wellbore Intent]:[Original Wellbore Intent]],"Development",Offshore_Wells_Jan_2024[[Sidetrack/Respud]:[Sidetrack/Respud]],"Original Wellbores")</f>
        <v>12</v>
      </c>
      <c r="AJ104" s="81">
        <f>COUNTIFS(Offshore_Wells_Jan_2024[[Region QB]:[Region QB]],"WoS",Offshore_Wells_Jan_2024[[Spud Year]:[Spud Year]],AJ$4,Offshore_Wells_Jan_2024[[Original Wellbore Intent]:[Original Wellbore Intent]],"Development",Offshore_Wells_Jan_2024[[Sidetrack/Respud]:[Sidetrack/Respud]],"Original Wellbores")</f>
        <v>3</v>
      </c>
      <c r="AK104" s="81">
        <f>COUNTIFS(Offshore_Wells_Jan_2024[[Region QB]:[Region QB]],"WoS",Offshore_Wells_Jan_2024[[Spud Year]:[Spud Year]],AK$4,Offshore_Wells_Jan_2024[[Original Wellbore Intent]:[Original Wellbore Intent]],"Development",Offshore_Wells_Jan_2024[[Sidetrack/Respud]:[Sidetrack/Respud]],"Original Wellbores")</f>
        <v>17</v>
      </c>
      <c r="AL104" s="81">
        <f>COUNTIFS(Offshore_Wells_Jan_2024[[Region QB]:[Region QB]],"WoS",Offshore_Wells_Jan_2024[[Spud Year]:[Spud Year]],AL$4,Offshore_Wells_Jan_2024[[Original Wellbore Intent]:[Original Wellbore Intent]],"Development",Offshore_Wells_Jan_2024[[Sidetrack/Respud]:[Sidetrack/Respud]],"Original Wellbores")</f>
        <v>9</v>
      </c>
      <c r="AM104" s="81">
        <f>COUNTIFS(Offshore_Wells_Jan_2024[[Region QB]:[Region QB]],"WoS",Offshore_Wells_Jan_2024[[Spud Year]:[Spud Year]],AM$4,Offshore_Wells_Jan_2024[[Original Wellbore Intent]:[Original Wellbore Intent]],"Development",Offshore_Wells_Jan_2024[[Sidetrack/Respud]:[Sidetrack/Respud]],"Original Wellbores")</f>
        <v>5</v>
      </c>
      <c r="AN104" s="81">
        <f>COUNTIFS(Offshore_Wells_Jan_2024[[Region QB]:[Region QB]],"WoS",Offshore_Wells_Jan_2024[[Spud Year]:[Spud Year]],AN$4,Offshore_Wells_Jan_2024[[Original Wellbore Intent]:[Original Wellbore Intent]],"Development",Offshore_Wells_Jan_2024[[Sidetrack/Respud]:[Sidetrack/Respud]],"Original Wellbores")</f>
        <v>9</v>
      </c>
      <c r="AO104" s="81">
        <f>COUNTIFS(Offshore_Wells_Jan_2024[[Region QB]:[Region QB]],"WoS",Offshore_Wells_Jan_2024[[Spud Year]:[Spud Year]],AO$4,Offshore_Wells_Jan_2024[[Original Wellbore Intent]:[Original Wellbore Intent]],"Development",Offshore_Wells_Jan_2024[[Sidetrack/Respud]:[Sidetrack/Respud]],"Original Wellbores")</f>
        <v>8</v>
      </c>
      <c r="AP104" s="81">
        <f>COUNTIFS(Offshore_Wells_Jan_2024[[Region QB]:[Region QB]],"WoS",Offshore_Wells_Jan_2024[[Spud Year]:[Spud Year]],AP$4,Offshore_Wells_Jan_2024[[Original Wellbore Intent]:[Original Wellbore Intent]],"Development",Offshore_Wells_Jan_2024[[Sidetrack/Respud]:[Sidetrack/Respud]],"Original Wellbores")</f>
        <v>7</v>
      </c>
      <c r="AQ104" s="81">
        <f>COUNTIFS(Offshore_Wells_Jan_2024[[Region QB]:[Region QB]],"WoS",Offshore_Wells_Jan_2024[[Spud Year]:[Spud Year]],AQ$4,Offshore_Wells_Jan_2024[[Original Wellbore Intent]:[Original Wellbore Intent]],"Development",Offshore_Wells_Jan_2024[[Sidetrack/Respud]:[Sidetrack/Respud]],"Original Wellbores")</f>
        <v>3</v>
      </c>
      <c r="AR104" s="81">
        <f>COUNTIFS(Offshore_Wells_Jan_2024[[Region QB]:[Region QB]],"WoS",Offshore_Wells_Jan_2024[[Spud Year]:[Spud Year]],AR$4,Offshore_Wells_Jan_2024[[Original Wellbore Intent]:[Original Wellbore Intent]],"Development",Offshore_Wells_Jan_2024[[Sidetrack/Respud]:[Sidetrack/Respud]],"Original Wellbores")</f>
        <v>9</v>
      </c>
      <c r="AS104" s="81">
        <f>COUNTIFS(Offshore_Wells_Jan_2024[[Region QB]:[Region QB]],"WoS",Offshore_Wells_Jan_2024[[Spud Year]:[Spud Year]],AS$4,Offshore_Wells_Jan_2024[[Original Wellbore Intent]:[Original Wellbore Intent]],"Development",Offshore_Wells_Jan_2024[[Sidetrack/Respud]:[Sidetrack/Respud]],"Original Wellbores")</f>
        <v>3</v>
      </c>
      <c r="AT104" s="81">
        <f>COUNTIFS(Offshore_Wells_Jan_2024[[Region QB]:[Region QB]],"WoS",Offshore_Wells_Jan_2024[[Spud Year]:[Spud Year]],AT$4,Offshore_Wells_Jan_2024[[Original Wellbore Intent]:[Original Wellbore Intent]],"Development",Offshore_Wells_Jan_2024[[Sidetrack/Respud]:[Sidetrack/Respud]],"Original Wellbores")</f>
        <v>6</v>
      </c>
      <c r="AU104" s="81">
        <f>COUNTIFS(Offshore_Wells_Jan_2024[[Region QB]:[Region QB]],"WoS",Offshore_Wells_Jan_2024[[Spud Year]:[Spud Year]],AU$4,Offshore_Wells_Jan_2024[[Original Wellbore Intent]:[Original Wellbore Intent]],"Development",Offshore_Wells_Jan_2024[[Sidetrack/Respud]:[Sidetrack/Respud]],"Original Wellbores")</f>
        <v>6</v>
      </c>
      <c r="AV104" s="81">
        <f>COUNTIFS(Offshore_Wells_Jan_2024[[Region QB]:[Region QB]],"WoS",Offshore_Wells_Jan_2024[[Spud Year]:[Spud Year]],AV$4,Offshore_Wells_Jan_2024[[Original Wellbore Intent]:[Original Wellbore Intent]],"Development",Offshore_Wells_Jan_2024[[Sidetrack/Respud]:[Sidetrack/Respud]],"Original Wellbores")</f>
        <v>5</v>
      </c>
      <c r="AW104" s="81">
        <f>COUNTIFS(Offshore_Wells_Jan_2024[[Region QB]:[Region QB]],"WoS",Offshore_Wells_Jan_2024[[Spud Year]:[Spud Year]],AW$4,Offshore_Wells_Jan_2024[[Original Wellbore Intent]:[Original Wellbore Intent]],"Development",Offshore_Wells_Jan_2024[[Sidetrack/Respud]:[Sidetrack/Respud]],"Original Wellbores")</f>
        <v>3</v>
      </c>
      <c r="AX104" s="81">
        <f>COUNTIFS(Offshore_Wells_Jan_2024[[Region QB]:[Region QB]],"WoS",Offshore_Wells_Jan_2024[[Spud Year]:[Spud Year]],AX$4,Offshore_Wells_Jan_2024[[Original Wellbore Intent]:[Original Wellbore Intent]],"Development",Offshore_Wells_Jan_2024[[Sidetrack/Respud]:[Sidetrack/Respud]],"Original Wellbores")</f>
        <v>1</v>
      </c>
      <c r="AY104" s="81">
        <f>COUNTIFS(Offshore_Wells_Jan_2024[[Region QB]:[Region QB]],"WoS",Offshore_Wells_Jan_2024[[Spud Year]:[Spud Year]],AY$4,Offshore_Wells_Jan_2024[[Original Wellbore Intent]:[Original Wellbore Intent]],"Development",Offshore_Wells_Jan_2024[[Sidetrack/Respud]:[Sidetrack/Respud]],"Original Wellbores")</f>
        <v>4</v>
      </c>
      <c r="AZ104" s="81">
        <f>COUNTIFS(Offshore_Wells_Jan_2024[[Region QB]:[Region QB]],"WoS",Offshore_Wells_Jan_2024[[Spud Year]:[Spud Year]],AZ$4,Offshore_Wells_Jan_2024[[Original Wellbore Intent]:[Original Wellbore Intent]],"Development",Offshore_Wells_Jan_2024[[Sidetrack/Respud]:[Sidetrack/Respud]],"Original Wellbores")</f>
        <v>6</v>
      </c>
      <c r="BA104" s="81">
        <f>COUNTIFS(Offshore_Wells_Jan_2024[[Region QB]:[Region QB]],"WoS",Offshore_Wells_Jan_2024[[Spud Year]:[Spud Year]],BA$4,Offshore_Wells_Jan_2024[[Original Wellbore Intent]:[Original Wellbore Intent]],"Development",Offshore_Wells_Jan_2024[[Sidetrack/Respud]:[Sidetrack/Respud]],"Original Wellbores")</f>
        <v>0</v>
      </c>
      <c r="BB104" s="81">
        <f>COUNTIFS(Offshore_Wells_Jan_2024[[Region QB]:[Region QB]],"WoS",Offshore_Wells_Jan_2024[[Spud Year]:[Spud Year]],BB$4,Offshore_Wells_Jan_2024[[Original Wellbore Intent]:[Original Wellbore Intent]],"Development",Offshore_Wells_Jan_2024[[Sidetrack/Respud]:[Sidetrack/Respud]],"Original Wellbores")</f>
        <v>6</v>
      </c>
      <c r="BC104" s="81">
        <f>COUNTIFS(Offshore_Wells_Jan_2024[[Region QB]:[Region QB]],"WoS",Offshore_Wells_Jan_2024[[Spud Year]:[Spud Year]],BC$4,Offshore_Wells_Jan_2024[[Original Wellbore Intent]:[Original Wellbore Intent]],"Development",Offshore_Wells_Jan_2024[[Sidetrack/Respud]:[Sidetrack/Respud]],"Original Wellbores")</f>
        <v>9</v>
      </c>
      <c r="BD104" s="81">
        <f>COUNTIFS(Offshore_Wells_Jan_2024[[Region QB]:[Region QB]],"WoS",Offshore_Wells_Jan_2024[[Spud Year]:[Spud Year]],BD$4,Offshore_Wells_Jan_2024[[Original Wellbore Intent]:[Original Wellbore Intent]],"Development",Offshore_Wells_Jan_2024[[Sidetrack/Respud]:[Sidetrack/Respud]],"Original Wellbores")</f>
        <v>7</v>
      </c>
      <c r="BE104" s="81">
        <f>COUNTIFS(Offshore_Wells_Jan_2024[[Region QB]:[Region QB]],"WoS",Offshore_Wells_Jan_2024[[Spud Year]:[Spud Year]],BE$4,Offshore_Wells_Jan_2024[[Original Wellbore Intent]:[Original Wellbore Intent]],"Development",Offshore_Wells_Jan_2024[[Sidetrack/Respud]:[Sidetrack/Respud]],"Original Wellbores")</f>
        <v>8</v>
      </c>
      <c r="BF104" s="81">
        <f>COUNTIFS(Offshore_Wells_Jan_2024[[Region QB]:[Region QB]],"WoS",Offshore_Wells_Jan_2024[[Spud Year]:[Spud Year]],BF$4,Offshore_Wells_Jan_2024[[Original Wellbore Intent]:[Original Wellbore Intent]],"Development",Offshore_Wells_Jan_2024[[Sidetrack/Respud]:[Sidetrack/Respud]],"Original Wellbores")</f>
        <v>9</v>
      </c>
      <c r="BG104" s="81">
        <f>COUNTIFS(Offshore_Wells_Jan_2024[[Region QB]:[Region QB]],"WoS",Offshore_Wells_Jan_2024[[Spud Year]:[Spud Year]],BG$4,Offshore_Wells_Jan_2024[[Original Wellbore Intent]:[Original Wellbore Intent]],"Development",Offshore_Wells_Jan_2024[[Sidetrack/Respud]:[Sidetrack/Respud]],"Original Wellbores")</f>
        <v>4</v>
      </c>
      <c r="BH104" s="81">
        <f>COUNTIFS(Offshore_Wells_Jan_2024[[Region QB]:[Region QB]],"WoS",Offshore_Wells_Jan_2024[[Spud Year]:[Spud Year]],BH$4,Offshore_Wells_Jan_2024[[Original Wellbore Intent]:[Original Wellbore Intent]],"Development",Offshore_Wells_Jan_2024[[Sidetrack/Respud]:[Sidetrack/Respud]],"Original Wellbores")</f>
        <v>5</v>
      </c>
      <c r="BI104" s="81">
        <f>COUNTIFS(Offshore_Wells_Jan_2024[[Region QB]:[Region QB]],"WoS",Offshore_Wells_Jan_2024[[Spud Year]:[Spud Year]],BI$4,Offshore_Wells_Jan_2024[[Original Wellbore Intent]:[Original Wellbore Intent]],"Development",Offshore_Wells_Jan_2024[[Sidetrack/Respud]:[Sidetrack/Respud]],"Original Wellbores")</f>
        <v>4</v>
      </c>
      <c r="BJ104" s="81">
        <f>COUNTIFS(Offshore_Wells_Jan_2024[[Region QB]:[Region QB]],"WoS",Offshore_Wells_Jan_2024[[Spud Year]:[Spud Year]],BJ$4,Offshore_Wells_Jan_2024[[Original Wellbore Intent]:[Original Wellbore Intent]],"Development",Offshore_Wells_Jan_2024[[Sidetrack/Respud]:[Sidetrack/Respud]],"Original Wellbores")</f>
        <v>6</v>
      </c>
      <c r="BK104" s="73">
        <f t="shared" si="552"/>
        <v>183</v>
      </c>
    </row>
    <row r="105" spans="1:63" x14ac:dyDescent="0.3">
      <c r="A105" s="7"/>
      <c r="B105" s="20"/>
      <c r="C105" s="86"/>
      <c r="D105" s="86"/>
      <c r="E105" s="72"/>
      <c r="F105" s="72"/>
      <c r="G105" s="72"/>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4"/>
    </row>
    <row r="106" spans="1:63" s="49" customFormat="1" ht="14.5" thickBot="1" x14ac:dyDescent="0.35">
      <c r="A106" s="51"/>
      <c r="B106" s="50"/>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3"/>
    </row>
    <row r="107" spans="1:63" s="21" customFormat="1" ht="15.5" x14ac:dyDescent="0.35">
      <c r="A107" s="25" t="s">
        <v>57</v>
      </c>
      <c r="B107" s="46"/>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80"/>
    </row>
    <row r="108" spans="1:63" x14ac:dyDescent="0.3">
      <c r="A108" s="17"/>
      <c r="B108" s="42" t="s">
        <v>54</v>
      </c>
      <c r="C108" s="70">
        <f t="shared" ref="C108" si="553">SUM(C109:C114)</f>
        <v>0</v>
      </c>
      <c r="D108" s="70">
        <f t="shared" ref="D108" si="554">SUM(D109:D114)</f>
        <v>0</v>
      </c>
      <c r="E108" s="70">
        <f t="shared" ref="E108" si="555">SUM(E109:E114)</f>
        <v>0</v>
      </c>
      <c r="F108" s="70">
        <f t="shared" ref="F108" si="556">SUM(F109:F114)</f>
        <v>0</v>
      </c>
      <c r="G108" s="70">
        <f t="shared" ref="G108" si="557">SUM(G109:G114)</f>
        <v>0</v>
      </c>
      <c r="H108" s="70">
        <f t="shared" ref="H108" si="558">SUM(H109:H114)</f>
        <v>0</v>
      </c>
      <c r="I108" s="70">
        <f t="shared" ref="I108" si="559">SUM(I109:I114)</f>
        <v>0</v>
      </c>
      <c r="J108" s="70">
        <f t="shared" ref="J108" si="560">SUM(J109:J114)</f>
        <v>0</v>
      </c>
      <c r="K108" s="70">
        <f t="shared" ref="K108" si="561">SUM(K109:K114)</f>
        <v>0</v>
      </c>
      <c r="L108" s="70">
        <f t="shared" ref="L108" si="562">SUM(L109:L114)</f>
        <v>0</v>
      </c>
      <c r="M108" s="70">
        <f t="shared" ref="M108" si="563">SUM(M109:M114)</f>
        <v>0</v>
      </c>
      <c r="N108" s="70">
        <f t="shared" ref="N108" si="564">SUM(N109:N114)</f>
        <v>0</v>
      </c>
      <c r="O108" s="70">
        <f t="shared" ref="O108" si="565">SUM(O109:O114)</f>
        <v>0</v>
      </c>
      <c r="P108" s="70">
        <f t="shared" ref="P108" si="566">SUM(P109:P114)</f>
        <v>0</v>
      </c>
      <c r="Q108" s="70">
        <f t="shared" ref="Q108" si="567">SUM(Q109:Q114)</f>
        <v>0</v>
      </c>
      <c r="R108" s="70">
        <f t="shared" ref="R108" si="568">SUM(R109:R114)</f>
        <v>0</v>
      </c>
      <c r="S108" s="70">
        <f t="shared" ref="S108" si="569">SUM(S109:S114)</f>
        <v>0</v>
      </c>
      <c r="T108" s="70">
        <f t="shared" ref="T108" si="570">SUM(T109:T114)</f>
        <v>0</v>
      </c>
      <c r="U108" s="70">
        <f t="shared" ref="U108" si="571">SUM(U109:U114)</f>
        <v>0</v>
      </c>
      <c r="V108" s="70">
        <f t="shared" ref="V108" si="572">SUM(V109:V114)</f>
        <v>0</v>
      </c>
      <c r="W108" s="70">
        <f t="shared" ref="W108" si="573">SUM(W109:W114)</f>
        <v>0</v>
      </c>
      <c r="X108" s="70">
        <f t="shared" ref="X108" si="574">SUM(X109:X114)</f>
        <v>0</v>
      </c>
      <c r="Y108" s="70">
        <f t="shared" ref="Y108" si="575">SUM(Y109:Y114)</f>
        <v>0</v>
      </c>
      <c r="Z108" s="70">
        <f t="shared" ref="Z108" si="576">SUM(Z109:Z114)</f>
        <v>0</v>
      </c>
      <c r="AA108" s="70">
        <f t="shared" ref="AA108" si="577">SUM(AA109:AA114)</f>
        <v>0</v>
      </c>
      <c r="AB108" s="70">
        <f t="shared" ref="AB108" si="578">SUM(AB109:AB114)</f>
        <v>0</v>
      </c>
      <c r="AC108" s="70">
        <f t="shared" ref="AC108" si="579">SUM(AC109:AC114)</f>
        <v>0</v>
      </c>
      <c r="AD108" s="70">
        <f t="shared" ref="AD108" si="580">SUM(AD109:AD114)</f>
        <v>0</v>
      </c>
      <c r="AE108" s="70">
        <f t="shared" ref="AE108" si="581">SUM(AE109:AE114)</f>
        <v>0</v>
      </c>
      <c r="AF108" s="70">
        <f t="shared" ref="AF108" si="582">SUM(AF109:AF114)</f>
        <v>0</v>
      </c>
      <c r="AG108" s="70">
        <f t="shared" ref="AG108" si="583">SUM(AG109:AG114)</f>
        <v>0</v>
      </c>
      <c r="AH108" s="70">
        <f t="shared" ref="AH108" si="584">SUM(AH109:AH114)</f>
        <v>1</v>
      </c>
      <c r="AI108" s="70">
        <f t="shared" ref="AI108" si="585">SUM(AI109:AI114)</f>
        <v>0</v>
      </c>
      <c r="AJ108" s="70">
        <f t="shared" ref="AJ108" si="586">SUM(AJ109:AJ114)</f>
        <v>0</v>
      </c>
      <c r="AK108" s="70">
        <f t="shared" ref="AK108" si="587">SUM(AK109:AK114)</f>
        <v>1</v>
      </c>
      <c r="AL108" s="70">
        <f t="shared" ref="AL108" si="588">SUM(AL109:AL114)</f>
        <v>0</v>
      </c>
      <c r="AM108" s="70">
        <f t="shared" ref="AM108" si="589">SUM(AM109:AM114)</f>
        <v>0</v>
      </c>
      <c r="AN108" s="70">
        <f t="shared" ref="AN108" si="590">SUM(AN109:AN114)</f>
        <v>1</v>
      </c>
      <c r="AO108" s="70">
        <f t="shared" ref="AO108" si="591">SUM(AO109:AO114)</f>
        <v>0</v>
      </c>
      <c r="AP108" s="70">
        <f t="shared" ref="AP108" si="592">SUM(AP109:AP114)</f>
        <v>0</v>
      </c>
      <c r="AQ108" s="70">
        <f t="shared" ref="AQ108" si="593">SUM(AQ109:AQ114)</f>
        <v>0</v>
      </c>
      <c r="AR108" s="70">
        <f t="shared" ref="AR108" si="594">SUM(AR109:AR114)</f>
        <v>0</v>
      </c>
      <c r="AS108" s="70">
        <f t="shared" ref="AS108" si="595">SUM(AS109:AS114)</f>
        <v>0</v>
      </c>
      <c r="AT108" s="70">
        <f t="shared" ref="AT108" si="596">SUM(AT109:AT114)</f>
        <v>1</v>
      </c>
      <c r="AU108" s="70">
        <f t="shared" ref="AU108" si="597">SUM(AU109:AU114)</f>
        <v>4</v>
      </c>
      <c r="AV108" s="70">
        <f t="shared" ref="AV108" si="598">SUM(AV109:AV114)</f>
        <v>0</v>
      </c>
      <c r="AW108" s="70">
        <f t="shared" ref="AW108" si="599">SUM(AW109:AW114)</f>
        <v>1</v>
      </c>
      <c r="AX108" s="70">
        <f t="shared" ref="AX108" si="600">SUM(AX109:AX114)</f>
        <v>1</v>
      </c>
      <c r="AY108" s="70">
        <f t="shared" ref="AY108" si="601">SUM(AY109:AY114)</f>
        <v>1</v>
      </c>
      <c r="AZ108" s="70">
        <f t="shared" ref="AZ108" si="602">SUM(AZ109:AZ114)</f>
        <v>0</v>
      </c>
      <c r="BA108" s="70">
        <f t="shared" ref="BA108" si="603">SUM(BA109:BA114)</f>
        <v>0</v>
      </c>
      <c r="BB108" s="70">
        <f t="shared" ref="BB108" si="604">SUM(BB109:BB114)</f>
        <v>1</v>
      </c>
      <c r="BC108" s="70">
        <f t="shared" ref="BC108" si="605">SUM(BC109:BC114)</f>
        <v>2</v>
      </c>
      <c r="BD108" s="70">
        <f t="shared" ref="BD108" si="606">SUM(BD109:BD114)</f>
        <v>3</v>
      </c>
      <c r="BE108" s="70">
        <f t="shared" ref="BE108" si="607">SUM(BE109:BE114)</f>
        <v>0</v>
      </c>
      <c r="BF108" s="70">
        <f t="shared" ref="BF108" si="608">SUM(BF109:BF114)</f>
        <v>0</v>
      </c>
      <c r="BG108" s="70">
        <f t="shared" ref="BG108" si="609">SUM(BG109:BG114)</f>
        <v>6</v>
      </c>
      <c r="BH108" s="70">
        <f t="shared" ref="BH108" si="610">SUM(BH109:BH114)</f>
        <v>0</v>
      </c>
      <c r="BI108" s="70">
        <f t="shared" ref="BI108" si="611">SUM(BI109:BI114)</f>
        <v>0</v>
      </c>
      <c r="BJ108" s="70">
        <f t="shared" ref="BJ108" si="612">SUM(BJ109:BJ114)</f>
        <v>3</v>
      </c>
      <c r="BK108" s="71">
        <f t="shared" ref="BK108:BK114" si="613">SUM(C108:BJ108)</f>
        <v>26</v>
      </c>
    </row>
    <row r="109" spans="1:63" outlineLevel="1" x14ac:dyDescent="0.3">
      <c r="A109" s="17"/>
      <c r="B109" s="19" t="s">
        <v>38</v>
      </c>
      <c r="C109" s="81">
        <f>COUNTIFS(Offshore_Wells_Jan_2024[[Region QB]:[Region QB]],"C/SWA",Offshore_Wells_Jan_2024[[Spud Year]:[Spud Year]],C$4,Offshore_Wells_Jan_2024[[Original Wellbore Intent]:[Original Wellbore Intent]],"Exploration",Offshore_Wells_Jan_2024[[Sidetrack/Respud]:[Sidetrack/Respud]],"Geol. Sidetracks")</f>
        <v>0</v>
      </c>
      <c r="D109" s="81">
        <f>COUNTIFS(Offshore_Wells_Jan_2024[[Region QB]:[Region QB]],"C/SWA",Offshore_Wells_Jan_2024[[Spud Year]:[Spud Year]],D$4,Offshore_Wells_Jan_2024[[Original Wellbore Intent]:[Original Wellbore Intent]],"Exploration",Offshore_Wells_Jan_2024[[Sidetrack/Respud]:[Sidetrack/Respud]],"Geol. Sidetracks")</f>
        <v>0</v>
      </c>
      <c r="E109" s="81">
        <f>COUNTIFS(Offshore_Wells_Jan_2024[[Region QB]:[Region QB]],"C/SWA",Offshore_Wells_Jan_2024[[Spud Year]:[Spud Year]],E$4,Offshore_Wells_Jan_2024[[Original Wellbore Intent]:[Original Wellbore Intent]],"Exploration",Offshore_Wells_Jan_2024[[Sidetrack/Respud]:[Sidetrack/Respud]],"Geol. Sidetracks")</f>
        <v>0</v>
      </c>
      <c r="F109" s="81">
        <f>COUNTIFS(Offshore_Wells_Jan_2024[[Region QB]:[Region QB]],"C/SWA",Offshore_Wells_Jan_2024[[Spud Year]:[Spud Year]],F$4,Offshore_Wells_Jan_2024[[Original Wellbore Intent]:[Original Wellbore Intent]],"Exploration",Offshore_Wells_Jan_2024[[Sidetrack/Respud]:[Sidetrack/Respud]],"Geol. Sidetracks")</f>
        <v>0</v>
      </c>
      <c r="G109" s="81">
        <f>COUNTIFS(Offshore_Wells_Jan_2024[[Region QB]:[Region QB]],"C/SWA",Offshore_Wells_Jan_2024[[Spud Year]:[Spud Year]],G$4,Offshore_Wells_Jan_2024[[Original Wellbore Intent]:[Original Wellbore Intent]],"Exploration",Offshore_Wells_Jan_2024[[Sidetrack/Respud]:[Sidetrack/Respud]],"Geol. Sidetracks")</f>
        <v>0</v>
      </c>
      <c r="H109" s="81">
        <f>COUNTIFS(Offshore_Wells_Jan_2024[[Region QB]:[Region QB]],"C/SWA",Offshore_Wells_Jan_2024[[Spud Year]:[Spud Year]],H$4,Offshore_Wells_Jan_2024[[Original Wellbore Intent]:[Original Wellbore Intent]],"Exploration",Offshore_Wells_Jan_2024[[Sidetrack/Respud]:[Sidetrack/Respud]],"Geol. Sidetracks")</f>
        <v>0</v>
      </c>
      <c r="I109" s="81">
        <f>COUNTIFS(Offshore_Wells_Jan_2024[[Region QB]:[Region QB]],"C/SWA",Offshore_Wells_Jan_2024[[Spud Year]:[Spud Year]],I$4,Offshore_Wells_Jan_2024[[Original Wellbore Intent]:[Original Wellbore Intent]],"Exploration",Offshore_Wells_Jan_2024[[Sidetrack/Respud]:[Sidetrack/Respud]],"Geol. Sidetracks")</f>
        <v>0</v>
      </c>
      <c r="J109" s="81">
        <f>COUNTIFS(Offshore_Wells_Jan_2024[[Region QB]:[Region QB]],"C/SWA",Offshore_Wells_Jan_2024[[Spud Year]:[Spud Year]],J$4,Offshore_Wells_Jan_2024[[Original Wellbore Intent]:[Original Wellbore Intent]],"Exploration",Offshore_Wells_Jan_2024[[Sidetrack/Respud]:[Sidetrack/Respud]],"Geol. Sidetracks")</f>
        <v>0</v>
      </c>
      <c r="K109" s="81">
        <f>COUNTIFS(Offshore_Wells_Jan_2024[[Region QB]:[Region QB]],"C/SWA",Offshore_Wells_Jan_2024[[Spud Year]:[Spud Year]],K$4,Offshore_Wells_Jan_2024[[Original Wellbore Intent]:[Original Wellbore Intent]],"Exploration",Offshore_Wells_Jan_2024[[Sidetrack/Respud]:[Sidetrack/Respud]],"Geol. Sidetracks")</f>
        <v>0</v>
      </c>
      <c r="L109" s="81">
        <f>COUNTIFS(Offshore_Wells_Jan_2024[[Region QB]:[Region QB]],"C/SWA",Offshore_Wells_Jan_2024[[Spud Year]:[Spud Year]],L$4,Offshore_Wells_Jan_2024[[Original Wellbore Intent]:[Original Wellbore Intent]],"Exploration",Offshore_Wells_Jan_2024[[Sidetrack/Respud]:[Sidetrack/Respud]],"Geol. Sidetracks")</f>
        <v>0</v>
      </c>
      <c r="M109" s="81">
        <f>COUNTIFS(Offshore_Wells_Jan_2024[[Region QB]:[Region QB]],"C/SWA",Offshore_Wells_Jan_2024[[Spud Year]:[Spud Year]],M$4,Offshore_Wells_Jan_2024[[Original Wellbore Intent]:[Original Wellbore Intent]],"Exploration",Offshore_Wells_Jan_2024[[Sidetrack/Respud]:[Sidetrack/Respud]],"Geol. Sidetracks")</f>
        <v>0</v>
      </c>
      <c r="N109" s="81">
        <f>COUNTIFS(Offshore_Wells_Jan_2024[[Region QB]:[Region QB]],"C/SWA",Offshore_Wells_Jan_2024[[Spud Year]:[Spud Year]],N$4,Offshore_Wells_Jan_2024[[Original Wellbore Intent]:[Original Wellbore Intent]],"Exploration",Offshore_Wells_Jan_2024[[Sidetrack/Respud]:[Sidetrack/Respud]],"Geol. Sidetracks")</f>
        <v>0</v>
      </c>
      <c r="O109" s="81">
        <f>COUNTIFS(Offshore_Wells_Jan_2024[[Region QB]:[Region QB]],"C/SWA",Offshore_Wells_Jan_2024[[Spud Year]:[Spud Year]],O$4,Offshore_Wells_Jan_2024[[Original Wellbore Intent]:[Original Wellbore Intent]],"Exploration",Offshore_Wells_Jan_2024[[Sidetrack/Respud]:[Sidetrack/Respud]],"Geol. Sidetracks")</f>
        <v>0</v>
      </c>
      <c r="P109" s="81">
        <f>COUNTIFS(Offshore_Wells_Jan_2024[[Region QB]:[Region QB]],"C/SWA",Offshore_Wells_Jan_2024[[Spud Year]:[Spud Year]],P$4,Offshore_Wells_Jan_2024[[Original Wellbore Intent]:[Original Wellbore Intent]],"Exploration",Offshore_Wells_Jan_2024[[Sidetrack/Respud]:[Sidetrack/Respud]],"Geol. Sidetracks")</f>
        <v>0</v>
      </c>
      <c r="Q109" s="81">
        <f>COUNTIFS(Offshore_Wells_Jan_2024[[Region QB]:[Region QB]],"C/SWA",Offshore_Wells_Jan_2024[[Spud Year]:[Spud Year]],Q$4,Offshore_Wells_Jan_2024[[Original Wellbore Intent]:[Original Wellbore Intent]],"Exploration",Offshore_Wells_Jan_2024[[Sidetrack/Respud]:[Sidetrack/Respud]],"Geol. Sidetracks")</f>
        <v>0</v>
      </c>
      <c r="R109" s="81">
        <f>COUNTIFS(Offshore_Wells_Jan_2024[[Region QB]:[Region QB]],"C/SWA",Offshore_Wells_Jan_2024[[Spud Year]:[Spud Year]],R$4,Offshore_Wells_Jan_2024[[Original Wellbore Intent]:[Original Wellbore Intent]],"Exploration",Offshore_Wells_Jan_2024[[Sidetrack/Respud]:[Sidetrack/Respud]],"Geol. Sidetracks")</f>
        <v>0</v>
      </c>
      <c r="S109" s="81">
        <f>COUNTIFS(Offshore_Wells_Jan_2024[[Region QB]:[Region QB]],"C/SWA",Offshore_Wells_Jan_2024[[Spud Year]:[Spud Year]],S$4,Offshore_Wells_Jan_2024[[Original Wellbore Intent]:[Original Wellbore Intent]],"Exploration",Offshore_Wells_Jan_2024[[Sidetrack/Respud]:[Sidetrack/Respud]],"Geol. Sidetracks")</f>
        <v>0</v>
      </c>
      <c r="T109" s="81">
        <f>COUNTIFS(Offshore_Wells_Jan_2024[[Region QB]:[Region QB]],"C/SWA",Offshore_Wells_Jan_2024[[Spud Year]:[Spud Year]],T$4,Offshore_Wells_Jan_2024[[Original Wellbore Intent]:[Original Wellbore Intent]],"Exploration",Offshore_Wells_Jan_2024[[Sidetrack/Respud]:[Sidetrack/Respud]],"Geol. Sidetracks")</f>
        <v>0</v>
      </c>
      <c r="U109" s="81">
        <f>COUNTIFS(Offshore_Wells_Jan_2024[[Region QB]:[Region QB]],"C/SWA",Offshore_Wells_Jan_2024[[Spud Year]:[Spud Year]],U$4,Offshore_Wells_Jan_2024[[Original Wellbore Intent]:[Original Wellbore Intent]],"Exploration",Offshore_Wells_Jan_2024[[Sidetrack/Respud]:[Sidetrack/Respud]],"Geol. Sidetracks")</f>
        <v>0</v>
      </c>
      <c r="V109" s="81">
        <f>COUNTIFS(Offshore_Wells_Jan_2024[[Region QB]:[Region QB]],"C/SWA",Offshore_Wells_Jan_2024[[Spud Year]:[Spud Year]],V$4,Offshore_Wells_Jan_2024[[Original Wellbore Intent]:[Original Wellbore Intent]],"Exploration",Offshore_Wells_Jan_2024[[Sidetrack/Respud]:[Sidetrack/Respud]],"Geol. Sidetracks")</f>
        <v>0</v>
      </c>
      <c r="W109" s="81">
        <f>COUNTIFS(Offshore_Wells_Jan_2024[[Region QB]:[Region QB]],"C/SWA",Offshore_Wells_Jan_2024[[Spud Year]:[Spud Year]],W$4,Offshore_Wells_Jan_2024[[Original Wellbore Intent]:[Original Wellbore Intent]],"Exploration",Offshore_Wells_Jan_2024[[Sidetrack/Respud]:[Sidetrack/Respud]],"Geol. Sidetracks")</f>
        <v>0</v>
      </c>
      <c r="X109" s="81">
        <f>COUNTIFS(Offshore_Wells_Jan_2024[[Region QB]:[Region QB]],"C/SWA",Offshore_Wells_Jan_2024[[Spud Year]:[Spud Year]],X$4,Offshore_Wells_Jan_2024[[Original Wellbore Intent]:[Original Wellbore Intent]],"Exploration",Offshore_Wells_Jan_2024[[Sidetrack/Respud]:[Sidetrack/Respud]],"Geol. Sidetracks")</f>
        <v>0</v>
      </c>
      <c r="Y109" s="81">
        <f>COUNTIFS(Offshore_Wells_Jan_2024[[Region QB]:[Region QB]],"C/SWA",Offshore_Wells_Jan_2024[[Spud Year]:[Spud Year]],Y$4,Offshore_Wells_Jan_2024[[Original Wellbore Intent]:[Original Wellbore Intent]],"Exploration",Offshore_Wells_Jan_2024[[Sidetrack/Respud]:[Sidetrack/Respud]],"Geol. Sidetracks")</f>
        <v>0</v>
      </c>
      <c r="Z109" s="81">
        <f>COUNTIFS(Offshore_Wells_Jan_2024[[Region QB]:[Region QB]],"C/SWA",Offshore_Wells_Jan_2024[[Spud Year]:[Spud Year]],Z$4,Offshore_Wells_Jan_2024[[Original Wellbore Intent]:[Original Wellbore Intent]],"Exploration",Offshore_Wells_Jan_2024[[Sidetrack/Respud]:[Sidetrack/Respud]],"Geol. Sidetracks")</f>
        <v>0</v>
      </c>
      <c r="AA109" s="81">
        <f>COUNTIFS(Offshore_Wells_Jan_2024[[Region QB]:[Region QB]],"C/SWA",Offshore_Wells_Jan_2024[[Spud Year]:[Spud Year]],AA$4,Offshore_Wells_Jan_2024[[Original Wellbore Intent]:[Original Wellbore Intent]],"Exploration",Offshore_Wells_Jan_2024[[Sidetrack/Respud]:[Sidetrack/Respud]],"Geol. Sidetracks")</f>
        <v>0</v>
      </c>
      <c r="AB109" s="81">
        <f>COUNTIFS(Offshore_Wells_Jan_2024[[Region QB]:[Region QB]],"C/SWA",Offshore_Wells_Jan_2024[[Spud Year]:[Spud Year]],AB$4,Offshore_Wells_Jan_2024[[Original Wellbore Intent]:[Original Wellbore Intent]],"Exploration",Offshore_Wells_Jan_2024[[Sidetrack/Respud]:[Sidetrack/Respud]],"Geol. Sidetracks")</f>
        <v>0</v>
      </c>
      <c r="AC109" s="81">
        <f>COUNTIFS(Offshore_Wells_Jan_2024[[Region QB]:[Region QB]],"C/SWA",Offshore_Wells_Jan_2024[[Spud Year]:[Spud Year]],AC$4,Offshore_Wells_Jan_2024[[Original Wellbore Intent]:[Original Wellbore Intent]],"Exploration",Offshore_Wells_Jan_2024[[Sidetrack/Respud]:[Sidetrack/Respud]],"Geol. Sidetracks")</f>
        <v>0</v>
      </c>
      <c r="AD109" s="81">
        <f>COUNTIFS(Offshore_Wells_Jan_2024[[Region QB]:[Region QB]],"C/SWA",Offshore_Wells_Jan_2024[[Spud Year]:[Spud Year]],AD$4,Offshore_Wells_Jan_2024[[Original Wellbore Intent]:[Original Wellbore Intent]],"Exploration",Offshore_Wells_Jan_2024[[Sidetrack/Respud]:[Sidetrack/Respud]],"Geol. Sidetracks")</f>
        <v>0</v>
      </c>
      <c r="AE109" s="81">
        <f>COUNTIFS(Offshore_Wells_Jan_2024[[Region QB]:[Region QB]],"C/SWA",Offshore_Wells_Jan_2024[[Spud Year]:[Spud Year]],AE$4,Offshore_Wells_Jan_2024[[Original Wellbore Intent]:[Original Wellbore Intent]],"Exploration",Offshore_Wells_Jan_2024[[Sidetrack/Respud]:[Sidetrack/Respud]],"Geol. Sidetracks")</f>
        <v>0</v>
      </c>
      <c r="AF109" s="81">
        <f>COUNTIFS(Offshore_Wells_Jan_2024[[Region QB]:[Region QB]],"C/SWA",Offshore_Wells_Jan_2024[[Spud Year]:[Spud Year]],AF$4,Offshore_Wells_Jan_2024[[Original Wellbore Intent]:[Original Wellbore Intent]],"Exploration",Offshore_Wells_Jan_2024[[Sidetrack/Respud]:[Sidetrack/Respud]],"Geol. Sidetracks")</f>
        <v>0</v>
      </c>
      <c r="AG109" s="81">
        <f>COUNTIFS(Offshore_Wells_Jan_2024[[Region QB]:[Region QB]],"C/SWA",Offshore_Wells_Jan_2024[[Spud Year]:[Spud Year]],AG$4,Offshore_Wells_Jan_2024[[Original Wellbore Intent]:[Original Wellbore Intent]],"Exploration",Offshore_Wells_Jan_2024[[Sidetrack/Respud]:[Sidetrack/Respud]],"Geol. Sidetracks")</f>
        <v>0</v>
      </c>
      <c r="AH109" s="81">
        <f>COUNTIFS(Offshore_Wells_Jan_2024[[Region QB]:[Region QB]],"C/SWA",Offshore_Wells_Jan_2024[[Spud Year]:[Spud Year]],AH$4,Offshore_Wells_Jan_2024[[Original Wellbore Intent]:[Original Wellbore Intent]],"Exploration",Offshore_Wells_Jan_2024[[Sidetrack/Respud]:[Sidetrack/Respud]],"Geol. Sidetracks")</f>
        <v>0</v>
      </c>
      <c r="AI109" s="81">
        <f>COUNTIFS(Offshore_Wells_Jan_2024[[Region QB]:[Region QB]],"C/SWA",Offshore_Wells_Jan_2024[[Spud Year]:[Spud Year]],AI$4,Offshore_Wells_Jan_2024[[Original Wellbore Intent]:[Original Wellbore Intent]],"Exploration",Offshore_Wells_Jan_2024[[Sidetrack/Respud]:[Sidetrack/Respud]],"Geol. Sidetracks")</f>
        <v>0</v>
      </c>
      <c r="AJ109" s="81">
        <f>COUNTIFS(Offshore_Wells_Jan_2024[[Region QB]:[Region QB]],"C/SWA",Offshore_Wells_Jan_2024[[Spud Year]:[Spud Year]],AJ$4,Offshore_Wells_Jan_2024[[Original Wellbore Intent]:[Original Wellbore Intent]],"Exploration",Offshore_Wells_Jan_2024[[Sidetrack/Respud]:[Sidetrack/Respud]],"Geol. Sidetracks")</f>
        <v>0</v>
      </c>
      <c r="AK109" s="81">
        <f>COUNTIFS(Offshore_Wells_Jan_2024[[Region QB]:[Region QB]],"C/SWA",Offshore_Wells_Jan_2024[[Spud Year]:[Spud Year]],AK$4,Offshore_Wells_Jan_2024[[Original Wellbore Intent]:[Original Wellbore Intent]],"Exploration",Offshore_Wells_Jan_2024[[Sidetrack/Respud]:[Sidetrack/Respud]],"Geol. Sidetracks")</f>
        <v>0</v>
      </c>
      <c r="AL109" s="81">
        <f>COUNTIFS(Offshore_Wells_Jan_2024[[Region QB]:[Region QB]],"C/SWA",Offshore_Wells_Jan_2024[[Spud Year]:[Spud Year]],AL$4,Offshore_Wells_Jan_2024[[Original Wellbore Intent]:[Original Wellbore Intent]],"Exploration",Offshore_Wells_Jan_2024[[Sidetrack/Respud]:[Sidetrack/Respud]],"Geol. Sidetracks")</f>
        <v>0</v>
      </c>
      <c r="AM109" s="81">
        <f>COUNTIFS(Offshore_Wells_Jan_2024[[Region QB]:[Region QB]],"C/SWA",Offshore_Wells_Jan_2024[[Spud Year]:[Spud Year]],AM$4,Offshore_Wells_Jan_2024[[Original Wellbore Intent]:[Original Wellbore Intent]],"Exploration",Offshore_Wells_Jan_2024[[Sidetrack/Respud]:[Sidetrack/Respud]],"Geol. Sidetracks")</f>
        <v>0</v>
      </c>
      <c r="AN109" s="81">
        <f>COUNTIFS(Offshore_Wells_Jan_2024[[Region QB]:[Region QB]],"C/SWA",Offshore_Wells_Jan_2024[[Spud Year]:[Spud Year]],AN$4,Offshore_Wells_Jan_2024[[Original Wellbore Intent]:[Original Wellbore Intent]],"Exploration",Offshore_Wells_Jan_2024[[Sidetrack/Respud]:[Sidetrack/Respud]],"Geol. Sidetracks")</f>
        <v>0</v>
      </c>
      <c r="AO109" s="81">
        <f>COUNTIFS(Offshore_Wells_Jan_2024[[Region QB]:[Region QB]],"C/SWA",Offshore_Wells_Jan_2024[[Spud Year]:[Spud Year]],AO$4,Offshore_Wells_Jan_2024[[Original Wellbore Intent]:[Original Wellbore Intent]],"Exploration",Offshore_Wells_Jan_2024[[Sidetrack/Respud]:[Sidetrack/Respud]],"Geol. Sidetracks")</f>
        <v>0</v>
      </c>
      <c r="AP109" s="81">
        <f>COUNTIFS(Offshore_Wells_Jan_2024[[Region QB]:[Region QB]],"C/SWA",Offshore_Wells_Jan_2024[[Spud Year]:[Spud Year]],AP$4,Offshore_Wells_Jan_2024[[Original Wellbore Intent]:[Original Wellbore Intent]],"Exploration",Offshore_Wells_Jan_2024[[Sidetrack/Respud]:[Sidetrack/Respud]],"Geol. Sidetracks")</f>
        <v>0</v>
      </c>
      <c r="AQ109" s="81">
        <f>COUNTIFS(Offshore_Wells_Jan_2024[[Region QB]:[Region QB]],"C/SWA",Offshore_Wells_Jan_2024[[Spud Year]:[Spud Year]],AQ$4,Offshore_Wells_Jan_2024[[Original Wellbore Intent]:[Original Wellbore Intent]],"Exploration",Offshore_Wells_Jan_2024[[Sidetrack/Respud]:[Sidetrack/Respud]],"Geol. Sidetracks")</f>
        <v>0</v>
      </c>
      <c r="AR109" s="81">
        <f>COUNTIFS(Offshore_Wells_Jan_2024[[Region QB]:[Region QB]],"C/SWA",Offshore_Wells_Jan_2024[[Spud Year]:[Spud Year]],AR$4,Offshore_Wells_Jan_2024[[Original Wellbore Intent]:[Original Wellbore Intent]],"Exploration",Offshore_Wells_Jan_2024[[Sidetrack/Respud]:[Sidetrack/Respud]],"Geol. Sidetracks")</f>
        <v>0</v>
      </c>
      <c r="AS109" s="81">
        <f>COUNTIFS(Offshore_Wells_Jan_2024[[Region QB]:[Region QB]],"C/SWA",Offshore_Wells_Jan_2024[[Spud Year]:[Spud Year]],AS$4,Offshore_Wells_Jan_2024[[Original Wellbore Intent]:[Original Wellbore Intent]],"Exploration",Offshore_Wells_Jan_2024[[Sidetrack/Respud]:[Sidetrack/Respud]],"Geol. Sidetracks")</f>
        <v>0</v>
      </c>
      <c r="AT109" s="81">
        <f>COUNTIFS(Offshore_Wells_Jan_2024[[Region QB]:[Region QB]],"C/SWA",Offshore_Wells_Jan_2024[[Spud Year]:[Spud Year]],AT$4,Offshore_Wells_Jan_2024[[Original Wellbore Intent]:[Original Wellbore Intent]],"Exploration",Offshore_Wells_Jan_2024[[Sidetrack/Respud]:[Sidetrack/Respud]],"Geol. Sidetracks")</f>
        <v>0</v>
      </c>
      <c r="AU109" s="81">
        <f>COUNTIFS(Offshore_Wells_Jan_2024[[Region QB]:[Region QB]],"C/SWA",Offshore_Wells_Jan_2024[[Spud Year]:[Spud Year]],AU$4,Offshore_Wells_Jan_2024[[Original Wellbore Intent]:[Original Wellbore Intent]],"Exploration",Offshore_Wells_Jan_2024[[Sidetrack/Respud]:[Sidetrack/Respud]],"Geol. Sidetracks")</f>
        <v>0</v>
      </c>
      <c r="AV109" s="81">
        <f>COUNTIFS(Offshore_Wells_Jan_2024[[Region QB]:[Region QB]],"C/SWA",Offshore_Wells_Jan_2024[[Spud Year]:[Spud Year]],AV$4,Offshore_Wells_Jan_2024[[Original Wellbore Intent]:[Original Wellbore Intent]],"Exploration",Offshore_Wells_Jan_2024[[Sidetrack/Respud]:[Sidetrack/Respud]],"Geol. Sidetracks")</f>
        <v>0</v>
      </c>
      <c r="AW109" s="81">
        <f>COUNTIFS(Offshore_Wells_Jan_2024[[Region QB]:[Region QB]],"C/SWA",Offshore_Wells_Jan_2024[[Spud Year]:[Spud Year]],AW$4,Offshore_Wells_Jan_2024[[Original Wellbore Intent]:[Original Wellbore Intent]],"Exploration",Offshore_Wells_Jan_2024[[Sidetrack/Respud]:[Sidetrack/Respud]],"Geol. Sidetracks")</f>
        <v>0</v>
      </c>
      <c r="AX109" s="81">
        <f>COUNTIFS(Offshore_Wells_Jan_2024[[Region QB]:[Region QB]],"C/SWA",Offshore_Wells_Jan_2024[[Spud Year]:[Spud Year]],AX$4,Offshore_Wells_Jan_2024[[Original Wellbore Intent]:[Original Wellbore Intent]],"Exploration",Offshore_Wells_Jan_2024[[Sidetrack/Respud]:[Sidetrack/Respud]],"Geol. Sidetracks")</f>
        <v>0</v>
      </c>
      <c r="AY109" s="81">
        <f>COUNTIFS(Offshore_Wells_Jan_2024[[Region QB]:[Region QB]],"C/SWA",Offshore_Wells_Jan_2024[[Spud Year]:[Spud Year]],AY$4,Offshore_Wells_Jan_2024[[Original Wellbore Intent]:[Original Wellbore Intent]],"Exploration",Offshore_Wells_Jan_2024[[Sidetrack/Respud]:[Sidetrack/Respud]],"Geol. Sidetracks")</f>
        <v>0</v>
      </c>
      <c r="AZ109" s="81">
        <f>COUNTIFS(Offshore_Wells_Jan_2024[[Region QB]:[Region QB]],"C/SWA",Offshore_Wells_Jan_2024[[Spud Year]:[Spud Year]],AZ$4,Offshore_Wells_Jan_2024[[Original Wellbore Intent]:[Original Wellbore Intent]],"Exploration",Offshore_Wells_Jan_2024[[Sidetrack/Respud]:[Sidetrack/Respud]],"Geol. Sidetracks")</f>
        <v>0</v>
      </c>
      <c r="BA109" s="81">
        <f>COUNTIFS(Offshore_Wells_Jan_2024[[Region QB]:[Region QB]],"C/SWA",Offshore_Wells_Jan_2024[[Spud Year]:[Spud Year]],BA$4,Offshore_Wells_Jan_2024[[Original Wellbore Intent]:[Original Wellbore Intent]],"Exploration",Offshore_Wells_Jan_2024[[Sidetrack/Respud]:[Sidetrack/Respud]],"Geol. Sidetracks")</f>
        <v>0</v>
      </c>
      <c r="BB109" s="81">
        <f>COUNTIFS(Offshore_Wells_Jan_2024[[Region QB]:[Region QB]],"C/SWA",Offshore_Wells_Jan_2024[[Spud Year]:[Spud Year]],BB$4,Offshore_Wells_Jan_2024[[Original Wellbore Intent]:[Original Wellbore Intent]],"Exploration",Offshore_Wells_Jan_2024[[Sidetrack/Respud]:[Sidetrack/Respud]],"Geol. Sidetracks")</f>
        <v>0</v>
      </c>
      <c r="BC109" s="81">
        <f>COUNTIFS(Offshore_Wells_Jan_2024[[Region QB]:[Region QB]],"C/SWA",Offshore_Wells_Jan_2024[[Spud Year]:[Spud Year]],BC$4,Offshore_Wells_Jan_2024[[Original Wellbore Intent]:[Original Wellbore Intent]],"Exploration",Offshore_Wells_Jan_2024[[Sidetrack/Respud]:[Sidetrack/Respud]],"Geol. Sidetracks")</f>
        <v>0</v>
      </c>
      <c r="BD109" s="81">
        <f>COUNTIFS(Offshore_Wells_Jan_2024[[Region QB]:[Region QB]],"C/SWA",Offshore_Wells_Jan_2024[[Spud Year]:[Spud Year]],BD$4,Offshore_Wells_Jan_2024[[Original Wellbore Intent]:[Original Wellbore Intent]],"Exploration",Offshore_Wells_Jan_2024[[Sidetrack/Respud]:[Sidetrack/Respud]],"Geol. Sidetracks")</f>
        <v>0</v>
      </c>
      <c r="BE109" s="81">
        <f>COUNTIFS(Offshore_Wells_Jan_2024[[Region QB]:[Region QB]],"C/SWA",Offshore_Wells_Jan_2024[[Spud Year]:[Spud Year]],BE$4,Offshore_Wells_Jan_2024[[Original Wellbore Intent]:[Original Wellbore Intent]],"Exploration",Offshore_Wells_Jan_2024[[Sidetrack/Respud]:[Sidetrack/Respud]],"Geol. Sidetracks")</f>
        <v>0</v>
      </c>
      <c r="BF109" s="81">
        <f>COUNTIFS(Offshore_Wells_Jan_2024[[Region QB]:[Region QB]],"C/SWA",Offshore_Wells_Jan_2024[[Spud Year]:[Spud Year]],BF$4,Offshore_Wells_Jan_2024[[Original Wellbore Intent]:[Original Wellbore Intent]],"Exploration",Offshore_Wells_Jan_2024[[Sidetrack/Respud]:[Sidetrack/Respud]],"Geol. Sidetracks")</f>
        <v>0</v>
      </c>
      <c r="BG109" s="81">
        <f>COUNTIFS(Offshore_Wells_Jan_2024[[Region QB]:[Region QB]],"C/SWA",Offshore_Wells_Jan_2024[[Spud Year]:[Spud Year]],BG$4,Offshore_Wells_Jan_2024[[Original Wellbore Intent]:[Original Wellbore Intent]],"Exploration",Offshore_Wells_Jan_2024[[Sidetrack/Respud]:[Sidetrack/Respud]],"Geol. Sidetracks")</f>
        <v>0</v>
      </c>
      <c r="BH109" s="81">
        <f>COUNTIFS(Offshore_Wells_Jan_2024[[Region QB]:[Region QB]],"C/SWA",Offshore_Wells_Jan_2024[[Spud Year]:[Spud Year]],BH$4,Offshore_Wells_Jan_2024[[Original Wellbore Intent]:[Original Wellbore Intent]],"Exploration",Offshore_Wells_Jan_2024[[Sidetrack/Respud]:[Sidetrack/Respud]],"Geol. Sidetracks")</f>
        <v>0</v>
      </c>
      <c r="BI109" s="81">
        <f>COUNTIFS(Offshore_Wells_Jan_2024[[Region QB]:[Region QB]],"C/SWA",Offshore_Wells_Jan_2024[[Spud Year]:[Spud Year]],BI$4,Offshore_Wells_Jan_2024[[Original Wellbore Intent]:[Original Wellbore Intent]],"Exploration",Offshore_Wells_Jan_2024[[Sidetrack/Respud]:[Sidetrack/Respud]],"Geol. Sidetracks")</f>
        <v>0</v>
      </c>
      <c r="BJ109" s="81">
        <f>COUNTIFS(Offshore_Wells_Jan_2024[[Region QB]:[Region QB]],"C/SWA",Offshore_Wells_Jan_2024[[Spud Year]:[Spud Year]],BJ$4,Offshore_Wells_Jan_2024[[Original Wellbore Intent]:[Original Wellbore Intent]],"Exploration",Offshore_Wells_Jan_2024[[Sidetrack/Respud]:[Sidetrack/Respud]],"Geol. Sidetracks")</f>
        <v>0</v>
      </c>
      <c r="BK109" s="73">
        <f t="shared" si="613"/>
        <v>0</v>
      </c>
    </row>
    <row r="110" spans="1:63" outlineLevel="1" x14ac:dyDescent="0.3">
      <c r="A110" s="17"/>
      <c r="B110" s="19" t="s">
        <v>39</v>
      </c>
      <c r="C110" s="81">
        <f>COUNTIFS(Offshore_Wells_Jan_2024[[Region QB]:[Region QB]],"CNS",Offshore_Wells_Jan_2024[[Spud Year]:[Spud Year]],C$4,Offshore_Wells_Jan_2024[[Original Wellbore Intent]:[Original Wellbore Intent]],"Exploration",Offshore_Wells_Jan_2024[[Sidetrack/Respud]:[Sidetrack/Respud]],"Geol. Sidetracks")</f>
        <v>0</v>
      </c>
      <c r="D110" s="81">
        <f>COUNTIFS(Offshore_Wells_Jan_2024[[Region QB]:[Region QB]],"CNS",Offshore_Wells_Jan_2024[[Spud Year]:[Spud Year]],D$4,Offshore_Wells_Jan_2024[[Original Wellbore Intent]:[Original Wellbore Intent]],"Exploration",Offshore_Wells_Jan_2024[[Sidetrack/Respud]:[Sidetrack/Respud]],"Geol. Sidetracks")</f>
        <v>0</v>
      </c>
      <c r="E110" s="81">
        <f>COUNTIFS(Offshore_Wells_Jan_2024[[Region QB]:[Region QB]],"CNS",Offshore_Wells_Jan_2024[[Spud Year]:[Spud Year]],E$4,Offshore_Wells_Jan_2024[[Original Wellbore Intent]:[Original Wellbore Intent]],"Exploration",Offshore_Wells_Jan_2024[[Sidetrack/Respud]:[Sidetrack/Respud]],"Geol. Sidetracks")</f>
        <v>0</v>
      </c>
      <c r="F110" s="81">
        <f>COUNTIFS(Offshore_Wells_Jan_2024[[Region QB]:[Region QB]],"CNS",Offshore_Wells_Jan_2024[[Spud Year]:[Spud Year]],F$4,Offshore_Wells_Jan_2024[[Original Wellbore Intent]:[Original Wellbore Intent]],"Exploration",Offshore_Wells_Jan_2024[[Sidetrack/Respud]:[Sidetrack/Respud]],"Geol. Sidetracks")</f>
        <v>0</v>
      </c>
      <c r="G110" s="81">
        <f>COUNTIFS(Offshore_Wells_Jan_2024[[Region QB]:[Region QB]],"CNS",Offshore_Wells_Jan_2024[[Spud Year]:[Spud Year]],G$4,Offshore_Wells_Jan_2024[[Original Wellbore Intent]:[Original Wellbore Intent]],"Exploration",Offshore_Wells_Jan_2024[[Sidetrack/Respud]:[Sidetrack/Respud]],"Geol. Sidetracks")</f>
        <v>0</v>
      </c>
      <c r="H110" s="81">
        <f>COUNTIFS(Offshore_Wells_Jan_2024[[Region QB]:[Region QB]],"CNS",Offshore_Wells_Jan_2024[[Spud Year]:[Spud Year]],H$4,Offshore_Wells_Jan_2024[[Original Wellbore Intent]:[Original Wellbore Intent]],"Exploration",Offshore_Wells_Jan_2024[[Sidetrack/Respud]:[Sidetrack/Respud]],"Geol. Sidetracks")</f>
        <v>0</v>
      </c>
      <c r="I110" s="81">
        <f>COUNTIFS(Offshore_Wells_Jan_2024[[Region QB]:[Region QB]],"CNS",Offshore_Wells_Jan_2024[[Spud Year]:[Spud Year]],I$4,Offshore_Wells_Jan_2024[[Original Wellbore Intent]:[Original Wellbore Intent]],"Exploration",Offshore_Wells_Jan_2024[[Sidetrack/Respud]:[Sidetrack/Respud]],"Geol. Sidetracks")</f>
        <v>0</v>
      </c>
      <c r="J110" s="81">
        <f>COUNTIFS(Offshore_Wells_Jan_2024[[Region QB]:[Region QB]],"CNS",Offshore_Wells_Jan_2024[[Spud Year]:[Spud Year]],J$4,Offshore_Wells_Jan_2024[[Original Wellbore Intent]:[Original Wellbore Intent]],"Exploration",Offshore_Wells_Jan_2024[[Sidetrack/Respud]:[Sidetrack/Respud]],"Geol. Sidetracks")</f>
        <v>0</v>
      </c>
      <c r="K110" s="81">
        <f>COUNTIFS(Offshore_Wells_Jan_2024[[Region QB]:[Region QB]],"CNS",Offshore_Wells_Jan_2024[[Spud Year]:[Spud Year]],K$4,Offshore_Wells_Jan_2024[[Original Wellbore Intent]:[Original Wellbore Intent]],"Exploration",Offshore_Wells_Jan_2024[[Sidetrack/Respud]:[Sidetrack/Respud]],"Geol. Sidetracks")</f>
        <v>0</v>
      </c>
      <c r="L110" s="81">
        <f>COUNTIFS(Offshore_Wells_Jan_2024[[Region QB]:[Region QB]],"CNS",Offshore_Wells_Jan_2024[[Spud Year]:[Spud Year]],L$4,Offshore_Wells_Jan_2024[[Original Wellbore Intent]:[Original Wellbore Intent]],"Exploration",Offshore_Wells_Jan_2024[[Sidetrack/Respud]:[Sidetrack/Respud]],"Geol. Sidetracks")</f>
        <v>0</v>
      </c>
      <c r="M110" s="81">
        <f>COUNTIFS(Offshore_Wells_Jan_2024[[Region QB]:[Region QB]],"CNS",Offshore_Wells_Jan_2024[[Spud Year]:[Spud Year]],M$4,Offshore_Wells_Jan_2024[[Original Wellbore Intent]:[Original Wellbore Intent]],"Exploration",Offshore_Wells_Jan_2024[[Sidetrack/Respud]:[Sidetrack/Respud]],"Geol. Sidetracks")</f>
        <v>0</v>
      </c>
      <c r="N110" s="81">
        <f>COUNTIFS(Offshore_Wells_Jan_2024[[Region QB]:[Region QB]],"CNS",Offshore_Wells_Jan_2024[[Spud Year]:[Spud Year]],N$4,Offshore_Wells_Jan_2024[[Original Wellbore Intent]:[Original Wellbore Intent]],"Exploration",Offshore_Wells_Jan_2024[[Sidetrack/Respud]:[Sidetrack/Respud]],"Geol. Sidetracks")</f>
        <v>0</v>
      </c>
      <c r="O110" s="81">
        <f>COUNTIFS(Offshore_Wells_Jan_2024[[Region QB]:[Region QB]],"CNS",Offshore_Wells_Jan_2024[[Spud Year]:[Spud Year]],O$4,Offshore_Wells_Jan_2024[[Original Wellbore Intent]:[Original Wellbore Intent]],"Exploration",Offshore_Wells_Jan_2024[[Sidetrack/Respud]:[Sidetrack/Respud]],"Geol. Sidetracks")</f>
        <v>0</v>
      </c>
      <c r="P110" s="81">
        <f>COUNTIFS(Offshore_Wells_Jan_2024[[Region QB]:[Region QB]],"CNS",Offshore_Wells_Jan_2024[[Spud Year]:[Spud Year]],P$4,Offshore_Wells_Jan_2024[[Original Wellbore Intent]:[Original Wellbore Intent]],"Exploration",Offshore_Wells_Jan_2024[[Sidetrack/Respud]:[Sidetrack/Respud]],"Geol. Sidetracks")</f>
        <v>0</v>
      </c>
      <c r="Q110" s="81">
        <f>COUNTIFS(Offshore_Wells_Jan_2024[[Region QB]:[Region QB]],"CNS",Offshore_Wells_Jan_2024[[Spud Year]:[Spud Year]],Q$4,Offshore_Wells_Jan_2024[[Original Wellbore Intent]:[Original Wellbore Intent]],"Exploration",Offshore_Wells_Jan_2024[[Sidetrack/Respud]:[Sidetrack/Respud]],"Geol. Sidetracks")</f>
        <v>0</v>
      </c>
      <c r="R110" s="81">
        <f>COUNTIFS(Offshore_Wells_Jan_2024[[Region QB]:[Region QB]],"CNS",Offshore_Wells_Jan_2024[[Spud Year]:[Spud Year]],R$4,Offshore_Wells_Jan_2024[[Original Wellbore Intent]:[Original Wellbore Intent]],"Exploration",Offshore_Wells_Jan_2024[[Sidetrack/Respud]:[Sidetrack/Respud]],"Geol. Sidetracks")</f>
        <v>0</v>
      </c>
      <c r="S110" s="81">
        <f>COUNTIFS(Offshore_Wells_Jan_2024[[Region QB]:[Region QB]],"CNS",Offshore_Wells_Jan_2024[[Spud Year]:[Spud Year]],S$4,Offshore_Wells_Jan_2024[[Original Wellbore Intent]:[Original Wellbore Intent]],"Exploration",Offshore_Wells_Jan_2024[[Sidetrack/Respud]:[Sidetrack/Respud]],"Geol. Sidetracks")</f>
        <v>0</v>
      </c>
      <c r="T110" s="81">
        <f>COUNTIFS(Offshore_Wells_Jan_2024[[Region QB]:[Region QB]],"CNS",Offshore_Wells_Jan_2024[[Spud Year]:[Spud Year]],T$4,Offshore_Wells_Jan_2024[[Original Wellbore Intent]:[Original Wellbore Intent]],"Exploration",Offshore_Wells_Jan_2024[[Sidetrack/Respud]:[Sidetrack/Respud]],"Geol. Sidetracks")</f>
        <v>0</v>
      </c>
      <c r="U110" s="81">
        <f>COUNTIFS(Offshore_Wells_Jan_2024[[Region QB]:[Region QB]],"CNS",Offshore_Wells_Jan_2024[[Spud Year]:[Spud Year]],U$4,Offshore_Wells_Jan_2024[[Original Wellbore Intent]:[Original Wellbore Intent]],"Exploration",Offshore_Wells_Jan_2024[[Sidetrack/Respud]:[Sidetrack/Respud]],"Geol. Sidetracks")</f>
        <v>0</v>
      </c>
      <c r="V110" s="81">
        <f>COUNTIFS(Offshore_Wells_Jan_2024[[Region QB]:[Region QB]],"CNS",Offshore_Wells_Jan_2024[[Spud Year]:[Spud Year]],V$4,Offshore_Wells_Jan_2024[[Original Wellbore Intent]:[Original Wellbore Intent]],"Exploration",Offshore_Wells_Jan_2024[[Sidetrack/Respud]:[Sidetrack/Respud]],"Geol. Sidetracks")</f>
        <v>0</v>
      </c>
      <c r="W110" s="81">
        <f>COUNTIFS(Offshore_Wells_Jan_2024[[Region QB]:[Region QB]],"CNS",Offshore_Wells_Jan_2024[[Spud Year]:[Spud Year]],W$4,Offshore_Wells_Jan_2024[[Original Wellbore Intent]:[Original Wellbore Intent]],"Exploration",Offshore_Wells_Jan_2024[[Sidetrack/Respud]:[Sidetrack/Respud]],"Geol. Sidetracks")</f>
        <v>0</v>
      </c>
      <c r="X110" s="81">
        <f>COUNTIFS(Offshore_Wells_Jan_2024[[Region QB]:[Region QB]],"CNS",Offshore_Wells_Jan_2024[[Spud Year]:[Spud Year]],X$4,Offshore_Wells_Jan_2024[[Original Wellbore Intent]:[Original Wellbore Intent]],"Exploration",Offshore_Wells_Jan_2024[[Sidetrack/Respud]:[Sidetrack/Respud]],"Geol. Sidetracks")</f>
        <v>0</v>
      </c>
      <c r="Y110" s="81">
        <f>COUNTIFS(Offshore_Wells_Jan_2024[[Region QB]:[Region QB]],"CNS",Offshore_Wells_Jan_2024[[Spud Year]:[Spud Year]],Y$4,Offshore_Wells_Jan_2024[[Original Wellbore Intent]:[Original Wellbore Intent]],"Exploration",Offshore_Wells_Jan_2024[[Sidetrack/Respud]:[Sidetrack/Respud]],"Geol. Sidetracks")</f>
        <v>0</v>
      </c>
      <c r="Z110" s="81">
        <f>COUNTIFS(Offshore_Wells_Jan_2024[[Region QB]:[Region QB]],"CNS",Offshore_Wells_Jan_2024[[Spud Year]:[Spud Year]],Z$4,Offshore_Wells_Jan_2024[[Original Wellbore Intent]:[Original Wellbore Intent]],"Exploration",Offshore_Wells_Jan_2024[[Sidetrack/Respud]:[Sidetrack/Respud]],"Geol. Sidetracks")</f>
        <v>0</v>
      </c>
      <c r="AA110" s="81">
        <f>COUNTIFS(Offshore_Wells_Jan_2024[[Region QB]:[Region QB]],"CNS",Offshore_Wells_Jan_2024[[Spud Year]:[Spud Year]],AA$4,Offshore_Wells_Jan_2024[[Original Wellbore Intent]:[Original Wellbore Intent]],"Exploration",Offshore_Wells_Jan_2024[[Sidetrack/Respud]:[Sidetrack/Respud]],"Geol. Sidetracks")</f>
        <v>0</v>
      </c>
      <c r="AB110" s="81">
        <f>COUNTIFS(Offshore_Wells_Jan_2024[[Region QB]:[Region QB]],"CNS",Offshore_Wells_Jan_2024[[Spud Year]:[Spud Year]],AB$4,Offshore_Wells_Jan_2024[[Original Wellbore Intent]:[Original Wellbore Intent]],"Exploration",Offshore_Wells_Jan_2024[[Sidetrack/Respud]:[Sidetrack/Respud]],"Geol. Sidetracks")</f>
        <v>0</v>
      </c>
      <c r="AC110" s="81">
        <f>COUNTIFS(Offshore_Wells_Jan_2024[[Region QB]:[Region QB]],"CNS",Offshore_Wells_Jan_2024[[Spud Year]:[Spud Year]],AC$4,Offshore_Wells_Jan_2024[[Original Wellbore Intent]:[Original Wellbore Intent]],"Exploration",Offshore_Wells_Jan_2024[[Sidetrack/Respud]:[Sidetrack/Respud]],"Geol. Sidetracks")</f>
        <v>0</v>
      </c>
      <c r="AD110" s="81">
        <f>COUNTIFS(Offshore_Wells_Jan_2024[[Region QB]:[Region QB]],"CNS",Offshore_Wells_Jan_2024[[Spud Year]:[Spud Year]],AD$4,Offshore_Wells_Jan_2024[[Original Wellbore Intent]:[Original Wellbore Intent]],"Exploration",Offshore_Wells_Jan_2024[[Sidetrack/Respud]:[Sidetrack/Respud]],"Geol. Sidetracks")</f>
        <v>0</v>
      </c>
      <c r="AE110" s="81">
        <f>COUNTIFS(Offshore_Wells_Jan_2024[[Region QB]:[Region QB]],"CNS",Offshore_Wells_Jan_2024[[Spud Year]:[Spud Year]],AE$4,Offshore_Wells_Jan_2024[[Original Wellbore Intent]:[Original Wellbore Intent]],"Exploration",Offshore_Wells_Jan_2024[[Sidetrack/Respud]:[Sidetrack/Respud]],"Geol. Sidetracks")</f>
        <v>0</v>
      </c>
      <c r="AF110" s="81">
        <f>COUNTIFS(Offshore_Wells_Jan_2024[[Region QB]:[Region QB]],"CNS",Offshore_Wells_Jan_2024[[Spud Year]:[Spud Year]],AF$4,Offshore_Wells_Jan_2024[[Original Wellbore Intent]:[Original Wellbore Intent]],"Exploration",Offshore_Wells_Jan_2024[[Sidetrack/Respud]:[Sidetrack/Respud]],"Geol. Sidetracks")</f>
        <v>0</v>
      </c>
      <c r="AG110" s="81">
        <f>COUNTIFS(Offshore_Wells_Jan_2024[[Region QB]:[Region QB]],"CNS",Offshore_Wells_Jan_2024[[Spud Year]:[Spud Year]],AG$4,Offshore_Wells_Jan_2024[[Original Wellbore Intent]:[Original Wellbore Intent]],"Exploration",Offshore_Wells_Jan_2024[[Sidetrack/Respud]:[Sidetrack/Respud]],"Geol. Sidetracks")</f>
        <v>0</v>
      </c>
      <c r="AH110" s="81">
        <f>COUNTIFS(Offshore_Wells_Jan_2024[[Region QB]:[Region QB]],"CNS",Offshore_Wells_Jan_2024[[Spud Year]:[Spud Year]],AH$4,Offshore_Wells_Jan_2024[[Original Wellbore Intent]:[Original Wellbore Intent]],"Exploration",Offshore_Wells_Jan_2024[[Sidetrack/Respud]:[Sidetrack/Respud]],"Geol. Sidetracks")</f>
        <v>0</v>
      </c>
      <c r="AI110" s="81">
        <f>COUNTIFS(Offshore_Wells_Jan_2024[[Region QB]:[Region QB]],"CNS",Offshore_Wells_Jan_2024[[Spud Year]:[Spud Year]],AI$4,Offshore_Wells_Jan_2024[[Original Wellbore Intent]:[Original Wellbore Intent]],"Exploration",Offshore_Wells_Jan_2024[[Sidetrack/Respud]:[Sidetrack/Respud]],"Geol. Sidetracks")</f>
        <v>0</v>
      </c>
      <c r="AJ110" s="81">
        <f>COUNTIFS(Offshore_Wells_Jan_2024[[Region QB]:[Region QB]],"CNS",Offshore_Wells_Jan_2024[[Spud Year]:[Spud Year]],AJ$4,Offshore_Wells_Jan_2024[[Original Wellbore Intent]:[Original Wellbore Intent]],"Exploration",Offshore_Wells_Jan_2024[[Sidetrack/Respud]:[Sidetrack/Respud]],"Geol. Sidetracks")</f>
        <v>0</v>
      </c>
      <c r="AK110" s="81">
        <f>COUNTIFS(Offshore_Wells_Jan_2024[[Region QB]:[Region QB]],"CNS",Offshore_Wells_Jan_2024[[Spud Year]:[Spud Year]],AK$4,Offshore_Wells_Jan_2024[[Original Wellbore Intent]:[Original Wellbore Intent]],"Exploration",Offshore_Wells_Jan_2024[[Sidetrack/Respud]:[Sidetrack/Respud]],"Geol. Sidetracks")</f>
        <v>1</v>
      </c>
      <c r="AL110" s="81">
        <f>COUNTIFS(Offshore_Wells_Jan_2024[[Region QB]:[Region QB]],"CNS",Offshore_Wells_Jan_2024[[Spud Year]:[Spud Year]],AL$4,Offshore_Wells_Jan_2024[[Original Wellbore Intent]:[Original Wellbore Intent]],"Exploration",Offshore_Wells_Jan_2024[[Sidetrack/Respud]:[Sidetrack/Respud]],"Geol. Sidetracks")</f>
        <v>0</v>
      </c>
      <c r="AM110" s="81">
        <f>COUNTIFS(Offshore_Wells_Jan_2024[[Region QB]:[Region QB]],"CNS",Offshore_Wells_Jan_2024[[Spud Year]:[Spud Year]],AM$4,Offshore_Wells_Jan_2024[[Original Wellbore Intent]:[Original Wellbore Intent]],"Exploration",Offshore_Wells_Jan_2024[[Sidetrack/Respud]:[Sidetrack/Respud]],"Geol. Sidetracks")</f>
        <v>0</v>
      </c>
      <c r="AN110" s="81">
        <f>COUNTIFS(Offshore_Wells_Jan_2024[[Region QB]:[Region QB]],"CNS",Offshore_Wells_Jan_2024[[Spud Year]:[Spud Year]],AN$4,Offshore_Wells_Jan_2024[[Original Wellbore Intent]:[Original Wellbore Intent]],"Exploration",Offshore_Wells_Jan_2024[[Sidetrack/Respud]:[Sidetrack/Respud]],"Geol. Sidetracks")</f>
        <v>0</v>
      </c>
      <c r="AO110" s="81">
        <f>COUNTIFS(Offshore_Wells_Jan_2024[[Region QB]:[Region QB]],"CNS",Offshore_Wells_Jan_2024[[Spud Year]:[Spud Year]],AO$4,Offshore_Wells_Jan_2024[[Original Wellbore Intent]:[Original Wellbore Intent]],"Exploration",Offshore_Wells_Jan_2024[[Sidetrack/Respud]:[Sidetrack/Respud]],"Geol. Sidetracks")</f>
        <v>0</v>
      </c>
      <c r="AP110" s="81">
        <f>COUNTIFS(Offshore_Wells_Jan_2024[[Region QB]:[Region QB]],"CNS",Offshore_Wells_Jan_2024[[Spud Year]:[Spud Year]],AP$4,Offshore_Wells_Jan_2024[[Original Wellbore Intent]:[Original Wellbore Intent]],"Exploration",Offshore_Wells_Jan_2024[[Sidetrack/Respud]:[Sidetrack/Respud]],"Geol. Sidetracks")</f>
        <v>0</v>
      </c>
      <c r="AQ110" s="81">
        <f>COUNTIFS(Offshore_Wells_Jan_2024[[Region QB]:[Region QB]],"CNS",Offshore_Wells_Jan_2024[[Spud Year]:[Spud Year]],AQ$4,Offshore_Wells_Jan_2024[[Original Wellbore Intent]:[Original Wellbore Intent]],"Exploration",Offshore_Wells_Jan_2024[[Sidetrack/Respud]:[Sidetrack/Respud]],"Geol. Sidetracks")</f>
        <v>0</v>
      </c>
      <c r="AR110" s="81">
        <f>COUNTIFS(Offshore_Wells_Jan_2024[[Region QB]:[Region QB]],"CNS",Offshore_Wells_Jan_2024[[Spud Year]:[Spud Year]],AR$4,Offshore_Wells_Jan_2024[[Original Wellbore Intent]:[Original Wellbore Intent]],"Exploration",Offshore_Wells_Jan_2024[[Sidetrack/Respud]:[Sidetrack/Respud]],"Geol. Sidetracks")</f>
        <v>0</v>
      </c>
      <c r="AS110" s="81">
        <f>COUNTIFS(Offshore_Wells_Jan_2024[[Region QB]:[Region QB]],"CNS",Offshore_Wells_Jan_2024[[Spud Year]:[Spud Year]],AS$4,Offshore_Wells_Jan_2024[[Original Wellbore Intent]:[Original Wellbore Intent]],"Exploration",Offshore_Wells_Jan_2024[[Sidetrack/Respud]:[Sidetrack/Respud]],"Geol. Sidetracks")</f>
        <v>0</v>
      </c>
      <c r="AT110" s="81">
        <f>COUNTIFS(Offshore_Wells_Jan_2024[[Region QB]:[Region QB]],"CNS",Offshore_Wells_Jan_2024[[Spud Year]:[Spud Year]],AT$4,Offshore_Wells_Jan_2024[[Original Wellbore Intent]:[Original Wellbore Intent]],"Exploration",Offshore_Wells_Jan_2024[[Sidetrack/Respud]:[Sidetrack/Respud]],"Geol. Sidetracks")</f>
        <v>1</v>
      </c>
      <c r="AU110" s="81">
        <f>COUNTIFS(Offshore_Wells_Jan_2024[[Region QB]:[Region QB]],"CNS",Offshore_Wells_Jan_2024[[Spud Year]:[Spud Year]],AU$4,Offshore_Wells_Jan_2024[[Original Wellbore Intent]:[Original Wellbore Intent]],"Exploration",Offshore_Wells_Jan_2024[[Sidetrack/Respud]:[Sidetrack/Respud]],"Geol. Sidetracks")</f>
        <v>2</v>
      </c>
      <c r="AV110" s="81">
        <f>COUNTIFS(Offshore_Wells_Jan_2024[[Region QB]:[Region QB]],"CNS",Offshore_Wells_Jan_2024[[Spud Year]:[Spud Year]],AV$4,Offshore_Wells_Jan_2024[[Original Wellbore Intent]:[Original Wellbore Intent]],"Exploration",Offshore_Wells_Jan_2024[[Sidetrack/Respud]:[Sidetrack/Respud]],"Geol. Sidetracks")</f>
        <v>0</v>
      </c>
      <c r="AW110" s="81">
        <f>COUNTIFS(Offshore_Wells_Jan_2024[[Region QB]:[Region QB]],"CNS",Offshore_Wells_Jan_2024[[Spud Year]:[Spud Year]],AW$4,Offshore_Wells_Jan_2024[[Original Wellbore Intent]:[Original Wellbore Intent]],"Exploration",Offshore_Wells_Jan_2024[[Sidetrack/Respud]:[Sidetrack/Respud]],"Geol. Sidetracks")</f>
        <v>0</v>
      </c>
      <c r="AX110" s="81">
        <f>COUNTIFS(Offshore_Wells_Jan_2024[[Region QB]:[Region QB]],"CNS",Offshore_Wells_Jan_2024[[Spud Year]:[Spud Year]],AX$4,Offshore_Wells_Jan_2024[[Original Wellbore Intent]:[Original Wellbore Intent]],"Exploration",Offshore_Wells_Jan_2024[[Sidetrack/Respud]:[Sidetrack/Respud]],"Geol. Sidetracks")</f>
        <v>1</v>
      </c>
      <c r="AY110" s="81">
        <f>COUNTIFS(Offshore_Wells_Jan_2024[[Region QB]:[Region QB]],"CNS",Offshore_Wells_Jan_2024[[Spud Year]:[Spud Year]],AY$4,Offshore_Wells_Jan_2024[[Original Wellbore Intent]:[Original Wellbore Intent]],"Exploration",Offshore_Wells_Jan_2024[[Sidetrack/Respud]:[Sidetrack/Respud]],"Geol. Sidetracks")</f>
        <v>0</v>
      </c>
      <c r="AZ110" s="81">
        <f>COUNTIFS(Offshore_Wells_Jan_2024[[Region QB]:[Region QB]],"CNS",Offshore_Wells_Jan_2024[[Spud Year]:[Spud Year]],AZ$4,Offshore_Wells_Jan_2024[[Original Wellbore Intent]:[Original Wellbore Intent]],"Exploration",Offshore_Wells_Jan_2024[[Sidetrack/Respud]:[Sidetrack/Respud]],"Geol. Sidetracks")</f>
        <v>0</v>
      </c>
      <c r="BA110" s="81">
        <f>COUNTIFS(Offshore_Wells_Jan_2024[[Region QB]:[Region QB]],"CNS",Offshore_Wells_Jan_2024[[Spud Year]:[Spud Year]],BA$4,Offshore_Wells_Jan_2024[[Original Wellbore Intent]:[Original Wellbore Intent]],"Exploration",Offshore_Wells_Jan_2024[[Sidetrack/Respud]:[Sidetrack/Respud]],"Geol. Sidetracks")</f>
        <v>0</v>
      </c>
      <c r="BB110" s="81">
        <f>COUNTIFS(Offshore_Wells_Jan_2024[[Region QB]:[Region QB]],"CNS",Offshore_Wells_Jan_2024[[Spud Year]:[Spud Year]],BB$4,Offshore_Wells_Jan_2024[[Original Wellbore Intent]:[Original Wellbore Intent]],"Exploration",Offshore_Wells_Jan_2024[[Sidetrack/Respud]:[Sidetrack/Respud]],"Geol. Sidetracks")</f>
        <v>1</v>
      </c>
      <c r="BC110" s="81">
        <f>COUNTIFS(Offshore_Wells_Jan_2024[[Region QB]:[Region QB]],"CNS",Offshore_Wells_Jan_2024[[Spud Year]:[Spud Year]],BC$4,Offshore_Wells_Jan_2024[[Original Wellbore Intent]:[Original Wellbore Intent]],"Exploration",Offshore_Wells_Jan_2024[[Sidetrack/Respud]:[Sidetrack/Respud]],"Geol. Sidetracks")</f>
        <v>0</v>
      </c>
      <c r="BD110" s="81">
        <f>COUNTIFS(Offshore_Wells_Jan_2024[[Region QB]:[Region QB]],"CNS",Offshore_Wells_Jan_2024[[Spud Year]:[Spud Year]],BD$4,Offshore_Wells_Jan_2024[[Original Wellbore Intent]:[Original Wellbore Intent]],"Exploration",Offshore_Wells_Jan_2024[[Sidetrack/Respud]:[Sidetrack/Respud]],"Geol. Sidetracks")</f>
        <v>2</v>
      </c>
      <c r="BE110" s="81">
        <f>COUNTIFS(Offshore_Wells_Jan_2024[[Region QB]:[Region QB]],"CNS",Offshore_Wells_Jan_2024[[Spud Year]:[Spud Year]],BE$4,Offshore_Wells_Jan_2024[[Original Wellbore Intent]:[Original Wellbore Intent]],"Exploration",Offshore_Wells_Jan_2024[[Sidetrack/Respud]:[Sidetrack/Respud]],"Geol. Sidetracks")</f>
        <v>0</v>
      </c>
      <c r="BF110" s="81">
        <f>COUNTIFS(Offshore_Wells_Jan_2024[[Region QB]:[Region QB]],"CNS",Offshore_Wells_Jan_2024[[Spud Year]:[Spud Year]],BF$4,Offshore_Wells_Jan_2024[[Original Wellbore Intent]:[Original Wellbore Intent]],"Exploration",Offshore_Wells_Jan_2024[[Sidetrack/Respud]:[Sidetrack/Respud]],"Geol. Sidetracks")</f>
        <v>0</v>
      </c>
      <c r="BG110" s="81">
        <f>COUNTIFS(Offshore_Wells_Jan_2024[[Region QB]:[Region QB]],"CNS",Offshore_Wells_Jan_2024[[Spud Year]:[Spud Year]],BG$4,Offshore_Wells_Jan_2024[[Original Wellbore Intent]:[Original Wellbore Intent]],"Exploration",Offshore_Wells_Jan_2024[[Sidetrack/Respud]:[Sidetrack/Respud]],"Geol. Sidetracks")</f>
        <v>0</v>
      </c>
      <c r="BH110" s="81">
        <f>COUNTIFS(Offshore_Wells_Jan_2024[[Region QB]:[Region QB]],"CNS",Offshore_Wells_Jan_2024[[Spud Year]:[Spud Year]],BH$4,Offshore_Wells_Jan_2024[[Original Wellbore Intent]:[Original Wellbore Intent]],"Exploration",Offshore_Wells_Jan_2024[[Sidetrack/Respud]:[Sidetrack/Respud]],"Geol. Sidetracks")</f>
        <v>0</v>
      </c>
      <c r="BI110" s="81">
        <f>COUNTIFS(Offshore_Wells_Jan_2024[[Region QB]:[Region QB]],"CNS",Offshore_Wells_Jan_2024[[Spud Year]:[Spud Year]],BI$4,Offshore_Wells_Jan_2024[[Original Wellbore Intent]:[Original Wellbore Intent]],"Exploration",Offshore_Wells_Jan_2024[[Sidetrack/Respud]:[Sidetrack/Respud]],"Geol. Sidetracks")</f>
        <v>0</v>
      </c>
      <c r="BJ110" s="81">
        <f>COUNTIFS(Offshore_Wells_Jan_2024[[Region QB]:[Region QB]],"CNS",Offshore_Wells_Jan_2024[[Spud Year]:[Spud Year]],BJ$4,Offshore_Wells_Jan_2024[[Original Wellbore Intent]:[Original Wellbore Intent]],"Exploration",Offshore_Wells_Jan_2024[[Sidetrack/Respud]:[Sidetrack/Respud]],"Geol. Sidetracks")</f>
        <v>1</v>
      </c>
      <c r="BK110" s="73">
        <f t="shared" si="613"/>
        <v>9</v>
      </c>
    </row>
    <row r="111" spans="1:63" outlineLevel="1" x14ac:dyDescent="0.3">
      <c r="A111" s="17"/>
      <c r="B111" s="19" t="s">
        <v>40</v>
      </c>
      <c r="C111" s="81">
        <f>COUNTIFS(Offshore_Wells_Jan_2024[[Region QB]:[Region QB]],"NNS",Offshore_Wells_Jan_2024[[Spud Year]:[Spud Year]],C$4,Offshore_Wells_Jan_2024[[Original Wellbore Intent]:[Original Wellbore Intent]],"Exploration",Offshore_Wells_Jan_2024[[Sidetrack/Respud]:[Sidetrack/Respud]],"Geol. Sidetracks")</f>
        <v>0</v>
      </c>
      <c r="D111" s="81">
        <f>COUNTIFS(Offshore_Wells_Jan_2024[[Region QB]:[Region QB]],"NNS",Offshore_Wells_Jan_2024[[Spud Year]:[Spud Year]],D$4,Offshore_Wells_Jan_2024[[Original Wellbore Intent]:[Original Wellbore Intent]],"Exploration",Offshore_Wells_Jan_2024[[Sidetrack/Respud]:[Sidetrack/Respud]],"Geol. Sidetracks")</f>
        <v>0</v>
      </c>
      <c r="E111" s="81">
        <f>COUNTIFS(Offshore_Wells_Jan_2024[[Region QB]:[Region QB]],"NNS",Offshore_Wells_Jan_2024[[Spud Year]:[Spud Year]],E$4,Offshore_Wells_Jan_2024[[Original Wellbore Intent]:[Original Wellbore Intent]],"Exploration",Offshore_Wells_Jan_2024[[Sidetrack/Respud]:[Sidetrack/Respud]],"Geol. Sidetracks")</f>
        <v>0</v>
      </c>
      <c r="F111" s="81">
        <f>COUNTIFS(Offshore_Wells_Jan_2024[[Region QB]:[Region QB]],"NNS",Offshore_Wells_Jan_2024[[Spud Year]:[Spud Year]],F$4,Offshore_Wells_Jan_2024[[Original Wellbore Intent]:[Original Wellbore Intent]],"Exploration",Offshore_Wells_Jan_2024[[Sidetrack/Respud]:[Sidetrack/Respud]],"Geol. Sidetracks")</f>
        <v>0</v>
      </c>
      <c r="G111" s="81">
        <f>COUNTIFS(Offshore_Wells_Jan_2024[[Region QB]:[Region QB]],"NNS",Offshore_Wells_Jan_2024[[Spud Year]:[Spud Year]],G$4,Offshore_Wells_Jan_2024[[Original Wellbore Intent]:[Original Wellbore Intent]],"Exploration",Offshore_Wells_Jan_2024[[Sidetrack/Respud]:[Sidetrack/Respud]],"Geol. Sidetracks")</f>
        <v>0</v>
      </c>
      <c r="H111" s="81">
        <f>COUNTIFS(Offshore_Wells_Jan_2024[[Region QB]:[Region QB]],"NNS",Offshore_Wells_Jan_2024[[Spud Year]:[Spud Year]],H$4,Offshore_Wells_Jan_2024[[Original Wellbore Intent]:[Original Wellbore Intent]],"Exploration",Offshore_Wells_Jan_2024[[Sidetrack/Respud]:[Sidetrack/Respud]],"Geol. Sidetracks")</f>
        <v>0</v>
      </c>
      <c r="I111" s="81">
        <f>COUNTIFS(Offshore_Wells_Jan_2024[[Region QB]:[Region QB]],"NNS",Offshore_Wells_Jan_2024[[Spud Year]:[Spud Year]],I$4,Offshore_Wells_Jan_2024[[Original Wellbore Intent]:[Original Wellbore Intent]],"Exploration",Offshore_Wells_Jan_2024[[Sidetrack/Respud]:[Sidetrack/Respud]],"Geol. Sidetracks")</f>
        <v>0</v>
      </c>
      <c r="J111" s="81">
        <f>COUNTIFS(Offshore_Wells_Jan_2024[[Region QB]:[Region QB]],"NNS",Offshore_Wells_Jan_2024[[Spud Year]:[Spud Year]],J$4,Offshore_Wells_Jan_2024[[Original Wellbore Intent]:[Original Wellbore Intent]],"Exploration",Offshore_Wells_Jan_2024[[Sidetrack/Respud]:[Sidetrack/Respud]],"Geol. Sidetracks")</f>
        <v>0</v>
      </c>
      <c r="K111" s="81">
        <f>COUNTIFS(Offshore_Wells_Jan_2024[[Region QB]:[Region QB]],"NNS",Offshore_Wells_Jan_2024[[Spud Year]:[Spud Year]],K$4,Offshore_Wells_Jan_2024[[Original Wellbore Intent]:[Original Wellbore Intent]],"Exploration",Offshore_Wells_Jan_2024[[Sidetrack/Respud]:[Sidetrack/Respud]],"Geol. Sidetracks")</f>
        <v>0</v>
      </c>
      <c r="L111" s="81">
        <f>COUNTIFS(Offshore_Wells_Jan_2024[[Region QB]:[Region QB]],"NNS",Offshore_Wells_Jan_2024[[Spud Year]:[Spud Year]],L$4,Offshore_Wells_Jan_2024[[Original Wellbore Intent]:[Original Wellbore Intent]],"Exploration",Offshore_Wells_Jan_2024[[Sidetrack/Respud]:[Sidetrack/Respud]],"Geol. Sidetracks")</f>
        <v>0</v>
      </c>
      <c r="M111" s="81">
        <f>COUNTIFS(Offshore_Wells_Jan_2024[[Region QB]:[Region QB]],"NNS",Offshore_Wells_Jan_2024[[Spud Year]:[Spud Year]],M$4,Offshore_Wells_Jan_2024[[Original Wellbore Intent]:[Original Wellbore Intent]],"Exploration",Offshore_Wells_Jan_2024[[Sidetrack/Respud]:[Sidetrack/Respud]],"Geol. Sidetracks")</f>
        <v>0</v>
      </c>
      <c r="N111" s="81">
        <f>COUNTIFS(Offshore_Wells_Jan_2024[[Region QB]:[Region QB]],"NNS",Offshore_Wells_Jan_2024[[Spud Year]:[Spud Year]],N$4,Offshore_Wells_Jan_2024[[Original Wellbore Intent]:[Original Wellbore Intent]],"Exploration",Offshore_Wells_Jan_2024[[Sidetrack/Respud]:[Sidetrack/Respud]],"Geol. Sidetracks")</f>
        <v>0</v>
      </c>
      <c r="O111" s="81">
        <f>COUNTIFS(Offshore_Wells_Jan_2024[[Region QB]:[Region QB]],"NNS",Offshore_Wells_Jan_2024[[Spud Year]:[Spud Year]],O$4,Offshore_Wells_Jan_2024[[Original Wellbore Intent]:[Original Wellbore Intent]],"Exploration",Offshore_Wells_Jan_2024[[Sidetrack/Respud]:[Sidetrack/Respud]],"Geol. Sidetracks")</f>
        <v>0</v>
      </c>
      <c r="P111" s="81">
        <f>COUNTIFS(Offshore_Wells_Jan_2024[[Region QB]:[Region QB]],"NNS",Offshore_Wells_Jan_2024[[Spud Year]:[Spud Year]],P$4,Offshore_Wells_Jan_2024[[Original Wellbore Intent]:[Original Wellbore Intent]],"Exploration",Offshore_Wells_Jan_2024[[Sidetrack/Respud]:[Sidetrack/Respud]],"Geol. Sidetracks")</f>
        <v>0</v>
      </c>
      <c r="Q111" s="81">
        <f>COUNTIFS(Offshore_Wells_Jan_2024[[Region QB]:[Region QB]],"NNS",Offshore_Wells_Jan_2024[[Spud Year]:[Spud Year]],Q$4,Offshore_Wells_Jan_2024[[Original Wellbore Intent]:[Original Wellbore Intent]],"Exploration",Offshore_Wells_Jan_2024[[Sidetrack/Respud]:[Sidetrack/Respud]],"Geol. Sidetracks")</f>
        <v>0</v>
      </c>
      <c r="R111" s="81">
        <f>COUNTIFS(Offshore_Wells_Jan_2024[[Region QB]:[Region QB]],"NNS",Offshore_Wells_Jan_2024[[Spud Year]:[Spud Year]],R$4,Offshore_Wells_Jan_2024[[Original Wellbore Intent]:[Original Wellbore Intent]],"Exploration",Offshore_Wells_Jan_2024[[Sidetrack/Respud]:[Sidetrack/Respud]],"Geol. Sidetracks")</f>
        <v>0</v>
      </c>
      <c r="S111" s="81">
        <f>COUNTIFS(Offshore_Wells_Jan_2024[[Region QB]:[Region QB]],"NNS",Offshore_Wells_Jan_2024[[Spud Year]:[Spud Year]],S$4,Offshore_Wells_Jan_2024[[Original Wellbore Intent]:[Original Wellbore Intent]],"Exploration",Offshore_Wells_Jan_2024[[Sidetrack/Respud]:[Sidetrack/Respud]],"Geol. Sidetracks")</f>
        <v>0</v>
      </c>
      <c r="T111" s="81">
        <f>COUNTIFS(Offshore_Wells_Jan_2024[[Region QB]:[Region QB]],"NNS",Offshore_Wells_Jan_2024[[Spud Year]:[Spud Year]],T$4,Offshore_Wells_Jan_2024[[Original Wellbore Intent]:[Original Wellbore Intent]],"Exploration",Offshore_Wells_Jan_2024[[Sidetrack/Respud]:[Sidetrack/Respud]],"Geol. Sidetracks")</f>
        <v>0</v>
      </c>
      <c r="U111" s="81">
        <f>COUNTIFS(Offshore_Wells_Jan_2024[[Region QB]:[Region QB]],"NNS",Offshore_Wells_Jan_2024[[Spud Year]:[Spud Year]],U$4,Offshore_Wells_Jan_2024[[Original Wellbore Intent]:[Original Wellbore Intent]],"Exploration",Offshore_Wells_Jan_2024[[Sidetrack/Respud]:[Sidetrack/Respud]],"Geol. Sidetracks")</f>
        <v>0</v>
      </c>
      <c r="V111" s="81">
        <f>COUNTIFS(Offshore_Wells_Jan_2024[[Region QB]:[Region QB]],"NNS",Offshore_Wells_Jan_2024[[Spud Year]:[Spud Year]],V$4,Offshore_Wells_Jan_2024[[Original Wellbore Intent]:[Original Wellbore Intent]],"Exploration",Offshore_Wells_Jan_2024[[Sidetrack/Respud]:[Sidetrack/Respud]],"Geol. Sidetracks")</f>
        <v>0</v>
      </c>
      <c r="W111" s="81">
        <f>COUNTIFS(Offshore_Wells_Jan_2024[[Region QB]:[Region QB]],"NNS",Offshore_Wells_Jan_2024[[Spud Year]:[Spud Year]],W$4,Offshore_Wells_Jan_2024[[Original Wellbore Intent]:[Original Wellbore Intent]],"Exploration",Offshore_Wells_Jan_2024[[Sidetrack/Respud]:[Sidetrack/Respud]],"Geol. Sidetracks")</f>
        <v>0</v>
      </c>
      <c r="X111" s="81">
        <f>COUNTIFS(Offshore_Wells_Jan_2024[[Region QB]:[Region QB]],"NNS",Offshore_Wells_Jan_2024[[Spud Year]:[Spud Year]],X$4,Offshore_Wells_Jan_2024[[Original Wellbore Intent]:[Original Wellbore Intent]],"Exploration",Offshore_Wells_Jan_2024[[Sidetrack/Respud]:[Sidetrack/Respud]],"Geol. Sidetracks")</f>
        <v>0</v>
      </c>
      <c r="Y111" s="81">
        <f>COUNTIFS(Offshore_Wells_Jan_2024[[Region QB]:[Region QB]],"NNS",Offshore_Wells_Jan_2024[[Spud Year]:[Spud Year]],Y$4,Offshore_Wells_Jan_2024[[Original Wellbore Intent]:[Original Wellbore Intent]],"Exploration",Offshore_Wells_Jan_2024[[Sidetrack/Respud]:[Sidetrack/Respud]],"Geol. Sidetracks")</f>
        <v>0</v>
      </c>
      <c r="Z111" s="81">
        <f>COUNTIFS(Offshore_Wells_Jan_2024[[Region QB]:[Region QB]],"NNS",Offshore_Wells_Jan_2024[[Spud Year]:[Spud Year]],Z$4,Offshore_Wells_Jan_2024[[Original Wellbore Intent]:[Original Wellbore Intent]],"Exploration",Offshore_Wells_Jan_2024[[Sidetrack/Respud]:[Sidetrack/Respud]],"Geol. Sidetracks")</f>
        <v>0</v>
      </c>
      <c r="AA111" s="81">
        <f>COUNTIFS(Offshore_Wells_Jan_2024[[Region QB]:[Region QB]],"NNS",Offshore_Wells_Jan_2024[[Spud Year]:[Spud Year]],AA$4,Offshore_Wells_Jan_2024[[Original Wellbore Intent]:[Original Wellbore Intent]],"Exploration",Offshore_Wells_Jan_2024[[Sidetrack/Respud]:[Sidetrack/Respud]],"Geol. Sidetracks")</f>
        <v>0</v>
      </c>
      <c r="AB111" s="81">
        <f>COUNTIFS(Offshore_Wells_Jan_2024[[Region QB]:[Region QB]],"NNS",Offshore_Wells_Jan_2024[[Spud Year]:[Spud Year]],AB$4,Offshore_Wells_Jan_2024[[Original Wellbore Intent]:[Original Wellbore Intent]],"Exploration",Offshore_Wells_Jan_2024[[Sidetrack/Respud]:[Sidetrack/Respud]],"Geol. Sidetracks")</f>
        <v>0</v>
      </c>
      <c r="AC111" s="81">
        <f>COUNTIFS(Offshore_Wells_Jan_2024[[Region QB]:[Region QB]],"NNS",Offshore_Wells_Jan_2024[[Spud Year]:[Spud Year]],AC$4,Offshore_Wells_Jan_2024[[Original Wellbore Intent]:[Original Wellbore Intent]],"Exploration",Offshore_Wells_Jan_2024[[Sidetrack/Respud]:[Sidetrack/Respud]],"Geol. Sidetracks")</f>
        <v>0</v>
      </c>
      <c r="AD111" s="81">
        <f>COUNTIFS(Offshore_Wells_Jan_2024[[Region QB]:[Region QB]],"NNS",Offshore_Wells_Jan_2024[[Spud Year]:[Spud Year]],AD$4,Offshore_Wells_Jan_2024[[Original Wellbore Intent]:[Original Wellbore Intent]],"Exploration",Offshore_Wells_Jan_2024[[Sidetrack/Respud]:[Sidetrack/Respud]],"Geol. Sidetracks")</f>
        <v>0</v>
      </c>
      <c r="AE111" s="81">
        <f>COUNTIFS(Offshore_Wells_Jan_2024[[Region QB]:[Region QB]],"NNS",Offshore_Wells_Jan_2024[[Spud Year]:[Spud Year]],AE$4,Offshore_Wells_Jan_2024[[Original Wellbore Intent]:[Original Wellbore Intent]],"Exploration",Offshore_Wells_Jan_2024[[Sidetrack/Respud]:[Sidetrack/Respud]],"Geol. Sidetracks")</f>
        <v>0</v>
      </c>
      <c r="AF111" s="81">
        <f>COUNTIFS(Offshore_Wells_Jan_2024[[Region QB]:[Region QB]],"NNS",Offshore_Wells_Jan_2024[[Spud Year]:[Spud Year]],AF$4,Offshore_Wells_Jan_2024[[Original Wellbore Intent]:[Original Wellbore Intent]],"Exploration",Offshore_Wells_Jan_2024[[Sidetrack/Respud]:[Sidetrack/Respud]],"Geol. Sidetracks")</f>
        <v>0</v>
      </c>
      <c r="AG111" s="81">
        <f>COUNTIFS(Offshore_Wells_Jan_2024[[Region QB]:[Region QB]],"NNS",Offshore_Wells_Jan_2024[[Spud Year]:[Spud Year]],AG$4,Offshore_Wells_Jan_2024[[Original Wellbore Intent]:[Original Wellbore Intent]],"Exploration",Offshore_Wells_Jan_2024[[Sidetrack/Respud]:[Sidetrack/Respud]],"Geol. Sidetracks")</f>
        <v>0</v>
      </c>
      <c r="AH111" s="81">
        <f>COUNTIFS(Offshore_Wells_Jan_2024[[Region QB]:[Region QB]],"NNS",Offshore_Wells_Jan_2024[[Spud Year]:[Spud Year]],AH$4,Offshore_Wells_Jan_2024[[Original Wellbore Intent]:[Original Wellbore Intent]],"Exploration",Offshore_Wells_Jan_2024[[Sidetrack/Respud]:[Sidetrack/Respud]],"Geol. Sidetracks")</f>
        <v>0</v>
      </c>
      <c r="AI111" s="81">
        <f>COUNTIFS(Offshore_Wells_Jan_2024[[Region QB]:[Region QB]],"NNS",Offshore_Wells_Jan_2024[[Spud Year]:[Spud Year]],AI$4,Offshore_Wells_Jan_2024[[Original Wellbore Intent]:[Original Wellbore Intent]],"Exploration",Offshore_Wells_Jan_2024[[Sidetrack/Respud]:[Sidetrack/Respud]],"Geol. Sidetracks")</f>
        <v>0</v>
      </c>
      <c r="AJ111" s="81">
        <f>COUNTIFS(Offshore_Wells_Jan_2024[[Region QB]:[Region QB]],"NNS",Offshore_Wells_Jan_2024[[Spud Year]:[Spud Year]],AJ$4,Offshore_Wells_Jan_2024[[Original Wellbore Intent]:[Original Wellbore Intent]],"Exploration",Offshore_Wells_Jan_2024[[Sidetrack/Respud]:[Sidetrack/Respud]],"Geol. Sidetracks")</f>
        <v>0</v>
      </c>
      <c r="AK111" s="81">
        <f>COUNTIFS(Offshore_Wells_Jan_2024[[Region QB]:[Region QB]],"NNS",Offshore_Wells_Jan_2024[[Spud Year]:[Spud Year]],AK$4,Offshore_Wells_Jan_2024[[Original Wellbore Intent]:[Original Wellbore Intent]],"Exploration",Offshore_Wells_Jan_2024[[Sidetrack/Respud]:[Sidetrack/Respud]],"Geol. Sidetracks")</f>
        <v>0</v>
      </c>
      <c r="AL111" s="81">
        <f>COUNTIFS(Offshore_Wells_Jan_2024[[Region QB]:[Region QB]],"NNS",Offshore_Wells_Jan_2024[[Spud Year]:[Spud Year]],AL$4,Offshore_Wells_Jan_2024[[Original Wellbore Intent]:[Original Wellbore Intent]],"Exploration",Offshore_Wells_Jan_2024[[Sidetrack/Respud]:[Sidetrack/Respud]],"Geol. Sidetracks")</f>
        <v>0</v>
      </c>
      <c r="AM111" s="81">
        <f>COUNTIFS(Offshore_Wells_Jan_2024[[Region QB]:[Region QB]],"NNS",Offshore_Wells_Jan_2024[[Spud Year]:[Spud Year]],AM$4,Offshore_Wells_Jan_2024[[Original Wellbore Intent]:[Original Wellbore Intent]],"Exploration",Offshore_Wells_Jan_2024[[Sidetrack/Respud]:[Sidetrack/Respud]],"Geol. Sidetracks")</f>
        <v>0</v>
      </c>
      <c r="AN111" s="81">
        <f>COUNTIFS(Offshore_Wells_Jan_2024[[Region QB]:[Region QB]],"NNS",Offshore_Wells_Jan_2024[[Spud Year]:[Spud Year]],AN$4,Offshore_Wells_Jan_2024[[Original Wellbore Intent]:[Original Wellbore Intent]],"Exploration",Offshore_Wells_Jan_2024[[Sidetrack/Respud]:[Sidetrack/Respud]],"Geol. Sidetracks")</f>
        <v>1</v>
      </c>
      <c r="AO111" s="81">
        <f>COUNTIFS(Offshore_Wells_Jan_2024[[Region QB]:[Region QB]],"NNS",Offshore_Wells_Jan_2024[[Spud Year]:[Spud Year]],AO$4,Offshore_Wells_Jan_2024[[Original Wellbore Intent]:[Original Wellbore Intent]],"Exploration",Offshore_Wells_Jan_2024[[Sidetrack/Respud]:[Sidetrack/Respud]],"Geol. Sidetracks")</f>
        <v>0</v>
      </c>
      <c r="AP111" s="81">
        <f>COUNTIFS(Offshore_Wells_Jan_2024[[Region QB]:[Region QB]],"NNS",Offshore_Wells_Jan_2024[[Spud Year]:[Spud Year]],AP$4,Offshore_Wells_Jan_2024[[Original Wellbore Intent]:[Original Wellbore Intent]],"Exploration",Offshore_Wells_Jan_2024[[Sidetrack/Respud]:[Sidetrack/Respud]],"Geol. Sidetracks")</f>
        <v>0</v>
      </c>
      <c r="AQ111" s="81">
        <f>COUNTIFS(Offshore_Wells_Jan_2024[[Region QB]:[Region QB]],"NNS",Offshore_Wells_Jan_2024[[Spud Year]:[Spud Year]],AQ$4,Offshore_Wells_Jan_2024[[Original Wellbore Intent]:[Original Wellbore Intent]],"Exploration",Offshore_Wells_Jan_2024[[Sidetrack/Respud]:[Sidetrack/Respud]],"Geol. Sidetracks")</f>
        <v>0</v>
      </c>
      <c r="AR111" s="81">
        <f>COUNTIFS(Offshore_Wells_Jan_2024[[Region QB]:[Region QB]],"NNS",Offshore_Wells_Jan_2024[[Spud Year]:[Spud Year]],AR$4,Offshore_Wells_Jan_2024[[Original Wellbore Intent]:[Original Wellbore Intent]],"Exploration",Offshore_Wells_Jan_2024[[Sidetrack/Respud]:[Sidetrack/Respud]],"Geol. Sidetracks")</f>
        <v>0</v>
      </c>
      <c r="AS111" s="81">
        <f>COUNTIFS(Offshore_Wells_Jan_2024[[Region QB]:[Region QB]],"NNS",Offshore_Wells_Jan_2024[[Spud Year]:[Spud Year]],AS$4,Offshore_Wells_Jan_2024[[Original Wellbore Intent]:[Original Wellbore Intent]],"Exploration",Offshore_Wells_Jan_2024[[Sidetrack/Respud]:[Sidetrack/Respud]],"Geol. Sidetracks")</f>
        <v>0</v>
      </c>
      <c r="AT111" s="81">
        <f>COUNTIFS(Offshore_Wells_Jan_2024[[Region QB]:[Region QB]],"NNS",Offshore_Wells_Jan_2024[[Spud Year]:[Spud Year]],AT$4,Offshore_Wells_Jan_2024[[Original Wellbore Intent]:[Original Wellbore Intent]],"Exploration",Offshore_Wells_Jan_2024[[Sidetrack/Respud]:[Sidetrack/Respud]],"Geol. Sidetracks")</f>
        <v>0</v>
      </c>
      <c r="AU111" s="81">
        <f>COUNTIFS(Offshore_Wells_Jan_2024[[Region QB]:[Region QB]],"NNS",Offshore_Wells_Jan_2024[[Spud Year]:[Spud Year]],AU$4,Offshore_Wells_Jan_2024[[Original Wellbore Intent]:[Original Wellbore Intent]],"Exploration",Offshore_Wells_Jan_2024[[Sidetrack/Respud]:[Sidetrack/Respud]],"Geol. Sidetracks")</f>
        <v>2</v>
      </c>
      <c r="AV111" s="81">
        <f>COUNTIFS(Offshore_Wells_Jan_2024[[Region QB]:[Region QB]],"NNS",Offshore_Wells_Jan_2024[[Spud Year]:[Spud Year]],AV$4,Offshore_Wells_Jan_2024[[Original Wellbore Intent]:[Original Wellbore Intent]],"Exploration",Offshore_Wells_Jan_2024[[Sidetrack/Respud]:[Sidetrack/Respud]],"Geol. Sidetracks")</f>
        <v>0</v>
      </c>
      <c r="AW111" s="81">
        <f>COUNTIFS(Offshore_Wells_Jan_2024[[Region QB]:[Region QB]],"NNS",Offshore_Wells_Jan_2024[[Spud Year]:[Spud Year]],AW$4,Offshore_Wells_Jan_2024[[Original Wellbore Intent]:[Original Wellbore Intent]],"Exploration",Offshore_Wells_Jan_2024[[Sidetrack/Respud]:[Sidetrack/Respud]],"Geol. Sidetracks")</f>
        <v>1</v>
      </c>
      <c r="AX111" s="81">
        <f>COUNTIFS(Offshore_Wells_Jan_2024[[Region QB]:[Region QB]],"NNS",Offshore_Wells_Jan_2024[[Spud Year]:[Spud Year]],AX$4,Offshore_Wells_Jan_2024[[Original Wellbore Intent]:[Original Wellbore Intent]],"Exploration",Offshore_Wells_Jan_2024[[Sidetrack/Respud]:[Sidetrack/Respud]],"Geol. Sidetracks")</f>
        <v>0</v>
      </c>
      <c r="AY111" s="81">
        <f>COUNTIFS(Offshore_Wells_Jan_2024[[Region QB]:[Region QB]],"NNS",Offshore_Wells_Jan_2024[[Spud Year]:[Spud Year]],AY$4,Offshore_Wells_Jan_2024[[Original Wellbore Intent]:[Original Wellbore Intent]],"Exploration",Offshore_Wells_Jan_2024[[Sidetrack/Respud]:[Sidetrack/Respud]],"Geol. Sidetracks")</f>
        <v>1</v>
      </c>
      <c r="AZ111" s="81">
        <f>COUNTIFS(Offshore_Wells_Jan_2024[[Region QB]:[Region QB]],"NNS",Offshore_Wells_Jan_2024[[Spud Year]:[Spud Year]],AZ$4,Offshore_Wells_Jan_2024[[Original Wellbore Intent]:[Original Wellbore Intent]],"Exploration",Offshore_Wells_Jan_2024[[Sidetrack/Respud]:[Sidetrack/Respud]],"Geol. Sidetracks")</f>
        <v>0</v>
      </c>
      <c r="BA111" s="81">
        <f>COUNTIFS(Offshore_Wells_Jan_2024[[Region QB]:[Region QB]],"NNS",Offshore_Wells_Jan_2024[[Spud Year]:[Spud Year]],BA$4,Offshore_Wells_Jan_2024[[Original Wellbore Intent]:[Original Wellbore Intent]],"Exploration",Offshore_Wells_Jan_2024[[Sidetrack/Respud]:[Sidetrack/Respud]],"Geol. Sidetracks")</f>
        <v>0</v>
      </c>
      <c r="BB111" s="81">
        <f>COUNTIFS(Offshore_Wells_Jan_2024[[Region QB]:[Region QB]],"NNS",Offshore_Wells_Jan_2024[[Spud Year]:[Spud Year]],BB$4,Offshore_Wells_Jan_2024[[Original Wellbore Intent]:[Original Wellbore Intent]],"Exploration",Offshore_Wells_Jan_2024[[Sidetrack/Respud]:[Sidetrack/Respud]],"Geol. Sidetracks")</f>
        <v>0</v>
      </c>
      <c r="BC111" s="81">
        <f>COUNTIFS(Offshore_Wells_Jan_2024[[Region QB]:[Region QB]],"NNS",Offshore_Wells_Jan_2024[[Spud Year]:[Spud Year]],BC$4,Offshore_Wells_Jan_2024[[Original Wellbore Intent]:[Original Wellbore Intent]],"Exploration",Offshore_Wells_Jan_2024[[Sidetrack/Respud]:[Sidetrack/Respud]],"Geol. Sidetracks")</f>
        <v>2</v>
      </c>
      <c r="BD111" s="81">
        <f>COUNTIFS(Offshore_Wells_Jan_2024[[Region QB]:[Region QB]],"NNS",Offshore_Wells_Jan_2024[[Spud Year]:[Spud Year]],BD$4,Offshore_Wells_Jan_2024[[Original Wellbore Intent]:[Original Wellbore Intent]],"Exploration",Offshore_Wells_Jan_2024[[Sidetrack/Respud]:[Sidetrack/Respud]],"Geol. Sidetracks")</f>
        <v>1</v>
      </c>
      <c r="BE111" s="81">
        <f>COUNTIFS(Offshore_Wells_Jan_2024[[Region QB]:[Region QB]],"NNS",Offshore_Wells_Jan_2024[[Spud Year]:[Spud Year]],BE$4,Offshore_Wells_Jan_2024[[Original Wellbore Intent]:[Original Wellbore Intent]],"Exploration",Offshore_Wells_Jan_2024[[Sidetrack/Respud]:[Sidetrack/Respud]],"Geol. Sidetracks")</f>
        <v>0</v>
      </c>
      <c r="BF111" s="81">
        <f>COUNTIFS(Offshore_Wells_Jan_2024[[Region QB]:[Region QB]],"NNS",Offshore_Wells_Jan_2024[[Spud Year]:[Spud Year]],BF$4,Offshore_Wells_Jan_2024[[Original Wellbore Intent]:[Original Wellbore Intent]],"Exploration",Offshore_Wells_Jan_2024[[Sidetrack/Respud]:[Sidetrack/Respud]],"Geol. Sidetracks")</f>
        <v>0</v>
      </c>
      <c r="BG111" s="81">
        <f>COUNTIFS(Offshore_Wells_Jan_2024[[Region QB]:[Region QB]],"NNS",Offshore_Wells_Jan_2024[[Spud Year]:[Spud Year]],BG$4,Offshore_Wells_Jan_2024[[Original Wellbore Intent]:[Original Wellbore Intent]],"Exploration",Offshore_Wells_Jan_2024[[Sidetrack/Respud]:[Sidetrack/Respud]],"Geol. Sidetracks")</f>
        <v>6</v>
      </c>
      <c r="BH111" s="81">
        <f>COUNTIFS(Offshore_Wells_Jan_2024[[Region QB]:[Region QB]],"NNS",Offshore_Wells_Jan_2024[[Spud Year]:[Spud Year]],BH$4,Offshore_Wells_Jan_2024[[Original Wellbore Intent]:[Original Wellbore Intent]],"Exploration",Offshore_Wells_Jan_2024[[Sidetrack/Respud]:[Sidetrack/Respud]],"Geol. Sidetracks")</f>
        <v>0</v>
      </c>
      <c r="BI111" s="81">
        <f>COUNTIFS(Offshore_Wells_Jan_2024[[Region QB]:[Region QB]],"NNS",Offshore_Wells_Jan_2024[[Spud Year]:[Spud Year]],BI$4,Offshore_Wells_Jan_2024[[Original Wellbore Intent]:[Original Wellbore Intent]],"Exploration",Offshore_Wells_Jan_2024[[Sidetrack/Respud]:[Sidetrack/Respud]],"Geol. Sidetracks")</f>
        <v>0</v>
      </c>
      <c r="BJ111" s="81">
        <f>COUNTIFS(Offshore_Wells_Jan_2024[[Region QB]:[Region QB]],"NNS",Offshore_Wells_Jan_2024[[Spud Year]:[Spud Year]],BJ$4,Offshore_Wells_Jan_2024[[Original Wellbore Intent]:[Original Wellbore Intent]],"Exploration",Offshore_Wells_Jan_2024[[Sidetrack/Respud]:[Sidetrack/Respud]],"Geol. Sidetracks")</f>
        <v>1</v>
      </c>
      <c r="BK111" s="73">
        <f t="shared" si="613"/>
        <v>15</v>
      </c>
    </row>
    <row r="112" spans="1:63" outlineLevel="1" x14ac:dyDescent="0.3">
      <c r="A112" s="17"/>
      <c r="B112" s="19" t="s">
        <v>41</v>
      </c>
      <c r="C112" s="81">
        <f>COUNTIFS(Offshore_Wells_Jan_2024[[Region QB]:[Region QB]],"SNS",Offshore_Wells_Jan_2024[[Spud Year]:[Spud Year]],C$4,Offshore_Wells_Jan_2024[[Original Wellbore Intent]:[Original Wellbore Intent]],"Exploration",Offshore_Wells_Jan_2024[[Sidetrack/Respud]:[Sidetrack/Respud]],"Geol. Sidetracks")</f>
        <v>0</v>
      </c>
      <c r="D112" s="81">
        <f>COUNTIFS(Offshore_Wells_Jan_2024[[Region QB]:[Region QB]],"SNS",Offshore_Wells_Jan_2024[[Spud Year]:[Spud Year]],D$4,Offshore_Wells_Jan_2024[[Original Wellbore Intent]:[Original Wellbore Intent]],"Exploration",Offshore_Wells_Jan_2024[[Sidetrack/Respud]:[Sidetrack/Respud]],"Geol. Sidetracks")</f>
        <v>0</v>
      </c>
      <c r="E112" s="81">
        <f>COUNTIFS(Offshore_Wells_Jan_2024[[Region QB]:[Region QB]],"SNS",Offshore_Wells_Jan_2024[[Spud Year]:[Spud Year]],E$4,Offshore_Wells_Jan_2024[[Original Wellbore Intent]:[Original Wellbore Intent]],"Exploration",Offshore_Wells_Jan_2024[[Sidetrack/Respud]:[Sidetrack/Respud]],"Geol. Sidetracks")</f>
        <v>0</v>
      </c>
      <c r="F112" s="81">
        <f>COUNTIFS(Offshore_Wells_Jan_2024[[Region QB]:[Region QB]],"SNS",Offshore_Wells_Jan_2024[[Spud Year]:[Spud Year]],F$4,Offshore_Wells_Jan_2024[[Original Wellbore Intent]:[Original Wellbore Intent]],"Exploration",Offshore_Wells_Jan_2024[[Sidetrack/Respud]:[Sidetrack/Respud]],"Geol. Sidetracks")</f>
        <v>0</v>
      </c>
      <c r="G112" s="81">
        <f>COUNTIFS(Offshore_Wells_Jan_2024[[Region QB]:[Region QB]],"SNS",Offshore_Wells_Jan_2024[[Spud Year]:[Spud Year]],G$4,Offshore_Wells_Jan_2024[[Original Wellbore Intent]:[Original Wellbore Intent]],"Exploration",Offshore_Wells_Jan_2024[[Sidetrack/Respud]:[Sidetrack/Respud]],"Geol. Sidetracks")</f>
        <v>0</v>
      </c>
      <c r="H112" s="81">
        <f>COUNTIFS(Offshore_Wells_Jan_2024[[Region QB]:[Region QB]],"SNS",Offshore_Wells_Jan_2024[[Spud Year]:[Spud Year]],H$4,Offshore_Wells_Jan_2024[[Original Wellbore Intent]:[Original Wellbore Intent]],"Exploration",Offshore_Wells_Jan_2024[[Sidetrack/Respud]:[Sidetrack/Respud]],"Geol. Sidetracks")</f>
        <v>0</v>
      </c>
      <c r="I112" s="81">
        <f>COUNTIFS(Offshore_Wells_Jan_2024[[Region QB]:[Region QB]],"SNS",Offshore_Wells_Jan_2024[[Spud Year]:[Spud Year]],I$4,Offshore_Wells_Jan_2024[[Original Wellbore Intent]:[Original Wellbore Intent]],"Exploration",Offshore_Wells_Jan_2024[[Sidetrack/Respud]:[Sidetrack/Respud]],"Geol. Sidetracks")</f>
        <v>0</v>
      </c>
      <c r="J112" s="81">
        <f>COUNTIFS(Offshore_Wells_Jan_2024[[Region QB]:[Region QB]],"SNS",Offshore_Wells_Jan_2024[[Spud Year]:[Spud Year]],J$4,Offshore_Wells_Jan_2024[[Original Wellbore Intent]:[Original Wellbore Intent]],"Exploration",Offshore_Wells_Jan_2024[[Sidetrack/Respud]:[Sidetrack/Respud]],"Geol. Sidetracks")</f>
        <v>0</v>
      </c>
      <c r="K112" s="81">
        <f>COUNTIFS(Offshore_Wells_Jan_2024[[Region QB]:[Region QB]],"SNS",Offshore_Wells_Jan_2024[[Spud Year]:[Spud Year]],K$4,Offshore_Wells_Jan_2024[[Original Wellbore Intent]:[Original Wellbore Intent]],"Exploration",Offshore_Wells_Jan_2024[[Sidetrack/Respud]:[Sidetrack/Respud]],"Geol. Sidetracks")</f>
        <v>0</v>
      </c>
      <c r="L112" s="81">
        <f>COUNTIFS(Offshore_Wells_Jan_2024[[Region QB]:[Region QB]],"SNS",Offshore_Wells_Jan_2024[[Spud Year]:[Spud Year]],L$4,Offshore_Wells_Jan_2024[[Original Wellbore Intent]:[Original Wellbore Intent]],"Exploration",Offshore_Wells_Jan_2024[[Sidetrack/Respud]:[Sidetrack/Respud]],"Geol. Sidetracks")</f>
        <v>0</v>
      </c>
      <c r="M112" s="81">
        <f>COUNTIFS(Offshore_Wells_Jan_2024[[Region QB]:[Region QB]],"SNS",Offshore_Wells_Jan_2024[[Spud Year]:[Spud Year]],M$4,Offshore_Wells_Jan_2024[[Original Wellbore Intent]:[Original Wellbore Intent]],"Exploration",Offshore_Wells_Jan_2024[[Sidetrack/Respud]:[Sidetrack/Respud]],"Geol. Sidetracks")</f>
        <v>0</v>
      </c>
      <c r="N112" s="81">
        <f>COUNTIFS(Offshore_Wells_Jan_2024[[Region QB]:[Region QB]],"SNS",Offshore_Wells_Jan_2024[[Spud Year]:[Spud Year]],N$4,Offshore_Wells_Jan_2024[[Original Wellbore Intent]:[Original Wellbore Intent]],"Exploration",Offshore_Wells_Jan_2024[[Sidetrack/Respud]:[Sidetrack/Respud]],"Geol. Sidetracks")</f>
        <v>0</v>
      </c>
      <c r="O112" s="81">
        <f>COUNTIFS(Offshore_Wells_Jan_2024[[Region QB]:[Region QB]],"SNS",Offshore_Wells_Jan_2024[[Spud Year]:[Spud Year]],O$4,Offshore_Wells_Jan_2024[[Original Wellbore Intent]:[Original Wellbore Intent]],"Exploration",Offshore_Wells_Jan_2024[[Sidetrack/Respud]:[Sidetrack/Respud]],"Geol. Sidetracks")</f>
        <v>0</v>
      </c>
      <c r="P112" s="81">
        <f>COUNTIFS(Offshore_Wells_Jan_2024[[Region QB]:[Region QB]],"SNS",Offshore_Wells_Jan_2024[[Spud Year]:[Spud Year]],P$4,Offshore_Wells_Jan_2024[[Original Wellbore Intent]:[Original Wellbore Intent]],"Exploration",Offshore_Wells_Jan_2024[[Sidetrack/Respud]:[Sidetrack/Respud]],"Geol. Sidetracks")</f>
        <v>0</v>
      </c>
      <c r="Q112" s="81">
        <f>COUNTIFS(Offshore_Wells_Jan_2024[[Region QB]:[Region QB]],"SNS",Offshore_Wells_Jan_2024[[Spud Year]:[Spud Year]],Q$4,Offshore_Wells_Jan_2024[[Original Wellbore Intent]:[Original Wellbore Intent]],"Exploration",Offshore_Wells_Jan_2024[[Sidetrack/Respud]:[Sidetrack/Respud]],"Geol. Sidetracks")</f>
        <v>0</v>
      </c>
      <c r="R112" s="81">
        <f>COUNTIFS(Offshore_Wells_Jan_2024[[Region QB]:[Region QB]],"SNS",Offshore_Wells_Jan_2024[[Spud Year]:[Spud Year]],R$4,Offshore_Wells_Jan_2024[[Original Wellbore Intent]:[Original Wellbore Intent]],"Exploration",Offshore_Wells_Jan_2024[[Sidetrack/Respud]:[Sidetrack/Respud]],"Geol. Sidetracks")</f>
        <v>0</v>
      </c>
      <c r="S112" s="81">
        <f>COUNTIFS(Offshore_Wells_Jan_2024[[Region QB]:[Region QB]],"SNS",Offshore_Wells_Jan_2024[[Spud Year]:[Spud Year]],S$4,Offshore_Wells_Jan_2024[[Original Wellbore Intent]:[Original Wellbore Intent]],"Exploration",Offshore_Wells_Jan_2024[[Sidetrack/Respud]:[Sidetrack/Respud]],"Geol. Sidetracks")</f>
        <v>0</v>
      </c>
      <c r="T112" s="81">
        <f>COUNTIFS(Offshore_Wells_Jan_2024[[Region QB]:[Region QB]],"SNS",Offshore_Wells_Jan_2024[[Spud Year]:[Spud Year]],T$4,Offshore_Wells_Jan_2024[[Original Wellbore Intent]:[Original Wellbore Intent]],"Exploration",Offshore_Wells_Jan_2024[[Sidetrack/Respud]:[Sidetrack/Respud]],"Geol. Sidetracks")</f>
        <v>0</v>
      </c>
      <c r="U112" s="81">
        <f>COUNTIFS(Offshore_Wells_Jan_2024[[Region QB]:[Region QB]],"SNS",Offshore_Wells_Jan_2024[[Spud Year]:[Spud Year]],U$4,Offshore_Wells_Jan_2024[[Original Wellbore Intent]:[Original Wellbore Intent]],"Exploration",Offshore_Wells_Jan_2024[[Sidetrack/Respud]:[Sidetrack/Respud]],"Geol. Sidetracks")</f>
        <v>0</v>
      </c>
      <c r="V112" s="81">
        <f>COUNTIFS(Offshore_Wells_Jan_2024[[Region QB]:[Region QB]],"SNS",Offshore_Wells_Jan_2024[[Spud Year]:[Spud Year]],V$4,Offshore_Wells_Jan_2024[[Original Wellbore Intent]:[Original Wellbore Intent]],"Exploration",Offshore_Wells_Jan_2024[[Sidetrack/Respud]:[Sidetrack/Respud]],"Geol. Sidetracks")</f>
        <v>0</v>
      </c>
      <c r="W112" s="81">
        <f>COUNTIFS(Offshore_Wells_Jan_2024[[Region QB]:[Region QB]],"SNS",Offshore_Wells_Jan_2024[[Spud Year]:[Spud Year]],W$4,Offshore_Wells_Jan_2024[[Original Wellbore Intent]:[Original Wellbore Intent]],"Exploration",Offshore_Wells_Jan_2024[[Sidetrack/Respud]:[Sidetrack/Respud]],"Geol. Sidetracks")</f>
        <v>0</v>
      </c>
      <c r="X112" s="81">
        <f>COUNTIFS(Offshore_Wells_Jan_2024[[Region QB]:[Region QB]],"SNS",Offshore_Wells_Jan_2024[[Spud Year]:[Spud Year]],X$4,Offshore_Wells_Jan_2024[[Original Wellbore Intent]:[Original Wellbore Intent]],"Exploration",Offshore_Wells_Jan_2024[[Sidetrack/Respud]:[Sidetrack/Respud]],"Geol. Sidetracks")</f>
        <v>0</v>
      </c>
      <c r="Y112" s="81">
        <f>COUNTIFS(Offshore_Wells_Jan_2024[[Region QB]:[Region QB]],"SNS",Offshore_Wells_Jan_2024[[Spud Year]:[Spud Year]],Y$4,Offshore_Wells_Jan_2024[[Original Wellbore Intent]:[Original Wellbore Intent]],"Exploration",Offshore_Wells_Jan_2024[[Sidetrack/Respud]:[Sidetrack/Respud]],"Geol. Sidetracks")</f>
        <v>0</v>
      </c>
      <c r="Z112" s="81">
        <f>COUNTIFS(Offshore_Wells_Jan_2024[[Region QB]:[Region QB]],"SNS",Offshore_Wells_Jan_2024[[Spud Year]:[Spud Year]],Z$4,Offshore_Wells_Jan_2024[[Original Wellbore Intent]:[Original Wellbore Intent]],"Exploration",Offshore_Wells_Jan_2024[[Sidetrack/Respud]:[Sidetrack/Respud]],"Geol. Sidetracks")</f>
        <v>0</v>
      </c>
      <c r="AA112" s="81">
        <f>COUNTIFS(Offshore_Wells_Jan_2024[[Region QB]:[Region QB]],"SNS",Offshore_Wells_Jan_2024[[Spud Year]:[Spud Year]],AA$4,Offshore_Wells_Jan_2024[[Original Wellbore Intent]:[Original Wellbore Intent]],"Exploration",Offshore_Wells_Jan_2024[[Sidetrack/Respud]:[Sidetrack/Respud]],"Geol. Sidetracks")</f>
        <v>0</v>
      </c>
      <c r="AB112" s="81">
        <f>COUNTIFS(Offshore_Wells_Jan_2024[[Region QB]:[Region QB]],"SNS",Offshore_Wells_Jan_2024[[Spud Year]:[Spud Year]],AB$4,Offshore_Wells_Jan_2024[[Original Wellbore Intent]:[Original Wellbore Intent]],"Exploration",Offshore_Wells_Jan_2024[[Sidetrack/Respud]:[Sidetrack/Respud]],"Geol. Sidetracks")</f>
        <v>0</v>
      </c>
      <c r="AC112" s="81">
        <f>COUNTIFS(Offshore_Wells_Jan_2024[[Region QB]:[Region QB]],"SNS",Offshore_Wells_Jan_2024[[Spud Year]:[Spud Year]],AC$4,Offshore_Wells_Jan_2024[[Original Wellbore Intent]:[Original Wellbore Intent]],"Exploration",Offshore_Wells_Jan_2024[[Sidetrack/Respud]:[Sidetrack/Respud]],"Geol. Sidetracks")</f>
        <v>0</v>
      </c>
      <c r="AD112" s="81">
        <f>COUNTIFS(Offshore_Wells_Jan_2024[[Region QB]:[Region QB]],"SNS",Offshore_Wells_Jan_2024[[Spud Year]:[Spud Year]],AD$4,Offshore_Wells_Jan_2024[[Original Wellbore Intent]:[Original Wellbore Intent]],"Exploration",Offshore_Wells_Jan_2024[[Sidetrack/Respud]:[Sidetrack/Respud]],"Geol. Sidetracks")</f>
        <v>0</v>
      </c>
      <c r="AE112" s="81">
        <f>COUNTIFS(Offshore_Wells_Jan_2024[[Region QB]:[Region QB]],"SNS",Offshore_Wells_Jan_2024[[Spud Year]:[Spud Year]],AE$4,Offshore_Wells_Jan_2024[[Original Wellbore Intent]:[Original Wellbore Intent]],"Exploration",Offshore_Wells_Jan_2024[[Sidetrack/Respud]:[Sidetrack/Respud]],"Geol. Sidetracks")</f>
        <v>0</v>
      </c>
      <c r="AF112" s="81">
        <f>COUNTIFS(Offshore_Wells_Jan_2024[[Region QB]:[Region QB]],"SNS",Offshore_Wells_Jan_2024[[Spud Year]:[Spud Year]],AF$4,Offshore_Wells_Jan_2024[[Original Wellbore Intent]:[Original Wellbore Intent]],"Exploration",Offshore_Wells_Jan_2024[[Sidetrack/Respud]:[Sidetrack/Respud]],"Geol. Sidetracks")</f>
        <v>0</v>
      </c>
      <c r="AG112" s="81">
        <f>COUNTIFS(Offshore_Wells_Jan_2024[[Region QB]:[Region QB]],"SNS",Offshore_Wells_Jan_2024[[Spud Year]:[Spud Year]],AG$4,Offshore_Wells_Jan_2024[[Original Wellbore Intent]:[Original Wellbore Intent]],"Exploration",Offshore_Wells_Jan_2024[[Sidetrack/Respud]:[Sidetrack/Respud]],"Geol. Sidetracks")</f>
        <v>0</v>
      </c>
      <c r="AH112" s="81">
        <f>COUNTIFS(Offshore_Wells_Jan_2024[[Region QB]:[Region QB]],"SNS",Offshore_Wells_Jan_2024[[Spud Year]:[Spud Year]],AH$4,Offshore_Wells_Jan_2024[[Original Wellbore Intent]:[Original Wellbore Intent]],"Exploration",Offshore_Wells_Jan_2024[[Sidetrack/Respud]:[Sidetrack/Respud]],"Geol. Sidetracks")</f>
        <v>1</v>
      </c>
      <c r="AI112" s="81">
        <f>COUNTIFS(Offshore_Wells_Jan_2024[[Region QB]:[Region QB]],"SNS",Offshore_Wells_Jan_2024[[Spud Year]:[Spud Year]],AI$4,Offshore_Wells_Jan_2024[[Original Wellbore Intent]:[Original Wellbore Intent]],"Exploration",Offshore_Wells_Jan_2024[[Sidetrack/Respud]:[Sidetrack/Respud]],"Geol. Sidetracks")</f>
        <v>0</v>
      </c>
      <c r="AJ112" s="81">
        <f>COUNTIFS(Offshore_Wells_Jan_2024[[Region QB]:[Region QB]],"SNS",Offshore_Wells_Jan_2024[[Spud Year]:[Spud Year]],AJ$4,Offshore_Wells_Jan_2024[[Original Wellbore Intent]:[Original Wellbore Intent]],"Exploration",Offshore_Wells_Jan_2024[[Sidetrack/Respud]:[Sidetrack/Respud]],"Geol. Sidetracks")</f>
        <v>0</v>
      </c>
      <c r="AK112" s="81">
        <f>COUNTIFS(Offshore_Wells_Jan_2024[[Region QB]:[Region QB]],"SNS",Offshore_Wells_Jan_2024[[Spud Year]:[Spud Year]],AK$4,Offshore_Wells_Jan_2024[[Original Wellbore Intent]:[Original Wellbore Intent]],"Exploration",Offshore_Wells_Jan_2024[[Sidetrack/Respud]:[Sidetrack/Respud]],"Geol. Sidetracks")</f>
        <v>0</v>
      </c>
      <c r="AL112" s="81">
        <f>COUNTIFS(Offshore_Wells_Jan_2024[[Region QB]:[Region QB]],"SNS",Offshore_Wells_Jan_2024[[Spud Year]:[Spud Year]],AL$4,Offshore_Wells_Jan_2024[[Original Wellbore Intent]:[Original Wellbore Intent]],"Exploration",Offshore_Wells_Jan_2024[[Sidetrack/Respud]:[Sidetrack/Respud]],"Geol. Sidetracks")</f>
        <v>0</v>
      </c>
      <c r="AM112" s="81">
        <f>COUNTIFS(Offshore_Wells_Jan_2024[[Region QB]:[Region QB]],"SNS",Offshore_Wells_Jan_2024[[Spud Year]:[Spud Year]],AM$4,Offshore_Wells_Jan_2024[[Original Wellbore Intent]:[Original Wellbore Intent]],"Exploration",Offshore_Wells_Jan_2024[[Sidetrack/Respud]:[Sidetrack/Respud]],"Geol. Sidetracks")</f>
        <v>0</v>
      </c>
      <c r="AN112" s="81">
        <f>COUNTIFS(Offshore_Wells_Jan_2024[[Region QB]:[Region QB]],"SNS",Offshore_Wells_Jan_2024[[Spud Year]:[Spud Year]],AN$4,Offshore_Wells_Jan_2024[[Original Wellbore Intent]:[Original Wellbore Intent]],"Exploration",Offshore_Wells_Jan_2024[[Sidetrack/Respud]:[Sidetrack/Respud]],"Geol. Sidetracks")</f>
        <v>0</v>
      </c>
      <c r="AO112" s="81">
        <f>COUNTIFS(Offshore_Wells_Jan_2024[[Region QB]:[Region QB]],"SNS",Offshore_Wells_Jan_2024[[Spud Year]:[Spud Year]],AO$4,Offshore_Wells_Jan_2024[[Original Wellbore Intent]:[Original Wellbore Intent]],"Exploration",Offshore_Wells_Jan_2024[[Sidetrack/Respud]:[Sidetrack/Respud]],"Geol. Sidetracks")</f>
        <v>0</v>
      </c>
      <c r="AP112" s="81">
        <f>COUNTIFS(Offshore_Wells_Jan_2024[[Region QB]:[Region QB]],"SNS",Offshore_Wells_Jan_2024[[Spud Year]:[Spud Year]],AP$4,Offshore_Wells_Jan_2024[[Original Wellbore Intent]:[Original Wellbore Intent]],"Exploration",Offshore_Wells_Jan_2024[[Sidetrack/Respud]:[Sidetrack/Respud]],"Geol. Sidetracks")</f>
        <v>0</v>
      </c>
      <c r="AQ112" s="81">
        <f>COUNTIFS(Offshore_Wells_Jan_2024[[Region QB]:[Region QB]],"SNS",Offshore_Wells_Jan_2024[[Spud Year]:[Spud Year]],AQ$4,Offshore_Wells_Jan_2024[[Original Wellbore Intent]:[Original Wellbore Intent]],"Exploration",Offshore_Wells_Jan_2024[[Sidetrack/Respud]:[Sidetrack/Respud]],"Geol. Sidetracks")</f>
        <v>0</v>
      </c>
      <c r="AR112" s="81">
        <f>COUNTIFS(Offshore_Wells_Jan_2024[[Region QB]:[Region QB]],"SNS",Offshore_Wells_Jan_2024[[Spud Year]:[Spud Year]],AR$4,Offshore_Wells_Jan_2024[[Original Wellbore Intent]:[Original Wellbore Intent]],"Exploration",Offshore_Wells_Jan_2024[[Sidetrack/Respud]:[Sidetrack/Respud]],"Geol. Sidetracks")</f>
        <v>0</v>
      </c>
      <c r="AS112" s="81">
        <f>COUNTIFS(Offshore_Wells_Jan_2024[[Region QB]:[Region QB]],"SNS",Offshore_Wells_Jan_2024[[Spud Year]:[Spud Year]],AS$4,Offshore_Wells_Jan_2024[[Original Wellbore Intent]:[Original Wellbore Intent]],"Exploration",Offshore_Wells_Jan_2024[[Sidetrack/Respud]:[Sidetrack/Respud]],"Geol. Sidetracks")</f>
        <v>0</v>
      </c>
      <c r="AT112" s="81">
        <f>COUNTIFS(Offshore_Wells_Jan_2024[[Region QB]:[Region QB]],"SNS",Offshore_Wells_Jan_2024[[Spud Year]:[Spud Year]],AT$4,Offshore_Wells_Jan_2024[[Original Wellbore Intent]:[Original Wellbore Intent]],"Exploration",Offshore_Wells_Jan_2024[[Sidetrack/Respud]:[Sidetrack/Respud]],"Geol. Sidetracks")</f>
        <v>0</v>
      </c>
      <c r="AU112" s="81">
        <f>COUNTIFS(Offshore_Wells_Jan_2024[[Region QB]:[Region QB]],"SNS",Offshore_Wells_Jan_2024[[Spud Year]:[Spud Year]],AU$4,Offshore_Wells_Jan_2024[[Original Wellbore Intent]:[Original Wellbore Intent]],"Exploration",Offshore_Wells_Jan_2024[[Sidetrack/Respud]:[Sidetrack/Respud]],"Geol. Sidetracks")</f>
        <v>0</v>
      </c>
      <c r="AV112" s="81">
        <f>COUNTIFS(Offshore_Wells_Jan_2024[[Region QB]:[Region QB]],"SNS",Offshore_Wells_Jan_2024[[Spud Year]:[Spud Year]],AV$4,Offshore_Wells_Jan_2024[[Original Wellbore Intent]:[Original Wellbore Intent]],"Exploration",Offshore_Wells_Jan_2024[[Sidetrack/Respud]:[Sidetrack/Respud]],"Geol. Sidetracks")</f>
        <v>0</v>
      </c>
      <c r="AW112" s="81">
        <f>COUNTIFS(Offshore_Wells_Jan_2024[[Region QB]:[Region QB]],"SNS",Offshore_Wells_Jan_2024[[Spud Year]:[Spud Year]],AW$4,Offshore_Wells_Jan_2024[[Original Wellbore Intent]:[Original Wellbore Intent]],"Exploration",Offshore_Wells_Jan_2024[[Sidetrack/Respud]:[Sidetrack/Respud]],"Geol. Sidetracks")</f>
        <v>0</v>
      </c>
      <c r="AX112" s="81">
        <f>COUNTIFS(Offshore_Wells_Jan_2024[[Region QB]:[Region QB]],"SNS",Offshore_Wells_Jan_2024[[Spud Year]:[Spud Year]],AX$4,Offshore_Wells_Jan_2024[[Original Wellbore Intent]:[Original Wellbore Intent]],"Exploration",Offshore_Wells_Jan_2024[[Sidetrack/Respud]:[Sidetrack/Respud]],"Geol. Sidetracks")</f>
        <v>0</v>
      </c>
      <c r="AY112" s="81">
        <f>COUNTIFS(Offshore_Wells_Jan_2024[[Region QB]:[Region QB]],"SNS",Offshore_Wells_Jan_2024[[Spud Year]:[Spud Year]],AY$4,Offshore_Wells_Jan_2024[[Original Wellbore Intent]:[Original Wellbore Intent]],"Exploration",Offshore_Wells_Jan_2024[[Sidetrack/Respud]:[Sidetrack/Respud]],"Geol. Sidetracks")</f>
        <v>0</v>
      </c>
      <c r="AZ112" s="81">
        <f>COUNTIFS(Offshore_Wells_Jan_2024[[Region QB]:[Region QB]],"SNS",Offshore_Wells_Jan_2024[[Spud Year]:[Spud Year]],AZ$4,Offshore_Wells_Jan_2024[[Original Wellbore Intent]:[Original Wellbore Intent]],"Exploration",Offshore_Wells_Jan_2024[[Sidetrack/Respud]:[Sidetrack/Respud]],"Geol. Sidetracks")</f>
        <v>0</v>
      </c>
      <c r="BA112" s="81">
        <f>COUNTIFS(Offshore_Wells_Jan_2024[[Region QB]:[Region QB]],"SNS",Offshore_Wells_Jan_2024[[Spud Year]:[Spud Year]],BA$4,Offshore_Wells_Jan_2024[[Original Wellbore Intent]:[Original Wellbore Intent]],"Exploration",Offshore_Wells_Jan_2024[[Sidetrack/Respud]:[Sidetrack/Respud]],"Geol. Sidetracks")</f>
        <v>0</v>
      </c>
      <c r="BB112" s="81">
        <f>COUNTIFS(Offshore_Wells_Jan_2024[[Region QB]:[Region QB]],"SNS",Offshore_Wells_Jan_2024[[Spud Year]:[Spud Year]],BB$4,Offshore_Wells_Jan_2024[[Original Wellbore Intent]:[Original Wellbore Intent]],"Exploration",Offshore_Wells_Jan_2024[[Sidetrack/Respud]:[Sidetrack/Respud]],"Geol. Sidetracks")</f>
        <v>0</v>
      </c>
      <c r="BC112" s="81">
        <f>COUNTIFS(Offshore_Wells_Jan_2024[[Region QB]:[Region QB]],"SNS",Offshore_Wells_Jan_2024[[Spud Year]:[Spud Year]],BC$4,Offshore_Wells_Jan_2024[[Original Wellbore Intent]:[Original Wellbore Intent]],"Exploration",Offshore_Wells_Jan_2024[[Sidetrack/Respud]:[Sidetrack/Respud]],"Geol. Sidetracks")</f>
        <v>0</v>
      </c>
      <c r="BD112" s="81">
        <f>COUNTIFS(Offshore_Wells_Jan_2024[[Region QB]:[Region QB]],"SNS",Offshore_Wells_Jan_2024[[Spud Year]:[Spud Year]],BD$4,Offshore_Wells_Jan_2024[[Original Wellbore Intent]:[Original Wellbore Intent]],"Exploration",Offshore_Wells_Jan_2024[[Sidetrack/Respud]:[Sidetrack/Respud]],"Geol. Sidetracks")</f>
        <v>0</v>
      </c>
      <c r="BE112" s="81">
        <f>COUNTIFS(Offshore_Wells_Jan_2024[[Region QB]:[Region QB]],"SNS",Offshore_Wells_Jan_2024[[Spud Year]:[Spud Year]],BE$4,Offshore_Wells_Jan_2024[[Original Wellbore Intent]:[Original Wellbore Intent]],"Exploration",Offshore_Wells_Jan_2024[[Sidetrack/Respud]:[Sidetrack/Respud]],"Geol. Sidetracks")</f>
        <v>0</v>
      </c>
      <c r="BF112" s="81">
        <f>COUNTIFS(Offshore_Wells_Jan_2024[[Region QB]:[Region QB]],"SNS",Offshore_Wells_Jan_2024[[Spud Year]:[Spud Year]],BF$4,Offshore_Wells_Jan_2024[[Original Wellbore Intent]:[Original Wellbore Intent]],"Exploration",Offshore_Wells_Jan_2024[[Sidetrack/Respud]:[Sidetrack/Respud]],"Geol. Sidetracks")</f>
        <v>0</v>
      </c>
      <c r="BG112" s="81">
        <f>COUNTIFS(Offshore_Wells_Jan_2024[[Region QB]:[Region QB]],"SNS",Offshore_Wells_Jan_2024[[Spud Year]:[Spud Year]],BG$4,Offshore_Wells_Jan_2024[[Original Wellbore Intent]:[Original Wellbore Intent]],"Exploration",Offshore_Wells_Jan_2024[[Sidetrack/Respud]:[Sidetrack/Respud]],"Geol. Sidetracks")</f>
        <v>0</v>
      </c>
      <c r="BH112" s="81">
        <f>COUNTIFS(Offshore_Wells_Jan_2024[[Region QB]:[Region QB]],"SNS",Offshore_Wells_Jan_2024[[Spud Year]:[Spud Year]],BH$4,Offshore_Wells_Jan_2024[[Original Wellbore Intent]:[Original Wellbore Intent]],"Exploration",Offshore_Wells_Jan_2024[[Sidetrack/Respud]:[Sidetrack/Respud]],"Geol. Sidetracks")</f>
        <v>0</v>
      </c>
      <c r="BI112" s="81">
        <f>COUNTIFS(Offshore_Wells_Jan_2024[[Region QB]:[Region QB]],"SNS",Offshore_Wells_Jan_2024[[Spud Year]:[Spud Year]],BI$4,Offshore_Wells_Jan_2024[[Original Wellbore Intent]:[Original Wellbore Intent]],"Exploration",Offshore_Wells_Jan_2024[[Sidetrack/Respud]:[Sidetrack/Respud]],"Geol. Sidetracks")</f>
        <v>0</v>
      </c>
      <c r="BJ112" s="81">
        <f>COUNTIFS(Offshore_Wells_Jan_2024[[Region QB]:[Region QB]],"SNS",Offshore_Wells_Jan_2024[[Spud Year]:[Spud Year]],BJ$4,Offshore_Wells_Jan_2024[[Original Wellbore Intent]:[Original Wellbore Intent]],"Exploration",Offshore_Wells_Jan_2024[[Sidetrack/Respud]:[Sidetrack/Respud]],"Geol. Sidetracks")</f>
        <v>1</v>
      </c>
      <c r="BK112" s="73">
        <f t="shared" si="613"/>
        <v>2</v>
      </c>
    </row>
    <row r="113" spans="1:63" outlineLevel="1" x14ac:dyDescent="0.3">
      <c r="A113" s="17"/>
      <c r="B113" s="19" t="s">
        <v>42</v>
      </c>
      <c r="C113" s="81">
        <f>COUNTIFS(Offshore_Wells_Jan_2024[[Region QB]:[Region QB]],"WoE/W",Offshore_Wells_Jan_2024[[Spud Year]:[Spud Year]],C$4,Offshore_Wells_Jan_2024[[Original Wellbore Intent]:[Original Wellbore Intent]],"Exploration",Offshore_Wells_Jan_2024[[Sidetrack/Respud]:[Sidetrack/Respud]],"Geol. Sidetracks")</f>
        <v>0</v>
      </c>
      <c r="D113" s="81">
        <f>COUNTIFS(Offshore_Wells_Jan_2024[[Region QB]:[Region QB]],"WoE/W",Offshore_Wells_Jan_2024[[Spud Year]:[Spud Year]],D$4,Offshore_Wells_Jan_2024[[Original Wellbore Intent]:[Original Wellbore Intent]],"Exploration",Offshore_Wells_Jan_2024[[Sidetrack/Respud]:[Sidetrack/Respud]],"Geol. Sidetracks")</f>
        <v>0</v>
      </c>
      <c r="E113" s="81">
        <f>COUNTIFS(Offshore_Wells_Jan_2024[[Region QB]:[Region QB]],"WoE/W",Offshore_Wells_Jan_2024[[Spud Year]:[Spud Year]],E$4,Offshore_Wells_Jan_2024[[Original Wellbore Intent]:[Original Wellbore Intent]],"Exploration",Offshore_Wells_Jan_2024[[Sidetrack/Respud]:[Sidetrack/Respud]],"Geol. Sidetracks")</f>
        <v>0</v>
      </c>
      <c r="F113" s="81">
        <f>COUNTIFS(Offshore_Wells_Jan_2024[[Region QB]:[Region QB]],"WoE/W",Offshore_Wells_Jan_2024[[Spud Year]:[Spud Year]],F$4,Offshore_Wells_Jan_2024[[Original Wellbore Intent]:[Original Wellbore Intent]],"Exploration",Offshore_Wells_Jan_2024[[Sidetrack/Respud]:[Sidetrack/Respud]],"Geol. Sidetracks")</f>
        <v>0</v>
      </c>
      <c r="G113" s="81">
        <f>COUNTIFS(Offshore_Wells_Jan_2024[[Region QB]:[Region QB]],"WoE/W",Offshore_Wells_Jan_2024[[Spud Year]:[Spud Year]],G$4,Offshore_Wells_Jan_2024[[Original Wellbore Intent]:[Original Wellbore Intent]],"Exploration",Offshore_Wells_Jan_2024[[Sidetrack/Respud]:[Sidetrack/Respud]],"Geol. Sidetracks")</f>
        <v>0</v>
      </c>
      <c r="H113" s="81">
        <f>COUNTIFS(Offshore_Wells_Jan_2024[[Region QB]:[Region QB]],"WoE/W",Offshore_Wells_Jan_2024[[Spud Year]:[Spud Year]],H$4,Offshore_Wells_Jan_2024[[Original Wellbore Intent]:[Original Wellbore Intent]],"Exploration",Offshore_Wells_Jan_2024[[Sidetrack/Respud]:[Sidetrack/Respud]],"Geol. Sidetracks")</f>
        <v>0</v>
      </c>
      <c r="I113" s="81">
        <f>COUNTIFS(Offshore_Wells_Jan_2024[[Region QB]:[Region QB]],"WoE/W",Offshore_Wells_Jan_2024[[Spud Year]:[Spud Year]],I$4,Offshore_Wells_Jan_2024[[Original Wellbore Intent]:[Original Wellbore Intent]],"Exploration",Offshore_Wells_Jan_2024[[Sidetrack/Respud]:[Sidetrack/Respud]],"Geol. Sidetracks")</f>
        <v>0</v>
      </c>
      <c r="J113" s="81">
        <f>COUNTIFS(Offshore_Wells_Jan_2024[[Region QB]:[Region QB]],"WoE/W",Offshore_Wells_Jan_2024[[Spud Year]:[Spud Year]],J$4,Offshore_Wells_Jan_2024[[Original Wellbore Intent]:[Original Wellbore Intent]],"Exploration",Offshore_Wells_Jan_2024[[Sidetrack/Respud]:[Sidetrack/Respud]],"Geol. Sidetracks")</f>
        <v>0</v>
      </c>
      <c r="K113" s="81">
        <f>COUNTIFS(Offshore_Wells_Jan_2024[[Region QB]:[Region QB]],"WoE/W",Offshore_Wells_Jan_2024[[Spud Year]:[Spud Year]],K$4,Offshore_Wells_Jan_2024[[Original Wellbore Intent]:[Original Wellbore Intent]],"Exploration",Offshore_Wells_Jan_2024[[Sidetrack/Respud]:[Sidetrack/Respud]],"Geol. Sidetracks")</f>
        <v>0</v>
      </c>
      <c r="L113" s="81">
        <f>COUNTIFS(Offshore_Wells_Jan_2024[[Region QB]:[Region QB]],"WoE/W",Offshore_Wells_Jan_2024[[Spud Year]:[Spud Year]],L$4,Offshore_Wells_Jan_2024[[Original Wellbore Intent]:[Original Wellbore Intent]],"Exploration",Offshore_Wells_Jan_2024[[Sidetrack/Respud]:[Sidetrack/Respud]],"Geol. Sidetracks")</f>
        <v>0</v>
      </c>
      <c r="M113" s="81">
        <f>COUNTIFS(Offshore_Wells_Jan_2024[[Region QB]:[Region QB]],"WoE/W",Offshore_Wells_Jan_2024[[Spud Year]:[Spud Year]],M$4,Offshore_Wells_Jan_2024[[Original Wellbore Intent]:[Original Wellbore Intent]],"Exploration",Offshore_Wells_Jan_2024[[Sidetrack/Respud]:[Sidetrack/Respud]],"Geol. Sidetracks")</f>
        <v>0</v>
      </c>
      <c r="N113" s="81">
        <f>COUNTIFS(Offshore_Wells_Jan_2024[[Region QB]:[Region QB]],"WoE/W",Offshore_Wells_Jan_2024[[Spud Year]:[Spud Year]],N$4,Offshore_Wells_Jan_2024[[Original Wellbore Intent]:[Original Wellbore Intent]],"Exploration",Offshore_Wells_Jan_2024[[Sidetrack/Respud]:[Sidetrack/Respud]],"Geol. Sidetracks")</f>
        <v>0</v>
      </c>
      <c r="O113" s="81">
        <f>COUNTIFS(Offshore_Wells_Jan_2024[[Region QB]:[Region QB]],"WoE/W",Offshore_Wells_Jan_2024[[Spud Year]:[Spud Year]],O$4,Offshore_Wells_Jan_2024[[Original Wellbore Intent]:[Original Wellbore Intent]],"Exploration",Offshore_Wells_Jan_2024[[Sidetrack/Respud]:[Sidetrack/Respud]],"Geol. Sidetracks")</f>
        <v>0</v>
      </c>
      <c r="P113" s="81">
        <f>COUNTIFS(Offshore_Wells_Jan_2024[[Region QB]:[Region QB]],"WoE/W",Offshore_Wells_Jan_2024[[Spud Year]:[Spud Year]],P$4,Offshore_Wells_Jan_2024[[Original Wellbore Intent]:[Original Wellbore Intent]],"Exploration",Offshore_Wells_Jan_2024[[Sidetrack/Respud]:[Sidetrack/Respud]],"Geol. Sidetracks")</f>
        <v>0</v>
      </c>
      <c r="Q113" s="81">
        <f>COUNTIFS(Offshore_Wells_Jan_2024[[Region QB]:[Region QB]],"WoE/W",Offshore_Wells_Jan_2024[[Spud Year]:[Spud Year]],Q$4,Offshore_Wells_Jan_2024[[Original Wellbore Intent]:[Original Wellbore Intent]],"Exploration",Offshore_Wells_Jan_2024[[Sidetrack/Respud]:[Sidetrack/Respud]],"Geol. Sidetracks")</f>
        <v>0</v>
      </c>
      <c r="R113" s="81">
        <f>COUNTIFS(Offshore_Wells_Jan_2024[[Region QB]:[Region QB]],"WoE/W",Offshore_Wells_Jan_2024[[Spud Year]:[Spud Year]],R$4,Offshore_Wells_Jan_2024[[Original Wellbore Intent]:[Original Wellbore Intent]],"Exploration",Offshore_Wells_Jan_2024[[Sidetrack/Respud]:[Sidetrack/Respud]],"Geol. Sidetracks")</f>
        <v>0</v>
      </c>
      <c r="S113" s="81">
        <f>COUNTIFS(Offshore_Wells_Jan_2024[[Region QB]:[Region QB]],"WoE/W",Offshore_Wells_Jan_2024[[Spud Year]:[Spud Year]],S$4,Offshore_Wells_Jan_2024[[Original Wellbore Intent]:[Original Wellbore Intent]],"Exploration",Offshore_Wells_Jan_2024[[Sidetrack/Respud]:[Sidetrack/Respud]],"Geol. Sidetracks")</f>
        <v>0</v>
      </c>
      <c r="T113" s="81">
        <f>COUNTIFS(Offshore_Wells_Jan_2024[[Region QB]:[Region QB]],"WoE/W",Offshore_Wells_Jan_2024[[Spud Year]:[Spud Year]],T$4,Offshore_Wells_Jan_2024[[Original Wellbore Intent]:[Original Wellbore Intent]],"Exploration",Offshore_Wells_Jan_2024[[Sidetrack/Respud]:[Sidetrack/Respud]],"Geol. Sidetracks")</f>
        <v>0</v>
      </c>
      <c r="U113" s="81">
        <f>COUNTIFS(Offshore_Wells_Jan_2024[[Region QB]:[Region QB]],"WoE/W",Offshore_Wells_Jan_2024[[Spud Year]:[Spud Year]],U$4,Offshore_Wells_Jan_2024[[Original Wellbore Intent]:[Original Wellbore Intent]],"Exploration",Offshore_Wells_Jan_2024[[Sidetrack/Respud]:[Sidetrack/Respud]],"Geol. Sidetracks")</f>
        <v>0</v>
      </c>
      <c r="V113" s="81">
        <f>COUNTIFS(Offshore_Wells_Jan_2024[[Region QB]:[Region QB]],"WoE/W",Offshore_Wells_Jan_2024[[Spud Year]:[Spud Year]],V$4,Offshore_Wells_Jan_2024[[Original Wellbore Intent]:[Original Wellbore Intent]],"Exploration",Offshore_Wells_Jan_2024[[Sidetrack/Respud]:[Sidetrack/Respud]],"Geol. Sidetracks")</f>
        <v>0</v>
      </c>
      <c r="W113" s="81">
        <f>COUNTIFS(Offshore_Wells_Jan_2024[[Region QB]:[Region QB]],"WoE/W",Offshore_Wells_Jan_2024[[Spud Year]:[Spud Year]],W$4,Offshore_Wells_Jan_2024[[Original Wellbore Intent]:[Original Wellbore Intent]],"Exploration",Offshore_Wells_Jan_2024[[Sidetrack/Respud]:[Sidetrack/Respud]],"Geol. Sidetracks")</f>
        <v>0</v>
      </c>
      <c r="X113" s="81">
        <f>COUNTIFS(Offshore_Wells_Jan_2024[[Region QB]:[Region QB]],"WoE/W",Offshore_Wells_Jan_2024[[Spud Year]:[Spud Year]],X$4,Offshore_Wells_Jan_2024[[Original Wellbore Intent]:[Original Wellbore Intent]],"Exploration",Offshore_Wells_Jan_2024[[Sidetrack/Respud]:[Sidetrack/Respud]],"Geol. Sidetracks")</f>
        <v>0</v>
      </c>
      <c r="Y113" s="81">
        <f>COUNTIFS(Offshore_Wells_Jan_2024[[Region QB]:[Region QB]],"WoE/W",Offshore_Wells_Jan_2024[[Spud Year]:[Spud Year]],Y$4,Offshore_Wells_Jan_2024[[Original Wellbore Intent]:[Original Wellbore Intent]],"Exploration",Offshore_Wells_Jan_2024[[Sidetrack/Respud]:[Sidetrack/Respud]],"Geol. Sidetracks")</f>
        <v>0</v>
      </c>
      <c r="Z113" s="81">
        <f>COUNTIFS(Offshore_Wells_Jan_2024[[Region QB]:[Region QB]],"WoE/W",Offshore_Wells_Jan_2024[[Spud Year]:[Spud Year]],Z$4,Offshore_Wells_Jan_2024[[Original Wellbore Intent]:[Original Wellbore Intent]],"Exploration",Offshore_Wells_Jan_2024[[Sidetrack/Respud]:[Sidetrack/Respud]],"Geol. Sidetracks")</f>
        <v>0</v>
      </c>
      <c r="AA113" s="81">
        <f>COUNTIFS(Offshore_Wells_Jan_2024[[Region QB]:[Region QB]],"WoE/W",Offshore_Wells_Jan_2024[[Spud Year]:[Spud Year]],AA$4,Offshore_Wells_Jan_2024[[Original Wellbore Intent]:[Original Wellbore Intent]],"Exploration",Offshore_Wells_Jan_2024[[Sidetrack/Respud]:[Sidetrack/Respud]],"Geol. Sidetracks")</f>
        <v>0</v>
      </c>
      <c r="AB113" s="81">
        <f>COUNTIFS(Offshore_Wells_Jan_2024[[Region QB]:[Region QB]],"WoE/W",Offshore_Wells_Jan_2024[[Spud Year]:[Spud Year]],AB$4,Offshore_Wells_Jan_2024[[Original Wellbore Intent]:[Original Wellbore Intent]],"Exploration",Offshore_Wells_Jan_2024[[Sidetrack/Respud]:[Sidetrack/Respud]],"Geol. Sidetracks")</f>
        <v>0</v>
      </c>
      <c r="AC113" s="81">
        <f>COUNTIFS(Offshore_Wells_Jan_2024[[Region QB]:[Region QB]],"WoE/W",Offshore_Wells_Jan_2024[[Spud Year]:[Spud Year]],AC$4,Offshore_Wells_Jan_2024[[Original Wellbore Intent]:[Original Wellbore Intent]],"Exploration",Offshore_Wells_Jan_2024[[Sidetrack/Respud]:[Sidetrack/Respud]],"Geol. Sidetracks")</f>
        <v>0</v>
      </c>
      <c r="AD113" s="81">
        <f>COUNTIFS(Offshore_Wells_Jan_2024[[Region QB]:[Region QB]],"WoE/W",Offshore_Wells_Jan_2024[[Spud Year]:[Spud Year]],AD$4,Offshore_Wells_Jan_2024[[Original Wellbore Intent]:[Original Wellbore Intent]],"Exploration",Offshore_Wells_Jan_2024[[Sidetrack/Respud]:[Sidetrack/Respud]],"Geol. Sidetracks")</f>
        <v>0</v>
      </c>
      <c r="AE113" s="81">
        <f>COUNTIFS(Offshore_Wells_Jan_2024[[Region QB]:[Region QB]],"WoE/W",Offshore_Wells_Jan_2024[[Spud Year]:[Spud Year]],AE$4,Offshore_Wells_Jan_2024[[Original Wellbore Intent]:[Original Wellbore Intent]],"Exploration",Offshore_Wells_Jan_2024[[Sidetrack/Respud]:[Sidetrack/Respud]],"Geol. Sidetracks")</f>
        <v>0</v>
      </c>
      <c r="AF113" s="81">
        <f>COUNTIFS(Offshore_Wells_Jan_2024[[Region QB]:[Region QB]],"WoE/W",Offshore_Wells_Jan_2024[[Spud Year]:[Spud Year]],AF$4,Offshore_Wells_Jan_2024[[Original Wellbore Intent]:[Original Wellbore Intent]],"Exploration",Offshore_Wells_Jan_2024[[Sidetrack/Respud]:[Sidetrack/Respud]],"Geol. Sidetracks")</f>
        <v>0</v>
      </c>
      <c r="AG113" s="81">
        <f>COUNTIFS(Offshore_Wells_Jan_2024[[Region QB]:[Region QB]],"WoE/W",Offshore_Wells_Jan_2024[[Spud Year]:[Spud Year]],AG$4,Offshore_Wells_Jan_2024[[Original Wellbore Intent]:[Original Wellbore Intent]],"Exploration",Offshore_Wells_Jan_2024[[Sidetrack/Respud]:[Sidetrack/Respud]],"Geol. Sidetracks")</f>
        <v>0</v>
      </c>
      <c r="AH113" s="81">
        <f>COUNTIFS(Offshore_Wells_Jan_2024[[Region QB]:[Region QB]],"WoE/W",Offshore_Wells_Jan_2024[[Spud Year]:[Spud Year]],AH$4,Offshore_Wells_Jan_2024[[Original Wellbore Intent]:[Original Wellbore Intent]],"Exploration",Offshore_Wells_Jan_2024[[Sidetrack/Respud]:[Sidetrack/Respud]],"Geol. Sidetracks")</f>
        <v>0</v>
      </c>
      <c r="AI113" s="81">
        <f>COUNTIFS(Offshore_Wells_Jan_2024[[Region QB]:[Region QB]],"WoE/W",Offshore_Wells_Jan_2024[[Spud Year]:[Spud Year]],AI$4,Offshore_Wells_Jan_2024[[Original Wellbore Intent]:[Original Wellbore Intent]],"Exploration",Offshore_Wells_Jan_2024[[Sidetrack/Respud]:[Sidetrack/Respud]],"Geol. Sidetracks")</f>
        <v>0</v>
      </c>
      <c r="AJ113" s="81">
        <f>COUNTIFS(Offshore_Wells_Jan_2024[[Region QB]:[Region QB]],"WoE/W",Offshore_Wells_Jan_2024[[Spud Year]:[Spud Year]],AJ$4,Offshore_Wells_Jan_2024[[Original Wellbore Intent]:[Original Wellbore Intent]],"Exploration",Offshore_Wells_Jan_2024[[Sidetrack/Respud]:[Sidetrack/Respud]],"Geol. Sidetracks")</f>
        <v>0</v>
      </c>
      <c r="AK113" s="81">
        <f>COUNTIFS(Offshore_Wells_Jan_2024[[Region QB]:[Region QB]],"WoE/W",Offshore_Wells_Jan_2024[[Spud Year]:[Spud Year]],AK$4,Offshore_Wells_Jan_2024[[Original Wellbore Intent]:[Original Wellbore Intent]],"Exploration",Offshore_Wells_Jan_2024[[Sidetrack/Respud]:[Sidetrack/Respud]],"Geol. Sidetracks")</f>
        <v>0</v>
      </c>
      <c r="AL113" s="81">
        <f>COUNTIFS(Offshore_Wells_Jan_2024[[Region QB]:[Region QB]],"WoE/W",Offshore_Wells_Jan_2024[[Spud Year]:[Spud Year]],AL$4,Offshore_Wells_Jan_2024[[Original Wellbore Intent]:[Original Wellbore Intent]],"Exploration",Offshore_Wells_Jan_2024[[Sidetrack/Respud]:[Sidetrack/Respud]],"Geol. Sidetracks")</f>
        <v>0</v>
      </c>
      <c r="AM113" s="81">
        <f>COUNTIFS(Offshore_Wells_Jan_2024[[Region QB]:[Region QB]],"WoE/W",Offshore_Wells_Jan_2024[[Spud Year]:[Spud Year]],AM$4,Offshore_Wells_Jan_2024[[Original Wellbore Intent]:[Original Wellbore Intent]],"Exploration",Offshore_Wells_Jan_2024[[Sidetrack/Respud]:[Sidetrack/Respud]],"Geol. Sidetracks")</f>
        <v>0</v>
      </c>
      <c r="AN113" s="81">
        <f>COUNTIFS(Offshore_Wells_Jan_2024[[Region QB]:[Region QB]],"WoE/W",Offshore_Wells_Jan_2024[[Spud Year]:[Spud Year]],AN$4,Offshore_Wells_Jan_2024[[Original Wellbore Intent]:[Original Wellbore Intent]],"Exploration",Offshore_Wells_Jan_2024[[Sidetrack/Respud]:[Sidetrack/Respud]],"Geol. Sidetracks")</f>
        <v>0</v>
      </c>
      <c r="AO113" s="81">
        <f>COUNTIFS(Offshore_Wells_Jan_2024[[Region QB]:[Region QB]],"WoE/W",Offshore_Wells_Jan_2024[[Spud Year]:[Spud Year]],AO$4,Offshore_Wells_Jan_2024[[Original Wellbore Intent]:[Original Wellbore Intent]],"Exploration",Offshore_Wells_Jan_2024[[Sidetrack/Respud]:[Sidetrack/Respud]],"Geol. Sidetracks")</f>
        <v>0</v>
      </c>
      <c r="AP113" s="81">
        <f>COUNTIFS(Offshore_Wells_Jan_2024[[Region QB]:[Region QB]],"WoE/W",Offshore_Wells_Jan_2024[[Spud Year]:[Spud Year]],AP$4,Offshore_Wells_Jan_2024[[Original Wellbore Intent]:[Original Wellbore Intent]],"Exploration",Offshore_Wells_Jan_2024[[Sidetrack/Respud]:[Sidetrack/Respud]],"Geol. Sidetracks")</f>
        <v>0</v>
      </c>
      <c r="AQ113" s="81">
        <f>COUNTIFS(Offshore_Wells_Jan_2024[[Region QB]:[Region QB]],"WoE/W",Offshore_Wells_Jan_2024[[Spud Year]:[Spud Year]],AQ$4,Offshore_Wells_Jan_2024[[Original Wellbore Intent]:[Original Wellbore Intent]],"Exploration",Offshore_Wells_Jan_2024[[Sidetrack/Respud]:[Sidetrack/Respud]],"Geol. Sidetracks")</f>
        <v>0</v>
      </c>
      <c r="AR113" s="81">
        <f>COUNTIFS(Offshore_Wells_Jan_2024[[Region QB]:[Region QB]],"WoE/W",Offshore_Wells_Jan_2024[[Spud Year]:[Spud Year]],AR$4,Offshore_Wells_Jan_2024[[Original Wellbore Intent]:[Original Wellbore Intent]],"Exploration",Offshore_Wells_Jan_2024[[Sidetrack/Respud]:[Sidetrack/Respud]],"Geol. Sidetracks")</f>
        <v>0</v>
      </c>
      <c r="AS113" s="81">
        <f>COUNTIFS(Offshore_Wells_Jan_2024[[Region QB]:[Region QB]],"WoE/W",Offshore_Wells_Jan_2024[[Spud Year]:[Spud Year]],AS$4,Offshore_Wells_Jan_2024[[Original Wellbore Intent]:[Original Wellbore Intent]],"Exploration",Offshore_Wells_Jan_2024[[Sidetrack/Respud]:[Sidetrack/Respud]],"Geol. Sidetracks")</f>
        <v>0</v>
      </c>
      <c r="AT113" s="81">
        <f>COUNTIFS(Offshore_Wells_Jan_2024[[Region QB]:[Region QB]],"WoE/W",Offshore_Wells_Jan_2024[[Spud Year]:[Spud Year]],AT$4,Offshore_Wells_Jan_2024[[Original Wellbore Intent]:[Original Wellbore Intent]],"Exploration",Offshore_Wells_Jan_2024[[Sidetrack/Respud]:[Sidetrack/Respud]],"Geol. Sidetracks")</f>
        <v>0</v>
      </c>
      <c r="AU113" s="81">
        <f>COUNTIFS(Offshore_Wells_Jan_2024[[Region QB]:[Region QB]],"WoE/W",Offshore_Wells_Jan_2024[[Spud Year]:[Spud Year]],AU$4,Offshore_Wells_Jan_2024[[Original Wellbore Intent]:[Original Wellbore Intent]],"Exploration",Offshore_Wells_Jan_2024[[Sidetrack/Respud]:[Sidetrack/Respud]],"Geol. Sidetracks")</f>
        <v>0</v>
      </c>
      <c r="AV113" s="81">
        <f>COUNTIFS(Offshore_Wells_Jan_2024[[Region QB]:[Region QB]],"WoE/W",Offshore_Wells_Jan_2024[[Spud Year]:[Spud Year]],AV$4,Offshore_Wells_Jan_2024[[Original Wellbore Intent]:[Original Wellbore Intent]],"Exploration",Offshore_Wells_Jan_2024[[Sidetrack/Respud]:[Sidetrack/Respud]],"Geol. Sidetracks")</f>
        <v>0</v>
      </c>
      <c r="AW113" s="81">
        <f>COUNTIFS(Offshore_Wells_Jan_2024[[Region QB]:[Region QB]],"WoE/W",Offshore_Wells_Jan_2024[[Spud Year]:[Spud Year]],AW$4,Offshore_Wells_Jan_2024[[Original Wellbore Intent]:[Original Wellbore Intent]],"Exploration",Offshore_Wells_Jan_2024[[Sidetrack/Respud]:[Sidetrack/Respud]],"Geol. Sidetracks")</f>
        <v>0</v>
      </c>
      <c r="AX113" s="81">
        <f>COUNTIFS(Offshore_Wells_Jan_2024[[Region QB]:[Region QB]],"WoE/W",Offshore_Wells_Jan_2024[[Spud Year]:[Spud Year]],AX$4,Offshore_Wells_Jan_2024[[Original Wellbore Intent]:[Original Wellbore Intent]],"Exploration",Offshore_Wells_Jan_2024[[Sidetrack/Respud]:[Sidetrack/Respud]],"Geol. Sidetracks")</f>
        <v>0</v>
      </c>
      <c r="AY113" s="81">
        <f>COUNTIFS(Offshore_Wells_Jan_2024[[Region QB]:[Region QB]],"WoE/W",Offshore_Wells_Jan_2024[[Spud Year]:[Spud Year]],AY$4,Offshore_Wells_Jan_2024[[Original Wellbore Intent]:[Original Wellbore Intent]],"Exploration",Offshore_Wells_Jan_2024[[Sidetrack/Respud]:[Sidetrack/Respud]],"Geol. Sidetracks")</f>
        <v>0</v>
      </c>
      <c r="AZ113" s="81">
        <f>COUNTIFS(Offshore_Wells_Jan_2024[[Region QB]:[Region QB]],"WoE/W",Offshore_Wells_Jan_2024[[Spud Year]:[Spud Year]],AZ$4,Offshore_Wells_Jan_2024[[Original Wellbore Intent]:[Original Wellbore Intent]],"Exploration",Offshore_Wells_Jan_2024[[Sidetrack/Respud]:[Sidetrack/Respud]],"Geol. Sidetracks")</f>
        <v>0</v>
      </c>
      <c r="BA113" s="81">
        <f>COUNTIFS(Offshore_Wells_Jan_2024[[Region QB]:[Region QB]],"WoE/W",Offshore_Wells_Jan_2024[[Spud Year]:[Spud Year]],BA$4,Offshore_Wells_Jan_2024[[Original Wellbore Intent]:[Original Wellbore Intent]],"Exploration",Offshore_Wells_Jan_2024[[Sidetrack/Respud]:[Sidetrack/Respud]],"Geol. Sidetracks")</f>
        <v>0</v>
      </c>
      <c r="BB113" s="81">
        <f>COUNTIFS(Offshore_Wells_Jan_2024[[Region QB]:[Region QB]],"WoE/W",Offshore_Wells_Jan_2024[[Spud Year]:[Spud Year]],BB$4,Offshore_Wells_Jan_2024[[Original Wellbore Intent]:[Original Wellbore Intent]],"Exploration",Offshore_Wells_Jan_2024[[Sidetrack/Respud]:[Sidetrack/Respud]],"Geol. Sidetracks")</f>
        <v>0</v>
      </c>
      <c r="BC113" s="81">
        <f>COUNTIFS(Offshore_Wells_Jan_2024[[Region QB]:[Region QB]],"WoE/W",Offshore_Wells_Jan_2024[[Spud Year]:[Spud Year]],BC$4,Offshore_Wells_Jan_2024[[Original Wellbore Intent]:[Original Wellbore Intent]],"Exploration",Offshore_Wells_Jan_2024[[Sidetrack/Respud]:[Sidetrack/Respud]],"Geol. Sidetracks")</f>
        <v>0</v>
      </c>
      <c r="BD113" s="81">
        <f>COUNTIFS(Offshore_Wells_Jan_2024[[Region QB]:[Region QB]],"WoE/W",Offshore_Wells_Jan_2024[[Spud Year]:[Spud Year]],BD$4,Offshore_Wells_Jan_2024[[Original Wellbore Intent]:[Original Wellbore Intent]],"Exploration",Offshore_Wells_Jan_2024[[Sidetrack/Respud]:[Sidetrack/Respud]],"Geol. Sidetracks")</f>
        <v>0</v>
      </c>
      <c r="BE113" s="81">
        <f>COUNTIFS(Offshore_Wells_Jan_2024[[Region QB]:[Region QB]],"WoE/W",Offshore_Wells_Jan_2024[[Spud Year]:[Spud Year]],BE$4,Offshore_Wells_Jan_2024[[Original Wellbore Intent]:[Original Wellbore Intent]],"Exploration",Offshore_Wells_Jan_2024[[Sidetrack/Respud]:[Sidetrack/Respud]],"Geol. Sidetracks")</f>
        <v>0</v>
      </c>
      <c r="BF113" s="81">
        <f>COUNTIFS(Offshore_Wells_Jan_2024[[Region QB]:[Region QB]],"WoE/W",Offshore_Wells_Jan_2024[[Spud Year]:[Spud Year]],BF$4,Offshore_Wells_Jan_2024[[Original Wellbore Intent]:[Original Wellbore Intent]],"Exploration",Offshore_Wells_Jan_2024[[Sidetrack/Respud]:[Sidetrack/Respud]],"Geol. Sidetracks")</f>
        <v>0</v>
      </c>
      <c r="BG113" s="81">
        <f>COUNTIFS(Offshore_Wells_Jan_2024[[Region QB]:[Region QB]],"WoE/W",Offshore_Wells_Jan_2024[[Spud Year]:[Spud Year]],BG$4,Offshore_Wells_Jan_2024[[Original Wellbore Intent]:[Original Wellbore Intent]],"Exploration",Offshore_Wells_Jan_2024[[Sidetrack/Respud]:[Sidetrack/Respud]],"Geol. Sidetracks")</f>
        <v>0</v>
      </c>
      <c r="BH113" s="81">
        <f>COUNTIFS(Offshore_Wells_Jan_2024[[Region QB]:[Region QB]],"WoE/W",Offshore_Wells_Jan_2024[[Spud Year]:[Spud Year]],BH$4,Offshore_Wells_Jan_2024[[Original Wellbore Intent]:[Original Wellbore Intent]],"Exploration",Offshore_Wells_Jan_2024[[Sidetrack/Respud]:[Sidetrack/Respud]],"Geol. Sidetracks")</f>
        <v>0</v>
      </c>
      <c r="BI113" s="81">
        <f>COUNTIFS(Offshore_Wells_Jan_2024[[Region QB]:[Region QB]],"WoE/W",Offshore_Wells_Jan_2024[[Spud Year]:[Spud Year]],BI$4,Offshore_Wells_Jan_2024[[Original Wellbore Intent]:[Original Wellbore Intent]],"Exploration",Offshore_Wells_Jan_2024[[Sidetrack/Respud]:[Sidetrack/Respud]],"Geol. Sidetracks")</f>
        <v>0</v>
      </c>
      <c r="BJ113" s="81">
        <f>COUNTIFS(Offshore_Wells_Jan_2024[[Region QB]:[Region QB]],"WoE/W",Offshore_Wells_Jan_2024[[Spud Year]:[Spud Year]],BJ$4,Offshore_Wells_Jan_2024[[Original Wellbore Intent]:[Original Wellbore Intent]],"Exploration",Offshore_Wells_Jan_2024[[Sidetrack/Respud]:[Sidetrack/Respud]],"Geol. Sidetracks")</f>
        <v>0</v>
      </c>
      <c r="BK113" s="73">
        <f t="shared" si="613"/>
        <v>0</v>
      </c>
    </row>
    <row r="114" spans="1:63" outlineLevel="1" x14ac:dyDescent="0.3">
      <c r="A114" s="17"/>
      <c r="B114" s="19" t="s">
        <v>43</v>
      </c>
      <c r="C114" s="81">
        <f>COUNTIFS(Offshore_Wells_Jan_2024[[Region QB]:[Region QB]],"WoS",Offshore_Wells_Jan_2024[[Spud Year]:[Spud Year]],C$4,Offshore_Wells_Jan_2024[[Original Wellbore Intent]:[Original Wellbore Intent]],"Exploration",Offshore_Wells_Jan_2024[[Sidetrack/Respud]:[Sidetrack/Respud]],"Geol. Sidetracks")</f>
        <v>0</v>
      </c>
      <c r="D114" s="81">
        <f>COUNTIFS(Offshore_Wells_Jan_2024[[Region QB]:[Region QB]],"WoS",Offshore_Wells_Jan_2024[[Spud Year]:[Spud Year]],D$4,Offshore_Wells_Jan_2024[[Original Wellbore Intent]:[Original Wellbore Intent]],"Exploration",Offshore_Wells_Jan_2024[[Sidetrack/Respud]:[Sidetrack/Respud]],"Geol. Sidetracks")</f>
        <v>0</v>
      </c>
      <c r="E114" s="81">
        <f>COUNTIFS(Offshore_Wells_Jan_2024[[Region QB]:[Region QB]],"WoS",Offshore_Wells_Jan_2024[[Spud Year]:[Spud Year]],E$4,Offshore_Wells_Jan_2024[[Original Wellbore Intent]:[Original Wellbore Intent]],"Exploration",Offshore_Wells_Jan_2024[[Sidetrack/Respud]:[Sidetrack/Respud]],"Geol. Sidetracks")</f>
        <v>0</v>
      </c>
      <c r="F114" s="81">
        <f>COUNTIFS(Offshore_Wells_Jan_2024[[Region QB]:[Region QB]],"WoS",Offshore_Wells_Jan_2024[[Spud Year]:[Spud Year]],F$4,Offshore_Wells_Jan_2024[[Original Wellbore Intent]:[Original Wellbore Intent]],"Exploration",Offshore_Wells_Jan_2024[[Sidetrack/Respud]:[Sidetrack/Respud]],"Geol. Sidetracks")</f>
        <v>0</v>
      </c>
      <c r="G114" s="81">
        <f>COUNTIFS(Offshore_Wells_Jan_2024[[Region QB]:[Region QB]],"WoS",Offshore_Wells_Jan_2024[[Spud Year]:[Spud Year]],G$4,Offshore_Wells_Jan_2024[[Original Wellbore Intent]:[Original Wellbore Intent]],"Exploration",Offshore_Wells_Jan_2024[[Sidetrack/Respud]:[Sidetrack/Respud]],"Geol. Sidetracks")</f>
        <v>0</v>
      </c>
      <c r="H114" s="81">
        <f>COUNTIFS(Offshore_Wells_Jan_2024[[Region QB]:[Region QB]],"WoS",Offshore_Wells_Jan_2024[[Spud Year]:[Spud Year]],H$4,Offshore_Wells_Jan_2024[[Original Wellbore Intent]:[Original Wellbore Intent]],"Exploration",Offshore_Wells_Jan_2024[[Sidetrack/Respud]:[Sidetrack/Respud]],"Geol. Sidetracks")</f>
        <v>0</v>
      </c>
      <c r="I114" s="81">
        <f>COUNTIFS(Offshore_Wells_Jan_2024[[Region QB]:[Region QB]],"WoS",Offshore_Wells_Jan_2024[[Spud Year]:[Spud Year]],I$4,Offshore_Wells_Jan_2024[[Original Wellbore Intent]:[Original Wellbore Intent]],"Exploration",Offshore_Wells_Jan_2024[[Sidetrack/Respud]:[Sidetrack/Respud]],"Geol. Sidetracks")</f>
        <v>0</v>
      </c>
      <c r="J114" s="81">
        <f>COUNTIFS(Offshore_Wells_Jan_2024[[Region QB]:[Region QB]],"WoS",Offshore_Wells_Jan_2024[[Spud Year]:[Spud Year]],J$4,Offshore_Wells_Jan_2024[[Original Wellbore Intent]:[Original Wellbore Intent]],"Exploration",Offshore_Wells_Jan_2024[[Sidetrack/Respud]:[Sidetrack/Respud]],"Geol. Sidetracks")</f>
        <v>0</v>
      </c>
      <c r="K114" s="81">
        <f>COUNTIFS(Offshore_Wells_Jan_2024[[Region QB]:[Region QB]],"WoS",Offshore_Wells_Jan_2024[[Spud Year]:[Spud Year]],K$4,Offshore_Wells_Jan_2024[[Original Wellbore Intent]:[Original Wellbore Intent]],"Exploration",Offshore_Wells_Jan_2024[[Sidetrack/Respud]:[Sidetrack/Respud]],"Geol. Sidetracks")</f>
        <v>0</v>
      </c>
      <c r="L114" s="81">
        <f>COUNTIFS(Offshore_Wells_Jan_2024[[Region QB]:[Region QB]],"WoS",Offshore_Wells_Jan_2024[[Spud Year]:[Spud Year]],L$4,Offshore_Wells_Jan_2024[[Original Wellbore Intent]:[Original Wellbore Intent]],"Exploration",Offshore_Wells_Jan_2024[[Sidetrack/Respud]:[Sidetrack/Respud]],"Geol. Sidetracks")</f>
        <v>0</v>
      </c>
      <c r="M114" s="81">
        <f>COUNTIFS(Offshore_Wells_Jan_2024[[Region QB]:[Region QB]],"WoS",Offshore_Wells_Jan_2024[[Spud Year]:[Spud Year]],M$4,Offshore_Wells_Jan_2024[[Original Wellbore Intent]:[Original Wellbore Intent]],"Exploration",Offshore_Wells_Jan_2024[[Sidetrack/Respud]:[Sidetrack/Respud]],"Geol. Sidetracks")</f>
        <v>0</v>
      </c>
      <c r="N114" s="81">
        <f>COUNTIFS(Offshore_Wells_Jan_2024[[Region QB]:[Region QB]],"WoS",Offshore_Wells_Jan_2024[[Spud Year]:[Spud Year]],N$4,Offshore_Wells_Jan_2024[[Original Wellbore Intent]:[Original Wellbore Intent]],"Exploration",Offshore_Wells_Jan_2024[[Sidetrack/Respud]:[Sidetrack/Respud]],"Geol. Sidetracks")</f>
        <v>0</v>
      </c>
      <c r="O114" s="81">
        <f>COUNTIFS(Offshore_Wells_Jan_2024[[Region QB]:[Region QB]],"WoS",Offshore_Wells_Jan_2024[[Spud Year]:[Spud Year]],O$4,Offshore_Wells_Jan_2024[[Original Wellbore Intent]:[Original Wellbore Intent]],"Exploration",Offshore_Wells_Jan_2024[[Sidetrack/Respud]:[Sidetrack/Respud]],"Geol. Sidetracks")</f>
        <v>0</v>
      </c>
      <c r="P114" s="81">
        <f>COUNTIFS(Offshore_Wells_Jan_2024[[Region QB]:[Region QB]],"WoS",Offshore_Wells_Jan_2024[[Spud Year]:[Spud Year]],P$4,Offshore_Wells_Jan_2024[[Original Wellbore Intent]:[Original Wellbore Intent]],"Exploration",Offshore_Wells_Jan_2024[[Sidetrack/Respud]:[Sidetrack/Respud]],"Geol. Sidetracks")</f>
        <v>0</v>
      </c>
      <c r="Q114" s="81">
        <f>COUNTIFS(Offshore_Wells_Jan_2024[[Region QB]:[Region QB]],"WoS",Offshore_Wells_Jan_2024[[Spud Year]:[Spud Year]],Q$4,Offshore_Wells_Jan_2024[[Original Wellbore Intent]:[Original Wellbore Intent]],"Exploration",Offshore_Wells_Jan_2024[[Sidetrack/Respud]:[Sidetrack/Respud]],"Geol. Sidetracks")</f>
        <v>0</v>
      </c>
      <c r="R114" s="81">
        <f>COUNTIFS(Offshore_Wells_Jan_2024[[Region QB]:[Region QB]],"WoS",Offshore_Wells_Jan_2024[[Spud Year]:[Spud Year]],R$4,Offshore_Wells_Jan_2024[[Original Wellbore Intent]:[Original Wellbore Intent]],"Exploration",Offshore_Wells_Jan_2024[[Sidetrack/Respud]:[Sidetrack/Respud]],"Geol. Sidetracks")</f>
        <v>0</v>
      </c>
      <c r="S114" s="81">
        <f>COUNTIFS(Offshore_Wells_Jan_2024[[Region QB]:[Region QB]],"WoS",Offshore_Wells_Jan_2024[[Spud Year]:[Spud Year]],S$4,Offshore_Wells_Jan_2024[[Original Wellbore Intent]:[Original Wellbore Intent]],"Exploration",Offshore_Wells_Jan_2024[[Sidetrack/Respud]:[Sidetrack/Respud]],"Geol. Sidetracks")</f>
        <v>0</v>
      </c>
      <c r="T114" s="81">
        <f>COUNTIFS(Offshore_Wells_Jan_2024[[Region QB]:[Region QB]],"WoS",Offshore_Wells_Jan_2024[[Spud Year]:[Spud Year]],T$4,Offshore_Wells_Jan_2024[[Original Wellbore Intent]:[Original Wellbore Intent]],"Exploration",Offshore_Wells_Jan_2024[[Sidetrack/Respud]:[Sidetrack/Respud]],"Geol. Sidetracks")</f>
        <v>0</v>
      </c>
      <c r="U114" s="81">
        <f>COUNTIFS(Offshore_Wells_Jan_2024[[Region QB]:[Region QB]],"WoS",Offshore_Wells_Jan_2024[[Spud Year]:[Spud Year]],U$4,Offshore_Wells_Jan_2024[[Original Wellbore Intent]:[Original Wellbore Intent]],"Exploration",Offshore_Wells_Jan_2024[[Sidetrack/Respud]:[Sidetrack/Respud]],"Geol. Sidetracks")</f>
        <v>0</v>
      </c>
      <c r="V114" s="81">
        <f>COUNTIFS(Offshore_Wells_Jan_2024[[Region QB]:[Region QB]],"WoS",Offshore_Wells_Jan_2024[[Spud Year]:[Spud Year]],V$4,Offshore_Wells_Jan_2024[[Original Wellbore Intent]:[Original Wellbore Intent]],"Exploration",Offshore_Wells_Jan_2024[[Sidetrack/Respud]:[Sidetrack/Respud]],"Geol. Sidetracks")</f>
        <v>0</v>
      </c>
      <c r="W114" s="81">
        <f>COUNTIFS(Offshore_Wells_Jan_2024[[Region QB]:[Region QB]],"WoS",Offshore_Wells_Jan_2024[[Spud Year]:[Spud Year]],W$4,Offshore_Wells_Jan_2024[[Original Wellbore Intent]:[Original Wellbore Intent]],"Exploration",Offshore_Wells_Jan_2024[[Sidetrack/Respud]:[Sidetrack/Respud]],"Geol. Sidetracks")</f>
        <v>0</v>
      </c>
      <c r="X114" s="81">
        <f>COUNTIFS(Offshore_Wells_Jan_2024[[Region QB]:[Region QB]],"WoS",Offshore_Wells_Jan_2024[[Spud Year]:[Spud Year]],X$4,Offshore_Wells_Jan_2024[[Original Wellbore Intent]:[Original Wellbore Intent]],"Exploration",Offshore_Wells_Jan_2024[[Sidetrack/Respud]:[Sidetrack/Respud]],"Geol. Sidetracks")</f>
        <v>0</v>
      </c>
      <c r="Y114" s="81">
        <f>COUNTIFS(Offshore_Wells_Jan_2024[[Region QB]:[Region QB]],"WoS",Offshore_Wells_Jan_2024[[Spud Year]:[Spud Year]],Y$4,Offshore_Wells_Jan_2024[[Original Wellbore Intent]:[Original Wellbore Intent]],"Exploration",Offshore_Wells_Jan_2024[[Sidetrack/Respud]:[Sidetrack/Respud]],"Geol. Sidetracks")</f>
        <v>0</v>
      </c>
      <c r="Z114" s="81">
        <f>COUNTIFS(Offshore_Wells_Jan_2024[[Region QB]:[Region QB]],"WoS",Offshore_Wells_Jan_2024[[Spud Year]:[Spud Year]],Z$4,Offshore_Wells_Jan_2024[[Original Wellbore Intent]:[Original Wellbore Intent]],"Exploration",Offshore_Wells_Jan_2024[[Sidetrack/Respud]:[Sidetrack/Respud]],"Geol. Sidetracks")</f>
        <v>0</v>
      </c>
      <c r="AA114" s="81">
        <f>COUNTIFS(Offshore_Wells_Jan_2024[[Region QB]:[Region QB]],"WoS",Offshore_Wells_Jan_2024[[Spud Year]:[Spud Year]],AA$4,Offshore_Wells_Jan_2024[[Original Wellbore Intent]:[Original Wellbore Intent]],"Exploration",Offshore_Wells_Jan_2024[[Sidetrack/Respud]:[Sidetrack/Respud]],"Geol. Sidetracks")</f>
        <v>0</v>
      </c>
      <c r="AB114" s="81">
        <f>COUNTIFS(Offshore_Wells_Jan_2024[[Region QB]:[Region QB]],"WoS",Offshore_Wells_Jan_2024[[Spud Year]:[Spud Year]],AB$4,Offshore_Wells_Jan_2024[[Original Wellbore Intent]:[Original Wellbore Intent]],"Exploration",Offshore_Wells_Jan_2024[[Sidetrack/Respud]:[Sidetrack/Respud]],"Geol. Sidetracks")</f>
        <v>0</v>
      </c>
      <c r="AC114" s="81">
        <f>COUNTIFS(Offshore_Wells_Jan_2024[[Region QB]:[Region QB]],"WoS",Offshore_Wells_Jan_2024[[Spud Year]:[Spud Year]],AC$4,Offshore_Wells_Jan_2024[[Original Wellbore Intent]:[Original Wellbore Intent]],"Exploration",Offshore_Wells_Jan_2024[[Sidetrack/Respud]:[Sidetrack/Respud]],"Geol. Sidetracks")</f>
        <v>0</v>
      </c>
      <c r="AD114" s="81">
        <f>COUNTIFS(Offshore_Wells_Jan_2024[[Region QB]:[Region QB]],"WoS",Offshore_Wells_Jan_2024[[Spud Year]:[Spud Year]],AD$4,Offshore_Wells_Jan_2024[[Original Wellbore Intent]:[Original Wellbore Intent]],"Exploration",Offshore_Wells_Jan_2024[[Sidetrack/Respud]:[Sidetrack/Respud]],"Geol. Sidetracks")</f>
        <v>0</v>
      </c>
      <c r="AE114" s="81">
        <f>COUNTIFS(Offshore_Wells_Jan_2024[[Region QB]:[Region QB]],"WoS",Offshore_Wells_Jan_2024[[Spud Year]:[Spud Year]],AE$4,Offshore_Wells_Jan_2024[[Original Wellbore Intent]:[Original Wellbore Intent]],"Exploration",Offshore_Wells_Jan_2024[[Sidetrack/Respud]:[Sidetrack/Respud]],"Geol. Sidetracks")</f>
        <v>0</v>
      </c>
      <c r="AF114" s="81">
        <f>COUNTIFS(Offshore_Wells_Jan_2024[[Region QB]:[Region QB]],"WoS",Offshore_Wells_Jan_2024[[Spud Year]:[Spud Year]],AF$4,Offshore_Wells_Jan_2024[[Original Wellbore Intent]:[Original Wellbore Intent]],"Exploration",Offshore_Wells_Jan_2024[[Sidetrack/Respud]:[Sidetrack/Respud]],"Geol. Sidetracks")</f>
        <v>0</v>
      </c>
      <c r="AG114" s="81">
        <f>COUNTIFS(Offshore_Wells_Jan_2024[[Region QB]:[Region QB]],"WoS",Offshore_Wells_Jan_2024[[Spud Year]:[Spud Year]],AG$4,Offshore_Wells_Jan_2024[[Original Wellbore Intent]:[Original Wellbore Intent]],"Exploration",Offshore_Wells_Jan_2024[[Sidetrack/Respud]:[Sidetrack/Respud]],"Geol. Sidetracks")</f>
        <v>0</v>
      </c>
      <c r="AH114" s="81">
        <f>COUNTIFS(Offshore_Wells_Jan_2024[[Region QB]:[Region QB]],"WoS",Offshore_Wells_Jan_2024[[Spud Year]:[Spud Year]],AH$4,Offshore_Wells_Jan_2024[[Original Wellbore Intent]:[Original Wellbore Intent]],"Exploration",Offshore_Wells_Jan_2024[[Sidetrack/Respud]:[Sidetrack/Respud]],"Geol. Sidetracks")</f>
        <v>0</v>
      </c>
      <c r="AI114" s="81">
        <f>COUNTIFS(Offshore_Wells_Jan_2024[[Region QB]:[Region QB]],"WoS",Offshore_Wells_Jan_2024[[Spud Year]:[Spud Year]],AI$4,Offshore_Wells_Jan_2024[[Original Wellbore Intent]:[Original Wellbore Intent]],"Exploration",Offshore_Wells_Jan_2024[[Sidetrack/Respud]:[Sidetrack/Respud]],"Geol. Sidetracks")</f>
        <v>0</v>
      </c>
      <c r="AJ114" s="81">
        <f>COUNTIFS(Offshore_Wells_Jan_2024[[Region QB]:[Region QB]],"WoS",Offshore_Wells_Jan_2024[[Spud Year]:[Spud Year]],AJ$4,Offshore_Wells_Jan_2024[[Original Wellbore Intent]:[Original Wellbore Intent]],"Exploration",Offshore_Wells_Jan_2024[[Sidetrack/Respud]:[Sidetrack/Respud]],"Geol. Sidetracks")</f>
        <v>0</v>
      </c>
      <c r="AK114" s="81">
        <f>COUNTIFS(Offshore_Wells_Jan_2024[[Region QB]:[Region QB]],"WoS",Offshore_Wells_Jan_2024[[Spud Year]:[Spud Year]],AK$4,Offshore_Wells_Jan_2024[[Original Wellbore Intent]:[Original Wellbore Intent]],"Exploration",Offshore_Wells_Jan_2024[[Sidetrack/Respud]:[Sidetrack/Respud]],"Geol. Sidetracks")</f>
        <v>0</v>
      </c>
      <c r="AL114" s="81">
        <f>COUNTIFS(Offshore_Wells_Jan_2024[[Region QB]:[Region QB]],"WoS",Offshore_Wells_Jan_2024[[Spud Year]:[Spud Year]],AL$4,Offshore_Wells_Jan_2024[[Original Wellbore Intent]:[Original Wellbore Intent]],"Exploration",Offshore_Wells_Jan_2024[[Sidetrack/Respud]:[Sidetrack/Respud]],"Geol. Sidetracks")</f>
        <v>0</v>
      </c>
      <c r="AM114" s="81">
        <f>COUNTIFS(Offshore_Wells_Jan_2024[[Region QB]:[Region QB]],"WoS",Offshore_Wells_Jan_2024[[Spud Year]:[Spud Year]],AM$4,Offshore_Wells_Jan_2024[[Original Wellbore Intent]:[Original Wellbore Intent]],"Exploration",Offshore_Wells_Jan_2024[[Sidetrack/Respud]:[Sidetrack/Respud]],"Geol. Sidetracks")</f>
        <v>0</v>
      </c>
      <c r="AN114" s="81">
        <f>COUNTIFS(Offshore_Wells_Jan_2024[[Region QB]:[Region QB]],"WoS",Offshore_Wells_Jan_2024[[Spud Year]:[Spud Year]],AN$4,Offshore_Wells_Jan_2024[[Original Wellbore Intent]:[Original Wellbore Intent]],"Exploration",Offshore_Wells_Jan_2024[[Sidetrack/Respud]:[Sidetrack/Respud]],"Geol. Sidetracks")</f>
        <v>0</v>
      </c>
      <c r="AO114" s="81">
        <f>COUNTIFS(Offshore_Wells_Jan_2024[[Region QB]:[Region QB]],"WoS",Offshore_Wells_Jan_2024[[Spud Year]:[Spud Year]],AO$4,Offshore_Wells_Jan_2024[[Original Wellbore Intent]:[Original Wellbore Intent]],"Exploration",Offshore_Wells_Jan_2024[[Sidetrack/Respud]:[Sidetrack/Respud]],"Geol. Sidetracks")</f>
        <v>0</v>
      </c>
      <c r="AP114" s="81">
        <f>COUNTIFS(Offshore_Wells_Jan_2024[[Region QB]:[Region QB]],"WoS",Offshore_Wells_Jan_2024[[Spud Year]:[Spud Year]],AP$4,Offshore_Wells_Jan_2024[[Original Wellbore Intent]:[Original Wellbore Intent]],"Exploration",Offshore_Wells_Jan_2024[[Sidetrack/Respud]:[Sidetrack/Respud]],"Geol. Sidetracks")</f>
        <v>0</v>
      </c>
      <c r="AQ114" s="81">
        <f>COUNTIFS(Offshore_Wells_Jan_2024[[Region QB]:[Region QB]],"WoS",Offshore_Wells_Jan_2024[[Spud Year]:[Spud Year]],AQ$4,Offshore_Wells_Jan_2024[[Original Wellbore Intent]:[Original Wellbore Intent]],"Exploration",Offshore_Wells_Jan_2024[[Sidetrack/Respud]:[Sidetrack/Respud]],"Geol. Sidetracks")</f>
        <v>0</v>
      </c>
      <c r="AR114" s="81">
        <f>COUNTIFS(Offshore_Wells_Jan_2024[[Region QB]:[Region QB]],"WoS",Offshore_Wells_Jan_2024[[Spud Year]:[Spud Year]],AR$4,Offshore_Wells_Jan_2024[[Original Wellbore Intent]:[Original Wellbore Intent]],"Exploration",Offshore_Wells_Jan_2024[[Sidetrack/Respud]:[Sidetrack/Respud]],"Geol. Sidetracks")</f>
        <v>0</v>
      </c>
      <c r="AS114" s="81">
        <f>COUNTIFS(Offshore_Wells_Jan_2024[[Region QB]:[Region QB]],"WoS",Offshore_Wells_Jan_2024[[Spud Year]:[Spud Year]],AS$4,Offshore_Wells_Jan_2024[[Original Wellbore Intent]:[Original Wellbore Intent]],"Exploration",Offshore_Wells_Jan_2024[[Sidetrack/Respud]:[Sidetrack/Respud]],"Geol. Sidetracks")</f>
        <v>0</v>
      </c>
      <c r="AT114" s="81">
        <f>COUNTIFS(Offshore_Wells_Jan_2024[[Region QB]:[Region QB]],"WoS",Offshore_Wells_Jan_2024[[Spud Year]:[Spud Year]],AT$4,Offshore_Wells_Jan_2024[[Original Wellbore Intent]:[Original Wellbore Intent]],"Exploration",Offshore_Wells_Jan_2024[[Sidetrack/Respud]:[Sidetrack/Respud]],"Geol. Sidetracks")</f>
        <v>0</v>
      </c>
      <c r="AU114" s="81">
        <f>COUNTIFS(Offshore_Wells_Jan_2024[[Region QB]:[Region QB]],"WoS",Offshore_Wells_Jan_2024[[Spud Year]:[Spud Year]],AU$4,Offshore_Wells_Jan_2024[[Original Wellbore Intent]:[Original Wellbore Intent]],"Exploration",Offshore_Wells_Jan_2024[[Sidetrack/Respud]:[Sidetrack/Respud]],"Geol. Sidetracks")</f>
        <v>0</v>
      </c>
      <c r="AV114" s="81">
        <f>COUNTIFS(Offshore_Wells_Jan_2024[[Region QB]:[Region QB]],"WoS",Offshore_Wells_Jan_2024[[Spud Year]:[Spud Year]],AV$4,Offshore_Wells_Jan_2024[[Original Wellbore Intent]:[Original Wellbore Intent]],"Exploration",Offshore_Wells_Jan_2024[[Sidetrack/Respud]:[Sidetrack/Respud]],"Geol. Sidetracks")</f>
        <v>0</v>
      </c>
      <c r="AW114" s="81">
        <f>COUNTIFS(Offshore_Wells_Jan_2024[[Region QB]:[Region QB]],"WoS",Offshore_Wells_Jan_2024[[Spud Year]:[Spud Year]],AW$4,Offshore_Wells_Jan_2024[[Original Wellbore Intent]:[Original Wellbore Intent]],"Exploration",Offshore_Wells_Jan_2024[[Sidetrack/Respud]:[Sidetrack/Respud]],"Geol. Sidetracks")</f>
        <v>0</v>
      </c>
      <c r="AX114" s="81">
        <f>COUNTIFS(Offshore_Wells_Jan_2024[[Region QB]:[Region QB]],"WoS",Offshore_Wells_Jan_2024[[Spud Year]:[Spud Year]],AX$4,Offshore_Wells_Jan_2024[[Original Wellbore Intent]:[Original Wellbore Intent]],"Exploration",Offshore_Wells_Jan_2024[[Sidetrack/Respud]:[Sidetrack/Respud]],"Geol. Sidetracks")</f>
        <v>0</v>
      </c>
      <c r="AY114" s="81">
        <f>COUNTIFS(Offshore_Wells_Jan_2024[[Region QB]:[Region QB]],"WoS",Offshore_Wells_Jan_2024[[Spud Year]:[Spud Year]],AY$4,Offshore_Wells_Jan_2024[[Original Wellbore Intent]:[Original Wellbore Intent]],"Exploration",Offshore_Wells_Jan_2024[[Sidetrack/Respud]:[Sidetrack/Respud]],"Geol. Sidetracks")</f>
        <v>0</v>
      </c>
      <c r="AZ114" s="81">
        <f>COUNTIFS(Offshore_Wells_Jan_2024[[Region QB]:[Region QB]],"WoS",Offshore_Wells_Jan_2024[[Spud Year]:[Spud Year]],AZ$4,Offshore_Wells_Jan_2024[[Original Wellbore Intent]:[Original Wellbore Intent]],"Exploration",Offshore_Wells_Jan_2024[[Sidetrack/Respud]:[Sidetrack/Respud]],"Geol. Sidetracks")</f>
        <v>0</v>
      </c>
      <c r="BA114" s="81">
        <f>COUNTIFS(Offshore_Wells_Jan_2024[[Region QB]:[Region QB]],"WoS",Offshore_Wells_Jan_2024[[Spud Year]:[Spud Year]],BA$4,Offshore_Wells_Jan_2024[[Original Wellbore Intent]:[Original Wellbore Intent]],"Exploration",Offshore_Wells_Jan_2024[[Sidetrack/Respud]:[Sidetrack/Respud]],"Geol. Sidetracks")</f>
        <v>0</v>
      </c>
      <c r="BB114" s="81">
        <f>COUNTIFS(Offshore_Wells_Jan_2024[[Region QB]:[Region QB]],"WoS",Offshore_Wells_Jan_2024[[Spud Year]:[Spud Year]],BB$4,Offshore_Wells_Jan_2024[[Original Wellbore Intent]:[Original Wellbore Intent]],"Exploration",Offshore_Wells_Jan_2024[[Sidetrack/Respud]:[Sidetrack/Respud]],"Geol. Sidetracks")</f>
        <v>0</v>
      </c>
      <c r="BC114" s="81">
        <f>COUNTIFS(Offshore_Wells_Jan_2024[[Region QB]:[Region QB]],"WoS",Offshore_Wells_Jan_2024[[Spud Year]:[Spud Year]],BC$4,Offshore_Wells_Jan_2024[[Original Wellbore Intent]:[Original Wellbore Intent]],"Exploration",Offshore_Wells_Jan_2024[[Sidetrack/Respud]:[Sidetrack/Respud]],"Geol. Sidetracks")</f>
        <v>0</v>
      </c>
      <c r="BD114" s="81">
        <f>COUNTIFS(Offshore_Wells_Jan_2024[[Region QB]:[Region QB]],"WoS",Offshore_Wells_Jan_2024[[Spud Year]:[Spud Year]],BD$4,Offshore_Wells_Jan_2024[[Original Wellbore Intent]:[Original Wellbore Intent]],"Exploration",Offshore_Wells_Jan_2024[[Sidetrack/Respud]:[Sidetrack/Respud]],"Geol. Sidetracks")</f>
        <v>0</v>
      </c>
      <c r="BE114" s="81">
        <f>COUNTIFS(Offshore_Wells_Jan_2024[[Region QB]:[Region QB]],"WoS",Offshore_Wells_Jan_2024[[Spud Year]:[Spud Year]],BE$4,Offshore_Wells_Jan_2024[[Original Wellbore Intent]:[Original Wellbore Intent]],"Exploration",Offshore_Wells_Jan_2024[[Sidetrack/Respud]:[Sidetrack/Respud]],"Geol. Sidetracks")</f>
        <v>0</v>
      </c>
      <c r="BF114" s="81">
        <f>COUNTIFS(Offshore_Wells_Jan_2024[[Region QB]:[Region QB]],"WoS",Offshore_Wells_Jan_2024[[Spud Year]:[Spud Year]],BF$4,Offshore_Wells_Jan_2024[[Original Wellbore Intent]:[Original Wellbore Intent]],"Exploration",Offshore_Wells_Jan_2024[[Sidetrack/Respud]:[Sidetrack/Respud]],"Geol. Sidetracks")</f>
        <v>0</v>
      </c>
      <c r="BG114" s="81">
        <f>COUNTIFS(Offshore_Wells_Jan_2024[[Region QB]:[Region QB]],"WoS",Offshore_Wells_Jan_2024[[Spud Year]:[Spud Year]],BG$4,Offshore_Wells_Jan_2024[[Original Wellbore Intent]:[Original Wellbore Intent]],"Exploration",Offshore_Wells_Jan_2024[[Sidetrack/Respud]:[Sidetrack/Respud]],"Geol. Sidetracks")</f>
        <v>0</v>
      </c>
      <c r="BH114" s="81">
        <f>COUNTIFS(Offshore_Wells_Jan_2024[[Region QB]:[Region QB]],"WoS",Offshore_Wells_Jan_2024[[Spud Year]:[Spud Year]],BH$4,Offshore_Wells_Jan_2024[[Original Wellbore Intent]:[Original Wellbore Intent]],"Exploration",Offshore_Wells_Jan_2024[[Sidetrack/Respud]:[Sidetrack/Respud]],"Geol. Sidetracks")</f>
        <v>0</v>
      </c>
      <c r="BI114" s="81">
        <f>COUNTIFS(Offshore_Wells_Jan_2024[[Region QB]:[Region QB]],"WoS",Offshore_Wells_Jan_2024[[Spud Year]:[Spud Year]],BI$4,Offshore_Wells_Jan_2024[[Original Wellbore Intent]:[Original Wellbore Intent]],"Exploration",Offshore_Wells_Jan_2024[[Sidetrack/Respud]:[Sidetrack/Respud]],"Geol. Sidetracks")</f>
        <v>0</v>
      </c>
      <c r="BJ114" s="81">
        <f>COUNTIFS(Offshore_Wells_Jan_2024[[Region QB]:[Region QB]],"WoS",Offshore_Wells_Jan_2024[[Spud Year]:[Spud Year]],BJ$4,Offshore_Wells_Jan_2024[[Original Wellbore Intent]:[Original Wellbore Intent]],"Exploration",Offshore_Wells_Jan_2024[[Sidetrack/Respud]:[Sidetrack/Respud]],"Geol. Sidetracks")</f>
        <v>0</v>
      </c>
      <c r="BK114" s="73">
        <f t="shared" si="613"/>
        <v>0</v>
      </c>
    </row>
    <row r="115" spans="1:63" x14ac:dyDescent="0.3">
      <c r="A115" s="7"/>
      <c r="B115" s="20"/>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Z115" s="86"/>
      <c r="AA115" s="86"/>
      <c r="AB115" s="86"/>
      <c r="AC115" s="86"/>
      <c r="AD115" s="86"/>
      <c r="AE115" s="86"/>
      <c r="AF115" s="86"/>
      <c r="AG115" s="86"/>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4"/>
    </row>
    <row r="116" spans="1:63" x14ac:dyDescent="0.3">
      <c r="A116" s="17"/>
      <c r="B116" s="19"/>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73"/>
    </row>
    <row r="117" spans="1:63" x14ac:dyDescent="0.3">
      <c r="A117" s="17"/>
      <c r="B117" s="42" t="s">
        <v>55</v>
      </c>
      <c r="C117" s="70">
        <f t="shared" ref="C117" si="614">SUM(C118:C123)</f>
        <v>0</v>
      </c>
      <c r="D117" s="70">
        <f t="shared" ref="D117" si="615">SUM(D118:D123)</f>
        <v>0</v>
      </c>
      <c r="E117" s="70">
        <f t="shared" ref="E117" si="616">SUM(E118:E123)</f>
        <v>0</v>
      </c>
      <c r="F117" s="70">
        <f t="shared" ref="F117" si="617">SUM(F118:F123)</f>
        <v>0</v>
      </c>
      <c r="G117" s="70">
        <f t="shared" ref="G117" si="618">SUM(G118:G123)</f>
        <v>0</v>
      </c>
      <c r="H117" s="70">
        <f t="shared" ref="H117" si="619">SUM(H118:H123)</f>
        <v>0</v>
      </c>
      <c r="I117" s="70">
        <f t="shared" ref="I117" si="620">SUM(I118:I123)</f>
        <v>0</v>
      </c>
      <c r="J117" s="70">
        <f t="shared" ref="J117" si="621">SUM(J118:J123)</f>
        <v>0</v>
      </c>
      <c r="K117" s="70">
        <f t="shared" ref="K117" si="622">SUM(K118:K123)</f>
        <v>0</v>
      </c>
      <c r="L117" s="70">
        <f t="shared" ref="L117" si="623">SUM(L118:L123)</f>
        <v>0</v>
      </c>
      <c r="M117" s="70">
        <f t="shared" ref="M117" si="624">SUM(M118:M123)</f>
        <v>0</v>
      </c>
      <c r="N117" s="70">
        <f t="shared" ref="N117" si="625">SUM(N118:N123)</f>
        <v>0</v>
      </c>
      <c r="O117" s="70">
        <f t="shared" ref="O117" si="626">SUM(O118:O123)</f>
        <v>0</v>
      </c>
      <c r="P117" s="70">
        <f t="shared" ref="P117" si="627">SUM(P118:P123)</f>
        <v>0</v>
      </c>
      <c r="Q117" s="70">
        <f t="shared" ref="Q117" si="628">SUM(Q118:Q123)</f>
        <v>0</v>
      </c>
      <c r="R117" s="70">
        <f t="shared" ref="R117" si="629">SUM(R118:R123)</f>
        <v>0</v>
      </c>
      <c r="S117" s="70">
        <f t="shared" ref="S117" si="630">SUM(S118:S123)</f>
        <v>0</v>
      </c>
      <c r="T117" s="70">
        <f t="shared" ref="T117" si="631">SUM(T118:T123)</f>
        <v>0</v>
      </c>
      <c r="U117" s="70">
        <f t="shared" ref="U117" si="632">SUM(U118:U123)</f>
        <v>1</v>
      </c>
      <c r="V117" s="70">
        <f t="shared" ref="V117" si="633">SUM(V118:V123)</f>
        <v>0</v>
      </c>
      <c r="W117" s="70">
        <f t="shared" ref="W117" si="634">SUM(W118:W123)</f>
        <v>0</v>
      </c>
      <c r="X117" s="70">
        <f t="shared" ref="X117" si="635">SUM(X118:X123)</f>
        <v>1</v>
      </c>
      <c r="Y117" s="70">
        <f t="shared" ref="Y117" si="636">SUM(Y118:Y123)</f>
        <v>1</v>
      </c>
      <c r="Z117" s="70">
        <f t="shared" ref="Z117" si="637">SUM(Z118:Z123)</f>
        <v>0</v>
      </c>
      <c r="AA117" s="70">
        <f t="shared" ref="AA117" si="638">SUM(AA118:AA123)</f>
        <v>1</v>
      </c>
      <c r="AB117" s="70">
        <f t="shared" ref="AB117" si="639">SUM(AB118:AB123)</f>
        <v>1</v>
      </c>
      <c r="AC117" s="70">
        <f t="shared" ref="AC117" si="640">SUM(AC118:AC123)</f>
        <v>2</v>
      </c>
      <c r="AD117" s="70">
        <f t="shared" ref="AD117" si="641">SUM(AD118:AD123)</f>
        <v>3</v>
      </c>
      <c r="AE117" s="70">
        <f t="shared" ref="AE117" si="642">SUM(AE118:AE123)</f>
        <v>1</v>
      </c>
      <c r="AF117" s="70">
        <f t="shared" ref="AF117" si="643">SUM(AF118:AF123)</f>
        <v>1</v>
      </c>
      <c r="AG117" s="70">
        <f t="shared" ref="AG117" si="644">SUM(AG118:AG123)</f>
        <v>1</v>
      </c>
      <c r="AH117" s="70">
        <f t="shared" ref="AH117" si="645">SUM(AH118:AH123)</f>
        <v>0</v>
      </c>
      <c r="AI117" s="70">
        <f t="shared" ref="AI117" si="646">SUM(AI118:AI123)</f>
        <v>1</v>
      </c>
      <c r="AJ117" s="70">
        <f t="shared" ref="AJ117" si="647">SUM(AJ118:AJ123)</f>
        <v>1</v>
      </c>
      <c r="AK117" s="70">
        <f t="shared" ref="AK117" si="648">SUM(AK118:AK123)</f>
        <v>0</v>
      </c>
      <c r="AL117" s="70">
        <f t="shared" ref="AL117" si="649">SUM(AL118:AL123)</f>
        <v>0</v>
      </c>
      <c r="AM117" s="70">
        <f t="shared" ref="AM117" si="650">SUM(AM118:AM123)</f>
        <v>0</v>
      </c>
      <c r="AN117" s="70">
        <f t="shared" ref="AN117" si="651">SUM(AN118:AN123)</f>
        <v>0</v>
      </c>
      <c r="AO117" s="70">
        <f t="shared" ref="AO117" si="652">SUM(AO118:AO123)</f>
        <v>0</v>
      </c>
      <c r="AP117" s="70">
        <f t="shared" ref="AP117" si="653">SUM(AP118:AP123)</f>
        <v>1</v>
      </c>
      <c r="AQ117" s="70">
        <f t="shared" ref="AQ117" si="654">SUM(AQ118:AQ123)</f>
        <v>1</v>
      </c>
      <c r="AR117" s="70">
        <f t="shared" ref="AR117" si="655">SUM(AR118:AR123)</f>
        <v>0</v>
      </c>
      <c r="AS117" s="70">
        <f t="shared" ref="AS117" si="656">SUM(AS118:AS123)</f>
        <v>5</v>
      </c>
      <c r="AT117" s="70">
        <f t="shared" ref="AT117" si="657">SUM(AT118:AT123)</f>
        <v>5</v>
      </c>
      <c r="AU117" s="70">
        <f t="shared" ref="AU117" si="658">SUM(AU118:AU123)</f>
        <v>28</v>
      </c>
      <c r="AV117" s="70">
        <f t="shared" ref="AV117" si="659">SUM(AV118:AV123)</f>
        <v>24</v>
      </c>
      <c r="AW117" s="70">
        <f t="shared" ref="AW117" si="660">SUM(AW118:AW123)</f>
        <v>13</v>
      </c>
      <c r="AX117" s="70">
        <f t="shared" ref="AX117" si="661">SUM(AX118:AX123)</f>
        <v>10</v>
      </c>
      <c r="AY117" s="70">
        <f t="shared" ref="AY117" si="662">SUM(AY118:AY123)</f>
        <v>10</v>
      </c>
      <c r="AZ117" s="70">
        <f t="shared" ref="AZ117" si="663">SUM(AZ118:AZ123)</f>
        <v>9</v>
      </c>
      <c r="BA117" s="70">
        <f t="shared" ref="BA117" si="664">SUM(BA118:BA123)</f>
        <v>5</v>
      </c>
      <c r="BB117" s="70">
        <f t="shared" ref="BB117" si="665">SUM(BB118:BB123)</f>
        <v>9</v>
      </c>
      <c r="BC117" s="70">
        <f t="shared" ref="BC117" si="666">SUM(BC118:BC123)</f>
        <v>3</v>
      </c>
      <c r="BD117" s="70">
        <f t="shared" ref="BD117" si="667">SUM(BD118:BD123)</f>
        <v>1</v>
      </c>
      <c r="BE117" s="70">
        <f t="shared" ref="BE117" si="668">SUM(BE118:BE123)</f>
        <v>4</v>
      </c>
      <c r="BF117" s="70">
        <f t="shared" ref="BF117" si="669">SUM(BF118:BF123)</f>
        <v>4</v>
      </c>
      <c r="BG117" s="70">
        <f t="shared" ref="BG117" si="670">SUM(BG118:BG123)</f>
        <v>1</v>
      </c>
      <c r="BH117" s="70">
        <f t="shared" ref="BH117" si="671">SUM(BH118:BH123)</f>
        <v>3</v>
      </c>
      <c r="BI117" s="70">
        <f t="shared" ref="BI117" si="672">SUM(BI118:BI123)</f>
        <v>1</v>
      </c>
      <c r="BJ117" s="70">
        <f t="shared" ref="BJ117" si="673">SUM(BJ118:BJ123)</f>
        <v>2</v>
      </c>
      <c r="BK117" s="71">
        <f t="shared" ref="BK117:BK123" si="674">SUM(C117:BJ117)</f>
        <v>154</v>
      </c>
    </row>
    <row r="118" spans="1:63" outlineLevel="1" x14ac:dyDescent="0.3">
      <c r="A118" s="17"/>
      <c r="B118" s="19" t="s">
        <v>38</v>
      </c>
      <c r="C118" s="81">
        <f>COUNTIFS(Offshore_Wells_Jan_2024[[Region QB]:[Region QB]],"C/SWA",Offshore_Wells_Jan_2024[[Spud Year]:[Spud Year]],C$4,Offshore_Wells_Jan_2024[[Original Wellbore Intent]:[Original Wellbore Intent]],"Appraisal",Offshore_Wells_Jan_2024[[Sidetrack/Respud]:[Sidetrack/Respud]],"Geol. Sidetracks")</f>
        <v>0</v>
      </c>
      <c r="D118" s="81">
        <f>COUNTIFS(Offshore_Wells_Jan_2024[[Region QB]:[Region QB]],"C/SWA",Offshore_Wells_Jan_2024[[Spud Year]:[Spud Year]],D$4,Offshore_Wells_Jan_2024[[Original Wellbore Intent]:[Original Wellbore Intent]],"Appraisal",Offshore_Wells_Jan_2024[[Sidetrack/Respud]:[Sidetrack/Respud]],"Geol. Sidetracks")</f>
        <v>0</v>
      </c>
      <c r="E118" s="81">
        <f>COUNTIFS(Offshore_Wells_Jan_2024[[Region QB]:[Region QB]],"C/SWA",Offshore_Wells_Jan_2024[[Spud Year]:[Spud Year]],E$4,Offshore_Wells_Jan_2024[[Original Wellbore Intent]:[Original Wellbore Intent]],"Appraisal",Offshore_Wells_Jan_2024[[Sidetrack/Respud]:[Sidetrack/Respud]],"Geol. Sidetracks")</f>
        <v>0</v>
      </c>
      <c r="F118" s="81">
        <f>COUNTIFS(Offshore_Wells_Jan_2024[[Region QB]:[Region QB]],"C/SWA",Offshore_Wells_Jan_2024[[Spud Year]:[Spud Year]],F$4,Offshore_Wells_Jan_2024[[Original Wellbore Intent]:[Original Wellbore Intent]],"Appraisal",Offshore_Wells_Jan_2024[[Sidetrack/Respud]:[Sidetrack/Respud]],"Geol. Sidetracks")</f>
        <v>0</v>
      </c>
      <c r="G118" s="81">
        <f>COUNTIFS(Offshore_Wells_Jan_2024[[Region QB]:[Region QB]],"C/SWA",Offshore_Wells_Jan_2024[[Spud Year]:[Spud Year]],G$4,Offshore_Wells_Jan_2024[[Original Wellbore Intent]:[Original Wellbore Intent]],"Appraisal",Offshore_Wells_Jan_2024[[Sidetrack/Respud]:[Sidetrack/Respud]],"Geol. Sidetracks")</f>
        <v>0</v>
      </c>
      <c r="H118" s="81">
        <f>COUNTIFS(Offshore_Wells_Jan_2024[[Region QB]:[Region QB]],"C/SWA",Offshore_Wells_Jan_2024[[Spud Year]:[Spud Year]],H$4,Offshore_Wells_Jan_2024[[Original Wellbore Intent]:[Original Wellbore Intent]],"Appraisal",Offshore_Wells_Jan_2024[[Sidetrack/Respud]:[Sidetrack/Respud]],"Geol. Sidetracks")</f>
        <v>0</v>
      </c>
      <c r="I118" s="81">
        <f>COUNTIFS(Offshore_Wells_Jan_2024[[Region QB]:[Region QB]],"C/SWA",Offshore_Wells_Jan_2024[[Spud Year]:[Spud Year]],I$4,Offshore_Wells_Jan_2024[[Original Wellbore Intent]:[Original Wellbore Intent]],"Appraisal",Offshore_Wells_Jan_2024[[Sidetrack/Respud]:[Sidetrack/Respud]],"Geol. Sidetracks")</f>
        <v>0</v>
      </c>
      <c r="J118" s="81">
        <f>COUNTIFS(Offshore_Wells_Jan_2024[[Region QB]:[Region QB]],"C/SWA",Offshore_Wells_Jan_2024[[Spud Year]:[Spud Year]],J$4,Offshore_Wells_Jan_2024[[Original Wellbore Intent]:[Original Wellbore Intent]],"Appraisal",Offshore_Wells_Jan_2024[[Sidetrack/Respud]:[Sidetrack/Respud]],"Geol. Sidetracks")</f>
        <v>0</v>
      </c>
      <c r="K118" s="81">
        <f>COUNTIFS(Offshore_Wells_Jan_2024[[Region QB]:[Region QB]],"C/SWA",Offshore_Wells_Jan_2024[[Spud Year]:[Spud Year]],K$4,Offshore_Wells_Jan_2024[[Original Wellbore Intent]:[Original Wellbore Intent]],"Appraisal",Offshore_Wells_Jan_2024[[Sidetrack/Respud]:[Sidetrack/Respud]],"Geol. Sidetracks")</f>
        <v>0</v>
      </c>
      <c r="L118" s="81">
        <f>COUNTIFS(Offshore_Wells_Jan_2024[[Region QB]:[Region QB]],"C/SWA",Offshore_Wells_Jan_2024[[Spud Year]:[Spud Year]],L$4,Offshore_Wells_Jan_2024[[Original Wellbore Intent]:[Original Wellbore Intent]],"Appraisal",Offshore_Wells_Jan_2024[[Sidetrack/Respud]:[Sidetrack/Respud]],"Geol. Sidetracks")</f>
        <v>0</v>
      </c>
      <c r="M118" s="81">
        <f>COUNTIFS(Offshore_Wells_Jan_2024[[Region QB]:[Region QB]],"C/SWA",Offshore_Wells_Jan_2024[[Spud Year]:[Spud Year]],M$4,Offshore_Wells_Jan_2024[[Original Wellbore Intent]:[Original Wellbore Intent]],"Appraisal",Offshore_Wells_Jan_2024[[Sidetrack/Respud]:[Sidetrack/Respud]],"Geol. Sidetracks")</f>
        <v>0</v>
      </c>
      <c r="N118" s="81">
        <f>COUNTIFS(Offshore_Wells_Jan_2024[[Region QB]:[Region QB]],"C/SWA",Offshore_Wells_Jan_2024[[Spud Year]:[Spud Year]],N$4,Offshore_Wells_Jan_2024[[Original Wellbore Intent]:[Original Wellbore Intent]],"Appraisal",Offshore_Wells_Jan_2024[[Sidetrack/Respud]:[Sidetrack/Respud]],"Geol. Sidetracks")</f>
        <v>0</v>
      </c>
      <c r="O118" s="81">
        <f>COUNTIFS(Offshore_Wells_Jan_2024[[Region QB]:[Region QB]],"C/SWA",Offshore_Wells_Jan_2024[[Spud Year]:[Spud Year]],O$4,Offshore_Wells_Jan_2024[[Original Wellbore Intent]:[Original Wellbore Intent]],"Appraisal",Offshore_Wells_Jan_2024[[Sidetrack/Respud]:[Sidetrack/Respud]],"Geol. Sidetracks")</f>
        <v>0</v>
      </c>
      <c r="P118" s="81">
        <f>COUNTIFS(Offshore_Wells_Jan_2024[[Region QB]:[Region QB]],"C/SWA",Offshore_Wells_Jan_2024[[Spud Year]:[Spud Year]],P$4,Offshore_Wells_Jan_2024[[Original Wellbore Intent]:[Original Wellbore Intent]],"Appraisal",Offshore_Wells_Jan_2024[[Sidetrack/Respud]:[Sidetrack/Respud]],"Geol. Sidetracks")</f>
        <v>0</v>
      </c>
      <c r="Q118" s="81">
        <f>COUNTIFS(Offshore_Wells_Jan_2024[[Region QB]:[Region QB]],"C/SWA",Offshore_Wells_Jan_2024[[Spud Year]:[Spud Year]],Q$4,Offshore_Wells_Jan_2024[[Original Wellbore Intent]:[Original Wellbore Intent]],"Appraisal",Offshore_Wells_Jan_2024[[Sidetrack/Respud]:[Sidetrack/Respud]],"Geol. Sidetracks")</f>
        <v>0</v>
      </c>
      <c r="R118" s="81">
        <f>COUNTIFS(Offshore_Wells_Jan_2024[[Region QB]:[Region QB]],"C/SWA",Offshore_Wells_Jan_2024[[Spud Year]:[Spud Year]],R$4,Offshore_Wells_Jan_2024[[Original Wellbore Intent]:[Original Wellbore Intent]],"Appraisal",Offshore_Wells_Jan_2024[[Sidetrack/Respud]:[Sidetrack/Respud]],"Geol. Sidetracks")</f>
        <v>0</v>
      </c>
      <c r="S118" s="81">
        <f>COUNTIFS(Offshore_Wells_Jan_2024[[Region QB]:[Region QB]],"C/SWA",Offshore_Wells_Jan_2024[[Spud Year]:[Spud Year]],S$4,Offshore_Wells_Jan_2024[[Original Wellbore Intent]:[Original Wellbore Intent]],"Appraisal",Offshore_Wells_Jan_2024[[Sidetrack/Respud]:[Sidetrack/Respud]],"Geol. Sidetracks")</f>
        <v>0</v>
      </c>
      <c r="T118" s="81">
        <f>COUNTIFS(Offshore_Wells_Jan_2024[[Region QB]:[Region QB]],"C/SWA",Offshore_Wells_Jan_2024[[Spud Year]:[Spud Year]],T$4,Offshore_Wells_Jan_2024[[Original Wellbore Intent]:[Original Wellbore Intent]],"Appraisal",Offshore_Wells_Jan_2024[[Sidetrack/Respud]:[Sidetrack/Respud]],"Geol. Sidetracks")</f>
        <v>0</v>
      </c>
      <c r="U118" s="81">
        <f>COUNTIFS(Offshore_Wells_Jan_2024[[Region QB]:[Region QB]],"C/SWA",Offshore_Wells_Jan_2024[[Spud Year]:[Spud Year]],U$4,Offshore_Wells_Jan_2024[[Original Wellbore Intent]:[Original Wellbore Intent]],"Appraisal",Offshore_Wells_Jan_2024[[Sidetrack/Respud]:[Sidetrack/Respud]],"Geol. Sidetracks")</f>
        <v>0</v>
      </c>
      <c r="V118" s="81">
        <f>COUNTIFS(Offshore_Wells_Jan_2024[[Region QB]:[Region QB]],"C/SWA",Offshore_Wells_Jan_2024[[Spud Year]:[Spud Year]],V$4,Offshore_Wells_Jan_2024[[Original Wellbore Intent]:[Original Wellbore Intent]],"Appraisal",Offshore_Wells_Jan_2024[[Sidetrack/Respud]:[Sidetrack/Respud]],"Geol. Sidetracks")</f>
        <v>0</v>
      </c>
      <c r="W118" s="81">
        <f>COUNTIFS(Offshore_Wells_Jan_2024[[Region QB]:[Region QB]],"C/SWA",Offshore_Wells_Jan_2024[[Spud Year]:[Spud Year]],W$4,Offshore_Wells_Jan_2024[[Original Wellbore Intent]:[Original Wellbore Intent]],"Appraisal",Offshore_Wells_Jan_2024[[Sidetrack/Respud]:[Sidetrack/Respud]],"Geol. Sidetracks")</f>
        <v>0</v>
      </c>
      <c r="X118" s="81">
        <f>COUNTIFS(Offshore_Wells_Jan_2024[[Region QB]:[Region QB]],"C/SWA",Offshore_Wells_Jan_2024[[Spud Year]:[Spud Year]],X$4,Offshore_Wells_Jan_2024[[Original Wellbore Intent]:[Original Wellbore Intent]],"Appraisal",Offshore_Wells_Jan_2024[[Sidetrack/Respud]:[Sidetrack/Respud]],"Geol. Sidetracks")</f>
        <v>0</v>
      </c>
      <c r="Y118" s="81">
        <f>COUNTIFS(Offshore_Wells_Jan_2024[[Region QB]:[Region QB]],"C/SWA",Offshore_Wells_Jan_2024[[Spud Year]:[Spud Year]],Y$4,Offshore_Wells_Jan_2024[[Original Wellbore Intent]:[Original Wellbore Intent]],"Appraisal",Offshore_Wells_Jan_2024[[Sidetrack/Respud]:[Sidetrack/Respud]],"Geol. Sidetracks")</f>
        <v>0</v>
      </c>
      <c r="Z118" s="81">
        <f>COUNTIFS(Offshore_Wells_Jan_2024[[Region QB]:[Region QB]],"C/SWA",Offshore_Wells_Jan_2024[[Spud Year]:[Spud Year]],Z$4,Offshore_Wells_Jan_2024[[Original Wellbore Intent]:[Original Wellbore Intent]],"Appraisal",Offshore_Wells_Jan_2024[[Sidetrack/Respud]:[Sidetrack/Respud]],"Geol. Sidetracks")</f>
        <v>0</v>
      </c>
      <c r="AA118" s="81">
        <f>COUNTIFS(Offshore_Wells_Jan_2024[[Region QB]:[Region QB]],"C/SWA",Offshore_Wells_Jan_2024[[Spud Year]:[Spud Year]],AA$4,Offshore_Wells_Jan_2024[[Original Wellbore Intent]:[Original Wellbore Intent]],"Appraisal",Offshore_Wells_Jan_2024[[Sidetrack/Respud]:[Sidetrack/Respud]],"Geol. Sidetracks")</f>
        <v>0</v>
      </c>
      <c r="AB118" s="81">
        <f>COUNTIFS(Offshore_Wells_Jan_2024[[Region QB]:[Region QB]],"C/SWA",Offshore_Wells_Jan_2024[[Spud Year]:[Spud Year]],AB$4,Offshore_Wells_Jan_2024[[Original Wellbore Intent]:[Original Wellbore Intent]],"Appraisal",Offshore_Wells_Jan_2024[[Sidetrack/Respud]:[Sidetrack/Respud]],"Geol. Sidetracks")</f>
        <v>0</v>
      </c>
      <c r="AC118" s="81">
        <f>COUNTIFS(Offshore_Wells_Jan_2024[[Region QB]:[Region QB]],"C/SWA",Offshore_Wells_Jan_2024[[Spud Year]:[Spud Year]],AC$4,Offshore_Wells_Jan_2024[[Original Wellbore Intent]:[Original Wellbore Intent]],"Appraisal",Offshore_Wells_Jan_2024[[Sidetrack/Respud]:[Sidetrack/Respud]],"Geol. Sidetracks")</f>
        <v>0</v>
      </c>
      <c r="AD118" s="81">
        <f>COUNTIFS(Offshore_Wells_Jan_2024[[Region QB]:[Region QB]],"C/SWA",Offshore_Wells_Jan_2024[[Spud Year]:[Spud Year]],AD$4,Offshore_Wells_Jan_2024[[Original Wellbore Intent]:[Original Wellbore Intent]],"Appraisal",Offshore_Wells_Jan_2024[[Sidetrack/Respud]:[Sidetrack/Respud]],"Geol. Sidetracks")</f>
        <v>0</v>
      </c>
      <c r="AE118" s="81">
        <f>COUNTIFS(Offshore_Wells_Jan_2024[[Region QB]:[Region QB]],"C/SWA",Offshore_Wells_Jan_2024[[Spud Year]:[Spud Year]],AE$4,Offshore_Wells_Jan_2024[[Original Wellbore Intent]:[Original Wellbore Intent]],"Appraisal",Offshore_Wells_Jan_2024[[Sidetrack/Respud]:[Sidetrack/Respud]],"Geol. Sidetracks")</f>
        <v>0</v>
      </c>
      <c r="AF118" s="81">
        <f>COUNTIFS(Offshore_Wells_Jan_2024[[Region QB]:[Region QB]],"C/SWA",Offshore_Wells_Jan_2024[[Spud Year]:[Spud Year]],AF$4,Offshore_Wells_Jan_2024[[Original Wellbore Intent]:[Original Wellbore Intent]],"Appraisal",Offshore_Wells_Jan_2024[[Sidetrack/Respud]:[Sidetrack/Respud]],"Geol. Sidetracks")</f>
        <v>0</v>
      </c>
      <c r="AG118" s="81">
        <f>COUNTIFS(Offshore_Wells_Jan_2024[[Region QB]:[Region QB]],"C/SWA",Offshore_Wells_Jan_2024[[Spud Year]:[Spud Year]],AG$4,Offshore_Wells_Jan_2024[[Original Wellbore Intent]:[Original Wellbore Intent]],"Appraisal",Offshore_Wells_Jan_2024[[Sidetrack/Respud]:[Sidetrack/Respud]],"Geol. Sidetracks")</f>
        <v>0</v>
      </c>
      <c r="AH118" s="81">
        <f>COUNTIFS(Offshore_Wells_Jan_2024[[Region QB]:[Region QB]],"C/SWA",Offshore_Wells_Jan_2024[[Spud Year]:[Spud Year]],AH$4,Offshore_Wells_Jan_2024[[Original Wellbore Intent]:[Original Wellbore Intent]],"Appraisal",Offshore_Wells_Jan_2024[[Sidetrack/Respud]:[Sidetrack/Respud]],"Geol. Sidetracks")</f>
        <v>0</v>
      </c>
      <c r="AI118" s="81">
        <f>COUNTIFS(Offshore_Wells_Jan_2024[[Region QB]:[Region QB]],"C/SWA",Offshore_Wells_Jan_2024[[Spud Year]:[Spud Year]],AI$4,Offshore_Wells_Jan_2024[[Original Wellbore Intent]:[Original Wellbore Intent]],"Appraisal",Offshore_Wells_Jan_2024[[Sidetrack/Respud]:[Sidetrack/Respud]],"Geol. Sidetracks")</f>
        <v>0</v>
      </c>
      <c r="AJ118" s="81">
        <f>COUNTIFS(Offshore_Wells_Jan_2024[[Region QB]:[Region QB]],"C/SWA",Offshore_Wells_Jan_2024[[Spud Year]:[Spud Year]],AJ$4,Offshore_Wells_Jan_2024[[Original Wellbore Intent]:[Original Wellbore Intent]],"Appraisal",Offshore_Wells_Jan_2024[[Sidetrack/Respud]:[Sidetrack/Respud]],"Geol. Sidetracks")</f>
        <v>0</v>
      </c>
      <c r="AK118" s="81">
        <f>COUNTIFS(Offshore_Wells_Jan_2024[[Region QB]:[Region QB]],"C/SWA",Offshore_Wells_Jan_2024[[Spud Year]:[Spud Year]],AK$4,Offshore_Wells_Jan_2024[[Original Wellbore Intent]:[Original Wellbore Intent]],"Appraisal",Offshore_Wells_Jan_2024[[Sidetrack/Respud]:[Sidetrack/Respud]],"Geol. Sidetracks")</f>
        <v>0</v>
      </c>
      <c r="AL118" s="81">
        <f>COUNTIFS(Offshore_Wells_Jan_2024[[Region QB]:[Region QB]],"C/SWA",Offshore_Wells_Jan_2024[[Spud Year]:[Spud Year]],AL$4,Offshore_Wells_Jan_2024[[Original Wellbore Intent]:[Original Wellbore Intent]],"Appraisal",Offshore_Wells_Jan_2024[[Sidetrack/Respud]:[Sidetrack/Respud]],"Geol. Sidetracks")</f>
        <v>0</v>
      </c>
      <c r="AM118" s="81">
        <f>COUNTIFS(Offshore_Wells_Jan_2024[[Region QB]:[Region QB]],"C/SWA",Offshore_Wells_Jan_2024[[Spud Year]:[Spud Year]],AM$4,Offshore_Wells_Jan_2024[[Original Wellbore Intent]:[Original Wellbore Intent]],"Appraisal",Offshore_Wells_Jan_2024[[Sidetrack/Respud]:[Sidetrack/Respud]],"Geol. Sidetracks")</f>
        <v>0</v>
      </c>
      <c r="AN118" s="81">
        <f>COUNTIFS(Offshore_Wells_Jan_2024[[Region QB]:[Region QB]],"C/SWA",Offshore_Wells_Jan_2024[[Spud Year]:[Spud Year]],AN$4,Offshore_Wells_Jan_2024[[Original Wellbore Intent]:[Original Wellbore Intent]],"Appraisal",Offshore_Wells_Jan_2024[[Sidetrack/Respud]:[Sidetrack/Respud]],"Geol. Sidetracks")</f>
        <v>0</v>
      </c>
      <c r="AO118" s="81">
        <f>COUNTIFS(Offshore_Wells_Jan_2024[[Region QB]:[Region QB]],"C/SWA",Offshore_Wells_Jan_2024[[Spud Year]:[Spud Year]],AO$4,Offshore_Wells_Jan_2024[[Original Wellbore Intent]:[Original Wellbore Intent]],"Appraisal",Offshore_Wells_Jan_2024[[Sidetrack/Respud]:[Sidetrack/Respud]],"Geol. Sidetracks")</f>
        <v>0</v>
      </c>
      <c r="AP118" s="81">
        <f>COUNTIFS(Offshore_Wells_Jan_2024[[Region QB]:[Region QB]],"C/SWA",Offshore_Wells_Jan_2024[[Spud Year]:[Spud Year]],AP$4,Offshore_Wells_Jan_2024[[Original Wellbore Intent]:[Original Wellbore Intent]],"Appraisal",Offshore_Wells_Jan_2024[[Sidetrack/Respud]:[Sidetrack/Respud]],"Geol. Sidetracks")</f>
        <v>0</v>
      </c>
      <c r="AQ118" s="81">
        <f>COUNTIFS(Offshore_Wells_Jan_2024[[Region QB]:[Region QB]],"C/SWA",Offshore_Wells_Jan_2024[[Spud Year]:[Spud Year]],AQ$4,Offshore_Wells_Jan_2024[[Original Wellbore Intent]:[Original Wellbore Intent]],"Appraisal",Offshore_Wells_Jan_2024[[Sidetrack/Respud]:[Sidetrack/Respud]],"Geol. Sidetracks")</f>
        <v>0</v>
      </c>
      <c r="AR118" s="81">
        <f>COUNTIFS(Offshore_Wells_Jan_2024[[Region QB]:[Region QB]],"C/SWA",Offshore_Wells_Jan_2024[[Spud Year]:[Spud Year]],AR$4,Offshore_Wells_Jan_2024[[Original Wellbore Intent]:[Original Wellbore Intent]],"Appraisal",Offshore_Wells_Jan_2024[[Sidetrack/Respud]:[Sidetrack/Respud]],"Geol. Sidetracks")</f>
        <v>0</v>
      </c>
      <c r="AS118" s="81">
        <f>COUNTIFS(Offshore_Wells_Jan_2024[[Region QB]:[Region QB]],"C/SWA",Offshore_Wells_Jan_2024[[Spud Year]:[Spud Year]],AS$4,Offshore_Wells_Jan_2024[[Original Wellbore Intent]:[Original Wellbore Intent]],"Appraisal",Offshore_Wells_Jan_2024[[Sidetrack/Respud]:[Sidetrack/Respud]],"Geol. Sidetracks")</f>
        <v>0</v>
      </c>
      <c r="AT118" s="81">
        <f>COUNTIFS(Offshore_Wells_Jan_2024[[Region QB]:[Region QB]],"C/SWA",Offshore_Wells_Jan_2024[[Spud Year]:[Spud Year]],AT$4,Offshore_Wells_Jan_2024[[Original Wellbore Intent]:[Original Wellbore Intent]],"Appraisal",Offshore_Wells_Jan_2024[[Sidetrack/Respud]:[Sidetrack/Respud]],"Geol. Sidetracks")</f>
        <v>0</v>
      </c>
      <c r="AU118" s="81">
        <f>COUNTIFS(Offshore_Wells_Jan_2024[[Region QB]:[Region QB]],"C/SWA",Offshore_Wells_Jan_2024[[Spud Year]:[Spud Year]],AU$4,Offshore_Wells_Jan_2024[[Original Wellbore Intent]:[Original Wellbore Intent]],"Appraisal",Offshore_Wells_Jan_2024[[Sidetrack/Respud]:[Sidetrack/Respud]],"Geol. Sidetracks")</f>
        <v>0</v>
      </c>
      <c r="AV118" s="81">
        <f>COUNTIFS(Offshore_Wells_Jan_2024[[Region QB]:[Region QB]],"C/SWA",Offshore_Wells_Jan_2024[[Spud Year]:[Spud Year]],AV$4,Offshore_Wells_Jan_2024[[Original Wellbore Intent]:[Original Wellbore Intent]],"Appraisal",Offshore_Wells_Jan_2024[[Sidetrack/Respud]:[Sidetrack/Respud]],"Geol. Sidetracks")</f>
        <v>0</v>
      </c>
      <c r="AW118" s="81">
        <f>COUNTIFS(Offshore_Wells_Jan_2024[[Region QB]:[Region QB]],"C/SWA",Offshore_Wells_Jan_2024[[Spud Year]:[Spud Year]],AW$4,Offshore_Wells_Jan_2024[[Original Wellbore Intent]:[Original Wellbore Intent]],"Appraisal",Offshore_Wells_Jan_2024[[Sidetrack/Respud]:[Sidetrack/Respud]],"Geol. Sidetracks")</f>
        <v>0</v>
      </c>
      <c r="AX118" s="81">
        <f>COUNTIFS(Offshore_Wells_Jan_2024[[Region QB]:[Region QB]],"C/SWA",Offshore_Wells_Jan_2024[[Spud Year]:[Spud Year]],AX$4,Offshore_Wells_Jan_2024[[Original Wellbore Intent]:[Original Wellbore Intent]],"Appraisal",Offshore_Wells_Jan_2024[[Sidetrack/Respud]:[Sidetrack/Respud]],"Geol. Sidetracks")</f>
        <v>0</v>
      </c>
      <c r="AY118" s="81">
        <f>COUNTIFS(Offshore_Wells_Jan_2024[[Region QB]:[Region QB]],"C/SWA",Offshore_Wells_Jan_2024[[Spud Year]:[Spud Year]],AY$4,Offshore_Wells_Jan_2024[[Original Wellbore Intent]:[Original Wellbore Intent]],"Appraisal",Offshore_Wells_Jan_2024[[Sidetrack/Respud]:[Sidetrack/Respud]],"Geol. Sidetracks")</f>
        <v>0</v>
      </c>
      <c r="AZ118" s="81">
        <f>COUNTIFS(Offshore_Wells_Jan_2024[[Region QB]:[Region QB]],"C/SWA",Offshore_Wells_Jan_2024[[Spud Year]:[Spud Year]],AZ$4,Offshore_Wells_Jan_2024[[Original Wellbore Intent]:[Original Wellbore Intent]],"Appraisal",Offshore_Wells_Jan_2024[[Sidetrack/Respud]:[Sidetrack/Respud]],"Geol. Sidetracks")</f>
        <v>0</v>
      </c>
      <c r="BA118" s="81">
        <f>COUNTIFS(Offshore_Wells_Jan_2024[[Region QB]:[Region QB]],"C/SWA",Offshore_Wells_Jan_2024[[Spud Year]:[Spud Year]],BA$4,Offshore_Wells_Jan_2024[[Original Wellbore Intent]:[Original Wellbore Intent]],"Appraisal",Offshore_Wells_Jan_2024[[Sidetrack/Respud]:[Sidetrack/Respud]],"Geol. Sidetracks")</f>
        <v>0</v>
      </c>
      <c r="BB118" s="81">
        <f>COUNTIFS(Offshore_Wells_Jan_2024[[Region QB]:[Region QB]],"C/SWA",Offshore_Wells_Jan_2024[[Spud Year]:[Spud Year]],BB$4,Offshore_Wells_Jan_2024[[Original Wellbore Intent]:[Original Wellbore Intent]],"Appraisal",Offshore_Wells_Jan_2024[[Sidetrack/Respud]:[Sidetrack/Respud]],"Geol. Sidetracks")</f>
        <v>0</v>
      </c>
      <c r="BC118" s="81">
        <f>COUNTIFS(Offshore_Wells_Jan_2024[[Region QB]:[Region QB]],"C/SWA",Offshore_Wells_Jan_2024[[Spud Year]:[Spud Year]],BC$4,Offshore_Wells_Jan_2024[[Original Wellbore Intent]:[Original Wellbore Intent]],"Appraisal",Offshore_Wells_Jan_2024[[Sidetrack/Respud]:[Sidetrack/Respud]],"Geol. Sidetracks")</f>
        <v>0</v>
      </c>
      <c r="BD118" s="81">
        <f>COUNTIFS(Offshore_Wells_Jan_2024[[Region QB]:[Region QB]],"C/SWA",Offshore_Wells_Jan_2024[[Spud Year]:[Spud Year]],BD$4,Offshore_Wells_Jan_2024[[Original Wellbore Intent]:[Original Wellbore Intent]],"Appraisal",Offshore_Wells_Jan_2024[[Sidetrack/Respud]:[Sidetrack/Respud]],"Geol. Sidetracks")</f>
        <v>0</v>
      </c>
      <c r="BE118" s="81">
        <f>COUNTIFS(Offshore_Wells_Jan_2024[[Region QB]:[Region QB]],"C/SWA",Offshore_Wells_Jan_2024[[Spud Year]:[Spud Year]],BE$4,Offshore_Wells_Jan_2024[[Original Wellbore Intent]:[Original Wellbore Intent]],"Appraisal",Offshore_Wells_Jan_2024[[Sidetrack/Respud]:[Sidetrack/Respud]],"Geol. Sidetracks")</f>
        <v>0</v>
      </c>
      <c r="BF118" s="81">
        <f>COUNTIFS(Offshore_Wells_Jan_2024[[Region QB]:[Region QB]],"C/SWA",Offshore_Wells_Jan_2024[[Spud Year]:[Spud Year]],BF$4,Offshore_Wells_Jan_2024[[Original Wellbore Intent]:[Original Wellbore Intent]],"Appraisal",Offshore_Wells_Jan_2024[[Sidetrack/Respud]:[Sidetrack/Respud]],"Geol. Sidetracks")</f>
        <v>1</v>
      </c>
      <c r="BG118" s="81">
        <f>COUNTIFS(Offshore_Wells_Jan_2024[[Region QB]:[Region QB]],"C/SWA",Offshore_Wells_Jan_2024[[Spud Year]:[Spud Year]],BG$4,Offshore_Wells_Jan_2024[[Original Wellbore Intent]:[Original Wellbore Intent]],"Appraisal",Offshore_Wells_Jan_2024[[Sidetrack/Respud]:[Sidetrack/Respud]],"Geol. Sidetracks")</f>
        <v>0</v>
      </c>
      <c r="BH118" s="81">
        <f>COUNTIFS(Offshore_Wells_Jan_2024[[Region QB]:[Region QB]],"C/SWA",Offshore_Wells_Jan_2024[[Spud Year]:[Spud Year]],BH$4,Offshore_Wells_Jan_2024[[Original Wellbore Intent]:[Original Wellbore Intent]],"Appraisal",Offshore_Wells_Jan_2024[[Sidetrack/Respud]:[Sidetrack/Respud]],"Geol. Sidetracks")</f>
        <v>0</v>
      </c>
      <c r="BI118" s="81">
        <f>COUNTIFS(Offshore_Wells_Jan_2024[[Region QB]:[Region QB]],"C/SWA",Offshore_Wells_Jan_2024[[Spud Year]:[Spud Year]],BI$4,Offshore_Wells_Jan_2024[[Original Wellbore Intent]:[Original Wellbore Intent]],"Appraisal",Offshore_Wells_Jan_2024[[Sidetrack/Respud]:[Sidetrack/Respud]],"Geol. Sidetracks")</f>
        <v>0</v>
      </c>
      <c r="BJ118" s="81">
        <f>COUNTIFS(Offshore_Wells_Jan_2024[[Region QB]:[Region QB]],"C/SWA",Offshore_Wells_Jan_2024[[Spud Year]:[Spud Year]],BJ$4,Offshore_Wells_Jan_2024[[Original Wellbore Intent]:[Original Wellbore Intent]],"Appraisal",Offshore_Wells_Jan_2024[[Sidetrack/Respud]:[Sidetrack/Respud]],"Geol. Sidetracks")</f>
        <v>0</v>
      </c>
      <c r="BK118" s="73">
        <f t="shared" si="674"/>
        <v>1</v>
      </c>
    </row>
    <row r="119" spans="1:63" outlineLevel="1" x14ac:dyDescent="0.3">
      <c r="A119" s="17"/>
      <c r="B119" s="19" t="s">
        <v>39</v>
      </c>
      <c r="C119" s="81">
        <f>COUNTIFS(Offshore_Wells_Jan_2024[[Region QB]:[Region QB]],"CNS",Offshore_Wells_Jan_2024[[Spud Year]:[Spud Year]],C$4,Offshore_Wells_Jan_2024[[Original Wellbore Intent]:[Original Wellbore Intent]],"Appraisal",Offshore_Wells_Jan_2024[[Sidetrack/Respud]:[Sidetrack/Respud]],"Geol. Sidetracks")</f>
        <v>0</v>
      </c>
      <c r="D119" s="81">
        <f>COUNTIFS(Offshore_Wells_Jan_2024[[Region QB]:[Region QB]],"CNS",Offshore_Wells_Jan_2024[[Spud Year]:[Spud Year]],D$4,Offshore_Wells_Jan_2024[[Original Wellbore Intent]:[Original Wellbore Intent]],"Appraisal",Offshore_Wells_Jan_2024[[Sidetrack/Respud]:[Sidetrack/Respud]],"Geol. Sidetracks")</f>
        <v>0</v>
      </c>
      <c r="E119" s="81">
        <f>COUNTIFS(Offshore_Wells_Jan_2024[[Region QB]:[Region QB]],"CNS",Offshore_Wells_Jan_2024[[Spud Year]:[Spud Year]],E$4,Offshore_Wells_Jan_2024[[Original Wellbore Intent]:[Original Wellbore Intent]],"Appraisal",Offshore_Wells_Jan_2024[[Sidetrack/Respud]:[Sidetrack/Respud]],"Geol. Sidetracks")</f>
        <v>0</v>
      </c>
      <c r="F119" s="81">
        <f>COUNTIFS(Offshore_Wells_Jan_2024[[Region QB]:[Region QB]],"CNS",Offshore_Wells_Jan_2024[[Spud Year]:[Spud Year]],F$4,Offshore_Wells_Jan_2024[[Original Wellbore Intent]:[Original Wellbore Intent]],"Appraisal",Offshore_Wells_Jan_2024[[Sidetrack/Respud]:[Sidetrack/Respud]],"Geol. Sidetracks")</f>
        <v>0</v>
      </c>
      <c r="G119" s="81">
        <f>COUNTIFS(Offshore_Wells_Jan_2024[[Region QB]:[Region QB]],"CNS",Offshore_Wells_Jan_2024[[Spud Year]:[Spud Year]],G$4,Offshore_Wells_Jan_2024[[Original Wellbore Intent]:[Original Wellbore Intent]],"Appraisal",Offshore_Wells_Jan_2024[[Sidetrack/Respud]:[Sidetrack/Respud]],"Geol. Sidetracks")</f>
        <v>0</v>
      </c>
      <c r="H119" s="81">
        <f>COUNTIFS(Offshore_Wells_Jan_2024[[Region QB]:[Region QB]],"CNS",Offshore_Wells_Jan_2024[[Spud Year]:[Spud Year]],H$4,Offshore_Wells_Jan_2024[[Original Wellbore Intent]:[Original Wellbore Intent]],"Appraisal",Offshore_Wells_Jan_2024[[Sidetrack/Respud]:[Sidetrack/Respud]],"Geol. Sidetracks")</f>
        <v>0</v>
      </c>
      <c r="I119" s="81">
        <f>COUNTIFS(Offshore_Wells_Jan_2024[[Region QB]:[Region QB]],"CNS",Offshore_Wells_Jan_2024[[Spud Year]:[Spud Year]],I$4,Offshore_Wells_Jan_2024[[Original Wellbore Intent]:[Original Wellbore Intent]],"Appraisal",Offshore_Wells_Jan_2024[[Sidetrack/Respud]:[Sidetrack/Respud]],"Geol. Sidetracks")</f>
        <v>0</v>
      </c>
      <c r="J119" s="81">
        <f>COUNTIFS(Offshore_Wells_Jan_2024[[Region QB]:[Region QB]],"CNS",Offshore_Wells_Jan_2024[[Spud Year]:[Spud Year]],J$4,Offshore_Wells_Jan_2024[[Original Wellbore Intent]:[Original Wellbore Intent]],"Appraisal",Offshore_Wells_Jan_2024[[Sidetrack/Respud]:[Sidetrack/Respud]],"Geol. Sidetracks")</f>
        <v>0</v>
      </c>
      <c r="K119" s="81">
        <f>COUNTIFS(Offshore_Wells_Jan_2024[[Region QB]:[Region QB]],"CNS",Offshore_Wells_Jan_2024[[Spud Year]:[Spud Year]],K$4,Offshore_Wells_Jan_2024[[Original Wellbore Intent]:[Original Wellbore Intent]],"Appraisal",Offshore_Wells_Jan_2024[[Sidetrack/Respud]:[Sidetrack/Respud]],"Geol. Sidetracks")</f>
        <v>0</v>
      </c>
      <c r="L119" s="81">
        <f>COUNTIFS(Offshore_Wells_Jan_2024[[Region QB]:[Region QB]],"CNS",Offshore_Wells_Jan_2024[[Spud Year]:[Spud Year]],L$4,Offshore_Wells_Jan_2024[[Original Wellbore Intent]:[Original Wellbore Intent]],"Appraisal",Offshore_Wells_Jan_2024[[Sidetrack/Respud]:[Sidetrack/Respud]],"Geol. Sidetracks")</f>
        <v>0</v>
      </c>
      <c r="M119" s="81">
        <f>COUNTIFS(Offshore_Wells_Jan_2024[[Region QB]:[Region QB]],"CNS",Offshore_Wells_Jan_2024[[Spud Year]:[Spud Year]],M$4,Offshore_Wells_Jan_2024[[Original Wellbore Intent]:[Original Wellbore Intent]],"Appraisal",Offshore_Wells_Jan_2024[[Sidetrack/Respud]:[Sidetrack/Respud]],"Geol. Sidetracks")</f>
        <v>0</v>
      </c>
      <c r="N119" s="81">
        <f>COUNTIFS(Offshore_Wells_Jan_2024[[Region QB]:[Region QB]],"CNS",Offshore_Wells_Jan_2024[[Spud Year]:[Spud Year]],N$4,Offshore_Wells_Jan_2024[[Original Wellbore Intent]:[Original Wellbore Intent]],"Appraisal",Offshore_Wells_Jan_2024[[Sidetrack/Respud]:[Sidetrack/Respud]],"Geol. Sidetracks")</f>
        <v>0</v>
      </c>
      <c r="O119" s="81">
        <f>COUNTIFS(Offshore_Wells_Jan_2024[[Region QB]:[Region QB]],"CNS",Offshore_Wells_Jan_2024[[Spud Year]:[Spud Year]],O$4,Offshore_Wells_Jan_2024[[Original Wellbore Intent]:[Original Wellbore Intent]],"Appraisal",Offshore_Wells_Jan_2024[[Sidetrack/Respud]:[Sidetrack/Respud]],"Geol. Sidetracks")</f>
        <v>0</v>
      </c>
      <c r="P119" s="81">
        <f>COUNTIFS(Offshore_Wells_Jan_2024[[Region QB]:[Region QB]],"CNS",Offshore_Wells_Jan_2024[[Spud Year]:[Spud Year]],P$4,Offshore_Wells_Jan_2024[[Original Wellbore Intent]:[Original Wellbore Intent]],"Appraisal",Offshore_Wells_Jan_2024[[Sidetrack/Respud]:[Sidetrack/Respud]],"Geol. Sidetracks")</f>
        <v>0</v>
      </c>
      <c r="Q119" s="81">
        <f>COUNTIFS(Offshore_Wells_Jan_2024[[Region QB]:[Region QB]],"CNS",Offshore_Wells_Jan_2024[[Spud Year]:[Spud Year]],Q$4,Offshore_Wells_Jan_2024[[Original Wellbore Intent]:[Original Wellbore Intent]],"Appraisal",Offshore_Wells_Jan_2024[[Sidetrack/Respud]:[Sidetrack/Respud]],"Geol. Sidetracks")</f>
        <v>0</v>
      </c>
      <c r="R119" s="81">
        <f>COUNTIFS(Offshore_Wells_Jan_2024[[Region QB]:[Region QB]],"CNS",Offshore_Wells_Jan_2024[[Spud Year]:[Spud Year]],R$4,Offshore_Wells_Jan_2024[[Original Wellbore Intent]:[Original Wellbore Intent]],"Appraisal",Offshore_Wells_Jan_2024[[Sidetrack/Respud]:[Sidetrack/Respud]],"Geol. Sidetracks")</f>
        <v>0</v>
      </c>
      <c r="S119" s="81">
        <f>COUNTIFS(Offshore_Wells_Jan_2024[[Region QB]:[Region QB]],"CNS",Offshore_Wells_Jan_2024[[Spud Year]:[Spud Year]],S$4,Offshore_Wells_Jan_2024[[Original Wellbore Intent]:[Original Wellbore Intent]],"Appraisal",Offshore_Wells_Jan_2024[[Sidetrack/Respud]:[Sidetrack/Respud]],"Geol. Sidetracks")</f>
        <v>0</v>
      </c>
      <c r="T119" s="81">
        <f>COUNTIFS(Offshore_Wells_Jan_2024[[Region QB]:[Region QB]],"CNS",Offshore_Wells_Jan_2024[[Spud Year]:[Spud Year]],T$4,Offshore_Wells_Jan_2024[[Original Wellbore Intent]:[Original Wellbore Intent]],"Appraisal",Offshore_Wells_Jan_2024[[Sidetrack/Respud]:[Sidetrack/Respud]],"Geol. Sidetracks")</f>
        <v>0</v>
      </c>
      <c r="U119" s="81">
        <f>COUNTIFS(Offshore_Wells_Jan_2024[[Region QB]:[Region QB]],"CNS",Offshore_Wells_Jan_2024[[Spud Year]:[Spud Year]],U$4,Offshore_Wells_Jan_2024[[Original Wellbore Intent]:[Original Wellbore Intent]],"Appraisal",Offshore_Wells_Jan_2024[[Sidetrack/Respud]:[Sidetrack/Respud]],"Geol. Sidetracks")</f>
        <v>1</v>
      </c>
      <c r="V119" s="81">
        <f>COUNTIFS(Offshore_Wells_Jan_2024[[Region QB]:[Region QB]],"CNS",Offshore_Wells_Jan_2024[[Spud Year]:[Spud Year]],V$4,Offshore_Wells_Jan_2024[[Original Wellbore Intent]:[Original Wellbore Intent]],"Appraisal",Offshore_Wells_Jan_2024[[Sidetrack/Respud]:[Sidetrack/Respud]],"Geol. Sidetracks")</f>
        <v>0</v>
      </c>
      <c r="W119" s="81">
        <f>COUNTIFS(Offshore_Wells_Jan_2024[[Region QB]:[Region QB]],"CNS",Offshore_Wells_Jan_2024[[Spud Year]:[Spud Year]],W$4,Offshore_Wells_Jan_2024[[Original Wellbore Intent]:[Original Wellbore Intent]],"Appraisal",Offshore_Wells_Jan_2024[[Sidetrack/Respud]:[Sidetrack/Respud]],"Geol. Sidetracks")</f>
        <v>0</v>
      </c>
      <c r="X119" s="81">
        <f>COUNTIFS(Offshore_Wells_Jan_2024[[Region QB]:[Region QB]],"CNS",Offshore_Wells_Jan_2024[[Spud Year]:[Spud Year]],X$4,Offshore_Wells_Jan_2024[[Original Wellbore Intent]:[Original Wellbore Intent]],"Appraisal",Offshore_Wells_Jan_2024[[Sidetrack/Respud]:[Sidetrack/Respud]],"Geol. Sidetracks")</f>
        <v>0</v>
      </c>
      <c r="Y119" s="81">
        <f>COUNTIFS(Offshore_Wells_Jan_2024[[Region QB]:[Region QB]],"CNS",Offshore_Wells_Jan_2024[[Spud Year]:[Spud Year]],Y$4,Offshore_Wells_Jan_2024[[Original Wellbore Intent]:[Original Wellbore Intent]],"Appraisal",Offshore_Wells_Jan_2024[[Sidetrack/Respud]:[Sidetrack/Respud]],"Geol. Sidetracks")</f>
        <v>0</v>
      </c>
      <c r="Z119" s="81">
        <f>COUNTIFS(Offshore_Wells_Jan_2024[[Region QB]:[Region QB]],"CNS",Offshore_Wells_Jan_2024[[Spud Year]:[Spud Year]],Z$4,Offshore_Wells_Jan_2024[[Original Wellbore Intent]:[Original Wellbore Intent]],"Appraisal",Offshore_Wells_Jan_2024[[Sidetrack/Respud]:[Sidetrack/Respud]],"Geol. Sidetracks")</f>
        <v>0</v>
      </c>
      <c r="AA119" s="81">
        <f>COUNTIFS(Offshore_Wells_Jan_2024[[Region QB]:[Region QB]],"CNS",Offshore_Wells_Jan_2024[[Spud Year]:[Spud Year]],AA$4,Offshore_Wells_Jan_2024[[Original Wellbore Intent]:[Original Wellbore Intent]],"Appraisal",Offshore_Wells_Jan_2024[[Sidetrack/Respud]:[Sidetrack/Respud]],"Geol. Sidetracks")</f>
        <v>1</v>
      </c>
      <c r="AB119" s="81">
        <f>COUNTIFS(Offshore_Wells_Jan_2024[[Region QB]:[Region QB]],"CNS",Offshore_Wells_Jan_2024[[Spud Year]:[Spud Year]],AB$4,Offshore_Wells_Jan_2024[[Original Wellbore Intent]:[Original Wellbore Intent]],"Appraisal",Offshore_Wells_Jan_2024[[Sidetrack/Respud]:[Sidetrack/Respud]],"Geol. Sidetracks")</f>
        <v>0</v>
      </c>
      <c r="AC119" s="81">
        <f>COUNTIFS(Offshore_Wells_Jan_2024[[Region QB]:[Region QB]],"CNS",Offshore_Wells_Jan_2024[[Spud Year]:[Spud Year]],AC$4,Offshore_Wells_Jan_2024[[Original Wellbore Intent]:[Original Wellbore Intent]],"Appraisal",Offshore_Wells_Jan_2024[[Sidetrack/Respud]:[Sidetrack/Respud]],"Geol. Sidetracks")</f>
        <v>0</v>
      </c>
      <c r="AD119" s="81">
        <f>COUNTIFS(Offshore_Wells_Jan_2024[[Region QB]:[Region QB]],"CNS",Offshore_Wells_Jan_2024[[Spud Year]:[Spud Year]],AD$4,Offshore_Wells_Jan_2024[[Original Wellbore Intent]:[Original Wellbore Intent]],"Appraisal",Offshore_Wells_Jan_2024[[Sidetrack/Respud]:[Sidetrack/Respud]],"Geol. Sidetracks")</f>
        <v>0</v>
      </c>
      <c r="AE119" s="81">
        <f>COUNTIFS(Offshore_Wells_Jan_2024[[Region QB]:[Region QB]],"CNS",Offshore_Wells_Jan_2024[[Spud Year]:[Spud Year]],AE$4,Offshore_Wells_Jan_2024[[Original Wellbore Intent]:[Original Wellbore Intent]],"Appraisal",Offshore_Wells_Jan_2024[[Sidetrack/Respud]:[Sidetrack/Respud]],"Geol. Sidetracks")</f>
        <v>1</v>
      </c>
      <c r="AF119" s="81">
        <f>COUNTIFS(Offshore_Wells_Jan_2024[[Region QB]:[Region QB]],"CNS",Offshore_Wells_Jan_2024[[Spud Year]:[Spud Year]],AF$4,Offshore_Wells_Jan_2024[[Original Wellbore Intent]:[Original Wellbore Intent]],"Appraisal",Offshore_Wells_Jan_2024[[Sidetrack/Respud]:[Sidetrack/Respud]],"Geol. Sidetracks")</f>
        <v>1</v>
      </c>
      <c r="AG119" s="81">
        <f>COUNTIFS(Offshore_Wells_Jan_2024[[Region QB]:[Region QB]],"CNS",Offshore_Wells_Jan_2024[[Spud Year]:[Spud Year]],AG$4,Offshore_Wells_Jan_2024[[Original Wellbore Intent]:[Original Wellbore Intent]],"Appraisal",Offshore_Wells_Jan_2024[[Sidetrack/Respud]:[Sidetrack/Respud]],"Geol. Sidetracks")</f>
        <v>0</v>
      </c>
      <c r="AH119" s="81">
        <f>COUNTIFS(Offshore_Wells_Jan_2024[[Region QB]:[Region QB]],"CNS",Offshore_Wells_Jan_2024[[Spud Year]:[Spud Year]],AH$4,Offshore_Wells_Jan_2024[[Original Wellbore Intent]:[Original Wellbore Intent]],"Appraisal",Offshore_Wells_Jan_2024[[Sidetrack/Respud]:[Sidetrack/Respud]],"Geol. Sidetracks")</f>
        <v>0</v>
      </c>
      <c r="AI119" s="81">
        <f>COUNTIFS(Offshore_Wells_Jan_2024[[Region QB]:[Region QB]],"CNS",Offshore_Wells_Jan_2024[[Spud Year]:[Spud Year]],AI$4,Offshore_Wells_Jan_2024[[Original Wellbore Intent]:[Original Wellbore Intent]],"Appraisal",Offshore_Wells_Jan_2024[[Sidetrack/Respud]:[Sidetrack/Respud]],"Geol. Sidetracks")</f>
        <v>0</v>
      </c>
      <c r="AJ119" s="81">
        <f>COUNTIFS(Offshore_Wells_Jan_2024[[Region QB]:[Region QB]],"CNS",Offshore_Wells_Jan_2024[[Spud Year]:[Spud Year]],AJ$4,Offshore_Wells_Jan_2024[[Original Wellbore Intent]:[Original Wellbore Intent]],"Appraisal",Offshore_Wells_Jan_2024[[Sidetrack/Respud]:[Sidetrack/Respud]],"Geol. Sidetracks")</f>
        <v>1</v>
      </c>
      <c r="AK119" s="81">
        <f>COUNTIFS(Offshore_Wells_Jan_2024[[Region QB]:[Region QB]],"CNS",Offshore_Wells_Jan_2024[[Spud Year]:[Spud Year]],AK$4,Offshore_Wells_Jan_2024[[Original Wellbore Intent]:[Original Wellbore Intent]],"Appraisal",Offshore_Wells_Jan_2024[[Sidetrack/Respud]:[Sidetrack/Respud]],"Geol. Sidetracks")</f>
        <v>0</v>
      </c>
      <c r="AL119" s="81">
        <f>COUNTIFS(Offshore_Wells_Jan_2024[[Region QB]:[Region QB]],"CNS",Offshore_Wells_Jan_2024[[Spud Year]:[Spud Year]],AL$4,Offshore_Wells_Jan_2024[[Original Wellbore Intent]:[Original Wellbore Intent]],"Appraisal",Offshore_Wells_Jan_2024[[Sidetrack/Respud]:[Sidetrack/Respud]],"Geol. Sidetracks")</f>
        <v>0</v>
      </c>
      <c r="AM119" s="81">
        <f>COUNTIFS(Offshore_Wells_Jan_2024[[Region QB]:[Region QB]],"CNS",Offshore_Wells_Jan_2024[[Spud Year]:[Spud Year]],AM$4,Offshore_Wells_Jan_2024[[Original Wellbore Intent]:[Original Wellbore Intent]],"Appraisal",Offshore_Wells_Jan_2024[[Sidetrack/Respud]:[Sidetrack/Respud]],"Geol. Sidetracks")</f>
        <v>0</v>
      </c>
      <c r="AN119" s="81">
        <f>COUNTIFS(Offshore_Wells_Jan_2024[[Region QB]:[Region QB]],"CNS",Offshore_Wells_Jan_2024[[Spud Year]:[Spud Year]],AN$4,Offshore_Wells_Jan_2024[[Original Wellbore Intent]:[Original Wellbore Intent]],"Appraisal",Offshore_Wells_Jan_2024[[Sidetrack/Respud]:[Sidetrack/Respud]],"Geol. Sidetracks")</f>
        <v>0</v>
      </c>
      <c r="AO119" s="81">
        <f>COUNTIFS(Offshore_Wells_Jan_2024[[Region QB]:[Region QB]],"CNS",Offshore_Wells_Jan_2024[[Spud Year]:[Spud Year]],AO$4,Offshore_Wells_Jan_2024[[Original Wellbore Intent]:[Original Wellbore Intent]],"Appraisal",Offshore_Wells_Jan_2024[[Sidetrack/Respud]:[Sidetrack/Respud]],"Geol. Sidetracks")</f>
        <v>0</v>
      </c>
      <c r="AP119" s="81">
        <f>COUNTIFS(Offshore_Wells_Jan_2024[[Region QB]:[Region QB]],"CNS",Offshore_Wells_Jan_2024[[Spud Year]:[Spud Year]],AP$4,Offshore_Wells_Jan_2024[[Original Wellbore Intent]:[Original Wellbore Intent]],"Appraisal",Offshore_Wells_Jan_2024[[Sidetrack/Respud]:[Sidetrack/Respud]],"Geol. Sidetracks")</f>
        <v>1</v>
      </c>
      <c r="AQ119" s="81">
        <f>COUNTIFS(Offshore_Wells_Jan_2024[[Region QB]:[Region QB]],"CNS",Offshore_Wells_Jan_2024[[Spud Year]:[Spud Year]],AQ$4,Offshore_Wells_Jan_2024[[Original Wellbore Intent]:[Original Wellbore Intent]],"Appraisal",Offshore_Wells_Jan_2024[[Sidetrack/Respud]:[Sidetrack/Respud]],"Geol. Sidetracks")</f>
        <v>0</v>
      </c>
      <c r="AR119" s="81">
        <f>COUNTIFS(Offshore_Wells_Jan_2024[[Region QB]:[Region QB]],"CNS",Offshore_Wells_Jan_2024[[Spud Year]:[Spud Year]],AR$4,Offshore_Wells_Jan_2024[[Original Wellbore Intent]:[Original Wellbore Intent]],"Appraisal",Offshore_Wells_Jan_2024[[Sidetrack/Respud]:[Sidetrack/Respud]],"Geol. Sidetracks")</f>
        <v>0</v>
      </c>
      <c r="AS119" s="81">
        <f>COUNTIFS(Offshore_Wells_Jan_2024[[Region QB]:[Region QB]],"CNS",Offshore_Wells_Jan_2024[[Spud Year]:[Spud Year]],AS$4,Offshore_Wells_Jan_2024[[Original Wellbore Intent]:[Original Wellbore Intent]],"Appraisal",Offshore_Wells_Jan_2024[[Sidetrack/Respud]:[Sidetrack/Respud]],"Geol. Sidetracks")</f>
        <v>2</v>
      </c>
      <c r="AT119" s="81">
        <f>COUNTIFS(Offshore_Wells_Jan_2024[[Region QB]:[Region QB]],"CNS",Offshore_Wells_Jan_2024[[Spud Year]:[Spud Year]],AT$4,Offshore_Wells_Jan_2024[[Original Wellbore Intent]:[Original Wellbore Intent]],"Appraisal",Offshore_Wells_Jan_2024[[Sidetrack/Respud]:[Sidetrack/Respud]],"Geol. Sidetracks")</f>
        <v>5</v>
      </c>
      <c r="AU119" s="81">
        <f>COUNTIFS(Offshore_Wells_Jan_2024[[Region QB]:[Region QB]],"CNS",Offshore_Wells_Jan_2024[[Spud Year]:[Spud Year]],AU$4,Offshore_Wells_Jan_2024[[Original Wellbore Intent]:[Original Wellbore Intent]],"Appraisal",Offshore_Wells_Jan_2024[[Sidetrack/Respud]:[Sidetrack/Respud]],"Geol. Sidetracks")</f>
        <v>14</v>
      </c>
      <c r="AV119" s="81">
        <f>COUNTIFS(Offshore_Wells_Jan_2024[[Region QB]:[Region QB]],"CNS",Offshore_Wells_Jan_2024[[Spud Year]:[Spud Year]],AV$4,Offshore_Wells_Jan_2024[[Original Wellbore Intent]:[Original Wellbore Intent]],"Appraisal",Offshore_Wells_Jan_2024[[Sidetrack/Respud]:[Sidetrack/Respud]],"Geol. Sidetracks")</f>
        <v>13</v>
      </c>
      <c r="AW119" s="81">
        <f>COUNTIFS(Offshore_Wells_Jan_2024[[Region QB]:[Region QB]],"CNS",Offshore_Wells_Jan_2024[[Spud Year]:[Spud Year]],AW$4,Offshore_Wells_Jan_2024[[Original Wellbore Intent]:[Original Wellbore Intent]],"Appraisal",Offshore_Wells_Jan_2024[[Sidetrack/Respud]:[Sidetrack/Respud]],"Geol. Sidetracks")</f>
        <v>5</v>
      </c>
      <c r="AX119" s="81">
        <f>COUNTIFS(Offshore_Wells_Jan_2024[[Region QB]:[Region QB]],"CNS",Offshore_Wells_Jan_2024[[Spud Year]:[Spud Year]],AX$4,Offshore_Wells_Jan_2024[[Original Wellbore Intent]:[Original Wellbore Intent]],"Appraisal",Offshore_Wells_Jan_2024[[Sidetrack/Respud]:[Sidetrack/Respud]],"Geol. Sidetracks")</f>
        <v>5</v>
      </c>
      <c r="AY119" s="81">
        <f>COUNTIFS(Offshore_Wells_Jan_2024[[Region QB]:[Region QB]],"CNS",Offshore_Wells_Jan_2024[[Spud Year]:[Spud Year]],AY$4,Offshore_Wells_Jan_2024[[Original Wellbore Intent]:[Original Wellbore Intent]],"Appraisal",Offshore_Wells_Jan_2024[[Sidetrack/Respud]:[Sidetrack/Respud]],"Geol. Sidetracks")</f>
        <v>7</v>
      </c>
      <c r="AZ119" s="81">
        <f>COUNTIFS(Offshore_Wells_Jan_2024[[Region QB]:[Region QB]],"CNS",Offshore_Wells_Jan_2024[[Spud Year]:[Spud Year]],AZ$4,Offshore_Wells_Jan_2024[[Original Wellbore Intent]:[Original Wellbore Intent]],"Appraisal",Offshore_Wells_Jan_2024[[Sidetrack/Respud]:[Sidetrack/Respud]],"Geol. Sidetracks")</f>
        <v>3</v>
      </c>
      <c r="BA119" s="81">
        <f>COUNTIFS(Offshore_Wells_Jan_2024[[Region QB]:[Region QB]],"CNS",Offshore_Wells_Jan_2024[[Spud Year]:[Spud Year]],BA$4,Offshore_Wells_Jan_2024[[Original Wellbore Intent]:[Original Wellbore Intent]],"Appraisal",Offshore_Wells_Jan_2024[[Sidetrack/Respud]:[Sidetrack/Respud]],"Geol. Sidetracks")</f>
        <v>3</v>
      </c>
      <c r="BB119" s="81">
        <f>COUNTIFS(Offshore_Wells_Jan_2024[[Region QB]:[Region QB]],"CNS",Offshore_Wells_Jan_2024[[Spud Year]:[Spud Year]],BB$4,Offshore_Wells_Jan_2024[[Original Wellbore Intent]:[Original Wellbore Intent]],"Appraisal",Offshore_Wells_Jan_2024[[Sidetrack/Respud]:[Sidetrack/Respud]],"Geol. Sidetracks")</f>
        <v>2</v>
      </c>
      <c r="BC119" s="81">
        <f>COUNTIFS(Offshore_Wells_Jan_2024[[Region QB]:[Region QB]],"CNS",Offshore_Wells_Jan_2024[[Spud Year]:[Spud Year]],BC$4,Offshore_Wells_Jan_2024[[Original Wellbore Intent]:[Original Wellbore Intent]],"Appraisal",Offshore_Wells_Jan_2024[[Sidetrack/Respud]:[Sidetrack/Respud]],"Geol. Sidetracks")</f>
        <v>2</v>
      </c>
      <c r="BD119" s="81">
        <f>COUNTIFS(Offshore_Wells_Jan_2024[[Region QB]:[Region QB]],"CNS",Offshore_Wells_Jan_2024[[Spud Year]:[Spud Year]],BD$4,Offshore_Wells_Jan_2024[[Original Wellbore Intent]:[Original Wellbore Intent]],"Appraisal",Offshore_Wells_Jan_2024[[Sidetrack/Respud]:[Sidetrack/Respud]],"Geol. Sidetracks")</f>
        <v>1</v>
      </c>
      <c r="BE119" s="81">
        <f>COUNTIFS(Offshore_Wells_Jan_2024[[Region QB]:[Region QB]],"CNS",Offshore_Wells_Jan_2024[[Spud Year]:[Spud Year]],BE$4,Offshore_Wells_Jan_2024[[Original Wellbore Intent]:[Original Wellbore Intent]],"Appraisal",Offshore_Wells_Jan_2024[[Sidetrack/Respud]:[Sidetrack/Respud]],"Geol. Sidetracks")</f>
        <v>2</v>
      </c>
      <c r="BF119" s="81">
        <f>COUNTIFS(Offshore_Wells_Jan_2024[[Region QB]:[Region QB]],"CNS",Offshore_Wells_Jan_2024[[Spud Year]:[Spud Year]],BF$4,Offshore_Wells_Jan_2024[[Original Wellbore Intent]:[Original Wellbore Intent]],"Appraisal",Offshore_Wells_Jan_2024[[Sidetrack/Respud]:[Sidetrack/Respud]],"Geol. Sidetracks")</f>
        <v>2</v>
      </c>
      <c r="BG119" s="81">
        <f>COUNTIFS(Offshore_Wells_Jan_2024[[Region QB]:[Region QB]],"CNS",Offshore_Wells_Jan_2024[[Spud Year]:[Spud Year]],BG$4,Offshore_Wells_Jan_2024[[Original Wellbore Intent]:[Original Wellbore Intent]],"Appraisal",Offshore_Wells_Jan_2024[[Sidetrack/Respud]:[Sidetrack/Respud]],"Geol. Sidetracks")</f>
        <v>1</v>
      </c>
      <c r="BH119" s="81">
        <f>COUNTIFS(Offshore_Wells_Jan_2024[[Region QB]:[Region QB]],"CNS",Offshore_Wells_Jan_2024[[Spud Year]:[Spud Year]],BH$4,Offshore_Wells_Jan_2024[[Original Wellbore Intent]:[Original Wellbore Intent]],"Appraisal",Offshore_Wells_Jan_2024[[Sidetrack/Respud]:[Sidetrack/Respud]],"Geol. Sidetracks")</f>
        <v>3</v>
      </c>
      <c r="BI119" s="81">
        <f>COUNTIFS(Offshore_Wells_Jan_2024[[Region QB]:[Region QB]],"CNS",Offshore_Wells_Jan_2024[[Spud Year]:[Spud Year]],BI$4,Offshore_Wells_Jan_2024[[Original Wellbore Intent]:[Original Wellbore Intent]],"Appraisal",Offshore_Wells_Jan_2024[[Sidetrack/Respud]:[Sidetrack/Respud]],"Geol. Sidetracks")</f>
        <v>1</v>
      </c>
      <c r="BJ119" s="81">
        <f>COUNTIFS(Offshore_Wells_Jan_2024[[Region QB]:[Region QB]],"CNS",Offshore_Wells_Jan_2024[[Spud Year]:[Spud Year]],BJ$4,Offshore_Wells_Jan_2024[[Original Wellbore Intent]:[Original Wellbore Intent]],"Appraisal",Offshore_Wells_Jan_2024[[Sidetrack/Respud]:[Sidetrack/Respud]],"Geol. Sidetracks")</f>
        <v>2</v>
      </c>
      <c r="BK119" s="73">
        <f t="shared" si="674"/>
        <v>79</v>
      </c>
    </row>
    <row r="120" spans="1:63" outlineLevel="1" x14ac:dyDescent="0.3">
      <c r="A120" s="17"/>
      <c r="B120" s="19" t="s">
        <v>40</v>
      </c>
      <c r="C120" s="81">
        <f>COUNTIFS(Offshore_Wells_Jan_2024[[Region QB]:[Region QB]],"NNS",Offshore_Wells_Jan_2024[[Spud Year]:[Spud Year]],C$4,Offshore_Wells_Jan_2024[[Original Wellbore Intent]:[Original Wellbore Intent]],"Appraisal",Offshore_Wells_Jan_2024[[Sidetrack/Respud]:[Sidetrack/Respud]],"Geol. Sidetracks")</f>
        <v>0</v>
      </c>
      <c r="D120" s="81">
        <f>COUNTIFS(Offshore_Wells_Jan_2024[[Region QB]:[Region QB]],"NNS",Offshore_Wells_Jan_2024[[Spud Year]:[Spud Year]],D$4,Offshore_Wells_Jan_2024[[Original Wellbore Intent]:[Original Wellbore Intent]],"Appraisal",Offshore_Wells_Jan_2024[[Sidetrack/Respud]:[Sidetrack/Respud]],"Geol. Sidetracks")</f>
        <v>0</v>
      </c>
      <c r="E120" s="81">
        <f>COUNTIFS(Offshore_Wells_Jan_2024[[Region QB]:[Region QB]],"NNS",Offshore_Wells_Jan_2024[[Spud Year]:[Spud Year]],E$4,Offshore_Wells_Jan_2024[[Original Wellbore Intent]:[Original Wellbore Intent]],"Appraisal",Offshore_Wells_Jan_2024[[Sidetrack/Respud]:[Sidetrack/Respud]],"Geol. Sidetracks")</f>
        <v>0</v>
      </c>
      <c r="F120" s="81">
        <f>COUNTIFS(Offshore_Wells_Jan_2024[[Region QB]:[Region QB]],"NNS",Offshore_Wells_Jan_2024[[Spud Year]:[Spud Year]],F$4,Offshore_Wells_Jan_2024[[Original Wellbore Intent]:[Original Wellbore Intent]],"Appraisal",Offshore_Wells_Jan_2024[[Sidetrack/Respud]:[Sidetrack/Respud]],"Geol. Sidetracks")</f>
        <v>0</v>
      </c>
      <c r="G120" s="81">
        <f>COUNTIFS(Offshore_Wells_Jan_2024[[Region QB]:[Region QB]],"NNS",Offshore_Wells_Jan_2024[[Spud Year]:[Spud Year]],G$4,Offshore_Wells_Jan_2024[[Original Wellbore Intent]:[Original Wellbore Intent]],"Appraisal",Offshore_Wells_Jan_2024[[Sidetrack/Respud]:[Sidetrack/Respud]],"Geol. Sidetracks")</f>
        <v>0</v>
      </c>
      <c r="H120" s="81">
        <f>COUNTIFS(Offshore_Wells_Jan_2024[[Region QB]:[Region QB]],"NNS",Offshore_Wells_Jan_2024[[Spud Year]:[Spud Year]],H$4,Offshore_Wells_Jan_2024[[Original Wellbore Intent]:[Original Wellbore Intent]],"Appraisal",Offshore_Wells_Jan_2024[[Sidetrack/Respud]:[Sidetrack/Respud]],"Geol. Sidetracks")</f>
        <v>0</v>
      </c>
      <c r="I120" s="81">
        <f>COUNTIFS(Offshore_Wells_Jan_2024[[Region QB]:[Region QB]],"NNS",Offshore_Wells_Jan_2024[[Spud Year]:[Spud Year]],I$4,Offshore_Wells_Jan_2024[[Original Wellbore Intent]:[Original Wellbore Intent]],"Appraisal",Offshore_Wells_Jan_2024[[Sidetrack/Respud]:[Sidetrack/Respud]],"Geol. Sidetracks")</f>
        <v>0</v>
      </c>
      <c r="J120" s="81">
        <f>COUNTIFS(Offshore_Wells_Jan_2024[[Region QB]:[Region QB]],"NNS",Offshore_Wells_Jan_2024[[Spud Year]:[Spud Year]],J$4,Offshore_Wells_Jan_2024[[Original Wellbore Intent]:[Original Wellbore Intent]],"Appraisal",Offshore_Wells_Jan_2024[[Sidetrack/Respud]:[Sidetrack/Respud]],"Geol. Sidetracks")</f>
        <v>0</v>
      </c>
      <c r="K120" s="81">
        <f>COUNTIFS(Offshore_Wells_Jan_2024[[Region QB]:[Region QB]],"NNS",Offshore_Wells_Jan_2024[[Spud Year]:[Spud Year]],K$4,Offshore_Wells_Jan_2024[[Original Wellbore Intent]:[Original Wellbore Intent]],"Appraisal",Offshore_Wells_Jan_2024[[Sidetrack/Respud]:[Sidetrack/Respud]],"Geol. Sidetracks")</f>
        <v>0</v>
      </c>
      <c r="L120" s="81">
        <f>COUNTIFS(Offshore_Wells_Jan_2024[[Region QB]:[Region QB]],"NNS",Offshore_Wells_Jan_2024[[Spud Year]:[Spud Year]],L$4,Offshore_Wells_Jan_2024[[Original Wellbore Intent]:[Original Wellbore Intent]],"Appraisal",Offshore_Wells_Jan_2024[[Sidetrack/Respud]:[Sidetrack/Respud]],"Geol. Sidetracks")</f>
        <v>0</v>
      </c>
      <c r="M120" s="81">
        <f>COUNTIFS(Offshore_Wells_Jan_2024[[Region QB]:[Region QB]],"NNS",Offshore_Wells_Jan_2024[[Spud Year]:[Spud Year]],M$4,Offshore_Wells_Jan_2024[[Original Wellbore Intent]:[Original Wellbore Intent]],"Appraisal",Offshore_Wells_Jan_2024[[Sidetrack/Respud]:[Sidetrack/Respud]],"Geol. Sidetracks")</f>
        <v>0</v>
      </c>
      <c r="N120" s="81">
        <f>COUNTIFS(Offshore_Wells_Jan_2024[[Region QB]:[Region QB]],"NNS",Offshore_Wells_Jan_2024[[Spud Year]:[Spud Year]],N$4,Offshore_Wells_Jan_2024[[Original Wellbore Intent]:[Original Wellbore Intent]],"Appraisal",Offshore_Wells_Jan_2024[[Sidetrack/Respud]:[Sidetrack/Respud]],"Geol. Sidetracks")</f>
        <v>0</v>
      </c>
      <c r="O120" s="81">
        <f>COUNTIFS(Offshore_Wells_Jan_2024[[Region QB]:[Region QB]],"NNS",Offshore_Wells_Jan_2024[[Spud Year]:[Spud Year]],O$4,Offshore_Wells_Jan_2024[[Original Wellbore Intent]:[Original Wellbore Intent]],"Appraisal",Offshore_Wells_Jan_2024[[Sidetrack/Respud]:[Sidetrack/Respud]],"Geol. Sidetracks")</f>
        <v>0</v>
      </c>
      <c r="P120" s="81">
        <f>COUNTIFS(Offshore_Wells_Jan_2024[[Region QB]:[Region QB]],"NNS",Offshore_Wells_Jan_2024[[Spud Year]:[Spud Year]],P$4,Offshore_Wells_Jan_2024[[Original Wellbore Intent]:[Original Wellbore Intent]],"Appraisal",Offshore_Wells_Jan_2024[[Sidetrack/Respud]:[Sidetrack/Respud]],"Geol. Sidetracks")</f>
        <v>0</v>
      </c>
      <c r="Q120" s="81">
        <f>COUNTIFS(Offshore_Wells_Jan_2024[[Region QB]:[Region QB]],"NNS",Offshore_Wells_Jan_2024[[Spud Year]:[Spud Year]],Q$4,Offshore_Wells_Jan_2024[[Original Wellbore Intent]:[Original Wellbore Intent]],"Appraisal",Offshore_Wells_Jan_2024[[Sidetrack/Respud]:[Sidetrack/Respud]],"Geol. Sidetracks")</f>
        <v>0</v>
      </c>
      <c r="R120" s="81">
        <f>COUNTIFS(Offshore_Wells_Jan_2024[[Region QB]:[Region QB]],"NNS",Offshore_Wells_Jan_2024[[Spud Year]:[Spud Year]],R$4,Offshore_Wells_Jan_2024[[Original Wellbore Intent]:[Original Wellbore Intent]],"Appraisal",Offshore_Wells_Jan_2024[[Sidetrack/Respud]:[Sidetrack/Respud]],"Geol. Sidetracks")</f>
        <v>0</v>
      </c>
      <c r="S120" s="81">
        <f>COUNTIFS(Offshore_Wells_Jan_2024[[Region QB]:[Region QB]],"NNS",Offshore_Wells_Jan_2024[[Spud Year]:[Spud Year]],S$4,Offshore_Wells_Jan_2024[[Original Wellbore Intent]:[Original Wellbore Intent]],"Appraisal",Offshore_Wells_Jan_2024[[Sidetrack/Respud]:[Sidetrack/Respud]],"Geol. Sidetracks")</f>
        <v>0</v>
      </c>
      <c r="T120" s="81">
        <f>COUNTIFS(Offshore_Wells_Jan_2024[[Region QB]:[Region QB]],"NNS",Offshore_Wells_Jan_2024[[Spud Year]:[Spud Year]],T$4,Offshore_Wells_Jan_2024[[Original Wellbore Intent]:[Original Wellbore Intent]],"Appraisal",Offshore_Wells_Jan_2024[[Sidetrack/Respud]:[Sidetrack/Respud]],"Geol. Sidetracks")</f>
        <v>0</v>
      </c>
      <c r="U120" s="81">
        <f>COUNTIFS(Offshore_Wells_Jan_2024[[Region QB]:[Region QB]],"NNS",Offshore_Wells_Jan_2024[[Spud Year]:[Spud Year]],U$4,Offshore_Wells_Jan_2024[[Original Wellbore Intent]:[Original Wellbore Intent]],"Appraisal",Offshore_Wells_Jan_2024[[Sidetrack/Respud]:[Sidetrack/Respud]],"Geol. Sidetracks")</f>
        <v>0</v>
      </c>
      <c r="V120" s="81">
        <f>COUNTIFS(Offshore_Wells_Jan_2024[[Region QB]:[Region QB]],"NNS",Offshore_Wells_Jan_2024[[Spud Year]:[Spud Year]],V$4,Offshore_Wells_Jan_2024[[Original Wellbore Intent]:[Original Wellbore Intent]],"Appraisal",Offshore_Wells_Jan_2024[[Sidetrack/Respud]:[Sidetrack/Respud]],"Geol. Sidetracks")</f>
        <v>0</v>
      </c>
      <c r="W120" s="81">
        <f>COUNTIFS(Offshore_Wells_Jan_2024[[Region QB]:[Region QB]],"NNS",Offshore_Wells_Jan_2024[[Spud Year]:[Spud Year]],W$4,Offshore_Wells_Jan_2024[[Original Wellbore Intent]:[Original Wellbore Intent]],"Appraisal",Offshore_Wells_Jan_2024[[Sidetrack/Respud]:[Sidetrack/Respud]],"Geol. Sidetracks")</f>
        <v>0</v>
      </c>
      <c r="X120" s="81">
        <f>COUNTIFS(Offshore_Wells_Jan_2024[[Region QB]:[Region QB]],"NNS",Offshore_Wells_Jan_2024[[Spud Year]:[Spud Year]],X$4,Offshore_Wells_Jan_2024[[Original Wellbore Intent]:[Original Wellbore Intent]],"Appraisal",Offshore_Wells_Jan_2024[[Sidetrack/Respud]:[Sidetrack/Respud]],"Geol. Sidetracks")</f>
        <v>0</v>
      </c>
      <c r="Y120" s="81">
        <f>COUNTIFS(Offshore_Wells_Jan_2024[[Region QB]:[Region QB]],"NNS",Offshore_Wells_Jan_2024[[Spud Year]:[Spud Year]],Y$4,Offshore_Wells_Jan_2024[[Original Wellbore Intent]:[Original Wellbore Intent]],"Appraisal",Offshore_Wells_Jan_2024[[Sidetrack/Respud]:[Sidetrack/Respud]],"Geol. Sidetracks")</f>
        <v>1</v>
      </c>
      <c r="Z120" s="81">
        <f>COUNTIFS(Offshore_Wells_Jan_2024[[Region QB]:[Region QB]],"NNS",Offshore_Wells_Jan_2024[[Spud Year]:[Spud Year]],Z$4,Offshore_Wells_Jan_2024[[Original Wellbore Intent]:[Original Wellbore Intent]],"Appraisal",Offshore_Wells_Jan_2024[[Sidetrack/Respud]:[Sidetrack/Respud]],"Geol. Sidetracks")</f>
        <v>0</v>
      </c>
      <c r="AA120" s="81">
        <f>COUNTIFS(Offshore_Wells_Jan_2024[[Region QB]:[Region QB]],"NNS",Offshore_Wells_Jan_2024[[Spud Year]:[Spud Year]],AA$4,Offshore_Wells_Jan_2024[[Original Wellbore Intent]:[Original Wellbore Intent]],"Appraisal",Offshore_Wells_Jan_2024[[Sidetrack/Respud]:[Sidetrack/Respud]],"Geol. Sidetracks")</f>
        <v>0</v>
      </c>
      <c r="AB120" s="81">
        <f>COUNTIFS(Offshore_Wells_Jan_2024[[Region QB]:[Region QB]],"NNS",Offshore_Wells_Jan_2024[[Spud Year]:[Spud Year]],AB$4,Offshore_Wells_Jan_2024[[Original Wellbore Intent]:[Original Wellbore Intent]],"Appraisal",Offshore_Wells_Jan_2024[[Sidetrack/Respud]:[Sidetrack/Respud]],"Geol. Sidetracks")</f>
        <v>1</v>
      </c>
      <c r="AC120" s="81">
        <f>COUNTIFS(Offshore_Wells_Jan_2024[[Region QB]:[Region QB]],"NNS",Offshore_Wells_Jan_2024[[Spud Year]:[Spud Year]],AC$4,Offshore_Wells_Jan_2024[[Original Wellbore Intent]:[Original Wellbore Intent]],"Appraisal",Offshore_Wells_Jan_2024[[Sidetrack/Respud]:[Sidetrack/Respud]],"Geol. Sidetracks")</f>
        <v>2</v>
      </c>
      <c r="AD120" s="81">
        <f>COUNTIFS(Offshore_Wells_Jan_2024[[Region QB]:[Region QB]],"NNS",Offshore_Wells_Jan_2024[[Spud Year]:[Spud Year]],AD$4,Offshore_Wells_Jan_2024[[Original Wellbore Intent]:[Original Wellbore Intent]],"Appraisal",Offshore_Wells_Jan_2024[[Sidetrack/Respud]:[Sidetrack/Respud]],"Geol. Sidetracks")</f>
        <v>3</v>
      </c>
      <c r="AE120" s="81">
        <f>COUNTIFS(Offshore_Wells_Jan_2024[[Region QB]:[Region QB]],"NNS",Offshore_Wells_Jan_2024[[Spud Year]:[Spud Year]],AE$4,Offshore_Wells_Jan_2024[[Original Wellbore Intent]:[Original Wellbore Intent]],"Appraisal",Offshore_Wells_Jan_2024[[Sidetrack/Respud]:[Sidetrack/Respud]],"Geol. Sidetracks")</f>
        <v>0</v>
      </c>
      <c r="AF120" s="81">
        <f>COUNTIFS(Offshore_Wells_Jan_2024[[Region QB]:[Region QB]],"NNS",Offshore_Wells_Jan_2024[[Spud Year]:[Spud Year]],AF$4,Offshore_Wells_Jan_2024[[Original Wellbore Intent]:[Original Wellbore Intent]],"Appraisal",Offshore_Wells_Jan_2024[[Sidetrack/Respud]:[Sidetrack/Respud]],"Geol. Sidetracks")</f>
        <v>0</v>
      </c>
      <c r="AG120" s="81">
        <f>COUNTIFS(Offshore_Wells_Jan_2024[[Region QB]:[Region QB]],"NNS",Offshore_Wells_Jan_2024[[Spud Year]:[Spud Year]],AG$4,Offshore_Wells_Jan_2024[[Original Wellbore Intent]:[Original Wellbore Intent]],"Appraisal",Offshore_Wells_Jan_2024[[Sidetrack/Respud]:[Sidetrack/Respud]],"Geol. Sidetracks")</f>
        <v>1</v>
      </c>
      <c r="AH120" s="81">
        <f>COUNTIFS(Offshore_Wells_Jan_2024[[Region QB]:[Region QB]],"NNS",Offshore_Wells_Jan_2024[[Spud Year]:[Spud Year]],AH$4,Offshore_Wells_Jan_2024[[Original Wellbore Intent]:[Original Wellbore Intent]],"Appraisal",Offshore_Wells_Jan_2024[[Sidetrack/Respud]:[Sidetrack/Respud]],"Geol. Sidetracks")</f>
        <v>0</v>
      </c>
      <c r="AI120" s="81">
        <f>COUNTIFS(Offshore_Wells_Jan_2024[[Region QB]:[Region QB]],"NNS",Offshore_Wells_Jan_2024[[Spud Year]:[Spud Year]],AI$4,Offshore_Wells_Jan_2024[[Original Wellbore Intent]:[Original Wellbore Intent]],"Appraisal",Offshore_Wells_Jan_2024[[Sidetrack/Respud]:[Sidetrack/Respud]],"Geol. Sidetracks")</f>
        <v>0</v>
      </c>
      <c r="AJ120" s="81">
        <f>COUNTIFS(Offshore_Wells_Jan_2024[[Region QB]:[Region QB]],"NNS",Offshore_Wells_Jan_2024[[Spud Year]:[Spud Year]],AJ$4,Offshore_Wells_Jan_2024[[Original Wellbore Intent]:[Original Wellbore Intent]],"Appraisal",Offshore_Wells_Jan_2024[[Sidetrack/Respud]:[Sidetrack/Respud]],"Geol. Sidetracks")</f>
        <v>0</v>
      </c>
      <c r="AK120" s="81">
        <f>COUNTIFS(Offshore_Wells_Jan_2024[[Region QB]:[Region QB]],"NNS",Offshore_Wells_Jan_2024[[Spud Year]:[Spud Year]],AK$4,Offshore_Wells_Jan_2024[[Original Wellbore Intent]:[Original Wellbore Intent]],"Appraisal",Offshore_Wells_Jan_2024[[Sidetrack/Respud]:[Sidetrack/Respud]],"Geol. Sidetracks")</f>
        <v>0</v>
      </c>
      <c r="AL120" s="81">
        <f>COUNTIFS(Offshore_Wells_Jan_2024[[Region QB]:[Region QB]],"NNS",Offshore_Wells_Jan_2024[[Spud Year]:[Spud Year]],AL$4,Offshore_Wells_Jan_2024[[Original Wellbore Intent]:[Original Wellbore Intent]],"Appraisal",Offshore_Wells_Jan_2024[[Sidetrack/Respud]:[Sidetrack/Respud]],"Geol. Sidetracks")</f>
        <v>0</v>
      </c>
      <c r="AM120" s="81">
        <f>COUNTIFS(Offshore_Wells_Jan_2024[[Region QB]:[Region QB]],"NNS",Offshore_Wells_Jan_2024[[Spud Year]:[Spud Year]],AM$4,Offshore_Wells_Jan_2024[[Original Wellbore Intent]:[Original Wellbore Intent]],"Appraisal",Offshore_Wells_Jan_2024[[Sidetrack/Respud]:[Sidetrack/Respud]],"Geol. Sidetracks")</f>
        <v>0</v>
      </c>
      <c r="AN120" s="81">
        <f>COUNTIFS(Offshore_Wells_Jan_2024[[Region QB]:[Region QB]],"NNS",Offshore_Wells_Jan_2024[[Spud Year]:[Spud Year]],AN$4,Offshore_Wells_Jan_2024[[Original Wellbore Intent]:[Original Wellbore Intent]],"Appraisal",Offshore_Wells_Jan_2024[[Sidetrack/Respud]:[Sidetrack/Respud]],"Geol. Sidetracks")</f>
        <v>0</v>
      </c>
      <c r="AO120" s="81">
        <f>COUNTIFS(Offshore_Wells_Jan_2024[[Region QB]:[Region QB]],"NNS",Offshore_Wells_Jan_2024[[Spud Year]:[Spud Year]],AO$4,Offshore_Wells_Jan_2024[[Original Wellbore Intent]:[Original Wellbore Intent]],"Appraisal",Offshore_Wells_Jan_2024[[Sidetrack/Respud]:[Sidetrack/Respud]],"Geol. Sidetracks")</f>
        <v>0</v>
      </c>
      <c r="AP120" s="81">
        <f>COUNTIFS(Offshore_Wells_Jan_2024[[Region QB]:[Region QB]],"NNS",Offshore_Wells_Jan_2024[[Spud Year]:[Spud Year]],AP$4,Offshore_Wells_Jan_2024[[Original Wellbore Intent]:[Original Wellbore Intent]],"Appraisal",Offshore_Wells_Jan_2024[[Sidetrack/Respud]:[Sidetrack/Respud]],"Geol. Sidetracks")</f>
        <v>0</v>
      </c>
      <c r="AQ120" s="81">
        <f>COUNTIFS(Offshore_Wells_Jan_2024[[Region QB]:[Region QB]],"NNS",Offshore_Wells_Jan_2024[[Spud Year]:[Spud Year]],AQ$4,Offshore_Wells_Jan_2024[[Original Wellbore Intent]:[Original Wellbore Intent]],"Appraisal",Offshore_Wells_Jan_2024[[Sidetrack/Respud]:[Sidetrack/Respud]],"Geol. Sidetracks")</f>
        <v>0</v>
      </c>
      <c r="AR120" s="81">
        <f>COUNTIFS(Offshore_Wells_Jan_2024[[Region QB]:[Region QB]],"NNS",Offshore_Wells_Jan_2024[[Spud Year]:[Spud Year]],AR$4,Offshore_Wells_Jan_2024[[Original Wellbore Intent]:[Original Wellbore Intent]],"Appraisal",Offshore_Wells_Jan_2024[[Sidetrack/Respud]:[Sidetrack/Respud]],"Geol. Sidetracks")</f>
        <v>0</v>
      </c>
      <c r="AS120" s="81">
        <f>COUNTIFS(Offshore_Wells_Jan_2024[[Region QB]:[Region QB]],"NNS",Offshore_Wells_Jan_2024[[Spud Year]:[Spud Year]],AS$4,Offshore_Wells_Jan_2024[[Original Wellbore Intent]:[Original Wellbore Intent]],"Appraisal",Offshore_Wells_Jan_2024[[Sidetrack/Respud]:[Sidetrack/Respud]],"Geol. Sidetracks")</f>
        <v>0</v>
      </c>
      <c r="AT120" s="81">
        <f>COUNTIFS(Offshore_Wells_Jan_2024[[Region QB]:[Region QB]],"NNS",Offshore_Wells_Jan_2024[[Spud Year]:[Spud Year]],AT$4,Offshore_Wells_Jan_2024[[Original Wellbore Intent]:[Original Wellbore Intent]],"Appraisal",Offshore_Wells_Jan_2024[[Sidetrack/Respud]:[Sidetrack/Respud]],"Geol. Sidetracks")</f>
        <v>0</v>
      </c>
      <c r="AU120" s="81">
        <f>COUNTIFS(Offshore_Wells_Jan_2024[[Region QB]:[Region QB]],"NNS",Offshore_Wells_Jan_2024[[Spud Year]:[Spud Year]],AU$4,Offshore_Wells_Jan_2024[[Original Wellbore Intent]:[Original Wellbore Intent]],"Appraisal",Offshore_Wells_Jan_2024[[Sidetrack/Respud]:[Sidetrack/Respud]],"Geol. Sidetracks")</f>
        <v>8</v>
      </c>
      <c r="AV120" s="81">
        <f>COUNTIFS(Offshore_Wells_Jan_2024[[Region QB]:[Region QB]],"NNS",Offshore_Wells_Jan_2024[[Spud Year]:[Spud Year]],AV$4,Offshore_Wells_Jan_2024[[Original Wellbore Intent]:[Original Wellbore Intent]],"Appraisal",Offshore_Wells_Jan_2024[[Sidetrack/Respud]:[Sidetrack/Respud]],"Geol. Sidetracks")</f>
        <v>4</v>
      </c>
      <c r="AW120" s="81">
        <f>COUNTIFS(Offshore_Wells_Jan_2024[[Region QB]:[Region QB]],"NNS",Offshore_Wells_Jan_2024[[Spud Year]:[Spud Year]],AW$4,Offshore_Wells_Jan_2024[[Original Wellbore Intent]:[Original Wellbore Intent]],"Appraisal",Offshore_Wells_Jan_2024[[Sidetrack/Respud]:[Sidetrack/Respud]],"Geol. Sidetracks")</f>
        <v>6</v>
      </c>
      <c r="AX120" s="81">
        <f>COUNTIFS(Offshore_Wells_Jan_2024[[Region QB]:[Region QB]],"NNS",Offshore_Wells_Jan_2024[[Spud Year]:[Spud Year]],AX$4,Offshore_Wells_Jan_2024[[Original Wellbore Intent]:[Original Wellbore Intent]],"Appraisal",Offshore_Wells_Jan_2024[[Sidetrack/Respud]:[Sidetrack/Respud]],"Geol. Sidetracks")</f>
        <v>4</v>
      </c>
      <c r="AY120" s="81">
        <f>COUNTIFS(Offshore_Wells_Jan_2024[[Region QB]:[Region QB]],"NNS",Offshore_Wells_Jan_2024[[Spud Year]:[Spud Year]],AY$4,Offshore_Wells_Jan_2024[[Original Wellbore Intent]:[Original Wellbore Intent]],"Appraisal",Offshore_Wells_Jan_2024[[Sidetrack/Respud]:[Sidetrack/Respud]],"Geol. Sidetracks")</f>
        <v>3</v>
      </c>
      <c r="AZ120" s="81">
        <f>COUNTIFS(Offshore_Wells_Jan_2024[[Region QB]:[Region QB]],"NNS",Offshore_Wells_Jan_2024[[Spud Year]:[Spud Year]],AZ$4,Offshore_Wells_Jan_2024[[Original Wellbore Intent]:[Original Wellbore Intent]],"Appraisal",Offshore_Wells_Jan_2024[[Sidetrack/Respud]:[Sidetrack/Respud]],"Geol. Sidetracks")</f>
        <v>1</v>
      </c>
      <c r="BA120" s="81">
        <f>COUNTIFS(Offshore_Wells_Jan_2024[[Region QB]:[Region QB]],"NNS",Offshore_Wells_Jan_2024[[Spud Year]:[Spud Year]],BA$4,Offshore_Wells_Jan_2024[[Original Wellbore Intent]:[Original Wellbore Intent]],"Appraisal",Offshore_Wells_Jan_2024[[Sidetrack/Respud]:[Sidetrack/Respud]],"Geol. Sidetracks")</f>
        <v>2</v>
      </c>
      <c r="BB120" s="81">
        <f>COUNTIFS(Offshore_Wells_Jan_2024[[Region QB]:[Region QB]],"NNS",Offshore_Wells_Jan_2024[[Spud Year]:[Spud Year]],BB$4,Offshore_Wells_Jan_2024[[Original Wellbore Intent]:[Original Wellbore Intent]],"Appraisal",Offshore_Wells_Jan_2024[[Sidetrack/Respud]:[Sidetrack/Respud]],"Geol. Sidetracks")</f>
        <v>6</v>
      </c>
      <c r="BC120" s="81">
        <f>COUNTIFS(Offshore_Wells_Jan_2024[[Region QB]:[Region QB]],"NNS",Offshore_Wells_Jan_2024[[Spud Year]:[Spud Year]],BC$4,Offshore_Wells_Jan_2024[[Original Wellbore Intent]:[Original Wellbore Intent]],"Appraisal",Offshore_Wells_Jan_2024[[Sidetrack/Respud]:[Sidetrack/Respud]],"Geol. Sidetracks")</f>
        <v>1</v>
      </c>
      <c r="BD120" s="81">
        <f>COUNTIFS(Offshore_Wells_Jan_2024[[Region QB]:[Region QB]],"NNS",Offshore_Wells_Jan_2024[[Spud Year]:[Spud Year]],BD$4,Offshore_Wells_Jan_2024[[Original Wellbore Intent]:[Original Wellbore Intent]],"Appraisal",Offshore_Wells_Jan_2024[[Sidetrack/Respud]:[Sidetrack/Respud]],"Geol. Sidetracks")</f>
        <v>0</v>
      </c>
      <c r="BE120" s="81">
        <f>COUNTIFS(Offshore_Wells_Jan_2024[[Region QB]:[Region QB]],"NNS",Offshore_Wells_Jan_2024[[Spud Year]:[Spud Year]],BE$4,Offshore_Wells_Jan_2024[[Original Wellbore Intent]:[Original Wellbore Intent]],"Appraisal",Offshore_Wells_Jan_2024[[Sidetrack/Respud]:[Sidetrack/Respud]],"Geol. Sidetracks")</f>
        <v>1</v>
      </c>
      <c r="BF120" s="81">
        <f>COUNTIFS(Offshore_Wells_Jan_2024[[Region QB]:[Region QB]],"NNS",Offshore_Wells_Jan_2024[[Spud Year]:[Spud Year]],BF$4,Offshore_Wells_Jan_2024[[Original Wellbore Intent]:[Original Wellbore Intent]],"Appraisal",Offshore_Wells_Jan_2024[[Sidetrack/Respud]:[Sidetrack/Respud]],"Geol. Sidetracks")</f>
        <v>0</v>
      </c>
      <c r="BG120" s="81">
        <f>COUNTIFS(Offshore_Wells_Jan_2024[[Region QB]:[Region QB]],"NNS",Offshore_Wells_Jan_2024[[Spud Year]:[Spud Year]],BG$4,Offshore_Wells_Jan_2024[[Original Wellbore Intent]:[Original Wellbore Intent]],"Appraisal",Offshore_Wells_Jan_2024[[Sidetrack/Respud]:[Sidetrack/Respud]],"Geol. Sidetracks")</f>
        <v>0</v>
      </c>
      <c r="BH120" s="81">
        <f>COUNTIFS(Offshore_Wells_Jan_2024[[Region QB]:[Region QB]],"NNS",Offshore_Wells_Jan_2024[[Spud Year]:[Spud Year]],BH$4,Offshore_Wells_Jan_2024[[Original Wellbore Intent]:[Original Wellbore Intent]],"Appraisal",Offshore_Wells_Jan_2024[[Sidetrack/Respud]:[Sidetrack/Respud]],"Geol. Sidetracks")</f>
        <v>0</v>
      </c>
      <c r="BI120" s="81">
        <f>COUNTIFS(Offshore_Wells_Jan_2024[[Region QB]:[Region QB]],"NNS",Offshore_Wells_Jan_2024[[Spud Year]:[Spud Year]],BI$4,Offshore_Wells_Jan_2024[[Original Wellbore Intent]:[Original Wellbore Intent]],"Appraisal",Offshore_Wells_Jan_2024[[Sidetrack/Respud]:[Sidetrack/Respud]],"Geol. Sidetracks")</f>
        <v>0</v>
      </c>
      <c r="BJ120" s="81">
        <f>COUNTIFS(Offshore_Wells_Jan_2024[[Region QB]:[Region QB]],"NNS",Offshore_Wells_Jan_2024[[Spud Year]:[Spud Year]],BJ$4,Offshore_Wells_Jan_2024[[Original Wellbore Intent]:[Original Wellbore Intent]],"Appraisal",Offshore_Wells_Jan_2024[[Sidetrack/Respud]:[Sidetrack/Respud]],"Geol. Sidetracks")</f>
        <v>0</v>
      </c>
      <c r="BK120" s="73">
        <f t="shared" si="674"/>
        <v>44</v>
      </c>
    </row>
    <row r="121" spans="1:63" outlineLevel="1" x14ac:dyDescent="0.3">
      <c r="A121" s="17"/>
      <c r="B121" s="19" t="s">
        <v>41</v>
      </c>
      <c r="C121" s="81">
        <f>COUNTIFS(Offshore_Wells_Jan_2024[[Region QB]:[Region QB]],"SNS",Offshore_Wells_Jan_2024[[Spud Year]:[Spud Year]],C$4,Offshore_Wells_Jan_2024[[Original Wellbore Intent]:[Original Wellbore Intent]],"Appraisal",Offshore_Wells_Jan_2024[[Sidetrack/Respud]:[Sidetrack/Respud]],"Geol. Sidetracks")</f>
        <v>0</v>
      </c>
      <c r="D121" s="81">
        <f>COUNTIFS(Offshore_Wells_Jan_2024[[Region QB]:[Region QB]],"SNS",Offshore_Wells_Jan_2024[[Spud Year]:[Spud Year]],D$4,Offshore_Wells_Jan_2024[[Original Wellbore Intent]:[Original Wellbore Intent]],"Appraisal",Offshore_Wells_Jan_2024[[Sidetrack/Respud]:[Sidetrack/Respud]],"Geol. Sidetracks")</f>
        <v>0</v>
      </c>
      <c r="E121" s="81">
        <f>COUNTIFS(Offshore_Wells_Jan_2024[[Region QB]:[Region QB]],"SNS",Offshore_Wells_Jan_2024[[Spud Year]:[Spud Year]],E$4,Offshore_Wells_Jan_2024[[Original Wellbore Intent]:[Original Wellbore Intent]],"Appraisal",Offshore_Wells_Jan_2024[[Sidetrack/Respud]:[Sidetrack/Respud]],"Geol. Sidetracks")</f>
        <v>0</v>
      </c>
      <c r="F121" s="81">
        <f>COUNTIFS(Offshore_Wells_Jan_2024[[Region QB]:[Region QB]],"SNS",Offshore_Wells_Jan_2024[[Spud Year]:[Spud Year]],F$4,Offshore_Wells_Jan_2024[[Original Wellbore Intent]:[Original Wellbore Intent]],"Appraisal",Offshore_Wells_Jan_2024[[Sidetrack/Respud]:[Sidetrack/Respud]],"Geol. Sidetracks")</f>
        <v>0</v>
      </c>
      <c r="G121" s="81">
        <f>COUNTIFS(Offshore_Wells_Jan_2024[[Region QB]:[Region QB]],"SNS",Offshore_Wells_Jan_2024[[Spud Year]:[Spud Year]],G$4,Offshore_Wells_Jan_2024[[Original Wellbore Intent]:[Original Wellbore Intent]],"Appraisal",Offshore_Wells_Jan_2024[[Sidetrack/Respud]:[Sidetrack/Respud]],"Geol. Sidetracks")</f>
        <v>0</v>
      </c>
      <c r="H121" s="81">
        <f>COUNTIFS(Offshore_Wells_Jan_2024[[Region QB]:[Region QB]],"SNS",Offshore_Wells_Jan_2024[[Spud Year]:[Spud Year]],H$4,Offshore_Wells_Jan_2024[[Original Wellbore Intent]:[Original Wellbore Intent]],"Appraisal",Offshore_Wells_Jan_2024[[Sidetrack/Respud]:[Sidetrack/Respud]],"Geol. Sidetracks")</f>
        <v>0</v>
      </c>
      <c r="I121" s="81">
        <f>COUNTIFS(Offshore_Wells_Jan_2024[[Region QB]:[Region QB]],"SNS",Offshore_Wells_Jan_2024[[Spud Year]:[Spud Year]],I$4,Offshore_Wells_Jan_2024[[Original Wellbore Intent]:[Original Wellbore Intent]],"Appraisal",Offshore_Wells_Jan_2024[[Sidetrack/Respud]:[Sidetrack/Respud]],"Geol. Sidetracks")</f>
        <v>0</v>
      </c>
      <c r="J121" s="81">
        <f>COUNTIFS(Offshore_Wells_Jan_2024[[Region QB]:[Region QB]],"SNS",Offshore_Wells_Jan_2024[[Spud Year]:[Spud Year]],J$4,Offshore_Wells_Jan_2024[[Original Wellbore Intent]:[Original Wellbore Intent]],"Appraisal",Offshore_Wells_Jan_2024[[Sidetrack/Respud]:[Sidetrack/Respud]],"Geol. Sidetracks")</f>
        <v>0</v>
      </c>
      <c r="K121" s="81">
        <f>COUNTIFS(Offshore_Wells_Jan_2024[[Region QB]:[Region QB]],"SNS",Offshore_Wells_Jan_2024[[Spud Year]:[Spud Year]],K$4,Offshore_Wells_Jan_2024[[Original Wellbore Intent]:[Original Wellbore Intent]],"Appraisal",Offshore_Wells_Jan_2024[[Sidetrack/Respud]:[Sidetrack/Respud]],"Geol. Sidetracks")</f>
        <v>0</v>
      </c>
      <c r="L121" s="81">
        <f>COUNTIFS(Offshore_Wells_Jan_2024[[Region QB]:[Region QB]],"SNS",Offshore_Wells_Jan_2024[[Spud Year]:[Spud Year]],L$4,Offshore_Wells_Jan_2024[[Original Wellbore Intent]:[Original Wellbore Intent]],"Appraisal",Offshore_Wells_Jan_2024[[Sidetrack/Respud]:[Sidetrack/Respud]],"Geol. Sidetracks")</f>
        <v>0</v>
      </c>
      <c r="M121" s="81">
        <f>COUNTIFS(Offshore_Wells_Jan_2024[[Region QB]:[Region QB]],"SNS",Offshore_Wells_Jan_2024[[Spud Year]:[Spud Year]],M$4,Offshore_Wells_Jan_2024[[Original Wellbore Intent]:[Original Wellbore Intent]],"Appraisal",Offshore_Wells_Jan_2024[[Sidetrack/Respud]:[Sidetrack/Respud]],"Geol. Sidetracks")</f>
        <v>0</v>
      </c>
      <c r="N121" s="81">
        <f>COUNTIFS(Offshore_Wells_Jan_2024[[Region QB]:[Region QB]],"SNS",Offshore_Wells_Jan_2024[[Spud Year]:[Spud Year]],N$4,Offshore_Wells_Jan_2024[[Original Wellbore Intent]:[Original Wellbore Intent]],"Appraisal",Offshore_Wells_Jan_2024[[Sidetrack/Respud]:[Sidetrack/Respud]],"Geol. Sidetracks")</f>
        <v>0</v>
      </c>
      <c r="O121" s="81">
        <f>COUNTIFS(Offshore_Wells_Jan_2024[[Region QB]:[Region QB]],"SNS",Offshore_Wells_Jan_2024[[Spud Year]:[Spud Year]],O$4,Offshore_Wells_Jan_2024[[Original Wellbore Intent]:[Original Wellbore Intent]],"Appraisal",Offshore_Wells_Jan_2024[[Sidetrack/Respud]:[Sidetrack/Respud]],"Geol. Sidetracks")</f>
        <v>0</v>
      </c>
      <c r="P121" s="81">
        <f>COUNTIFS(Offshore_Wells_Jan_2024[[Region QB]:[Region QB]],"SNS",Offshore_Wells_Jan_2024[[Spud Year]:[Spud Year]],P$4,Offshore_Wells_Jan_2024[[Original Wellbore Intent]:[Original Wellbore Intent]],"Appraisal",Offshore_Wells_Jan_2024[[Sidetrack/Respud]:[Sidetrack/Respud]],"Geol. Sidetracks")</f>
        <v>0</v>
      </c>
      <c r="Q121" s="81">
        <f>COUNTIFS(Offshore_Wells_Jan_2024[[Region QB]:[Region QB]],"SNS",Offshore_Wells_Jan_2024[[Spud Year]:[Spud Year]],Q$4,Offshore_Wells_Jan_2024[[Original Wellbore Intent]:[Original Wellbore Intent]],"Appraisal",Offshore_Wells_Jan_2024[[Sidetrack/Respud]:[Sidetrack/Respud]],"Geol. Sidetracks")</f>
        <v>0</v>
      </c>
      <c r="R121" s="81">
        <f>COUNTIFS(Offshore_Wells_Jan_2024[[Region QB]:[Region QB]],"SNS",Offshore_Wells_Jan_2024[[Spud Year]:[Spud Year]],R$4,Offshore_Wells_Jan_2024[[Original Wellbore Intent]:[Original Wellbore Intent]],"Appraisal",Offshore_Wells_Jan_2024[[Sidetrack/Respud]:[Sidetrack/Respud]],"Geol. Sidetracks")</f>
        <v>0</v>
      </c>
      <c r="S121" s="81">
        <f>COUNTIFS(Offshore_Wells_Jan_2024[[Region QB]:[Region QB]],"SNS",Offshore_Wells_Jan_2024[[Spud Year]:[Spud Year]],S$4,Offshore_Wells_Jan_2024[[Original Wellbore Intent]:[Original Wellbore Intent]],"Appraisal",Offshore_Wells_Jan_2024[[Sidetrack/Respud]:[Sidetrack/Respud]],"Geol. Sidetracks")</f>
        <v>0</v>
      </c>
      <c r="T121" s="81">
        <f>COUNTIFS(Offshore_Wells_Jan_2024[[Region QB]:[Region QB]],"SNS",Offshore_Wells_Jan_2024[[Spud Year]:[Spud Year]],T$4,Offshore_Wells_Jan_2024[[Original Wellbore Intent]:[Original Wellbore Intent]],"Appraisal",Offshore_Wells_Jan_2024[[Sidetrack/Respud]:[Sidetrack/Respud]],"Geol. Sidetracks")</f>
        <v>0</v>
      </c>
      <c r="U121" s="81">
        <f>COUNTIFS(Offshore_Wells_Jan_2024[[Region QB]:[Region QB]],"SNS",Offshore_Wells_Jan_2024[[Spud Year]:[Spud Year]],U$4,Offshore_Wells_Jan_2024[[Original Wellbore Intent]:[Original Wellbore Intent]],"Appraisal",Offshore_Wells_Jan_2024[[Sidetrack/Respud]:[Sidetrack/Respud]],"Geol. Sidetracks")</f>
        <v>0</v>
      </c>
      <c r="V121" s="81">
        <f>COUNTIFS(Offshore_Wells_Jan_2024[[Region QB]:[Region QB]],"SNS",Offshore_Wells_Jan_2024[[Spud Year]:[Spud Year]],V$4,Offshore_Wells_Jan_2024[[Original Wellbore Intent]:[Original Wellbore Intent]],"Appraisal",Offshore_Wells_Jan_2024[[Sidetrack/Respud]:[Sidetrack/Respud]],"Geol. Sidetracks")</f>
        <v>0</v>
      </c>
      <c r="W121" s="81">
        <f>COUNTIFS(Offshore_Wells_Jan_2024[[Region QB]:[Region QB]],"SNS",Offshore_Wells_Jan_2024[[Spud Year]:[Spud Year]],W$4,Offshore_Wells_Jan_2024[[Original Wellbore Intent]:[Original Wellbore Intent]],"Appraisal",Offshore_Wells_Jan_2024[[Sidetrack/Respud]:[Sidetrack/Respud]],"Geol. Sidetracks")</f>
        <v>0</v>
      </c>
      <c r="X121" s="81">
        <f>COUNTIFS(Offshore_Wells_Jan_2024[[Region QB]:[Region QB]],"SNS",Offshore_Wells_Jan_2024[[Spud Year]:[Spud Year]],X$4,Offshore_Wells_Jan_2024[[Original Wellbore Intent]:[Original Wellbore Intent]],"Appraisal",Offshore_Wells_Jan_2024[[Sidetrack/Respud]:[Sidetrack/Respud]],"Geol. Sidetracks")</f>
        <v>0</v>
      </c>
      <c r="Y121" s="81">
        <f>COUNTIFS(Offshore_Wells_Jan_2024[[Region QB]:[Region QB]],"SNS",Offshore_Wells_Jan_2024[[Spud Year]:[Spud Year]],Y$4,Offshore_Wells_Jan_2024[[Original Wellbore Intent]:[Original Wellbore Intent]],"Appraisal",Offshore_Wells_Jan_2024[[Sidetrack/Respud]:[Sidetrack/Respud]],"Geol. Sidetracks")</f>
        <v>0</v>
      </c>
      <c r="Z121" s="81">
        <f>COUNTIFS(Offshore_Wells_Jan_2024[[Region QB]:[Region QB]],"SNS",Offshore_Wells_Jan_2024[[Spud Year]:[Spud Year]],Z$4,Offshore_Wells_Jan_2024[[Original Wellbore Intent]:[Original Wellbore Intent]],"Appraisal",Offshore_Wells_Jan_2024[[Sidetrack/Respud]:[Sidetrack/Respud]],"Geol. Sidetracks")</f>
        <v>0</v>
      </c>
      <c r="AA121" s="81">
        <f>COUNTIFS(Offshore_Wells_Jan_2024[[Region QB]:[Region QB]],"SNS",Offshore_Wells_Jan_2024[[Spud Year]:[Spud Year]],AA$4,Offshore_Wells_Jan_2024[[Original Wellbore Intent]:[Original Wellbore Intent]],"Appraisal",Offshore_Wells_Jan_2024[[Sidetrack/Respud]:[Sidetrack/Respud]],"Geol. Sidetracks")</f>
        <v>0</v>
      </c>
      <c r="AB121" s="81">
        <f>COUNTIFS(Offshore_Wells_Jan_2024[[Region QB]:[Region QB]],"SNS",Offshore_Wells_Jan_2024[[Spud Year]:[Spud Year]],AB$4,Offshore_Wells_Jan_2024[[Original Wellbore Intent]:[Original Wellbore Intent]],"Appraisal",Offshore_Wells_Jan_2024[[Sidetrack/Respud]:[Sidetrack/Respud]],"Geol. Sidetracks")</f>
        <v>0</v>
      </c>
      <c r="AC121" s="81">
        <f>COUNTIFS(Offshore_Wells_Jan_2024[[Region QB]:[Region QB]],"SNS",Offshore_Wells_Jan_2024[[Spud Year]:[Spud Year]],AC$4,Offshore_Wells_Jan_2024[[Original Wellbore Intent]:[Original Wellbore Intent]],"Appraisal",Offshore_Wells_Jan_2024[[Sidetrack/Respud]:[Sidetrack/Respud]],"Geol. Sidetracks")</f>
        <v>0</v>
      </c>
      <c r="AD121" s="81">
        <f>COUNTIFS(Offshore_Wells_Jan_2024[[Region QB]:[Region QB]],"SNS",Offshore_Wells_Jan_2024[[Spud Year]:[Spud Year]],AD$4,Offshore_Wells_Jan_2024[[Original Wellbore Intent]:[Original Wellbore Intent]],"Appraisal",Offshore_Wells_Jan_2024[[Sidetrack/Respud]:[Sidetrack/Respud]],"Geol. Sidetracks")</f>
        <v>0</v>
      </c>
      <c r="AE121" s="81">
        <f>COUNTIFS(Offshore_Wells_Jan_2024[[Region QB]:[Region QB]],"SNS",Offshore_Wells_Jan_2024[[Spud Year]:[Spud Year]],AE$4,Offshore_Wells_Jan_2024[[Original Wellbore Intent]:[Original Wellbore Intent]],"Appraisal",Offshore_Wells_Jan_2024[[Sidetrack/Respud]:[Sidetrack/Respud]],"Geol. Sidetracks")</f>
        <v>0</v>
      </c>
      <c r="AF121" s="81">
        <f>COUNTIFS(Offshore_Wells_Jan_2024[[Region QB]:[Region QB]],"SNS",Offshore_Wells_Jan_2024[[Spud Year]:[Spud Year]],AF$4,Offshore_Wells_Jan_2024[[Original Wellbore Intent]:[Original Wellbore Intent]],"Appraisal",Offshore_Wells_Jan_2024[[Sidetrack/Respud]:[Sidetrack/Respud]],"Geol. Sidetracks")</f>
        <v>0</v>
      </c>
      <c r="AG121" s="81">
        <f>COUNTIFS(Offshore_Wells_Jan_2024[[Region QB]:[Region QB]],"SNS",Offshore_Wells_Jan_2024[[Spud Year]:[Spud Year]],AG$4,Offshore_Wells_Jan_2024[[Original Wellbore Intent]:[Original Wellbore Intent]],"Appraisal",Offshore_Wells_Jan_2024[[Sidetrack/Respud]:[Sidetrack/Respud]],"Geol. Sidetracks")</f>
        <v>0</v>
      </c>
      <c r="AH121" s="81">
        <f>COUNTIFS(Offshore_Wells_Jan_2024[[Region QB]:[Region QB]],"SNS",Offshore_Wells_Jan_2024[[Spud Year]:[Spud Year]],AH$4,Offshore_Wells_Jan_2024[[Original Wellbore Intent]:[Original Wellbore Intent]],"Appraisal",Offshore_Wells_Jan_2024[[Sidetrack/Respud]:[Sidetrack/Respud]],"Geol. Sidetracks")</f>
        <v>0</v>
      </c>
      <c r="AI121" s="81">
        <f>COUNTIFS(Offshore_Wells_Jan_2024[[Region QB]:[Region QB]],"SNS",Offshore_Wells_Jan_2024[[Spud Year]:[Spud Year]],AI$4,Offshore_Wells_Jan_2024[[Original Wellbore Intent]:[Original Wellbore Intent]],"Appraisal",Offshore_Wells_Jan_2024[[Sidetrack/Respud]:[Sidetrack/Respud]],"Geol. Sidetracks")</f>
        <v>0</v>
      </c>
      <c r="AJ121" s="81">
        <f>COUNTIFS(Offshore_Wells_Jan_2024[[Region QB]:[Region QB]],"SNS",Offshore_Wells_Jan_2024[[Spud Year]:[Spud Year]],AJ$4,Offshore_Wells_Jan_2024[[Original Wellbore Intent]:[Original Wellbore Intent]],"Appraisal",Offshore_Wells_Jan_2024[[Sidetrack/Respud]:[Sidetrack/Respud]],"Geol. Sidetracks")</f>
        <v>0</v>
      </c>
      <c r="AK121" s="81">
        <f>COUNTIFS(Offshore_Wells_Jan_2024[[Region QB]:[Region QB]],"SNS",Offshore_Wells_Jan_2024[[Spud Year]:[Spud Year]],AK$4,Offshore_Wells_Jan_2024[[Original Wellbore Intent]:[Original Wellbore Intent]],"Appraisal",Offshore_Wells_Jan_2024[[Sidetrack/Respud]:[Sidetrack/Respud]],"Geol. Sidetracks")</f>
        <v>0</v>
      </c>
      <c r="AL121" s="81">
        <f>COUNTIFS(Offshore_Wells_Jan_2024[[Region QB]:[Region QB]],"SNS",Offshore_Wells_Jan_2024[[Spud Year]:[Spud Year]],AL$4,Offshore_Wells_Jan_2024[[Original Wellbore Intent]:[Original Wellbore Intent]],"Appraisal",Offshore_Wells_Jan_2024[[Sidetrack/Respud]:[Sidetrack/Respud]],"Geol. Sidetracks")</f>
        <v>0</v>
      </c>
      <c r="AM121" s="81">
        <f>COUNTIFS(Offshore_Wells_Jan_2024[[Region QB]:[Region QB]],"SNS",Offshore_Wells_Jan_2024[[Spud Year]:[Spud Year]],AM$4,Offshore_Wells_Jan_2024[[Original Wellbore Intent]:[Original Wellbore Intent]],"Appraisal",Offshore_Wells_Jan_2024[[Sidetrack/Respud]:[Sidetrack/Respud]],"Geol. Sidetracks")</f>
        <v>0</v>
      </c>
      <c r="AN121" s="81">
        <f>COUNTIFS(Offshore_Wells_Jan_2024[[Region QB]:[Region QB]],"SNS",Offshore_Wells_Jan_2024[[Spud Year]:[Spud Year]],AN$4,Offshore_Wells_Jan_2024[[Original Wellbore Intent]:[Original Wellbore Intent]],"Appraisal",Offshore_Wells_Jan_2024[[Sidetrack/Respud]:[Sidetrack/Respud]],"Geol. Sidetracks")</f>
        <v>0</v>
      </c>
      <c r="AO121" s="81">
        <f>COUNTIFS(Offshore_Wells_Jan_2024[[Region QB]:[Region QB]],"SNS",Offshore_Wells_Jan_2024[[Spud Year]:[Spud Year]],AO$4,Offshore_Wells_Jan_2024[[Original Wellbore Intent]:[Original Wellbore Intent]],"Appraisal",Offshore_Wells_Jan_2024[[Sidetrack/Respud]:[Sidetrack/Respud]],"Geol. Sidetracks")</f>
        <v>0</v>
      </c>
      <c r="AP121" s="81">
        <f>COUNTIFS(Offshore_Wells_Jan_2024[[Region QB]:[Region QB]],"SNS",Offshore_Wells_Jan_2024[[Spud Year]:[Spud Year]],AP$4,Offshore_Wells_Jan_2024[[Original Wellbore Intent]:[Original Wellbore Intent]],"Appraisal",Offshore_Wells_Jan_2024[[Sidetrack/Respud]:[Sidetrack/Respud]],"Geol. Sidetracks")</f>
        <v>0</v>
      </c>
      <c r="AQ121" s="81">
        <f>COUNTIFS(Offshore_Wells_Jan_2024[[Region QB]:[Region QB]],"SNS",Offshore_Wells_Jan_2024[[Spud Year]:[Spud Year]],AQ$4,Offshore_Wells_Jan_2024[[Original Wellbore Intent]:[Original Wellbore Intent]],"Appraisal",Offshore_Wells_Jan_2024[[Sidetrack/Respud]:[Sidetrack/Respud]],"Geol. Sidetracks")</f>
        <v>0</v>
      </c>
      <c r="AR121" s="81">
        <f>COUNTIFS(Offshore_Wells_Jan_2024[[Region QB]:[Region QB]],"SNS",Offshore_Wells_Jan_2024[[Spud Year]:[Spud Year]],AR$4,Offshore_Wells_Jan_2024[[Original Wellbore Intent]:[Original Wellbore Intent]],"Appraisal",Offshore_Wells_Jan_2024[[Sidetrack/Respud]:[Sidetrack/Respud]],"Geol. Sidetracks")</f>
        <v>0</v>
      </c>
      <c r="AS121" s="81">
        <f>COUNTIFS(Offshore_Wells_Jan_2024[[Region QB]:[Region QB]],"SNS",Offshore_Wells_Jan_2024[[Spud Year]:[Spud Year]],AS$4,Offshore_Wells_Jan_2024[[Original Wellbore Intent]:[Original Wellbore Intent]],"Appraisal",Offshore_Wells_Jan_2024[[Sidetrack/Respud]:[Sidetrack/Respud]],"Geol. Sidetracks")</f>
        <v>0</v>
      </c>
      <c r="AT121" s="81">
        <f>COUNTIFS(Offshore_Wells_Jan_2024[[Region QB]:[Region QB]],"SNS",Offshore_Wells_Jan_2024[[Spud Year]:[Spud Year]],AT$4,Offshore_Wells_Jan_2024[[Original Wellbore Intent]:[Original Wellbore Intent]],"Appraisal",Offshore_Wells_Jan_2024[[Sidetrack/Respud]:[Sidetrack/Respud]],"Geol. Sidetracks")</f>
        <v>0</v>
      </c>
      <c r="AU121" s="81">
        <f>COUNTIFS(Offshore_Wells_Jan_2024[[Region QB]:[Region QB]],"SNS",Offshore_Wells_Jan_2024[[Spud Year]:[Spud Year]],AU$4,Offshore_Wells_Jan_2024[[Original Wellbore Intent]:[Original Wellbore Intent]],"Appraisal",Offshore_Wells_Jan_2024[[Sidetrack/Respud]:[Sidetrack/Respud]],"Geol. Sidetracks")</f>
        <v>4</v>
      </c>
      <c r="AV121" s="81">
        <f>COUNTIFS(Offshore_Wells_Jan_2024[[Region QB]:[Region QB]],"SNS",Offshore_Wells_Jan_2024[[Spud Year]:[Spud Year]],AV$4,Offshore_Wells_Jan_2024[[Original Wellbore Intent]:[Original Wellbore Intent]],"Appraisal",Offshore_Wells_Jan_2024[[Sidetrack/Respud]:[Sidetrack/Respud]],"Geol. Sidetracks")</f>
        <v>1</v>
      </c>
      <c r="AW121" s="81">
        <f>COUNTIFS(Offshore_Wells_Jan_2024[[Region QB]:[Region QB]],"SNS",Offshore_Wells_Jan_2024[[Spud Year]:[Spud Year]],AW$4,Offshore_Wells_Jan_2024[[Original Wellbore Intent]:[Original Wellbore Intent]],"Appraisal",Offshore_Wells_Jan_2024[[Sidetrack/Respud]:[Sidetrack/Respud]],"Geol. Sidetracks")</f>
        <v>1</v>
      </c>
      <c r="AX121" s="81">
        <f>COUNTIFS(Offshore_Wells_Jan_2024[[Region QB]:[Region QB]],"SNS",Offshore_Wells_Jan_2024[[Spud Year]:[Spud Year]],AX$4,Offshore_Wells_Jan_2024[[Original Wellbore Intent]:[Original Wellbore Intent]],"Appraisal",Offshore_Wells_Jan_2024[[Sidetrack/Respud]:[Sidetrack/Respud]],"Geol. Sidetracks")</f>
        <v>0</v>
      </c>
      <c r="AY121" s="81">
        <f>COUNTIFS(Offshore_Wells_Jan_2024[[Region QB]:[Region QB]],"SNS",Offshore_Wells_Jan_2024[[Spud Year]:[Spud Year]],AY$4,Offshore_Wells_Jan_2024[[Original Wellbore Intent]:[Original Wellbore Intent]],"Appraisal",Offshore_Wells_Jan_2024[[Sidetrack/Respud]:[Sidetrack/Respud]],"Geol. Sidetracks")</f>
        <v>0</v>
      </c>
      <c r="AZ121" s="81">
        <f>COUNTIFS(Offshore_Wells_Jan_2024[[Region QB]:[Region QB]],"SNS",Offshore_Wells_Jan_2024[[Spud Year]:[Spud Year]],AZ$4,Offshore_Wells_Jan_2024[[Original Wellbore Intent]:[Original Wellbore Intent]],"Appraisal",Offshore_Wells_Jan_2024[[Sidetrack/Respud]:[Sidetrack/Respud]],"Geol. Sidetracks")</f>
        <v>1</v>
      </c>
      <c r="BA121" s="81">
        <f>COUNTIFS(Offshore_Wells_Jan_2024[[Region QB]:[Region QB]],"SNS",Offshore_Wells_Jan_2024[[Spud Year]:[Spud Year]],BA$4,Offshore_Wells_Jan_2024[[Original Wellbore Intent]:[Original Wellbore Intent]],"Appraisal",Offshore_Wells_Jan_2024[[Sidetrack/Respud]:[Sidetrack/Respud]],"Geol. Sidetracks")</f>
        <v>0</v>
      </c>
      <c r="BB121" s="81">
        <f>COUNTIFS(Offshore_Wells_Jan_2024[[Region QB]:[Region QB]],"SNS",Offshore_Wells_Jan_2024[[Spud Year]:[Spud Year]],BB$4,Offshore_Wells_Jan_2024[[Original Wellbore Intent]:[Original Wellbore Intent]],"Appraisal",Offshore_Wells_Jan_2024[[Sidetrack/Respud]:[Sidetrack/Respud]],"Geol. Sidetracks")</f>
        <v>0</v>
      </c>
      <c r="BC121" s="81">
        <f>COUNTIFS(Offshore_Wells_Jan_2024[[Region QB]:[Region QB]],"SNS",Offshore_Wells_Jan_2024[[Spud Year]:[Spud Year]],BC$4,Offshore_Wells_Jan_2024[[Original Wellbore Intent]:[Original Wellbore Intent]],"Appraisal",Offshore_Wells_Jan_2024[[Sidetrack/Respud]:[Sidetrack/Respud]],"Geol. Sidetracks")</f>
        <v>0</v>
      </c>
      <c r="BD121" s="81">
        <f>COUNTIFS(Offshore_Wells_Jan_2024[[Region QB]:[Region QB]],"SNS",Offshore_Wells_Jan_2024[[Spud Year]:[Spud Year]],BD$4,Offshore_Wells_Jan_2024[[Original Wellbore Intent]:[Original Wellbore Intent]],"Appraisal",Offshore_Wells_Jan_2024[[Sidetrack/Respud]:[Sidetrack/Respud]],"Geol. Sidetracks")</f>
        <v>0</v>
      </c>
      <c r="BE121" s="81">
        <f>COUNTIFS(Offshore_Wells_Jan_2024[[Region QB]:[Region QB]],"SNS",Offshore_Wells_Jan_2024[[Spud Year]:[Spud Year]],BE$4,Offshore_Wells_Jan_2024[[Original Wellbore Intent]:[Original Wellbore Intent]],"Appraisal",Offshore_Wells_Jan_2024[[Sidetrack/Respud]:[Sidetrack/Respud]],"Geol. Sidetracks")</f>
        <v>0</v>
      </c>
      <c r="BF121" s="81">
        <f>COUNTIFS(Offshore_Wells_Jan_2024[[Region QB]:[Region QB]],"SNS",Offshore_Wells_Jan_2024[[Spud Year]:[Spud Year]],BF$4,Offshore_Wells_Jan_2024[[Original Wellbore Intent]:[Original Wellbore Intent]],"Appraisal",Offshore_Wells_Jan_2024[[Sidetrack/Respud]:[Sidetrack/Respud]],"Geol. Sidetracks")</f>
        <v>0</v>
      </c>
      <c r="BG121" s="81">
        <f>COUNTIFS(Offshore_Wells_Jan_2024[[Region QB]:[Region QB]],"SNS",Offshore_Wells_Jan_2024[[Spud Year]:[Spud Year]],BG$4,Offshore_Wells_Jan_2024[[Original Wellbore Intent]:[Original Wellbore Intent]],"Appraisal",Offshore_Wells_Jan_2024[[Sidetrack/Respud]:[Sidetrack/Respud]],"Geol. Sidetracks")</f>
        <v>0</v>
      </c>
      <c r="BH121" s="81">
        <f>COUNTIFS(Offshore_Wells_Jan_2024[[Region QB]:[Region QB]],"SNS",Offshore_Wells_Jan_2024[[Spud Year]:[Spud Year]],BH$4,Offshore_Wells_Jan_2024[[Original Wellbore Intent]:[Original Wellbore Intent]],"Appraisal",Offshore_Wells_Jan_2024[[Sidetrack/Respud]:[Sidetrack/Respud]],"Geol. Sidetracks")</f>
        <v>0</v>
      </c>
      <c r="BI121" s="81">
        <f>COUNTIFS(Offshore_Wells_Jan_2024[[Region QB]:[Region QB]],"SNS",Offshore_Wells_Jan_2024[[Spud Year]:[Spud Year]],BI$4,Offshore_Wells_Jan_2024[[Original Wellbore Intent]:[Original Wellbore Intent]],"Appraisal",Offshore_Wells_Jan_2024[[Sidetrack/Respud]:[Sidetrack/Respud]],"Geol. Sidetracks")</f>
        <v>0</v>
      </c>
      <c r="BJ121" s="81">
        <f>COUNTIFS(Offshore_Wells_Jan_2024[[Region QB]:[Region QB]],"SNS",Offshore_Wells_Jan_2024[[Spud Year]:[Spud Year]],BJ$4,Offshore_Wells_Jan_2024[[Original Wellbore Intent]:[Original Wellbore Intent]],"Appraisal",Offshore_Wells_Jan_2024[[Sidetrack/Respud]:[Sidetrack/Respud]],"Geol. Sidetracks")</f>
        <v>0</v>
      </c>
      <c r="BK121" s="73">
        <f t="shared" si="674"/>
        <v>7</v>
      </c>
    </row>
    <row r="122" spans="1:63" outlineLevel="1" x14ac:dyDescent="0.3">
      <c r="A122" s="17"/>
      <c r="B122" s="19" t="s">
        <v>42</v>
      </c>
      <c r="C122" s="81">
        <f>COUNTIFS(Offshore_Wells_Jan_2024[[Region QB]:[Region QB]],"WoE/W",Offshore_Wells_Jan_2024[[Spud Year]:[Spud Year]],C$4,Offshore_Wells_Jan_2024[[Original Wellbore Intent]:[Original Wellbore Intent]],"Appraisal",Offshore_Wells_Jan_2024[[Sidetrack/Respud]:[Sidetrack/Respud]],"Geol. Sidetracks")</f>
        <v>0</v>
      </c>
      <c r="D122" s="81">
        <f>COUNTIFS(Offshore_Wells_Jan_2024[[Region QB]:[Region QB]],"WoE/W",Offshore_Wells_Jan_2024[[Spud Year]:[Spud Year]],D$4,Offshore_Wells_Jan_2024[[Original Wellbore Intent]:[Original Wellbore Intent]],"Appraisal",Offshore_Wells_Jan_2024[[Sidetrack/Respud]:[Sidetrack/Respud]],"Geol. Sidetracks")</f>
        <v>0</v>
      </c>
      <c r="E122" s="81">
        <f>COUNTIFS(Offshore_Wells_Jan_2024[[Region QB]:[Region QB]],"WoE/W",Offshore_Wells_Jan_2024[[Spud Year]:[Spud Year]],E$4,Offshore_Wells_Jan_2024[[Original Wellbore Intent]:[Original Wellbore Intent]],"Appraisal",Offshore_Wells_Jan_2024[[Sidetrack/Respud]:[Sidetrack/Respud]],"Geol. Sidetracks")</f>
        <v>0</v>
      </c>
      <c r="F122" s="81">
        <f>COUNTIFS(Offshore_Wells_Jan_2024[[Region QB]:[Region QB]],"WoE/W",Offshore_Wells_Jan_2024[[Spud Year]:[Spud Year]],F$4,Offshore_Wells_Jan_2024[[Original Wellbore Intent]:[Original Wellbore Intent]],"Appraisal",Offshore_Wells_Jan_2024[[Sidetrack/Respud]:[Sidetrack/Respud]],"Geol. Sidetracks")</f>
        <v>0</v>
      </c>
      <c r="G122" s="81">
        <f>COUNTIFS(Offshore_Wells_Jan_2024[[Region QB]:[Region QB]],"WoE/W",Offshore_Wells_Jan_2024[[Spud Year]:[Spud Year]],G$4,Offshore_Wells_Jan_2024[[Original Wellbore Intent]:[Original Wellbore Intent]],"Appraisal",Offshore_Wells_Jan_2024[[Sidetrack/Respud]:[Sidetrack/Respud]],"Geol. Sidetracks")</f>
        <v>0</v>
      </c>
      <c r="H122" s="81">
        <f>COUNTIFS(Offshore_Wells_Jan_2024[[Region QB]:[Region QB]],"WoE/W",Offshore_Wells_Jan_2024[[Spud Year]:[Spud Year]],H$4,Offshore_Wells_Jan_2024[[Original Wellbore Intent]:[Original Wellbore Intent]],"Appraisal",Offshore_Wells_Jan_2024[[Sidetrack/Respud]:[Sidetrack/Respud]],"Geol. Sidetracks")</f>
        <v>0</v>
      </c>
      <c r="I122" s="81">
        <f>COUNTIFS(Offshore_Wells_Jan_2024[[Region QB]:[Region QB]],"WoE/W",Offshore_Wells_Jan_2024[[Spud Year]:[Spud Year]],I$4,Offshore_Wells_Jan_2024[[Original Wellbore Intent]:[Original Wellbore Intent]],"Appraisal",Offshore_Wells_Jan_2024[[Sidetrack/Respud]:[Sidetrack/Respud]],"Geol. Sidetracks")</f>
        <v>0</v>
      </c>
      <c r="J122" s="81">
        <f>COUNTIFS(Offshore_Wells_Jan_2024[[Region QB]:[Region QB]],"WoE/W",Offshore_Wells_Jan_2024[[Spud Year]:[Spud Year]],J$4,Offshore_Wells_Jan_2024[[Original Wellbore Intent]:[Original Wellbore Intent]],"Appraisal",Offshore_Wells_Jan_2024[[Sidetrack/Respud]:[Sidetrack/Respud]],"Geol. Sidetracks")</f>
        <v>0</v>
      </c>
      <c r="K122" s="81">
        <f>COUNTIFS(Offshore_Wells_Jan_2024[[Region QB]:[Region QB]],"WoE/W",Offshore_Wells_Jan_2024[[Spud Year]:[Spud Year]],K$4,Offshore_Wells_Jan_2024[[Original Wellbore Intent]:[Original Wellbore Intent]],"Appraisal",Offshore_Wells_Jan_2024[[Sidetrack/Respud]:[Sidetrack/Respud]],"Geol. Sidetracks")</f>
        <v>0</v>
      </c>
      <c r="L122" s="81">
        <f>COUNTIFS(Offshore_Wells_Jan_2024[[Region QB]:[Region QB]],"WoE/W",Offshore_Wells_Jan_2024[[Spud Year]:[Spud Year]],L$4,Offshore_Wells_Jan_2024[[Original Wellbore Intent]:[Original Wellbore Intent]],"Appraisal",Offshore_Wells_Jan_2024[[Sidetrack/Respud]:[Sidetrack/Respud]],"Geol. Sidetracks")</f>
        <v>0</v>
      </c>
      <c r="M122" s="81">
        <f>COUNTIFS(Offshore_Wells_Jan_2024[[Region QB]:[Region QB]],"WoE/W",Offshore_Wells_Jan_2024[[Spud Year]:[Spud Year]],M$4,Offshore_Wells_Jan_2024[[Original Wellbore Intent]:[Original Wellbore Intent]],"Appraisal",Offshore_Wells_Jan_2024[[Sidetrack/Respud]:[Sidetrack/Respud]],"Geol. Sidetracks")</f>
        <v>0</v>
      </c>
      <c r="N122" s="81">
        <f>COUNTIFS(Offshore_Wells_Jan_2024[[Region QB]:[Region QB]],"WoE/W",Offshore_Wells_Jan_2024[[Spud Year]:[Spud Year]],N$4,Offshore_Wells_Jan_2024[[Original Wellbore Intent]:[Original Wellbore Intent]],"Appraisal",Offshore_Wells_Jan_2024[[Sidetrack/Respud]:[Sidetrack/Respud]],"Geol. Sidetracks")</f>
        <v>0</v>
      </c>
      <c r="O122" s="81">
        <f>COUNTIFS(Offshore_Wells_Jan_2024[[Region QB]:[Region QB]],"WoE/W",Offshore_Wells_Jan_2024[[Spud Year]:[Spud Year]],O$4,Offshore_Wells_Jan_2024[[Original Wellbore Intent]:[Original Wellbore Intent]],"Appraisal",Offshore_Wells_Jan_2024[[Sidetrack/Respud]:[Sidetrack/Respud]],"Geol. Sidetracks")</f>
        <v>0</v>
      </c>
      <c r="P122" s="81">
        <f>COUNTIFS(Offshore_Wells_Jan_2024[[Region QB]:[Region QB]],"WoE/W",Offshore_Wells_Jan_2024[[Spud Year]:[Spud Year]],P$4,Offshore_Wells_Jan_2024[[Original Wellbore Intent]:[Original Wellbore Intent]],"Appraisal",Offshore_Wells_Jan_2024[[Sidetrack/Respud]:[Sidetrack/Respud]],"Geol. Sidetracks")</f>
        <v>0</v>
      </c>
      <c r="Q122" s="81">
        <f>COUNTIFS(Offshore_Wells_Jan_2024[[Region QB]:[Region QB]],"WoE/W",Offshore_Wells_Jan_2024[[Spud Year]:[Spud Year]],Q$4,Offshore_Wells_Jan_2024[[Original Wellbore Intent]:[Original Wellbore Intent]],"Appraisal",Offshore_Wells_Jan_2024[[Sidetrack/Respud]:[Sidetrack/Respud]],"Geol. Sidetracks")</f>
        <v>0</v>
      </c>
      <c r="R122" s="81">
        <f>COUNTIFS(Offshore_Wells_Jan_2024[[Region QB]:[Region QB]],"WoE/W",Offshore_Wells_Jan_2024[[Spud Year]:[Spud Year]],R$4,Offshore_Wells_Jan_2024[[Original Wellbore Intent]:[Original Wellbore Intent]],"Appraisal",Offshore_Wells_Jan_2024[[Sidetrack/Respud]:[Sidetrack/Respud]],"Geol. Sidetracks")</f>
        <v>0</v>
      </c>
      <c r="S122" s="81">
        <f>COUNTIFS(Offshore_Wells_Jan_2024[[Region QB]:[Region QB]],"WoE/W",Offshore_Wells_Jan_2024[[Spud Year]:[Spud Year]],S$4,Offshore_Wells_Jan_2024[[Original Wellbore Intent]:[Original Wellbore Intent]],"Appraisal",Offshore_Wells_Jan_2024[[Sidetrack/Respud]:[Sidetrack/Respud]],"Geol. Sidetracks")</f>
        <v>0</v>
      </c>
      <c r="T122" s="81">
        <f>COUNTIFS(Offshore_Wells_Jan_2024[[Region QB]:[Region QB]],"WoE/W",Offshore_Wells_Jan_2024[[Spud Year]:[Spud Year]],T$4,Offshore_Wells_Jan_2024[[Original Wellbore Intent]:[Original Wellbore Intent]],"Appraisal",Offshore_Wells_Jan_2024[[Sidetrack/Respud]:[Sidetrack/Respud]],"Geol. Sidetracks")</f>
        <v>0</v>
      </c>
      <c r="U122" s="81">
        <f>COUNTIFS(Offshore_Wells_Jan_2024[[Region QB]:[Region QB]],"WoE/W",Offshore_Wells_Jan_2024[[Spud Year]:[Spud Year]],U$4,Offshore_Wells_Jan_2024[[Original Wellbore Intent]:[Original Wellbore Intent]],"Appraisal",Offshore_Wells_Jan_2024[[Sidetrack/Respud]:[Sidetrack/Respud]],"Geol. Sidetracks")</f>
        <v>0</v>
      </c>
      <c r="V122" s="81">
        <f>COUNTIFS(Offshore_Wells_Jan_2024[[Region QB]:[Region QB]],"WoE/W",Offshore_Wells_Jan_2024[[Spud Year]:[Spud Year]],V$4,Offshore_Wells_Jan_2024[[Original Wellbore Intent]:[Original Wellbore Intent]],"Appraisal",Offshore_Wells_Jan_2024[[Sidetrack/Respud]:[Sidetrack/Respud]],"Geol. Sidetracks")</f>
        <v>0</v>
      </c>
      <c r="W122" s="81">
        <f>COUNTIFS(Offshore_Wells_Jan_2024[[Region QB]:[Region QB]],"WoE/W",Offshore_Wells_Jan_2024[[Spud Year]:[Spud Year]],W$4,Offshore_Wells_Jan_2024[[Original Wellbore Intent]:[Original Wellbore Intent]],"Appraisal",Offshore_Wells_Jan_2024[[Sidetrack/Respud]:[Sidetrack/Respud]],"Geol. Sidetracks")</f>
        <v>0</v>
      </c>
      <c r="X122" s="81">
        <f>COUNTIFS(Offshore_Wells_Jan_2024[[Region QB]:[Region QB]],"WoE/W",Offshore_Wells_Jan_2024[[Spud Year]:[Spud Year]],X$4,Offshore_Wells_Jan_2024[[Original Wellbore Intent]:[Original Wellbore Intent]],"Appraisal",Offshore_Wells_Jan_2024[[Sidetrack/Respud]:[Sidetrack/Respud]],"Geol. Sidetracks")</f>
        <v>0</v>
      </c>
      <c r="Y122" s="81">
        <f>COUNTIFS(Offshore_Wells_Jan_2024[[Region QB]:[Region QB]],"WoE/W",Offshore_Wells_Jan_2024[[Spud Year]:[Spud Year]],Y$4,Offshore_Wells_Jan_2024[[Original Wellbore Intent]:[Original Wellbore Intent]],"Appraisal",Offshore_Wells_Jan_2024[[Sidetrack/Respud]:[Sidetrack/Respud]],"Geol. Sidetracks")</f>
        <v>0</v>
      </c>
      <c r="Z122" s="81">
        <f>COUNTIFS(Offshore_Wells_Jan_2024[[Region QB]:[Region QB]],"WoE/W",Offshore_Wells_Jan_2024[[Spud Year]:[Spud Year]],Z$4,Offshore_Wells_Jan_2024[[Original Wellbore Intent]:[Original Wellbore Intent]],"Appraisal",Offshore_Wells_Jan_2024[[Sidetrack/Respud]:[Sidetrack/Respud]],"Geol. Sidetracks")</f>
        <v>0</v>
      </c>
      <c r="AA122" s="81">
        <f>COUNTIFS(Offshore_Wells_Jan_2024[[Region QB]:[Region QB]],"WoE/W",Offshore_Wells_Jan_2024[[Spud Year]:[Spud Year]],AA$4,Offshore_Wells_Jan_2024[[Original Wellbore Intent]:[Original Wellbore Intent]],"Appraisal",Offshore_Wells_Jan_2024[[Sidetrack/Respud]:[Sidetrack/Respud]],"Geol. Sidetracks")</f>
        <v>0</v>
      </c>
      <c r="AB122" s="81">
        <f>COUNTIFS(Offshore_Wells_Jan_2024[[Region QB]:[Region QB]],"WoE/W",Offshore_Wells_Jan_2024[[Spud Year]:[Spud Year]],AB$4,Offshore_Wells_Jan_2024[[Original Wellbore Intent]:[Original Wellbore Intent]],"Appraisal",Offshore_Wells_Jan_2024[[Sidetrack/Respud]:[Sidetrack/Respud]],"Geol. Sidetracks")</f>
        <v>0</v>
      </c>
      <c r="AC122" s="81">
        <f>COUNTIFS(Offshore_Wells_Jan_2024[[Region QB]:[Region QB]],"WoE/W",Offshore_Wells_Jan_2024[[Spud Year]:[Spud Year]],AC$4,Offshore_Wells_Jan_2024[[Original Wellbore Intent]:[Original Wellbore Intent]],"Appraisal",Offshore_Wells_Jan_2024[[Sidetrack/Respud]:[Sidetrack/Respud]],"Geol. Sidetracks")</f>
        <v>0</v>
      </c>
      <c r="AD122" s="81">
        <f>COUNTIFS(Offshore_Wells_Jan_2024[[Region QB]:[Region QB]],"WoE/W",Offshore_Wells_Jan_2024[[Spud Year]:[Spud Year]],AD$4,Offshore_Wells_Jan_2024[[Original Wellbore Intent]:[Original Wellbore Intent]],"Appraisal",Offshore_Wells_Jan_2024[[Sidetrack/Respud]:[Sidetrack/Respud]],"Geol. Sidetracks")</f>
        <v>0</v>
      </c>
      <c r="AE122" s="81">
        <f>COUNTIFS(Offshore_Wells_Jan_2024[[Region QB]:[Region QB]],"WoE/W",Offshore_Wells_Jan_2024[[Spud Year]:[Spud Year]],AE$4,Offshore_Wells_Jan_2024[[Original Wellbore Intent]:[Original Wellbore Intent]],"Appraisal",Offshore_Wells_Jan_2024[[Sidetrack/Respud]:[Sidetrack/Respud]],"Geol. Sidetracks")</f>
        <v>0</v>
      </c>
      <c r="AF122" s="81">
        <f>COUNTIFS(Offshore_Wells_Jan_2024[[Region QB]:[Region QB]],"WoE/W",Offshore_Wells_Jan_2024[[Spud Year]:[Spud Year]],AF$4,Offshore_Wells_Jan_2024[[Original Wellbore Intent]:[Original Wellbore Intent]],"Appraisal",Offshore_Wells_Jan_2024[[Sidetrack/Respud]:[Sidetrack/Respud]],"Geol. Sidetracks")</f>
        <v>0</v>
      </c>
      <c r="AG122" s="81">
        <f>COUNTIFS(Offshore_Wells_Jan_2024[[Region QB]:[Region QB]],"WoE/W",Offshore_Wells_Jan_2024[[Spud Year]:[Spud Year]],AG$4,Offshore_Wells_Jan_2024[[Original Wellbore Intent]:[Original Wellbore Intent]],"Appraisal",Offshore_Wells_Jan_2024[[Sidetrack/Respud]:[Sidetrack/Respud]],"Geol. Sidetracks")</f>
        <v>0</v>
      </c>
      <c r="AH122" s="81">
        <f>COUNTIFS(Offshore_Wells_Jan_2024[[Region QB]:[Region QB]],"WoE/W",Offshore_Wells_Jan_2024[[Spud Year]:[Spud Year]],AH$4,Offshore_Wells_Jan_2024[[Original Wellbore Intent]:[Original Wellbore Intent]],"Appraisal",Offshore_Wells_Jan_2024[[Sidetrack/Respud]:[Sidetrack/Respud]],"Geol. Sidetracks")</f>
        <v>0</v>
      </c>
      <c r="AI122" s="81">
        <f>COUNTIFS(Offshore_Wells_Jan_2024[[Region QB]:[Region QB]],"WoE/W",Offshore_Wells_Jan_2024[[Spud Year]:[Spud Year]],AI$4,Offshore_Wells_Jan_2024[[Original Wellbore Intent]:[Original Wellbore Intent]],"Appraisal",Offshore_Wells_Jan_2024[[Sidetrack/Respud]:[Sidetrack/Respud]],"Geol. Sidetracks")</f>
        <v>0</v>
      </c>
      <c r="AJ122" s="81">
        <f>COUNTIFS(Offshore_Wells_Jan_2024[[Region QB]:[Region QB]],"WoE/W",Offshore_Wells_Jan_2024[[Spud Year]:[Spud Year]],AJ$4,Offshore_Wells_Jan_2024[[Original Wellbore Intent]:[Original Wellbore Intent]],"Appraisal",Offshore_Wells_Jan_2024[[Sidetrack/Respud]:[Sidetrack/Respud]],"Geol. Sidetracks")</f>
        <v>0</v>
      </c>
      <c r="AK122" s="81">
        <f>COUNTIFS(Offshore_Wells_Jan_2024[[Region QB]:[Region QB]],"WoE/W",Offshore_Wells_Jan_2024[[Spud Year]:[Spud Year]],AK$4,Offshore_Wells_Jan_2024[[Original Wellbore Intent]:[Original Wellbore Intent]],"Appraisal",Offshore_Wells_Jan_2024[[Sidetrack/Respud]:[Sidetrack/Respud]],"Geol. Sidetracks")</f>
        <v>0</v>
      </c>
      <c r="AL122" s="81">
        <f>COUNTIFS(Offshore_Wells_Jan_2024[[Region QB]:[Region QB]],"WoE/W",Offshore_Wells_Jan_2024[[Spud Year]:[Spud Year]],AL$4,Offshore_Wells_Jan_2024[[Original Wellbore Intent]:[Original Wellbore Intent]],"Appraisal",Offshore_Wells_Jan_2024[[Sidetrack/Respud]:[Sidetrack/Respud]],"Geol. Sidetracks")</f>
        <v>0</v>
      </c>
      <c r="AM122" s="81">
        <f>COUNTIFS(Offshore_Wells_Jan_2024[[Region QB]:[Region QB]],"WoE/W",Offshore_Wells_Jan_2024[[Spud Year]:[Spud Year]],AM$4,Offshore_Wells_Jan_2024[[Original Wellbore Intent]:[Original Wellbore Intent]],"Appraisal",Offshore_Wells_Jan_2024[[Sidetrack/Respud]:[Sidetrack/Respud]],"Geol. Sidetracks")</f>
        <v>0</v>
      </c>
      <c r="AN122" s="81">
        <f>COUNTIFS(Offshore_Wells_Jan_2024[[Region QB]:[Region QB]],"WoE/W",Offshore_Wells_Jan_2024[[Spud Year]:[Spud Year]],AN$4,Offshore_Wells_Jan_2024[[Original Wellbore Intent]:[Original Wellbore Intent]],"Appraisal",Offshore_Wells_Jan_2024[[Sidetrack/Respud]:[Sidetrack/Respud]],"Geol. Sidetracks")</f>
        <v>0</v>
      </c>
      <c r="AO122" s="81">
        <f>COUNTIFS(Offshore_Wells_Jan_2024[[Region QB]:[Region QB]],"WoE/W",Offshore_Wells_Jan_2024[[Spud Year]:[Spud Year]],AO$4,Offshore_Wells_Jan_2024[[Original Wellbore Intent]:[Original Wellbore Intent]],"Appraisal",Offshore_Wells_Jan_2024[[Sidetrack/Respud]:[Sidetrack/Respud]],"Geol. Sidetracks")</f>
        <v>0</v>
      </c>
      <c r="AP122" s="81">
        <f>COUNTIFS(Offshore_Wells_Jan_2024[[Region QB]:[Region QB]],"WoE/W",Offshore_Wells_Jan_2024[[Spud Year]:[Spud Year]],AP$4,Offshore_Wells_Jan_2024[[Original Wellbore Intent]:[Original Wellbore Intent]],"Appraisal",Offshore_Wells_Jan_2024[[Sidetrack/Respud]:[Sidetrack/Respud]],"Geol. Sidetracks")</f>
        <v>0</v>
      </c>
      <c r="AQ122" s="81">
        <f>COUNTIFS(Offshore_Wells_Jan_2024[[Region QB]:[Region QB]],"WoE/W",Offshore_Wells_Jan_2024[[Spud Year]:[Spud Year]],AQ$4,Offshore_Wells_Jan_2024[[Original Wellbore Intent]:[Original Wellbore Intent]],"Appraisal",Offshore_Wells_Jan_2024[[Sidetrack/Respud]:[Sidetrack/Respud]],"Geol. Sidetracks")</f>
        <v>0</v>
      </c>
      <c r="AR122" s="81">
        <f>COUNTIFS(Offshore_Wells_Jan_2024[[Region QB]:[Region QB]],"WoE/W",Offshore_Wells_Jan_2024[[Spud Year]:[Spud Year]],AR$4,Offshore_Wells_Jan_2024[[Original Wellbore Intent]:[Original Wellbore Intent]],"Appraisal",Offshore_Wells_Jan_2024[[Sidetrack/Respud]:[Sidetrack/Respud]],"Geol. Sidetracks")</f>
        <v>0</v>
      </c>
      <c r="AS122" s="81">
        <f>COUNTIFS(Offshore_Wells_Jan_2024[[Region QB]:[Region QB]],"WoE/W",Offshore_Wells_Jan_2024[[Spud Year]:[Spud Year]],AS$4,Offshore_Wells_Jan_2024[[Original Wellbore Intent]:[Original Wellbore Intent]],"Appraisal",Offshore_Wells_Jan_2024[[Sidetrack/Respud]:[Sidetrack/Respud]],"Geol. Sidetracks")</f>
        <v>0</v>
      </c>
      <c r="AT122" s="81">
        <f>COUNTIFS(Offshore_Wells_Jan_2024[[Region QB]:[Region QB]],"WoE/W",Offshore_Wells_Jan_2024[[Spud Year]:[Spud Year]],AT$4,Offshore_Wells_Jan_2024[[Original Wellbore Intent]:[Original Wellbore Intent]],"Appraisal",Offshore_Wells_Jan_2024[[Sidetrack/Respud]:[Sidetrack/Respud]],"Geol. Sidetracks")</f>
        <v>0</v>
      </c>
      <c r="AU122" s="81">
        <f>COUNTIFS(Offshore_Wells_Jan_2024[[Region QB]:[Region QB]],"WoE/W",Offshore_Wells_Jan_2024[[Spud Year]:[Spud Year]],AU$4,Offshore_Wells_Jan_2024[[Original Wellbore Intent]:[Original Wellbore Intent]],"Appraisal",Offshore_Wells_Jan_2024[[Sidetrack/Respud]:[Sidetrack/Respud]],"Geol. Sidetracks")</f>
        <v>0</v>
      </c>
      <c r="AV122" s="81">
        <f>COUNTIFS(Offshore_Wells_Jan_2024[[Region QB]:[Region QB]],"WoE/W",Offshore_Wells_Jan_2024[[Spud Year]:[Spud Year]],AV$4,Offshore_Wells_Jan_2024[[Original Wellbore Intent]:[Original Wellbore Intent]],"Appraisal",Offshore_Wells_Jan_2024[[Sidetrack/Respud]:[Sidetrack/Respud]],"Geol. Sidetracks")</f>
        <v>0</v>
      </c>
      <c r="AW122" s="81">
        <f>COUNTIFS(Offshore_Wells_Jan_2024[[Region QB]:[Region QB]],"WoE/W",Offshore_Wells_Jan_2024[[Spud Year]:[Spud Year]],AW$4,Offshore_Wells_Jan_2024[[Original Wellbore Intent]:[Original Wellbore Intent]],"Appraisal",Offshore_Wells_Jan_2024[[Sidetrack/Respud]:[Sidetrack/Respud]],"Geol. Sidetracks")</f>
        <v>0</v>
      </c>
      <c r="AX122" s="81">
        <f>COUNTIFS(Offshore_Wells_Jan_2024[[Region QB]:[Region QB]],"WoE/W",Offshore_Wells_Jan_2024[[Spud Year]:[Spud Year]],AX$4,Offshore_Wells_Jan_2024[[Original Wellbore Intent]:[Original Wellbore Intent]],"Appraisal",Offshore_Wells_Jan_2024[[Sidetrack/Respud]:[Sidetrack/Respud]],"Geol. Sidetracks")</f>
        <v>0</v>
      </c>
      <c r="AY122" s="81">
        <f>COUNTIFS(Offshore_Wells_Jan_2024[[Region QB]:[Region QB]],"WoE/W",Offshore_Wells_Jan_2024[[Spud Year]:[Spud Year]],AY$4,Offshore_Wells_Jan_2024[[Original Wellbore Intent]:[Original Wellbore Intent]],"Appraisal",Offshore_Wells_Jan_2024[[Sidetrack/Respud]:[Sidetrack/Respud]],"Geol. Sidetracks")</f>
        <v>0</v>
      </c>
      <c r="AZ122" s="81">
        <f>COUNTIFS(Offshore_Wells_Jan_2024[[Region QB]:[Region QB]],"WoE/W",Offshore_Wells_Jan_2024[[Spud Year]:[Spud Year]],AZ$4,Offshore_Wells_Jan_2024[[Original Wellbore Intent]:[Original Wellbore Intent]],"Appraisal",Offshore_Wells_Jan_2024[[Sidetrack/Respud]:[Sidetrack/Respud]],"Geol. Sidetracks")</f>
        <v>3</v>
      </c>
      <c r="BA122" s="81">
        <f>COUNTIFS(Offshore_Wells_Jan_2024[[Region QB]:[Region QB]],"WoE/W",Offshore_Wells_Jan_2024[[Spud Year]:[Spud Year]],BA$4,Offshore_Wells_Jan_2024[[Original Wellbore Intent]:[Original Wellbore Intent]],"Appraisal",Offshore_Wells_Jan_2024[[Sidetrack/Respud]:[Sidetrack/Respud]],"Geol. Sidetracks")</f>
        <v>0</v>
      </c>
      <c r="BB122" s="81">
        <f>COUNTIFS(Offshore_Wells_Jan_2024[[Region QB]:[Region QB]],"WoE/W",Offshore_Wells_Jan_2024[[Spud Year]:[Spud Year]],BB$4,Offshore_Wells_Jan_2024[[Original Wellbore Intent]:[Original Wellbore Intent]],"Appraisal",Offshore_Wells_Jan_2024[[Sidetrack/Respud]:[Sidetrack/Respud]],"Geol. Sidetracks")</f>
        <v>0</v>
      </c>
      <c r="BC122" s="81">
        <f>COUNTIFS(Offshore_Wells_Jan_2024[[Region QB]:[Region QB]],"WoE/W",Offshore_Wells_Jan_2024[[Spud Year]:[Spud Year]],BC$4,Offshore_Wells_Jan_2024[[Original Wellbore Intent]:[Original Wellbore Intent]],"Appraisal",Offshore_Wells_Jan_2024[[Sidetrack/Respud]:[Sidetrack/Respud]],"Geol. Sidetracks")</f>
        <v>0</v>
      </c>
      <c r="BD122" s="81">
        <f>COUNTIFS(Offshore_Wells_Jan_2024[[Region QB]:[Region QB]],"WoE/W",Offshore_Wells_Jan_2024[[Spud Year]:[Spud Year]],BD$4,Offshore_Wells_Jan_2024[[Original Wellbore Intent]:[Original Wellbore Intent]],"Appraisal",Offshore_Wells_Jan_2024[[Sidetrack/Respud]:[Sidetrack/Respud]],"Geol. Sidetracks")</f>
        <v>0</v>
      </c>
      <c r="BE122" s="81">
        <f>COUNTIFS(Offshore_Wells_Jan_2024[[Region QB]:[Region QB]],"WoE/W",Offshore_Wells_Jan_2024[[Spud Year]:[Spud Year]],BE$4,Offshore_Wells_Jan_2024[[Original Wellbore Intent]:[Original Wellbore Intent]],"Appraisal",Offshore_Wells_Jan_2024[[Sidetrack/Respud]:[Sidetrack/Respud]],"Geol. Sidetracks")</f>
        <v>0</v>
      </c>
      <c r="BF122" s="81">
        <f>COUNTIFS(Offshore_Wells_Jan_2024[[Region QB]:[Region QB]],"WoE/W",Offshore_Wells_Jan_2024[[Spud Year]:[Spud Year]],BF$4,Offshore_Wells_Jan_2024[[Original Wellbore Intent]:[Original Wellbore Intent]],"Appraisal",Offshore_Wells_Jan_2024[[Sidetrack/Respud]:[Sidetrack/Respud]],"Geol. Sidetracks")</f>
        <v>0</v>
      </c>
      <c r="BG122" s="81">
        <f>COUNTIFS(Offshore_Wells_Jan_2024[[Region QB]:[Region QB]],"WoE/W",Offshore_Wells_Jan_2024[[Spud Year]:[Spud Year]],BG$4,Offshore_Wells_Jan_2024[[Original Wellbore Intent]:[Original Wellbore Intent]],"Appraisal",Offshore_Wells_Jan_2024[[Sidetrack/Respud]:[Sidetrack/Respud]],"Geol. Sidetracks")</f>
        <v>0</v>
      </c>
      <c r="BH122" s="81">
        <f>COUNTIFS(Offshore_Wells_Jan_2024[[Region QB]:[Region QB]],"WoE/W",Offshore_Wells_Jan_2024[[Spud Year]:[Spud Year]],BH$4,Offshore_Wells_Jan_2024[[Original Wellbore Intent]:[Original Wellbore Intent]],"Appraisal",Offshore_Wells_Jan_2024[[Sidetrack/Respud]:[Sidetrack/Respud]],"Geol. Sidetracks")</f>
        <v>0</v>
      </c>
      <c r="BI122" s="81">
        <f>COUNTIFS(Offshore_Wells_Jan_2024[[Region QB]:[Region QB]],"WoE/W",Offshore_Wells_Jan_2024[[Spud Year]:[Spud Year]],BI$4,Offshore_Wells_Jan_2024[[Original Wellbore Intent]:[Original Wellbore Intent]],"Appraisal",Offshore_Wells_Jan_2024[[Sidetrack/Respud]:[Sidetrack/Respud]],"Geol. Sidetracks")</f>
        <v>0</v>
      </c>
      <c r="BJ122" s="81">
        <f>COUNTIFS(Offshore_Wells_Jan_2024[[Region QB]:[Region QB]],"WoE/W",Offshore_Wells_Jan_2024[[Spud Year]:[Spud Year]],BJ$4,Offshore_Wells_Jan_2024[[Original Wellbore Intent]:[Original Wellbore Intent]],"Appraisal",Offshore_Wells_Jan_2024[[Sidetrack/Respud]:[Sidetrack/Respud]],"Geol. Sidetracks")</f>
        <v>0</v>
      </c>
      <c r="BK122" s="73">
        <f t="shared" si="674"/>
        <v>3</v>
      </c>
    </row>
    <row r="123" spans="1:63" outlineLevel="1" x14ac:dyDescent="0.3">
      <c r="A123" s="17"/>
      <c r="B123" s="19" t="s">
        <v>43</v>
      </c>
      <c r="C123" s="81">
        <f>COUNTIFS(Offshore_Wells_Jan_2024[[Region QB]:[Region QB]],"WoS",Offshore_Wells_Jan_2024[[Spud Year]:[Spud Year]],C$4,Offshore_Wells_Jan_2024[[Original Wellbore Intent]:[Original Wellbore Intent]],"Appraisal",Offshore_Wells_Jan_2024[[Sidetrack/Respud]:[Sidetrack/Respud]],"Geol. Sidetracks")</f>
        <v>0</v>
      </c>
      <c r="D123" s="81">
        <f>COUNTIFS(Offshore_Wells_Jan_2024[[Region QB]:[Region QB]],"WoS",Offshore_Wells_Jan_2024[[Spud Year]:[Spud Year]],D$4,Offshore_Wells_Jan_2024[[Original Wellbore Intent]:[Original Wellbore Intent]],"Appraisal",Offshore_Wells_Jan_2024[[Sidetrack/Respud]:[Sidetrack/Respud]],"Geol. Sidetracks")</f>
        <v>0</v>
      </c>
      <c r="E123" s="81">
        <f>COUNTIFS(Offshore_Wells_Jan_2024[[Region QB]:[Region QB]],"WoS",Offshore_Wells_Jan_2024[[Spud Year]:[Spud Year]],E$4,Offshore_Wells_Jan_2024[[Original Wellbore Intent]:[Original Wellbore Intent]],"Appraisal",Offshore_Wells_Jan_2024[[Sidetrack/Respud]:[Sidetrack/Respud]],"Geol. Sidetracks")</f>
        <v>0</v>
      </c>
      <c r="F123" s="81">
        <f>COUNTIFS(Offshore_Wells_Jan_2024[[Region QB]:[Region QB]],"WoS",Offshore_Wells_Jan_2024[[Spud Year]:[Spud Year]],F$4,Offshore_Wells_Jan_2024[[Original Wellbore Intent]:[Original Wellbore Intent]],"Appraisal",Offshore_Wells_Jan_2024[[Sidetrack/Respud]:[Sidetrack/Respud]],"Geol. Sidetracks")</f>
        <v>0</v>
      </c>
      <c r="G123" s="81">
        <f>COUNTIFS(Offshore_Wells_Jan_2024[[Region QB]:[Region QB]],"WoS",Offshore_Wells_Jan_2024[[Spud Year]:[Spud Year]],G$4,Offshore_Wells_Jan_2024[[Original Wellbore Intent]:[Original Wellbore Intent]],"Appraisal",Offshore_Wells_Jan_2024[[Sidetrack/Respud]:[Sidetrack/Respud]],"Geol. Sidetracks")</f>
        <v>0</v>
      </c>
      <c r="H123" s="81">
        <f>COUNTIFS(Offshore_Wells_Jan_2024[[Region QB]:[Region QB]],"WoS",Offshore_Wells_Jan_2024[[Spud Year]:[Spud Year]],H$4,Offshore_Wells_Jan_2024[[Original Wellbore Intent]:[Original Wellbore Intent]],"Appraisal",Offshore_Wells_Jan_2024[[Sidetrack/Respud]:[Sidetrack/Respud]],"Geol. Sidetracks")</f>
        <v>0</v>
      </c>
      <c r="I123" s="81">
        <f>COUNTIFS(Offshore_Wells_Jan_2024[[Region QB]:[Region QB]],"WoS",Offshore_Wells_Jan_2024[[Spud Year]:[Spud Year]],I$4,Offshore_Wells_Jan_2024[[Original Wellbore Intent]:[Original Wellbore Intent]],"Appraisal",Offshore_Wells_Jan_2024[[Sidetrack/Respud]:[Sidetrack/Respud]],"Geol. Sidetracks")</f>
        <v>0</v>
      </c>
      <c r="J123" s="81">
        <f>COUNTIFS(Offshore_Wells_Jan_2024[[Region QB]:[Region QB]],"WoS",Offshore_Wells_Jan_2024[[Spud Year]:[Spud Year]],J$4,Offshore_Wells_Jan_2024[[Original Wellbore Intent]:[Original Wellbore Intent]],"Appraisal",Offshore_Wells_Jan_2024[[Sidetrack/Respud]:[Sidetrack/Respud]],"Geol. Sidetracks")</f>
        <v>0</v>
      </c>
      <c r="K123" s="81">
        <f>COUNTIFS(Offshore_Wells_Jan_2024[[Region QB]:[Region QB]],"WoS",Offshore_Wells_Jan_2024[[Spud Year]:[Spud Year]],K$4,Offshore_Wells_Jan_2024[[Original Wellbore Intent]:[Original Wellbore Intent]],"Appraisal",Offshore_Wells_Jan_2024[[Sidetrack/Respud]:[Sidetrack/Respud]],"Geol. Sidetracks")</f>
        <v>0</v>
      </c>
      <c r="L123" s="81">
        <f>COUNTIFS(Offshore_Wells_Jan_2024[[Region QB]:[Region QB]],"WoS",Offshore_Wells_Jan_2024[[Spud Year]:[Spud Year]],L$4,Offshore_Wells_Jan_2024[[Original Wellbore Intent]:[Original Wellbore Intent]],"Appraisal",Offshore_Wells_Jan_2024[[Sidetrack/Respud]:[Sidetrack/Respud]],"Geol. Sidetracks")</f>
        <v>0</v>
      </c>
      <c r="M123" s="81">
        <f>COUNTIFS(Offshore_Wells_Jan_2024[[Region QB]:[Region QB]],"WoS",Offshore_Wells_Jan_2024[[Spud Year]:[Spud Year]],M$4,Offshore_Wells_Jan_2024[[Original Wellbore Intent]:[Original Wellbore Intent]],"Appraisal",Offshore_Wells_Jan_2024[[Sidetrack/Respud]:[Sidetrack/Respud]],"Geol. Sidetracks")</f>
        <v>0</v>
      </c>
      <c r="N123" s="81">
        <f>COUNTIFS(Offshore_Wells_Jan_2024[[Region QB]:[Region QB]],"WoS",Offshore_Wells_Jan_2024[[Spud Year]:[Spud Year]],N$4,Offshore_Wells_Jan_2024[[Original Wellbore Intent]:[Original Wellbore Intent]],"Appraisal",Offshore_Wells_Jan_2024[[Sidetrack/Respud]:[Sidetrack/Respud]],"Geol. Sidetracks")</f>
        <v>0</v>
      </c>
      <c r="O123" s="81">
        <f>COUNTIFS(Offshore_Wells_Jan_2024[[Region QB]:[Region QB]],"WoS",Offshore_Wells_Jan_2024[[Spud Year]:[Spud Year]],O$4,Offshore_Wells_Jan_2024[[Original Wellbore Intent]:[Original Wellbore Intent]],"Appraisal",Offshore_Wells_Jan_2024[[Sidetrack/Respud]:[Sidetrack/Respud]],"Geol. Sidetracks")</f>
        <v>0</v>
      </c>
      <c r="P123" s="81">
        <f>COUNTIFS(Offshore_Wells_Jan_2024[[Region QB]:[Region QB]],"WoS",Offshore_Wells_Jan_2024[[Spud Year]:[Spud Year]],P$4,Offshore_Wells_Jan_2024[[Original Wellbore Intent]:[Original Wellbore Intent]],"Appraisal",Offshore_Wells_Jan_2024[[Sidetrack/Respud]:[Sidetrack/Respud]],"Geol. Sidetracks")</f>
        <v>0</v>
      </c>
      <c r="Q123" s="81">
        <f>COUNTIFS(Offshore_Wells_Jan_2024[[Region QB]:[Region QB]],"WoS",Offshore_Wells_Jan_2024[[Spud Year]:[Spud Year]],Q$4,Offshore_Wells_Jan_2024[[Original Wellbore Intent]:[Original Wellbore Intent]],"Appraisal",Offshore_Wells_Jan_2024[[Sidetrack/Respud]:[Sidetrack/Respud]],"Geol. Sidetracks")</f>
        <v>0</v>
      </c>
      <c r="R123" s="81">
        <f>COUNTIFS(Offshore_Wells_Jan_2024[[Region QB]:[Region QB]],"WoS",Offshore_Wells_Jan_2024[[Spud Year]:[Spud Year]],R$4,Offshore_Wells_Jan_2024[[Original Wellbore Intent]:[Original Wellbore Intent]],"Appraisal",Offshore_Wells_Jan_2024[[Sidetrack/Respud]:[Sidetrack/Respud]],"Geol. Sidetracks")</f>
        <v>0</v>
      </c>
      <c r="S123" s="81">
        <f>COUNTIFS(Offshore_Wells_Jan_2024[[Region QB]:[Region QB]],"WoS",Offshore_Wells_Jan_2024[[Spud Year]:[Spud Year]],S$4,Offshore_Wells_Jan_2024[[Original Wellbore Intent]:[Original Wellbore Intent]],"Appraisal",Offshore_Wells_Jan_2024[[Sidetrack/Respud]:[Sidetrack/Respud]],"Geol. Sidetracks")</f>
        <v>0</v>
      </c>
      <c r="T123" s="81">
        <f>COUNTIFS(Offshore_Wells_Jan_2024[[Region QB]:[Region QB]],"WoS",Offshore_Wells_Jan_2024[[Spud Year]:[Spud Year]],T$4,Offshore_Wells_Jan_2024[[Original Wellbore Intent]:[Original Wellbore Intent]],"Appraisal",Offshore_Wells_Jan_2024[[Sidetrack/Respud]:[Sidetrack/Respud]],"Geol. Sidetracks")</f>
        <v>0</v>
      </c>
      <c r="U123" s="81">
        <f>COUNTIFS(Offshore_Wells_Jan_2024[[Region QB]:[Region QB]],"WoS",Offshore_Wells_Jan_2024[[Spud Year]:[Spud Year]],U$4,Offshore_Wells_Jan_2024[[Original Wellbore Intent]:[Original Wellbore Intent]],"Appraisal",Offshore_Wells_Jan_2024[[Sidetrack/Respud]:[Sidetrack/Respud]],"Geol. Sidetracks")</f>
        <v>0</v>
      </c>
      <c r="V123" s="81">
        <f>COUNTIFS(Offshore_Wells_Jan_2024[[Region QB]:[Region QB]],"WoS",Offshore_Wells_Jan_2024[[Spud Year]:[Spud Year]],V$4,Offshore_Wells_Jan_2024[[Original Wellbore Intent]:[Original Wellbore Intent]],"Appraisal",Offshore_Wells_Jan_2024[[Sidetrack/Respud]:[Sidetrack/Respud]],"Geol. Sidetracks")</f>
        <v>0</v>
      </c>
      <c r="W123" s="81">
        <f>COUNTIFS(Offshore_Wells_Jan_2024[[Region QB]:[Region QB]],"WoS",Offshore_Wells_Jan_2024[[Spud Year]:[Spud Year]],W$4,Offshore_Wells_Jan_2024[[Original Wellbore Intent]:[Original Wellbore Intent]],"Appraisal",Offshore_Wells_Jan_2024[[Sidetrack/Respud]:[Sidetrack/Respud]],"Geol. Sidetracks")</f>
        <v>0</v>
      </c>
      <c r="X123" s="81">
        <f>COUNTIFS(Offshore_Wells_Jan_2024[[Region QB]:[Region QB]],"WoS",Offshore_Wells_Jan_2024[[Spud Year]:[Spud Year]],X$4,Offshore_Wells_Jan_2024[[Original Wellbore Intent]:[Original Wellbore Intent]],"Appraisal",Offshore_Wells_Jan_2024[[Sidetrack/Respud]:[Sidetrack/Respud]],"Geol. Sidetracks")</f>
        <v>1</v>
      </c>
      <c r="Y123" s="81">
        <f>COUNTIFS(Offshore_Wells_Jan_2024[[Region QB]:[Region QB]],"WoS",Offshore_Wells_Jan_2024[[Spud Year]:[Spud Year]],Y$4,Offshore_Wells_Jan_2024[[Original Wellbore Intent]:[Original Wellbore Intent]],"Appraisal",Offshore_Wells_Jan_2024[[Sidetrack/Respud]:[Sidetrack/Respud]],"Geol. Sidetracks")</f>
        <v>0</v>
      </c>
      <c r="Z123" s="81">
        <f>COUNTIFS(Offshore_Wells_Jan_2024[[Region QB]:[Region QB]],"WoS",Offshore_Wells_Jan_2024[[Spud Year]:[Spud Year]],Z$4,Offshore_Wells_Jan_2024[[Original Wellbore Intent]:[Original Wellbore Intent]],"Appraisal",Offshore_Wells_Jan_2024[[Sidetrack/Respud]:[Sidetrack/Respud]],"Geol. Sidetracks")</f>
        <v>0</v>
      </c>
      <c r="AA123" s="81">
        <f>COUNTIFS(Offshore_Wells_Jan_2024[[Region QB]:[Region QB]],"WoS",Offshore_Wells_Jan_2024[[Spud Year]:[Spud Year]],AA$4,Offshore_Wells_Jan_2024[[Original Wellbore Intent]:[Original Wellbore Intent]],"Appraisal",Offshore_Wells_Jan_2024[[Sidetrack/Respud]:[Sidetrack/Respud]],"Geol. Sidetracks")</f>
        <v>0</v>
      </c>
      <c r="AB123" s="81">
        <f>COUNTIFS(Offshore_Wells_Jan_2024[[Region QB]:[Region QB]],"WoS",Offshore_Wells_Jan_2024[[Spud Year]:[Spud Year]],AB$4,Offshore_Wells_Jan_2024[[Original Wellbore Intent]:[Original Wellbore Intent]],"Appraisal",Offshore_Wells_Jan_2024[[Sidetrack/Respud]:[Sidetrack/Respud]],"Geol. Sidetracks")</f>
        <v>0</v>
      </c>
      <c r="AC123" s="81">
        <f>COUNTIFS(Offshore_Wells_Jan_2024[[Region QB]:[Region QB]],"WoS",Offshore_Wells_Jan_2024[[Spud Year]:[Spud Year]],AC$4,Offshore_Wells_Jan_2024[[Original Wellbore Intent]:[Original Wellbore Intent]],"Appraisal",Offshore_Wells_Jan_2024[[Sidetrack/Respud]:[Sidetrack/Respud]],"Geol. Sidetracks")</f>
        <v>0</v>
      </c>
      <c r="AD123" s="81">
        <f>COUNTIFS(Offshore_Wells_Jan_2024[[Region QB]:[Region QB]],"WoS",Offshore_Wells_Jan_2024[[Spud Year]:[Spud Year]],AD$4,Offshore_Wells_Jan_2024[[Original Wellbore Intent]:[Original Wellbore Intent]],"Appraisal",Offshore_Wells_Jan_2024[[Sidetrack/Respud]:[Sidetrack/Respud]],"Geol. Sidetracks")</f>
        <v>0</v>
      </c>
      <c r="AE123" s="81">
        <f>COUNTIFS(Offshore_Wells_Jan_2024[[Region QB]:[Region QB]],"WoS",Offshore_Wells_Jan_2024[[Spud Year]:[Spud Year]],AE$4,Offshore_Wells_Jan_2024[[Original Wellbore Intent]:[Original Wellbore Intent]],"Appraisal",Offshore_Wells_Jan_2024[[Sidetrack/Respud]:[Sidetrack/Respud]],"Geol. Sidetracks")</f>
        <v>0</v>
      </c>
      <c r="AF123" s="81">
        <f>COUNTIFS(Offshore_Wells_Jan_2024[[Region QB]:[Region QB]],"WoS",Offshore_Wells_Jan_2024[[Spud Year]:[Spud Year]],AF$4,Offshore_Wells_Jan_2024[[Original Wellbore Intent]:[Original Wellbore Intent]],"Appraisal",Offshore_Wells_Jan_2024[[Sidetrack/Respud]:[Sidetrack/Respud]],"Geol. Sidetracks")</f>
        <v>0</v>
      </c>
      <c r="AG123" s="81">
        <f>COUNTIFS(Offshore_Wells_Jan_2024[[Region QB]:[Region QB]],"WoS",Offshore_Wells_Jan_2024[[Spud Year]:[Spud Year]],AG$4,Offshore_Wells_Jan_2024[[Original Wellbore Intent]:[Original Wellbore Intent]],"Appraisal",Offshore_Wells_Jan_2024[[Sidetrack/Respud]:[Sidetrack/Respud]],"Geol. Sidetracks")</f>
        <v>0</v>
      </c>
      <c r="AH123" s="81">
        <f>COUNTIFS(Offshore_Wells_Jan_2024[[Region QB]:[Region QB]],"WoS",Offshore_Wells_Jan_2024[[Spud Year]:[Spud Year]],AH$4,Offshore_Wells_Jan_2024[[Original Wellbore Intent]:[Original Wellbore Intent]],"Appraisal",Offshore_Wells_Jan_2024[[Sidetrack/Respud]:[Sidetrack/Respud]],"Geol. Sidetracks")</f>
        <v>0</v>
      </c>
      <c r="AI123" s="81">
        <f>COUNTIFS(Offshore_Wells_Jan_2024[[Region QB]:[Region QB]],"WoS",Offshore_Wells_Jan_2024[[Spud Year]:[Spud Year]],AI$4,Offshore_Wells_Jan_2024[[Original Wellbore Intent]:[Original Wellbore Intent]],"Appraisal",Offshore_Wells_Jan_2024[[Sidetrack/Respud]:[Sidetrack/Respud]],"Geol. Sidetracks")</f>
        <v>1</v>
      </c>
      <c r="AJ123" s="81">
        <f>COUNTIFS(Offshore_Wells_Jan_2024[[Region QB]:[Region QB]],"WoS",Offshore_Wells_Jan_2024[[Spud Year]:[Spud Year]],AJ$4,Offshore_Wells_Jan_2024[[Original Wellbore Intent]:[Original Wellbore Intent]],"Appraisal",Offshore_Wells_Jan_2024[[Sidetrack/Respud]:[Sidetrack/Respud]],"Geol. Sidetracks")</f>
        <v>0</v>
      </c>
      <c r="AK123" s="81">
        <f>COUNTIFS(Offshore_Wells_Jan_2024[[Region QB]:[Region QB]],"WoS",Offshore_Wells_Jan_2024[[Spud Year]:[Spud Year]],AK$4,Offshore_Wells_Jan_2024[[Original Wellbore Intent]:[Original Wellbore Intent]],"Appraisal",Offshore_Wells_Jan_2024[[Sidetrack/Respud]:[Sidetrack/Respud]],"Geol. Sidetracks")</f>
        <v>0</v>
      </c>
      <c r="AL123" s="81">
        <f>COUNTIFS(Offshore_Wells_Jan_2024[[Region QB]:[Region QB]],"WoS",Offshore_Wells_Jan_2024[[Spud Year]:[Spud Year]],AL$4,Offshore_Wells_Jan_2024[[Original Wellbore Intent]:[Original Wellbore Intent]],"Appraisal",Offshore_Wells_Jan_2024[[Sidetrack/Respud]:[Sidetrack/Respud]],"Geol. Sidetracks")</f>
        <v>0</v>
      </c>
      <c r="AM123" s="81">
        <f>COUNTIFS(Offshore_Wells_Jan_2024[[Region QB]:[Region QB]],"WoS",Offshore_Wells_Jan_2024[[Spud Year]:[Spud Year]],AM$4,Offshore_Wells_Jan_2024[[Original Wellbore Intent]:[Original Wellbore Intent]],"Appraisal",Offshore_Wells_Jan_2024[[Sidetrack/Respud]:[Sidetrack/Respud]],"Geol. Sidetracks")</f>
        <v>0</v>
      </c>
      <c r="AN123" s="81">
        <f>COUNTIFS(Offshore_Wells_Jan_2024[[Region QB]:[Region QB]],"WoS",Offshore_Wells_Jan_2024[[Spud Year]:[Spud Year]],AN$4,Offshore_Wells_Jan_2024[[Original Wellbore Intent]:[Original Wellbore Intent]],"Appraisal",Offshore_Wells_Jan_2024[[Sidetrack/Respud]:[Sidetrack/Respud]],"Geol. Sidetracks")</f>
        <v>0</v>
      </c>
      <c r="AO123" s="81">
        <f>COUNTIFS(Offshore_Wells_Jan_2024[[Region QB]:[Region QB]],"WoS",Offshore_Wells_Jan_2024[[Spud Year]:[Spud Year]],AO$4,Offshore_Wells_Jan_2024[[Original Wellbore Intent]:[Original Wellbore Intent]],"Appraisal",Offshore_Wells_Jan_2024[[Sidetrack/Respud]:[Sidetrack/Respud]],"Geol. Sidetracks")</f>
        <v>0</v>
      </c>
      <c r="AP123" s="81">
        <f>COUNTIFS(Offshore_Wells_Jan_2024[[Region QB]:[Region QB]],"WoS",Offshore_Wells_Jan_2024[[Spud Year]:[Spud Year]],AP$4,Offshore_Wells_Jan_2024[[Original Wellbore Intent]:[Original Wellbore Intent]],"Appraisal",Offshore_Wells_Jan_2024[[Sidetrack/Respud]:[Sidetrack/Respud]],"Geol. Sidetracks")</f>
        <v>0</v>
      </c>
      <c r="AQ123" s="81">
        <f>COUNTIFS(Offshore_Wells_Jan_2024[[Region QB]:[Region QB]],"WoS",Offshore_Wells_Jan_2024[[Spud Year]:[Spud Year]],AQ$4,Offshore_Wells_Jan_2024[[Original Wellbore Intent]:[Original Wellbore Intent]],"Appraisal",Offshore_Wells_Jan_2024[[Sidetrack/Respud]:[Sidetrack/Respud]],"Geol. Sidetracks")</f>
        <v>1</v>
      </c>
      <c r="AR123" s="81">
        <f>COUNTIFS(Offshore_Wells_Jan_2024[[Region QB]:[Region QB]],"WoS",Offshore_Wells_Jan_2024[[Spud Year]:[Spud Year]],AR$4,Offshore_Wells_Jan_2024[[Original Wellbore Intent]:[Original Wellbore Intent]],"Appraisal",Offshore_Wells_Jan_2024[[Sidetrack/Respud]:[Sidetrack/Respud]],"Geol. Sidetracks")</f>
        <v>0</v>
      </c>
      <c r="AS123" s="81">
        <f>COUNTIFS(Offshore_Wells_Jan_2024[[Region QB]:[Region QB]],"WoS",Offshore_Wells_Jan_2024[[Spud Year]:[Spud Year]],AS$4,Offshore_Wells_Jan_2024[[Original Wellbore Intent]:[Original Wellbore Intent]],"Appraisal",Offshore_Wells_Jan_2024[[Sidetrack/Respud]:[Sidetrack/Respud]],"Geol. Sidetracks")</f>
        <v>3</v>
      </c>
      <c r="AT123" s="81">
        <f>COUNTIFS(Offshore_Wells_Jan_2024[[Region QB]:[Region QB]],"WoS",Offshore_Wells_Jan_2024[[Spud Year]:[Spud Year]],AT$4,Offshore_Wells_Jan_2024[[Original Wellbore Intent]:[Original Wellbore Intent]],"Appraisal",Offshore_Wells_Jan_2024[[Sidetrack/Respud]:[Sidetrack/Respud]],"Geol. Sidetracks")</f>
        <v>0</v>
      </c>
      <c r="AU123" s="81">
        <f>COUNTIFS(Offshore_Wells_Jan_2024[[Region QB]:[Region QB]],"WoS",Offshore_Wells_Jan_2024[[Spud Year]:[Spud Year]],AU$4,Offshore_Wells_Jan_2024[[Original Wellbore Intent]:[Original Wellbore Intent]],"Appraisal",Offshore_Wells_Jan_2024[[Sidetrack/Respud]:[Sidetrack/Respud]],"Geol. Sidetracks")</f>
        <v>2</v>
      </c>
      <c r="AV123" s="81">
        <f>COUNTIFS(Offshore_Wells_Jan_2024[[Region QB]:[Region QB]],"WoS",Offshore_Wells_Jan_2024[[Spud Year]:[Spud Year]],AV$4,Offshore_Wells_Jan_2024[[Original Wellbore Intent]:[Original Wellbore Intent]],"Appraisal",Offshore_Wells_Jan_2024[[Sidetrack/Respud]:[Sidetrack/Respud]],"Geol. Sidetracks")</f>
        <v>6</v>
      </c>
      <c r="AW123" s="81">
        <f>COUNTIFS(Offshore_Wells_Jan_2024[[Region QB]:[Region QB]],"WoS",Offshore_Wells_Jan_2024[[Spud Year]:[Spud Year]],AW$4,Offshore_Wells_Jan_2024[[Original Wellbore Intent]:[Original Wellbore Intent]],"Appraisal",Offshore_Wells_Jan_2024[[Sidetrack/Respud]:[Sidetrack/Respud]],"Geol. Sidetracks")</f>
        <v>1</v>
      </c>
      <c r="AX123" s="81">
        <f>COUNTIFS(Offshore_Wells_Jan_2024[[Region QB]:[Region QB]],"WoS",Offshore_Wells_Jan_2024[[Spud Year]:[Spud Year]],AX$4,Offshore_Wells_Jan_2024[[Original Wellbore Intent]:[Original Wellbore Intent]],"Appraisal",Offshore_Wells_Jan_2024[[Sidetrack/Respud]:[Sidetrack/Respud]],"Geol. Sidetracks")</f>
        <v>1</v>
      </c>
      <c r="AY123" s="81">
        <f>COUNTIFS(Offshore_Wells_Jan_2024[[Region QB]:[Region QB]],"WoS",Offshore_Wells_Jan_2024[[Spud Year]:[Spud Year]],AY$4,Offshore_Wells_Jan_2024[[Original Wellbore Intent]:[Original Wellbore Intent]],"Appraisal",Offshore_Wells_Jan_2024[[Sidetrack/Respud]:[Sidetrack/Respud]],"Geol. Sidetracks")</f>
        <v>0</v>
      </c>
      <c r="AZ123" s="81">
        <f>COUNTIFS(Offshore_Wells_Jan_2024[[Region QB]:[Region QB]],"WoS",Offshore_Wells_Jan_2024[[Spud Year]:[Spud Year]],AZ$4,Offshore_Wells_Jan_2024[[Original Wellbore Intent]:[Original Wellbore Intent]],"Appraisal",Offshore_Wells_Jan_2024[[Sidetrack/Respud]:[Sidetrack/Respud]],"Geol. Sidetracks")</f>
        <v>1</v>
      </c>
      <c r="BA123" s="81">
        <f>COUNTIFS(Offshore_Wells_Jan_2024[[Region QB]:[Region QB]],"WoS",Offshore_Wells_Jan_2024[[Spud Year]:[Spud Year]],BA$4,Offshore_Wells_Jan_2024[[Original Wellbore Intent]:[Original Wellbore Intent]],"Appraisal",Offshore_Wells_Jan_2024[[Sidetrack/Respud]:[Sidetrack/Respud]],"Geol. Sidetracks")</f>
        <v>0</v>
      </c>
      <c r="BB123" s="81">
        <f>COUNTIFS(Offshore_Wells_Jan_2024[[Region QB]:[Region QB]],"WoS",Offshore_Wells_Jan_2024[[Spud Year]:[Spud Year]],BB$4,Offshore_Wells_Jan_2024[[Original Wellbore Intent]:[Original Wellbore Intent]],"Appraisal",Offshore_Wells_Jan_2024[[Sidetrack/Respud]:[Sidetrack/Respud]],"Geol. Sidetracks")</f>
        <v>1</v>
      </c>
      <c r="BC123" s="81">
        <f>COUNTIFS(Offshore_Wells_Jan_2024[[Region QB]:[Region QB]],"WoS",Offshore_Wells_Jan_2024[[Spud Year]:[Spud Year]],BC$4,Offshore_Wells_Jan_2024[[Original Wellbore Intent]:[Original Wellbore Intent]],"Appraisal",Offshore_Wells_Jan_2024[[Sidetrack/Respud]:[Sidetrack/Respud]],"Geol. Sidetracks")</f>
        <v>0</v>
      </c>
      <c r="BD123" s="81">
        <f>COUNTIFS(Offshore_Wells_Jan_2024[[Region QB]:[Region QB]],"WoS",Offshore_Wells_Jan_2024[[Spud Year]:[Spud Year]],BD$4,Offshore_Wells_Jan_2024[[Original Wellbore Intent]:[Original Wellbore Intent]],"Appraisal",Offshore_Wells_Jan_2024[[Sidetrack/Respud]:[Sidetrack/Respud]],"Geol. Sidetracks")</f>
        <v>0</v>
      </c>
      <c r="BE123" s="81">
        <f>COUNTIFS(Offshore_Wells_Jan_2024[[Region QB]:[Region QB]],"WoS",Offshore_Wells_Jan_2024[[Spud Year]:[Spud Year]],BE$4,Offshore_Wells_Jan_2024[[Original Wellbore Intent]:[Original Wellbore Intent]],"Appraisal",Offshore_Wells_Jan_2024[[Sidetrack/Respud]:[Sidetrack/Respud]],"Geol. Sidetracks")</f>
        <v>1</v>
      </c>
      <c r="BF123" s="81">
        <f>COUNTIFS(Offshore_Wells_Jan_2024[[Region QB]:[Region QB]],"WoS",Offshore_Wells_Jan_2024[[Spud Year]:[Spud Year]],BF$4,Offshore_Wells_Jan_2024[[Original Wellbore Intent]:[Original Wellbore Intent]],"Appraisal",Offshore_Wells_Jan_2024[[Sidetrack/Respud]:[Sidetrack/Respud]],"Geol. Sidetracks")</f>
        <v>1</v>
      </c>
      <c r="BG123" s="81">
        <f>COUNTIFS(Offshore_Wells_Jan_2024[[Region QB]:[Region QB]],"WoS",Offshore_Wells_Jan_2024[[Spud Year]:[Spud Year]],BG$4,Offshore_Wells_Jan_2024[[Original Wellbore Intent]:[Original Wellbore Intent]],"Appraisal",Offshore_Wells_Jan_2024[[Sidetrack/Respud]:[Sidetrack/Respud]],"Geol. Sidetracks")</f>
        <v>0</v>
      </c>
      <c r="BH123" s="81">
        <f>COUNTIFS(Offshore_Wells_Jan_2024[[Region QB]:[Region QB]],"WoS",Offshore_Wells_Jan_2024[[Spud Year]:[Spud Year]],BH$4,Offshore_Wells_Jan_2024[[Original Wellbore Intent]:[Original Wellbore Intent]],"Appraisal",Offshore_Wells_Jan_2024[[Sidetrack/Respud]:[Sidetrack/Respud]],"Geol. Sidetracks")</f>
        <v>0</v>
      </c>
      <c r="BI123" s="81">
        <f>COUNTIFS(Offshore_Wells_Jan_2024[[Region QB]:[Region QB]],"WoS",Offshore_Wells_Jan_2024[[Spud Year]:[Spud Year]],BI$4,Offshore_Wells_Jan_2024[[Original Wellbore Intent]:[Original Wellbore Intent]],"Appraisal",Offshore_Wells_Jan_2024[[Sidetrack/Respud]:[Sidetrack/Respud]],"Geol. Sidetracks")</f>
        <v>0</v>
      </c>
      <c r="BJ123" s="81">
        <f>COUNTIFS(Offshore_Wells_Jan_2024[[Region QB]:[Region QB]],"WoS",Offshore_Wells_Jan_2024[[Spud Year]:[Spud Year]],BJ$4,Offshore_Wells_Jan_2024[[Original Wellbore Intent]:[Original Wellbore Intent]],"Appraisal",Offshore_Wells_Jan_2024[[Sidetrack/Respud]:[Sidetrack/Respud]],"Geol. Sidetracks")</f>
        <v>0</v>
      </c>
      <c r="BK123" s="73">
        <f t="shared" si="674"/>
        <v>20</v>
      </c>
    </row>
    <row r="124" spans="1:63" x14ac:dyDescent="0.3">
      <c r="A124" s="7"/>
      <c r="B124" s="20"/>
      <c r="C124" s="86"/>
      <c r="D124" s="86"/>
      <c r="E124" s="86"/>
      <c r="F124" s="86"/>
      <c r="G124" s="86"/>
      <c r="H124" s="86"/>
      <c r="I124" s="86"/>
      <c r="J124" s="86"/>
      <c r="K124" s="86"/>
      <c r="L124" s="86"/>
      <c r="M124" s="86"/>
      <c r="N124" s="86"/>
      <c r="O124" s="86"/>
      <c r="P124" s="86"/>
      <c r="Q124" s="86"/>
      <c r="R124" s="86"/>
      <c r="S124" s="86"/>
      <c r="T124" s="86"/>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4"/>
    </row>
    <row r="125" spans="1:63" x14ac:dyDescent="0.3">
      <c r="A125" s="17"/>
      <c r="B125" s="19"/>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c r="BG125" s="81"/>
      <c r="BH125" s="81"/>
      <c r="BI125" s="81"/>
      <c r="BJ125" s="81"/>
      <c r="BK125" s="73"/>
    </row>
    <row r="126" spans="1:63" x14ac:dyDescent="0.3">
      <c r="A126" s="17"/>
      <c r="B126" s="42" t="s">
        <v>56</v>
      </c>
      <c r="C126" s="70">
        <f t="shared" ref="C126" si="675">SUM(C127:C132)</f>
        <v>0</v>
      </c>
      <c r="D126" s="70">
        <f t="shared" ref="D126" si="676">SUM(D127:D132)</f>
        <v>0</v>
      </c>
      <c r="E126" s="70">
        <f t="shared" ref="E126" si="677">SUM(E127:E132)</f>
        <v>0</v>
      </c>
      <c r="F126" s="70">
        <f t="shared" ref="F126" si="678">SUM(F127:F132)</f>
        <v>0</v>
      </c>
      <c r="G126" s="70">
        <f t="shared" ref="G126" si="679">SUM(G127:G132)</f>
        <v>0</v>
      </c>
      <c r="H126" s="70">
        <f t="shared" ref="H126" si="680">SUM(H127:H132)</f>
        <v>0</v>
      </c>
      <c r="I126" s="70">
        <f t="shared" ref="I126" si="681">SUM(I127:I132)</f>
        <v>0</v>
      </c>
      <c r="J126" s="70">
        <f t="shared" ref="J126" si="682">SUM(J127:J132)</f>
        <v>1</v>
      </c>
      <c r="K126" s="70">
        <f t="shared" ref="K126" si="683">SUM(K127:K132)</f>
        <v>0</v>
      </c>
      <c r="L126" s="70">
        <f t="shared" ref="L126" si="684">SUM(L127:L132)</f>
        <v>1</v>
      </c>
      <c r="M126" s="70">
        <f t="shared" ref="M126" si="685">SUM(M127:M132)</f>
        <v>1</v>
      </c>
      <c r="N126" s="70">
        <f t="shared" ref="N126" si="686">SUM(N127:N132)</f>
        <v>0</v>
      </c>
      <c r="O126" s="70">
        <f t="shared" ref="O126" si="687">SUM(O127:O132)</f>
        <v>0</v>
      </c>
      <c r="P126" s="70">
        <f t="shared" ref="P126" si="688">SUM(P127:P132)</f>
        <v>0</v>
      </c>
      <c r="Q126" s="70">
        <f t="shared" ref="Q126" si="689">SUM(Q127:Q132)</f>
        <v>0</v>
      </c>
      <c r="R126" s="70">
        <f t="shared" ref="R126" si="690">SUM(R127:R132)</f>
        <v>0</v>
      </c>
      <c r="S126" s="70">
        <f t="shared" ref="S126" si="691">SUM(S127:S132)</f>
        <v>3</v>
      </c>
      <c r="T126" s="70">
        <f t="shared" ref="T126" si="692">SUM(T127:T132)</f>
        <v>0</v>
      </c>
      <c r="U126" s="70">
        <f t="shared" ref="U126" si="693">SUM(U127:U132)</f>
        <v>0</v>
      </c>
      <c r="V126" s="70">
        <f t="shared" ref="V126" si="694">SUM(V127:V132)</f>
        <v>2</v>
      </c>
      <c r="W126" s="70">
        <f t="shared" ref="W126" si="695">SUM(W127:W132)</f>
        <v>1</v>
      </c>
      <c r="X126" s="70">
        <f t="shared" ref="X126" si="696">SUM(X127:X132)</f>
        <v>0</v>
      </c>
      <c r="Y126" s="70">
        <f t="shared" ref="Y126" si="697">SUM(Y127:Y132)</f>
        <v>2</v>
      </c>
      <c r="Z126" s="70">
        <f t="shared" ref="Z126" si="698">SUM(Z127:Z132)</f>
        <v>1</v>
      </c>
      <c r="AA126" s="70">
        <f t="shared" ref="AA126" si="699">SUM(AA127:AA132)</f>
        <v>2</v>
      </c>
      <c r="AB126" s="70">
        <f t="shared" ref="AB126" si="700">SUM(AB127:AB132)</f>
        <v>1</v>
      </c>
      <c r="AC126" s="70">
        <f t="shared" ref="AC126" si="701">SUM(AC127:AC132)</f>
        <v>1</v>
      </c>
      <c r="AD126" s="70">
        <f t="shared" ref="AD126" si="702">SUM(AD127:AD132)</f>
        <v>2</v>
      </c>
      <c r="AE126" s="70">
        <f t="shared" ref="AE126" si="703">SUM(AE127:AE132)</f>
        <v>1</v>
      </c>
      <c r="AF126" s="70">
        <f t="shared" ref="AF126" si="704">SUM(AF127:AF132)</f>
        <v>2</v>
      </c>
      <c r="AG126" s="70">
        <f t="shared" ref="AG126" si="705">SUM(AG127:AG132)</f>
        <v>1</v>
      </c>
      <c r="AH126" s="70">
        <f t="shared" ref="AH126" si="706">SUM(AH127:AH132)</f>
        <v>6</v>
      </c>
      <c r="AI126" s="70">
        <f t="shared" ref="AI126" si="707">SUM(AI127:AI132)</f>
        <v>8</v>
      </c>
      <c r="AJ126" s="70">
        <f t="shared" ref="AJ126" si="708">SUM(AJ127:AJ132)</f>
        <v>7</v>
      </c>
      <c r="AK126" s="70">
        <f t="shared" ref="AK126" si="709">SUM(AK127:AK132)</f>
        <v>8</v>
      </c>
      <c r="AL126" s="70">
        <f t="shared" ref="AL126" si="710">SUM(AL127:AL132)</f>
        <v>8</v>
      </c>
      <c r="AM126" s="70">
        <f t="shared" ref="AM126" si="711">SUM(AM127:AM132)</f>
        <v>6</v>
      </c>
      <c r="AN126" s="70">
        <f t="shared" ref="AN126" si="712">SUM(AN127:AN132)</f>
        <v>10</v>
      </c>
      <c r="AO126" s="70">
        <f t="shared" ref="AO126" si="713">SUM(AO127:AO132)</f>
        <v>7</v>
      </c>
      <c r="AP126" s="70">
        <f t="shared" ref="AP126" si="714">SUM(AP127:AP132)</f>
        <v>6</v>
      </c>
      <c r="AQ126" s="70">
        <f t="shared" ref="AQ126" si="715">SUM(AQ127:AQ132)</f>
        <v>3</v>
      </c>
      <c r="AR126" s="70">
        <f t="shared" ref="AR126" si="716">SUM(AR127:AR132)</f>
        <v>11</v>
      </c>
      <c r="AS126" s="70">
        <f t="shared" ref="AS126" si="717">SUM(AS127:AS132)</f>
        <v>2</v>
      </c>
      <c r="AT126" s="70">
        <f t="shared" ref="AT126" si="718">SUM(AT127:AT132)</f>
        <v>5</v>
      </c>
      <c r="AU126" s="70">
        <f t="shared" ref="AU126" si="719">SUM(AU127:AU132)</f>
        <v>87</v>
      </c>
      <c r="AV126" s="70">
        <f t="shared" ref="AV126" si="720">SUM(AV127:AV132)</f>
        <v>60</v>
      </c>
      <c r="AW126" s="70">
        <f t="shared" ref="AW126" si="721">SUM(AW127:AW132)</f>
        <v>74</v>
      </c>
      <c r="AX126" s="70">
        <f t="shared" ref="AX126" si="722">SUM(AX127:AX132)</f>
        <v>67</v>
      </c>
      <c r="AY126" s="70">
        <f t="shared" ref="AY126" si="723">SUM(AY127:AY132)</f>
        <v>53</v>
      </c>
      <c r="AZ126" s="70">
        <f t="shared" ref="AZ126" si="724">SUM(AZ127:AZ132)</f>
        <v>54</v>
      </c>
      <c r="BA126" s="70">
        <f t="shared" ref="BA126" si="725">SUM(BA127:BA132)</f>
        <v>59</v>
      </c>
      <c r="BB126" s="70">
        <f t="shared" ref="BB126" si="726">SUM(BB127:BB132)</f>
        <v>45</v>
      </c>
      <c r="BC126" s="70">
        <f t="shared" ref="BC126" si="727">SUM(BC127:BC132)</f>
        <v>32</v>
      </c>
      <c r="BD126" s="70">
        <f t="shared" ref="BD126" si="728">SUM(BD127:BD132)</f>
        <v>25</v>
      </c>
      <c r="BE126" s="70">
        <f t="shared" ref="BE126" si="729">SUM(BE127:BE132)</f>
        <v>46</v>
      </c>
      <c r="BF126" s="70">
        <f t="shared" ref="BF126" si="730">SUM(BF127:BF132)</f>
        <v>42</v>
      </c>
      <c r="BG126" s="70">
        <f t="shared" ref="BG126" si="731">SUM(BG127:BG132)</f>
        <v>24</v>
      </c>
      <c r="BH126" s="70">
        <f t="shared" ref="BH126" si="732">SUM(BH127:BH132)</f>
        <v>17</v>
      </c>
      <c r="BI126" s="70">
        <f t="shared" ref="BI126" si="733">SUM(BI127:BI132)</f>
        <v>20</v>
      </c>
      <c r="BJ126" s="70">
        <f t="shared" ref="BJ126" si="734">SUM(BJ127:BJ132)</f>
        <v>15</v>
      </c>
      <c r="BK126" s="71">
        <f t="shared" ref="BK126:BK132" si="735">SUM(C126:BJ126)</f>
        <v>829</v>
      </c>
    </row>
    <row r="127" spans="1:63" outlineLevel="1" x14ac:dyDescent="0.3">
      <c r="A127" s="17"/>
      <c r="B127" s="19" t="s">
        <v>38</v>
      </c>
      <c r="C127" s="81">
        <f>COUNTIFS(Offshore_Wells_Jan_2024[[Region QB]:[Region QB]],"C/SWA",Offshore_Wells_Jan_2024[[Spud Year]:[Spud Year]],C$4,Offshore_Wells_Jan_2024[[Original Wellbore Intent]:[Original Wellbore Intent]],"Development",Offshore_Wells_Jan_2024[[Sidetrack/Respud]:[Sidetrack/Respud]],"Geol. Sidetracks")</f>
        <v>0</v>
      </c>
      <c r="D127" s="81">
        <f>COUNTIFS(Offshore_Wells_Jan_2024[[Region QB]:[Region QB]],"C/SWA",Offshore_Wells_Jan_2024[[Spud Year]:[Spud Year]],D$4,Offshore_Wells_Jan_2024[[Original Wellbore Intent]:[Original Wellbore Intent]],"Development",Offshore_Wells_Jan_2024[[Sidetrack/Respud]:[Sidetrack/Respud]],"Geol. Sidetracks")</f>
        <v>0</v>
      </c>
      <c r="E127" s="81">
        <f>COUNTIFS(Offshore_Wells_Jan_2024[[Region QB]:[Region QB]],"C/SWA",Offshore_Wells_Jan_2024[[Spud Year]:[Spud Year]],E$4,Offshore_Wells_Jan_2024[[Original Wellbore Intent]:[Original Wellbore Intent]],"Development",Offshore_Wells_Jan_2024[[Sidetrack/Respud]:[Sidetrack/Respud]],"Geol. Sidetracks")</f>
        <v>0</v>
      </c>
      <c r="F127" s="81">
        <f>COUNTIFS(Offshore_Wells_Jan_2024[[Region QB]:[Region QB]],"C/SWA",Offshore_Wells_Jan_2024[[Spud Year]:[Spud Year]],F$4,Offshore_Wells_Jan_2024[[Original Wellbore Intent]:[Original Wellbore Intent]],"Development",Offshore_Wells_Jan_2024[[Sidetrack/Respud]:[Sidetrack/Respud]],"Geol. Sidetracks")</f>
        <v>0</v>
      </c>
      <c r="G127" s="81">
        <f>COUNTIFS(Offshore_Wells_Jan_2024[[Region QB]:[Region QB]],"C/SWA",Offshore_Wells_Jan_2024[[Spud Year]:[Spud Year]],G$4,Offshore_Wells_Jan_2024[[Original Wellbore Intent]:[Original Wellbore Intent]],"Development",Offshore_Wells_Jan_2024[[Sidetrack/Respud]:[Sidetrack/Respud]],"Geol. Sidetracks")</f>
        <v>0</v>
      </c>
      <c r="H127" s="81">
        <f>COUNTIFS(Offshore_Wells_Jan_2024[[Region QB]:[Region QB]],"C/SWA",Offshore_Wells_Jan_2024[[Spud Year]:[Spud Year]],H$4,Offshore_Wells_Jan_2024[[Original Wellbore Intent]:[Original Wellbore Intent]],"Development",Offshore_Wells_Jan_2024[[Sidetrack/Respud]:[Sidetrack/Respud]],"Geol. Sidetracks")</f>
        <v>0</v>
      </c>
      <c r="I127" s="81">
        <f>COUNTIFS(Offshore_Wells_Jan_2024[[Region QB]:[Region QB]],"C/SWA",Offshore_Wells_Jan_2024[[Spud Year]:[Spud Year]],I$4,Offshore_Wells_Jan_2024[[Original Wellbore Intent]:[Original Wellbore Intent]],"Development",Offshore_Wells_Jan_2024[[Sidetrack/Respud]:[Sidetrack/Respud]],"Geol. Sidetracks")</f>
        <v>0</v>
      </c>
      <c r="J127" s="81">
        <f>COUNTIFS(Offshore_Wells_Jan_2024[[Region QB]:[Region QB]],"C/SWA",Offshore_Wells_Jan_2024[[Spud Year]:[Spud Year]],J$4,Offshore_Wells_Jan_2024[[Original Wellbore Intent]:[Original Wellbore Intent]],"Development",Offshore_Wells_Jan_2024[[Sidetrack/Respud]:[Sidetrack/Respud]],"Geol. Sidetracks")</f>
        <v>0</v>
      </c>
      <c r="K127" s="81">
        <f>COUNTIFS(Offshore_Wells_Jan_2024[[Region QB]:[Region QB]],"C/SWA",Offshore_Wells_Jan_2024[[Spud Year]:[Spud Year]],K$4,Offshore_Wells_Jan_2024[[Original Wellbore Intent]:[Original Wellbore Intent]],"Development",Offshore_Wells_Jan_2024[[Sidetrack/Respud]:[Sidetrack/Respud]],"Geol. Sidetracks")</f>
        <v>0</v>
      </c>
      <c r="L127" s="81">
        <f>COUNTIFS(Offshore_Wells_Jan_2024[[Region QB]:[Region QB]],"C/SWA",Offshore_Wells_Jan_2024[[Spud Year]:[Spud Year]],L$4,Offshore_Wells_Jan_2024[[Original Wellbore Intent]:[Original Wellbore Intent]],"Development",Offshore_Wells_Jan_2024[[Sidetrack/Respud]:[Sidetrack/Respud]],"Geol. Sidetracks")</f>
        <v>0</v>
      </c>
      <c r="M127" s="81">
        <f>COUNTIFS(Offshore_Wells_Jan_2024[[Region QB]:[Region QB]],"C/SWA",Offshore_Wells_Jan_2024[[Spud Year]:[Spud Year]],M$4,Offshore_Wells_Jan_2024[[Original Wellbore Intent]:[Original Wellbore Intent]],"Development",Offshore_Wells_Jan_2024[[Sidetrack/Respud]:[Sidetrack/Respud]],"Geol. Sidetracks")</f>
        <v>0</v>
      </c>
      <c r="N127" s="81">
        <f>COUNTIFS(Offshore_Wells_Jan_2024[[Region QB]:[Region QB]],"C/SWA",Offshore_Wells_Jan_2024[[Spud Year]:[Spud Year]],N$4,Offshore_Wells_Jan_2024[[Original Wellbore Intent]:[Original Wellbore Intent]],"Development",Offshore_Wells_Jan_2024[[Sidetrack/Respud]:[Sidetrack/Respud]],"Geol. Sidetracks")</f>
        <v>0</v>
      </c>
      <c r="O127" s="81">
        <f>COUNTIFS(Offshore_Wells_Jan_2024[[Region QB]:[Region QB]],"C/SWA",Offshore_Wells_Jan_2024[[Spud Year]:[Spud Year]],O$4,Offshore_Wells_Jan_2024[[Original Wellbore Intent]:[Original Wellbore Intent]],"Development",Offshore_Wells_Jan_2024[[Sidetrack/Respud]:[Sidetrack/Respud]],"Geol. Sidetracks")</f>
        <v>0</v>
      </c>
      <c r="P127" s="81">
        <f>COUNTIFS(Offshore_Wells_Jan_2024[[Region QB]:[Region QB]],"C/SWA",Offshore_Wells_Jan_2024[[Spud Year]:[Spud Year]],P$4,Offshore_Wells_Jan_2024[[Original Wellbore Intent]:[Original Wellbore Intent]],"Development",Offshore_Wells_Jan_2024[[Sidetrack/Respud]:[Sidetrack/Respud]],"Geol. Sidetracks")</f>
        <v>0</v>
      </c>
      <c r="Q127" s="81">
        <f>COUNTIFS(Offshore_Wells_Jan_2024[[Region QB]:[Region QB]],"C/SWA",Offshore_Wells_Jan_2024[[Spud Year]:[Spud Year]],Q$4,Offshore_Wells_Jan_2024[[Original Wellbore Intent]:[Original Wellbore Intent]],"Development",Offshore_Wells_Jan_2024[[Sidetrack/Respud]:[Sidetrack/Respud]],"Geol. Sidetracks")</f>
        <v>0</v>
      </c>
      <c r="R127" s="81">
        <f>COUNTIFS(Offshore_Wells_Jan_2024[[Region QB]:[Region QB]],"C/SWA",Offshore_Wells_Jan_2024[[Spud Year]:[Spud Year]],R$4,Offshore_Wells_Jan_2024[[Original Wellbore Intent]:[Original Wellbore Intent]],"Development",Offshore_Wells_Jan_2024[[Sidetrack/Respud]:[Sidetrack/Respud]],"Geol. Sidetracks")</f>
        <v>0</v>
      </c>
      <c r="S127" s="81">
        <f>COUNTIFS(Offshore_Wells_Jan_2024[[Region QB]:[Region QB]],"C/SWA",Offshore_Wells_Jan_2024[[Spud Year]:[Spud Year]],S$4,Offshore_Wells_Jan_2024[[Original Wellbore Intent]:[Original Wellbore Intent]],"Development",Offshore_Wells_Jan_2024[[Sidetrack/Respud]:[Sidetrack/Respud]],"Geol. Sidetracks")</f>
        <v>0</v>
      </c>
      <c r="T127" s="81">
        <f>COUNTIFS(Offshore_Wells_Jan_2024[[Region QB]:[Region QB]],"C/SWA",Offshore_Wells_Jan_2024[[Spud Year]:[Spud Year]],T$4,Offshore_Wells_Jan_2024[[Original Wellbore Intent]:[Original Wellbore Intent]],"Development",Offshore_Wells_Jan_2024[[Sidetrack/Respud]:[Sidetrack/Respud]],"Geol. Sidetracks")</f>
        <v>0</v>
      </c>
      <c r="U127" s="81">
        <f>COUNTIFS(Offshore_Wells_Jan_2024[[Region QB]:[Region QB]],"C/SWA",Offshore_Wells_Jan_2024[[Spud Year]:[Spud Year]],U$4,Offshore_Wells_Jan_2024[[Original Wellbore Intent]:[Original Wellbore Intent]],"Development",Offshore_Wells_Jan_2024[[Sidetrack/Respud]:[Sidetrack/Respud]],"Geol. Sidetracks")</f>
        <v>0</v>
      </c>
      <c r="V127" s="81">
        <f>COUNTIFS(Offshore_Wells_Jan_2024[[Region QB]:[Region QB]],"C/SWA",Offshore_Wells_Jan_2024[[Spud Year]:[Spud Year]],V$4,Offshore_Wells_Jan_2024[[Original Wellbore Intent]:[Original Wellbore Intent]],"Development",Offshore_Wells_Jan_2024[[Sidetrack/Respud]:[Sidetrack/Respud]],"Geol. Sidetracks")</f>
        <v>0</v>
      </c>
      <c r="W127" s="81">
        <f>COUNTIFS(Offshore_Wells_Jan_2024[[Region QB]:[Region QB]],"C/SWA",Offshore_Wells_Jan_2024[[Spud Year]:[Spud Year]],W$4,Offshore_Wells_Jan_2024[[Original Wellbore Intent]:[Original Wellbore Intent]],"Development",Offshore_Wells_Jan_2024[[Sidetrack/Respud]:[Sidetrack/Respud]],"Geol. Sidetracks")</f>
        <v>0</v>
      </c>
      <c r="X127" s="81">
        <f>COUNTIFS(Offshore_Wells_Jan_2024[[Region QB]:[Region QB]],"C/SWA",Offshore_Wells_Jan_2024[[Spud Year]:[Spud Year]],X$4,Offshore_Wells_Jan_2024[[Original Wellbore Intent]:[Original Wellbore Intent]],"Development",Offshore_Wells_Jan_2024[[Sidetrack/Respud]:[Sidetrack/Respud]],"Geol. Sidetracks")</f>
        <v>0</v>
      </c>
      <c r="Y127" s="81">
        <f>COUNTIFS(Offshore_Wells_Jan_2024[[Region QB]:[Region QB]],"C/SWA",Offshore_Wells_Jan_2024[[Spud Year]:[Spud Year]],Y$4,Offshore_Wells_Jan_2024[[Original Wellbore Intent]:[Original Wellbore Intent]],"Development",Offshore_Wells_Jan_2024[[Sidetrack/Respud]:[Sidetrack/Respud]],"Geol. Sidetracks")</f>
        <v>0</v>
      </c>
      <c r="Z127" s="81">
        <f>COUNTIFS(Offshore_Wells_Jan_2024[[Region QB]:[Region QB]],"C/SWA",Offshore_Wells_Jan_2024[[Spud Year]:[Spud Year]],Z$4,Offshore_Wells_Jan_2024[[Original Wellbore Intent]:[Original Wellbore Intent]],"Development",Offshore_Wells_Jan_2024[[Sidetrack/Respud]:[Sidetrack/Respud]],"Geol. Sidetracks")</f>
        <v>0</v>
      </c>
      <c r="AA127" s="81">
        <f>COUNTIFS(Offshore_Wells_Jan_2024[[Region QB]:[Region QB]],"C/SWA",Offshore_Wells_Jan_2024[[Spud Year]:[Spud Year]],AA$4,Offshore_Wells_Jan_2024[[Original Wellbore Intent]:[Original Wellbore Intent]],"Development",Offshore_Wells_Jan_2024[[Sidetrack/Respud]:[Sidetrack/Respud]],"Geol. Sidetracks")</f>
        <v>0</v>
      </c>
      <c r="AB127" s="81">
        <f>COUNTIFS(Offshore_Wells_Jan_2024[[Region QB]:[Region QB]],"C/SWA",Offshore_Wells_Jan_2024[[Spud Year]:[Spud Year]],AB$4,Offshore_Wells_Jan_2024[[Original Wellbore Intent]:[Original Wellbore Intent]],"Development",Offshore_Wells_Jan_2024[[Sidetrack/Respud]:[Sidetrack/Respud]],"Geol. Sidetracks")</f>
        <v>0</v>
      </c>
      <c r="AC127" s="81">
        <f>COUNTIFS(Offshore_Wells_Jan_2024[[Region QB]:[Region QB]],"C/SWA",Offshore_Wells_Jan_2024[[Spud Year]:[Spud Year]],AC$4,Offshore_Wells_Jan_2024[[Original Wellbore Intent]:[Original Wellbore Intent]],"Development",Offshore_Wells_Jan_2024[[Sidetrack/Respud]:[Sidetrack/Respud]],"Geol. Sidetracks")</f>
        <v>0</v>
      </c>
      <c r="AD127" s="81">
        <f>COUNTIFS(Offshore_Wells_Jan_2024[[Region QB]:[Region QB]],"C/SWA",Offshore_Wells_Jan_2024[[Spud Year]:[Spud Year]],AD$4,Offshore_Wells_Jan_2024[[Original Wellbore Intent]:[Original Wellbore Intent]],"Development",Offshore_Wells_Jan_2024[[Sidetrack/Respud]:[Sidetrack/Respud]],"Geol. Sidetracks")</f>
        <v>0</v>
      </c>
      <c r="AE127" s="81">
        <f>COUNTIFS(Offshore_Wells_Jan_2024[[Region QB]:[Region QB]],"C/SWA",Offshore_Wells_Jan_2024[[Spud Year]:[Spud Year]],AE$4,Offshore_Wells_Jan_2024[[Original Wellbore Intent]:[Original Wellbore Intent]],"Development",Offshore_Wells_Jan_2024[[Sidetrack/Respud]:[Sidetrack/Respud]],"Geol. Sidetracks")</f>
        <v>0</v>
      </c>
      <c r="AF127" s="81">
        <f>COUNTIFS(Offshore_Wells_Jan_2024[[Region QB]:[Region QB]],"C/SWA",Offshore_Wells_Jan_2024[[Spud Year]:[Spud Year]],AF$4,Offshore_Wells_Jan_2024[[Original Wellbore Intent]:[Original Wellbore Intent]],"Development",Offshore_Wells_Jan_2024[[Sidetrack/Respud]:[Sidetrack/Respud]],"Geol. Sidetracks")</f>
        <v>0</v>
      </c>
      <c r="AG127" s="81">
        <f>COUNTIFS(Offshore_Wells_Jan_2024[[Region QB]:[Region QB]],"C/SWA",Offshore_Wells_Jan_2024[[Spud Year]:[Spud Year]],AG$4,Offshore_Wells_Jan_2024[[Original Wellbore Intent]:[Original Wellbore Intent]],"Development",Offshore_Wells_Jan_2024[[Sidetrack/Respud]:[Sidetrack/Respud]],"Geol. Sidetracks")</f>
        <v>0</v>
      </c>
      <c r="AH127" s="81">
        <f>COUNTIFS(Offshore_Wells_Jan_2024[[Region QB]:[Region QB]],"C/SWA",Offshore_Wells_Jan_2024[[Spud Year]:[Spud Year]],AH$4,Offshore_Wells_Jan_2024[[Original Wellbore Intent]:[Original Wellbore Intent]],"Development",Offshore_Wells_Jan_2024[[Sidetrack/Respud]:[Sidetrack/Respud]],"Geol. Sidetracks")</f>
        <v>0</v>
      </c>
      <c r="AI127" s="81">
        <f>COUNTIFS(Offshore_Wells_Jan_2024[[Region QB]:[Region QB]],"C/SWA",Offshore_Wells_Jan_2024[[Spud Year]:[Spud Year]],AI$4,Offshore_Wells_Jan_2024[[Original Wellbore Intent]:[Original Wellbore Intent]],"Development",Offshore_Wells_Jan_2024[[Sidetrack/Respud]:[Sidetrack/Respud]],"Geol. Sidetracks")</f>
        <v>0</v>
      </c>
      <c r="AJ127" s="81">
        <f>COUNTIFS(Offshore_Wells_Jan_2024[[Region QB]:[Region QB]],"C/SWA",Offshore_Wells_Jan_2024[[Spud Year]:[Spud Year]],AJ$4,Offshore_Wells_Jan_2024[[Original Wellbore Intent]:[Original Wellbore Intent]],"Development",Offshore_Wells_Jan_2024[[Sidetrack/Respud]:[Sidetrack/Respud]],"Geol. Sidetracks")</f>
        <v>0</v>
      </c>
      <c r="AK127" s="81">
        <f>COUNTIFS(Offshore_Wells_Jan_2024[[Region QB]:[Region QB]],"C/SWA",Offshore_Wells_Jan_2024[[Spud Year]:[Spud Year]],AK$4,Offshore_Wells_Jan_2024[[Original Wellbore Intent]:[Original Wellbore Intent]],"Development",Offshore_Wells_Jan_2024[[Sidetrack/Respud]:[Sidetrack/Respud]],"Geol. Sidetracks")</f>
        <v>0</v>
      </c>
      <c r="AL127" s="81">
        <f>COUNTIFS(Offshore_Wells_Jan_2024[[Region QB]:[Region QB]],"C/SWA",Offshore_Wells_Jan_2024[[Spud Year]:[Spud Year]],AL$4,Offshore_Wells_Jan_2024[[Original Wellbore Intent]:[Original Wellbore Intent]],"Development",Offshore_Wells_Jan_2024[[Sidetrack/Respud]:[Sidetrack/Respud]],"Geol. Sidetracks")</f>
        <v>0</v>
      </c>
      <c r="AM127" s="81">
        <f>COUNTIFS(Offshore_Wells_Jan_2024[[Region QB]:[Region QB]],"C/SWA",Offshore_Wells_Jan_2024[[Spud Year]:[Spud Year]],AM$4,Offshore_Wells_Jan_2024[[Original Wellbore Intent]:[Original Wellbore Intent]],"Development",Offshore_Wells_Jan_2024[[Sidetrack/Respud]:[Sidetrack/Respud]],"Geol. Sidetracks")</f>
        <v>0</v>
      </c>
      <c r="AN127" s="81">
        <f>COUNTIFS(Offshore_Wells_Jan_2024[[Region QB]:[Region QB]],"C/SWA",Offshore_Wells_Jan_2024[[Spud Year]:[Spud Year]],AN$4,Offshore_Wells_Jan_2024[[Original Wellbore Intent]:[Original Wellbore Intent]],"Development",Offshore_Wells_Jan_2024[[Sidetrack/Respud]:[Sidetrack/Respud]],"Geol. Sidetracks")</f>
        <v>0</v>
      </c>
      <c r="AO127" s="81">
        <f>COUNTIFS(Offshore_Wells_Jan_2024[[Region QB]:[Region QB]],"C/SWA",Offshore_Wells_Jan_2024[[Spud Year]:[Spud Year]],AO$4,Offshore_Wells_Jan_2024[[Original Wellbore Intent]:[Original Wellbore Intent]],"Development",Offshore_Wells_Jan_2024[[Sidetrack/Respud]:[Sidetrack/Respud]],"Geol. Sidetracks")</f>
        <v>0</v>
      </c>
      <c r="AP127" s="81">
        <f>COUNTIFS(Offshore_Wells_Jan_2024[[Region QB]:[Region QB]],"C/SWA",Offshore_Wells_Jan_2024[[Spud Year]:[Spud Year]],AP$4,Offshore_Wells_Jan_2024[[Original Wellbore Intent]:[Original Wellbore Intent]],"Development",Offshore_Wells_Jan_2024[[Sidetrack/Respud]:[Sidetrack/Respud]],"Geol. Sidetracks")</f>
        <v>0</v>
      </c>
      <c r="AQ127" s="81">
        <f>COUNTIFS(Offshore_Wells_Jan_2024[[Region QB]:[Region QB]],"C/SWA",Offshore_Wells_Jan_2024[[Spud Year]:[Spud Year]],AQ$4,Offshore_Wells_Jan_2024[[Original Wellbore Intent]:[Original Wellbore Intent]],"Development",Offshore_Wells_Jan_2024[[Sidetrack/Respud]:[Sidetrack/Respud]],"Geol. Sidetracks")</f>
        <v>0</v>
      </c>
      <c r="AR127" s="81">
        <f>COUNTIFS(Offshore_Wells_Jan_2024[[Region QB]:[Region QB]],"C/SWA",Offshore_Wells_Jan_2024[[Spud Year]:[Spud Year]],AR$4,Offshore_Wells_Jan_2024[[Original Wellbore Intent]:[Original Wellbore Intent]],"Development",Offshore_Wells_Jan_2024[[Sidetrack/Respud]:[Sidetrack/Respud]],"Geol. Sidetracks")</f>
        <v>0</v>
      </c>
      <c r="AS127" s="81">
        <f>COUNTIFS(Offshore_Wells_Jan_2024[[Region QB]:[Region QB]],"C/SWA",Offshore_Wells_Jan_2024[[Spud Year]:[Spud Year]],AS$4,Offshore_Wells_Jan_2024[[Original Wellbore Intent]:[Original Wellbore Intent]],"Development",Offshore_Wells_Jan_2024[[Sidetrack/Respud]:[Sidetrack/Respud]],"Geol. Sidetracks")</f>
        <v>0</v>
      </c>
      <c r="AT127" s="81">
        <f>COUNTIFS(Offshore_Wells_Jan_2024[[Region QB]:[Region QB]],"C/SWA",Offshore_Wells_Jan_2024[[Spud Year]:[Spud Year]],AT$4,Offshore_Wells_Jan_2024[[Original Wellbore Intent]:[Original Wellbore Intent]],"Development",Offshore_Wells_Jan_2024[[Sidetrack/Respud]:[Sidetrack/Respud]],"Geol. Sidetracks")</f>
        <v>0</v>
      </c>
      <c r="AU127" s="81">
        <f>COUNTIFS(Offshore_Wells_Jan_2024[[Region QB]:[Region QB]],"C/SWA",Offshore_Wells_Jan_2024[[Spud Year]:[Spud Year]],AU$4,Offshore_Wells_Jan_2024[[Original Wellbore Intent]:[Original Wellbore Intent]],"Development",Offshore_Wells_Jan_2024[[Sidetrack/Respud]:[Sidetrack/Respud]],"Geol. Sidetracks")</f>
        <v>0</v>
      </c>
      <c r="AV127" s="81">
        <f>COUNTIFS(Offshore_Wells_Jan_2024[[Region QB]:[Region QB]],"C/SWA",Offshore_Wells_Jan_2024[[Spud Year]:[Spud Year]],AV$4,Offshore_Wells_Jan_2024[[Original Wellbore Intent]:[Original Wellbore Intent]],"Development",Offshore_Wells_Jan_2024[[Sidetrack/Respud]:[Sidetrack/Respud]],"Geol. Sidetracks")</f>
        <v>0</v>
      </c>
      <c r="AW127" s="81">
        <f>COUNTIFS(Offshore_Wells_Jan_2024[[Region QB]:[Region QB]],"C/SWA",Offshore_Wells_Jan_2024[[Spud Year]:[Spud Year]],AW$4,Offshore_Wells_Jan_2024[[Original Wellbore Intent]:[Original Wellbore Intent]],"Development",Offshore_Wells_Jan_2024[[Sidetrack/Respud]:[Sidetrack/Respud]],"Geol. Sidetracks")</f>
        <v>0</v>
      </c>
      <c r="AX127" s="81">
        <f>COUNTIFS(Offshore_Wells_Jan_2024[[Region QB]:[Region QB]],"C/SWA",Offshore_Wells_Jan_2024[[Spud Year]:[Spud Year]],AX$4,Offshore_Wells_Jan_2024[[Original Wellbore Intent]:[Original Wellbore Intent]],"Development",Offshore_Wells_Jan_2024[[Sidetrack/Respud]:[Sidetrack/Respud]],"Geol. Sidetracks")</f>
        <v>0</v>
      </c>
      <c r="AY127" s="81">
        <f>COUNTIFS(Offshore_Wells_Jan_2024[[Region QB]:[Region QB]],"C/SWA",Offshore_Wells_Jan_2024[[Spud Year]:[Spud Year]],AY$4,Offshore_Wells_Jan_2024[[Original Wellbore Intent]:[Original Wellbore Intent]],"Development",Offshore_Wells_Jan_2024[[Sidetrack/Respud]:[Sidetrack/Respud]],"Geol. Sidetracks")</f>
        <v>0</v>
      </c>
      <c r="AZ127" s="81">
        <f>COUNTIFS(Offshore_Wells_Jan_2024[[Region QB]:[Region QB]],"C/SWA",Offshore_Wells_Jan_2024[[Spud Year]:[Spud Year]],AZ$4,Offshore_Wells_Jan_2024[[Original Wellbore Intent]:[Original Wellbore Intent]],"Development",Offshore_Wells_Jan_2024[[Sidetrack/Respud]:[Sidetrack/Respud]],"Geol. Sidetracks")</f>
        <v>0</v>
      </c>
      <c r="BA127" s="81">
        <f>COUNTIFS(Offshore_Wells_Jan_2024[[Region QB]:[Region QB]],"C/SWA",Offshore_Wells_Jan_2024[[Spud Year]:[Spud Year]],BA$4,Offshore_Wells_Jan_2024[[Original Wellbore Intent]:[Original Wellbore Intent]],"Development",Offshore_Wells_Jan_2024[[Sidetrack/Respud]:[Sidetrack/Respud]],"Geol. Sidetracks")</f>
        <v>0</v>
      </c>
      <c r="BB127" s="81">
        <f>COUNTIFS(Offshore_Wells_Jan_2024[[Region QB]:[Region QB]],"C/SWA",Offshore_Wells_Jan_2024[[Spud Year]:[Spud Year]],BB$4,Offshore_Wells_Jan_2024[[Original Wellbore Intent]:[Original Wellbore Intent]],"Development",Offshore_Wells_Jan_2024[[Sidetrack/Respud]:[Sidetrack/Respud]],"Geol. Sidetracks")</f>
        <v>0</v>
      </c>
      <c r="BC127" s="81">
        <f>COUNTIFS(Offshore_Wells_Jan_2024[[Region QB]:[Region QB]],"C/SWA",Offshore_Wells_Jan_2024[[Spud Year]:[Spud Year]],BC$4,Offshore_Wells_Jan_2024[[Original Wellbore Intent]:[Original Wellbore Intent]],"Development",Offshore_Wells_Jan_2024[[Sidetrack/Respud]:[Sidetrack/Respud]],"Geol. Sidetracks")</f>
        <v>0</v>
      </c>
      <c r="BD127" s="81">
        <f>COUNTIFS(Offshore_Wells_Jan_2024[[Region QB]:[Region QB]],"C/SWA",Offshore_Wells_Jan_2024[[Spud Year]:[Spud Year]],BD$4,Offshore_Wells_Jan_2024[[Original Wellbore Intent]:[Original Wellbore Intent]],"Development",Offshore_Wells_Jan_2024[[Sidetrack/Respud]:[Sidetrack/Respud]],"Geol. Sidetracks")</f>
        <v>0</v>
      </c>
      <c r="BE127" s="81">
        <f>COUNTIFS(Offshore_Wells_Jan_2024[[Region QB]:[Region QB]],"C/SWA",Offshore_Wells_Jan_2024[[Spud Year]:[Spud Year]],BE$4,Offshore_Wells_Jan_2024[[Original Wellbore Intent]:[Original Wellbore Intent]],"Development",Offshore_Wells_Jan_2024[[Sidetrack/Respud]:[Sidetrack/Respud]],"Geol. Sidetracks")</f>
        <v>0</v>
      </c>
      <c r="BF127" s="81">
        <f>COUNTIFS(Offshore_Wells_Jan_2024[[Region QB]:[Region QB]],"C/SWA",Offshore_Wells_Jan_2024[[Spud Year]:[Spud Year]],BF$4,Offshore_Wells_Jan_2024[[Original Wellbore Intent]:[Original Wellbore Intent]],"Development",Offshore_Wells_Jan_2024[[Sidetrack/Respud]:[Sidetrack/Respud]],"Geol. Sidetracks")</f>
        <v>0</v>
      </c>
      <c r="BG127" s="81">
        <f>COUNTIFS(Offshore_Wells_Jan_2024[[Region QB]:[Region QB]],"C/SWA",Offshore_Wells_Jan_2024[[Spud Year]:[Spud Year]],BG$4,Offshore_Wells_Jan_2024[[Original Wellbore Intent]:[Original Wellbore Intent]],"Development",Offshore_Wells_Jan_2024[[Sidetrack/Respud]:[Sidetrack/Respud]],"Geol. Sidetracks")</f>
        <v>0</v>
      </c>
      <c r="BH127" s="81">
        <f>COUNTIFS(Offshore_Wells_Jan_2024[[Region QB]:[Region QB]],"C/SWA",Offshore_Wells_Jan_2024[[Spud Year]:[Spud Year]],BH$4,Offshore_Wells_Jan_2024[[Original Wellbore Intent]:[Original Wellbore Intent]],"Development",Offshore_Wells_Jan_2024[[Sidetrack/Respud]:[Sidetrack/Respud]],"Geol. Sidetracks")</f>
        <v>0</v>
      </c>
      <c r="BI127" s="81">
        <f>COUNTIFS(Offshore_Wells_Jan_2024[[Region QB]:[Region QB]],"C/SWA",Offshore_Wells_Jan_2024[[Spud Year]:[Spud Year]],BI$4,Offshore_Wells_Jan_2024[[Original Wellbore Intent]:[Original Wellbore Intent]],"Development",Offshore_Wells_Jan_2024[[Sidetrack/Respud]:[Sidetrack/Respud]],"Geol. Sidetracks")</f>
        <v>0</v>
      </c>
      <c r="BJ127" s="81">
        <f>COUNTIFS(Offshore_Wells_Jan_2024[[Region QB]:[Region QB]],"C/SWA",Offshore_Wells_Jan_2024[[Spud Year]:[Spud Year]],BJ$4,Offshore_Wells_Jan_2024[[Original Wellbore Intent]:[Original Wellbore Intent]],"Development",Offshore_Wells_Jan_2024[[Sidetrack/Respud]:[Sidetrack/Respud]],"Geol. Sidetracks")</f>
        <v>0</v>
      </c>
      <c r="BK127" s="73">
        <f t="shared" si="735"/>
        <v>0</v>
      </c>
    </row>
    <row r="128" spans="1:63" outlineLevel="1" x14ac:dyDescent="0.3">
      <c r="A128" s="17"/>
      <c r="B128" s="19" t="s">
        <v>39</v>
      </c>
      <c r="C128" s="81">
        <f>COUNTIFS(Offshore_Wells_Jan_2024[[Region QB]:[Region QB]],"CNS",Offshore_Wells_Jan_2024[[Spud Year]:[Spud Year]],C$4,Offshore_Wells_Jan_2024[[Original Wellbore Intent]:[Original Wellbore Intent]],"Development",Offshore_Wells_Jan_2024[[Sidetrack/Respud]:[Sidetrack/Respud]],"Geol. Sidetracks")</f>
        <v>0</v>
      </c>
      <c r="D128" s="81">
        <f>COUNTIFS(Offshore_Wells_Jan_2024[[Region QB]:[Region QB]],"CNS",Offshore_Wells_Jan_2024[[Spud Year]:[Spud Year]],D$4,Offshore_Wells_Jan_2024[[Original Wellbore Intent]:[Original Wellbore Intent]],"Development",Offshore_Wells_Jan_2024[[Sidetrack/Respud]:[Sidetrack/Respud]],"Geol. Sidetracks")</f>
        <v>0</v>
      </c>
      <c r="E128" s="81">
        <f>COUNTIFS(Offshore_Wells_Jan_2024[[Region QB]:[Region QB]],"CNS",Offshore_Wells_Jan_2024[[Spud Year]:[Spud Year]],E$4,Offshore_Wells_Jan_2024[[Original Wellbore Intent]:[Original Wellbore Intent]],"Development",Offshore_Wells_Jan_2024[[Sidetrack/Respud]:[Sidetrack/Respud]],"Geol. Sidetracks")</f>
        <v>0</v>
      </c>
      <c r="F128" s="81">
        <f>COUNTIFS(Offshore_Wells_Jan_2024[[Region QB]:[Region QB]],"CNS",Offshore_Wells_Jan_2024[[Spud Year]:[Spud Year]],F$4,Offshore_Wells_Jan_2024[[Original Wellbore Intent]:[Original Wellbore Intent]],"Development",Offshore_Wells_Jan_2024[[Sidetrack/Respud]:[Sidetrack/Respud]],"Geol. Sidetracks")</f>
        <v>0</v>
      </c>
      <c r="G128" s="81">
        <f>COUNTIFS(Offshore_Wells_Jan_2024[[Region QB]:[Region QB]],"CNS",Offshore_Wells_Jan_2024[[Spud Year]:[Spud Year]],G$4,Offshore_Wells_Jan_2024[[Original Wellbore Intent]:[Original Wellbore Intent]],"Development",Offshore_Wells_Jan_2024[[Sidetrack/Respud]:[Sidetrack/Respud]],"Geol. Sidetracks")</f>
        <v>0</v>
      </c>
      <c r="H128" s="81">
        <f>COUNTIFS(Offshore_Wells_Jan_2024[[Region QB]:[Region QB]],"CNS",Offshore_Wells_Jan_2024[[Spud Year]:[Spud Year]],H$4,Offshore_Wells_Jan_2024[[Original Wellbore Intent]:[Original Wellbore Intent]],"Development",Offshore_Wells_Jan_2024[[Sidetrack/Respud]:[Sidetrack/Respud]],"Geol. Sidetracks")</f>
        <v>0</v>
      </c>
      <c r="I128" s="81">
        <f>COUNTIFS(Offshore_Wells_Jan_2024[[Region QB]:[Region QB]],"CNS",Offshore_Wells_Jan_2024[[Spud Year]:[Spud Year]],I$4,Offshore_Wells_Jan_2024[[Original Wellbore Intent]:[Original Wellbore Intent]],"Development",Offshore_Wells_Jan_2024[[Sidetrack/Respud]:[Sidetrack/Respud]],"Geol. Sidetracks")</f>
        <v>0</v>
      </c>
      <c r="J128" s="81">
        <f>COUNTIFS(Offshore_Wells_Jan_2024[[Region QB]:[Region QB]],"CNS",Offshore_Wells_Jan_2024[[Spud Year]:[Spud Year]],J$4,Offshore_Wells_Jan_2024[[Original Wellbore Intent]:[Original Wellbore Intent]],"Development",Offshore_Wells_Jan_2024[[Sidetrack/Respud]:[Sidetrack/Respud]],"Geol. Sidetracks")</f>
        <v>0</v>
      </c>
      <c r="K128" s="81">
        <f>COUNTIFS(Offshore_Wells_Jan_2024[[Region QB]:[Region QB]],"CNS",Offshore_Wells_Jan_2024[[Spud Year]:[Spud Year]],K$4,Offshore_Wells_Jan_2024[[Original Wellbore Intent]:[Original Wellbore Intent]],"Development",Offshore_Wells_Jan_2024[[Sidetrack/Respud]:[Sidetrack/Respud]],"Geol. Sidetracks")</f>
        <v>0</v>
      </c>
      <c r="L128" s="81">
        <f>COUNTIFS(Offshore_Wells_Jan_2024[[Region QB]:[Region QB]],"CNS",Offshore_Wells_Jan_2024[[Spud Year]:[Spud Year]],L$4,Offshore_Wells_Jan_2024[[Original Wellbore Intent]:[Original Wellbore Intent]],"Development",Offshore_Wells_Jan_2024[[Sidetrack/Respud]:[Sidetrack/Respud]],"Geol. Sidetracks")</f>
        <v>0</v>
      </c>
      <c r="M128" s="81">
        <f>COUNTIFS(Offshore_Wells_Jan_2024[[Region QB]:[Region QB]],"CNS",Offshore_Wells_Jan_2024[[Spud Year]:[Spud Year]],M$4,Offshore_Wells_Jan_2024[[Original Wellbore Intent]:[Original Wellbore Intent]],"Development",Offshore_Wells_Jan_2024[[Sidetrack/Respud]:[Sidetrack/Respud]],"Geol. Sidetracks")</f>
        <v>0</v>
      </c>
      <c r="N128" s="81">
        <f>COUNTIFS(Offshore_Wells_Jan_2024[[Region QB]:[Region QB]],"CNS",Offshore_Wells_Jan_2024[[Spud Year]:[Spud Year]],N$4,Offshore_Wells_Jan_2024[[Original Wellbore Intent]:[Original Wellbore Intent]],"Development",Offshore_Wells_Jan_2024[[Sidetrack/Respud]:[Sidetrack/Respud]],"Geol. Sidetracks")</f>
        <v>0</v>
      </c>
      <c r="O128" s="81">
        <f>COUNTIFS(Offshore_Wells_Jan_2024[[Region QB]:[Region QB]],"CNS",Offshore_Wells_Jan_2024[[Spud Year]:[Spud Year]],O$4,Offshore_Wells_Jan_2024[[Original Wellbore Intent]:[Original Wellbore Intent]],"Development",Offshore_Wells_Jan_2024[[Sidetrack/Respud]:[Sidetrack/Respud]],"Geol. Sidetracks")</f>
        <v>0</v>
      </c>
      <c r="P128" s="81">
        <f>COUNTIFS(Offshore_Wells_Jan_2024[[Region QB]:[Region QB]],"CNS",Offshore_Wells_Jan_2024[[Spud Year]:[Spud Year]],P$4,Offshore_Wells_Jan_2024[[Original Wellbore Intent]:[Original Wellbore Intent]],"Development",Offshore_Wells_Jan_2024[[Sidetrack/Respud]:[Sidetrack/Respud]],"Geol. Sidetracks")</f>
        <v>0</v>
      </c>
      <c r="Q128" s="81">
        <f>COUNTIFS(Offshore_Wells_Jan_2024[[Region QB]:[Region QB]],"CNS",Offshore_Wells_Jan_2024[[Spud Year]:[Spud Year]],Q$4,Offshore_Wells_Jan_2024[[Original Wellbore Intent]:[Original Wellbore Intent]],"Development",Offshore_Wells_Jan_2024[[Sidetrack/Respud]:[Sidetrack/Respud]],"Geol. Sidetracks")</f>
        <v>0</v>
      </c>
      <c r="R128" s="81">
        <f>COUNTIFS(Offshore_Wells_Jan_2024[[Region QB]:[Region QB]],"CNS",Offshore_Wells_Jan_2024[[Spud Year]:[Spud Year]],R$4,Offshore_Wells_Jan_2024[[Original Wellbore Intent]:[Original Wellbore Intent]],"Development",Offshore_Wells_Jan_2024[[Sidetrack/Respud]:[Sidetrack/Respud]],"Geol. Sidetracks")</f>
        <v>0</v>
      </c>
      <c r="S128" s="81">
        <f>COUNTIFS(Offshore_Wells_Jan_2024[[Region QB]:[Region QB]],"CNS",Offshore_Wells_Jan_2024[[Spud Year]:[Spud Year]],S$4,Offshore_Wells_Jan_2024[[Original Wellbore Intent]:[Original Wellbore Intent]],"Development",Offshore_Wells_Jan_2024[[Sidetrack/Respud]:[Sidetrack/Respud]],"Geol. Sidetracks")</f>
        <v>3</v>
      </c>
      <c r="T128" s="81">
        <f>COUNTIFS(Offshore_Wells_Jan_2024[[Region QB]:[Region QB]],"CNS",Offshore_Wells_Jan_2024[[Spud Year]:[Spud Year]],T$4,Offshore_Wells_Jan_2024[[Original Wellbore Intent]:[Original Wellbore Intent]],"Development",Offshore_Wells_Jan_2024[[Sidetrack/Respud]:[Sidetrack/Respud]],"Geol. Sidetracks")</f>
        <v>0</v>
      </c>
      <c r="U128" s="81">
        <f>COUNTIFS(Offshore_Wells_Jan_2024[[Region QB]:[Region QB]],"CNS",Offshore_Wells_Jan_2024[[Spud Year]:[Spud Year]],U$4,Offshore_Wells_Jan_2024[[Original Wellbore Intent]:[Original Wellbore Intent]],"Development",Offshore_Wells_Jan_2024[[Sidetrack/Respud]:[Sidetrack/Respud]],"Geol. Sidetracks")</f>
        <v>0</v>
      </c>
      <c r="V128" s="81">
        <f>COUNTIFS(Offshore_Wells_Jan_2024[[Region QB]:[Region QB]],"CNS",Offshore_Wells_Jan_2024[[Spud Year]:[Spud Year]],V$4,Offshore_Wells_Jan_2024[[Original Wellbore Intent]:[Original Wellbore Intent]],"Development",Offshore_Wells_Jan_2024[[Sidetrack/Respud]:[Sidetrack/Respud]],"Geol. Sidetracks")</f>
        <v>1</v>
      </c>
      <c r="W128" s="81">
        <f>COUNTIFS(Offshore_Wells_Jan_2024[[Region QB]:[Region QB]],"CNS",Offshore_Wells_Jan_2024[[Spud Year]:[Spud Year]],W$4,Offshore_Wells_Jan_2024[[Original Wellbore Intent]:[Original Wellbore Intent]],"Development",Offshore_Wells_Jan_2024[[Sidetrack/Respud]:[Sidetrack/Respud]],"Geol. Sidetracks")</f>
        <v>0</v>
      </c>
      <c r="X128" s="81">
        <f>COUNTIFS(Offshore_Wells_Jan_2024[[Region QB]:[Region QB]],"CNS",Offshore_Wells_Jan_2024[[Spud Year]:[Spud Year]],X$4,Offshore_Wells_Jan_2024[[Original Wellbore Intent]:[Original Wellbore Intent]],"Development",Offshore_Wells_Jan_2024[[Sidetrack/Respud]:[Sidetrack/Respud]],"Geol. Sidetracks")</f>
        <v>0</v>
      </c>
      <c r="Y128" s="81">
        <f>COUNTIFS(Offshore_Wells_Jan_2024[[Region QB]:[Region QB]],"CNS",Offshore_Wells_Jan_2024[[Spud Year]:[Spud Year]],Y$4,Offshore_Wells_Jan_2024[[Original Wellbore Intent]:[Original Wellbore Intent]],"Development",Offshore_Wells_Jan_2024[[Sidetrack/Respud]:[Sidetrack/Respud]],"Geol. Sidetracks")</f>
        <v>1</v>
      </c>
      <c r="Z128" s="81">
        <f>COUNTIFS(Offshore_Wells_Jan_2024[[Region QB]:[Region QB]],"CNS",Offshore_Wells_Jan_2024[[Spud Year]:[Spud Year]],Z$4,Offshore_Wells_Jan_2024[[Original Wellbore Intent]:[Original Wellbore Intent]],"Development",Offshore_Wells_Jan_2024[[Sidetrack/Respud]:[Sidetrack/Respud]],"Geol. Sidetracks")</f>
        <v>0</v>
      </c>
      <c r="AA128" s="81">
        <f>COUNTIFS(Offshore_Wells_Jan_2024[[Region QB]:[Region QB]],"CNS",Offshore_Wells_Jan_2024[[Spud Year]:[Spud Year]],AA$4,Offshore_Wells_Jan_2024[[Original Wellbore Intent]:[Original Wellbore Intent]],"Development",Offshore_Wells_Jan_2024[[Sidetrack/Respud]:[Sidetrack/Respud]],"Geol. Sidetracks")</f>
        <v>1</v>
      </c>
      <c r="AB128" s="81">
        <f>COUNTIFS(Offshore_Wells_Jan_2024[[Region QB]:[Region QB]],"CNS",Offshore_Wells_Jan_2024[[Spud Year]:[Spud Year]],AB$4,Offshore_Wells_Jan_2024[[Original Wellbore Intent]:[Original Wellbore Intent]],"Development",Offshore_Wells_Jan_2024[[Sidetrack/Respud]:[Sidetrack/Respud]],"Geol. Sidetracks")</f>
        <v>1</v>
      </c>
      <c r="AC128" s="81">
        <f>COUNTIFS(Offshore_Wells_Jan_2024[[Region QB]:[Region QB]],"CNS",Offshore_Wells_Jan_2024[[Spud Year]:[Spud Year]],AC$4,Offshore_Wells_Jan_2024[[Original Wellbore Intent]:[Original Wellbore Intent]],"Development",Offshore_Wells_Jan_2024[[Sidetrack/Respud]:[Sidetrack/Respud]],"Geol. Sidetracks")</f>
        <v>0</v>
      </c>
      <c r="AD128" s="81">
        <f>COUNTIFS(Offshore_Wells_Jan_2024[[Region QB]:[Region QB]],"CNS",Offshore_Wells_Jan_2024[[Spud Year]:[Spud Year]],AD$4,Offshore_Wells_Jan_2024[[Original Wellbore Intent]:[Original Wellbore Intent]],"Development",Offshore_Wells_Jan_2024[[Sidetrack/Respud]:[Sidetrack/Respud]],"Geol. Sidetracks")</f>
        <v>1</v>
      </c>
      <c r="AE128" s="81">
        <f>COUNTIFS(Offshore_Wells_Jan_2024[[Region QB]:[Region QB]],"CNS",Offshore_Wells_Jan_2024[[Spud Year]:[Spud Year]],AE$4,Offshore_Wells_Jan_2024[[Original Wellbore Intent]:[Original Wellbore Intent]],"Development",Offshore_Wells_Jan_2024[[Sidetrack/Respud]:[Sidetrack/Respud]],"Geol. Sidetracks")</f>
        <v>0</v>
      </c>
      <c r="AF128" s="81">
        <f>COUNTIFS(Offshore_Wells_Jan_2024[[Region QB]:[Region QB]],"CNS",Offshore_Wells_Jan_2024[[Spud Year]:[Spud Year]],AF$4,Offshore_Wells_Jan_2024[[Original Wellbore Intent]:[Original Wellbore Intent]],"Development",Offshore_Wells_Jan_2024[[Sidetrack/Respud]:[Sidetrack/Respud]],"Geol. Sidetracks")</f>
        <v>0</v>
      </c>
      <c r="AG128" s="81">
        <f>COUNTIFS(Offshore_Wells_Jan_2024[[Region QB]:[Region QB]],"CNS",Offshore_Wells_Jan_2024[[Spud Year]:[Spud Year]],AG$4,Offshore_Wells_Jan_2024[[Original Wellbore Intent]:[Original Wellbore Intent]],"Development",Offshore_Wells_Jan_2024[[Sidetrack/Respud]:[Sidetrack/Respud]],"Geol. Sidetracks")</f>
        <v>1</v>
      </c>
      <c r="AH128" s="81">
        <f>COUNTIFS(Offshore_Wells_Jan_2024[[Region QB]:[Region QB]],"CNS",Offshore_Wells_Jan_2024[[Spud Year]:[Spud Year]],AH$4,Offshore_Wells_Jan_2024[[Original Wellbore Intent]:[Original Wellbore Intent]],"Development",Offshore_Wells_Jan_2024[[Sidetrack/Respud]:[Sidetrack/Respud]],"Geol. Sidetracks")</f>
        <v>0</v>
      </c>
      <c r="AI128" s="81">
        <f>COUNTIFS(Offshore_Wells_Jan_2024[[Region QB]:[Region QB]],"CNS",Offshore_Wells_Jan_2024[[Spud Year]:[Spud Year]],AI$4,Offshore_Wells_Jan_2024[[Original Wellbore Intent]:[Original Wellbore Intent]],"Development",Offshore_Wells_Jan_2024[[Sidetrack/Respud]:[Sidetrack/Respud]],"Geol. Sidetracks")</f>
        <v>1</v>
      </c>
      <c r="AJ128" s="81">
        <f>COUNTIFS(Offshore_Wells_Jan_2024[[Region QB]:[Region QB]],"CNS",Offshore_Wells_Jan_2024[[Spud Year]:[Spud Year]],AJ$4,Offshore_Wells_Jan_2024[[Original Wellbore Intent]:[Original Wellbore Intent]],"Development",Offshore_Wells_Jan_2024[[Sidetrack/Respud]:[Sidetrack/Respud]],"Geol. Sidetracks")</f>
        <v>2</v>
      </c>
      <c r="AK128" s="81">
        <f>COUNTIFS(Offshore_Wells_Jan_2024[[Region QB]:[Region QB]],"CNS",Offshore_Wells_Jan_2024[[Spud Year]:[Spud Year]],AK$4,Offshore_Wells_Jan_2024[[Original Wellbore Intent]:[Original Wellbore Intent]],"Development",Offshore_Wells_Jan_2024[[Sidetrack/Respud]:[Sidetrack/Respud]],"Geol. Sidetracks")</f>
        <v>2</v>
      </c>
      <c r="AL128" s="81">
        <f>COUNTIFS(Offshore_Wells_Jan_2024[[Region QB]:[Region QB]],"CNS",Offshore_Wells_Jan_2024[[Spud Year]:[Spud Year]],AL$4,Offshore_Wells_Jan_2024[[Original Wellbore Intent]:[Original Wellbore Intent]],"Development",Offshore_Wells_Jan_2024[[Sidetrack/Respud]:[Sidetrack/Respud]],"Geol. Sidetracks")</f>
        <v>3</v>
      </c>
      <c r="AM128" s="81">
        <f>COUNTIFS(Offshore_Wells_Jan_2024[[Region QB]:[Region QB]],"CNS",Offshore_Wells_Jan_2024[[Spud Year]:[Spud Year]],AM$4,Offshore_Wells_Jan_2024[[Original Wellbore Intent]:[Original Wellbore Intent]],"Development",Offshore_Wells_Jan_2024[[Sidetrack/Respud]:[Sidetrack/Respud]],"Geol. Sidetracks")</f>
        <v>4</v>
      </c>
      <c r="AN128" s="81">
        <f>COUNTIFS(Offshore_Wells_Jan_2024[[Region QB]:[Region QB]],"CNS",Offshore_Wells_Jan_2024[[Spud Year]:[Spud Year]],AN$4,Offshore_Wells_Jan_2024[[Original Wellbore Intent]:[Original Wellbore Intent]],"Development",Offshore_Wells_Jan_2024[[Sidetrack/Respud]:[Sidetrack/Respud]],"Geol. Sidetracks")</f>
        <v>2</v>
      </c>
      <c r="AO128" s="81">
        <f>COUNTIFS(Offshore_Wells_Jan_2024[[Region QB]:[Region QB]],"CNS",Offshore_Wells_Jan_2024[[Spud Year]:[Spud Year]],AO$4,Offshore_Wells_Jan_2024[[Original Wellbore Intent]:[Original Wellbore Intent]],"Development",Offshore_Wells_Jan_2024[[Sidetrack/Respud]:[Sidetrack/Respud]],"Geol. Sidetracks")</f>
        <v>2</v>
      </c>
      <c r="AP128" s="81">
        <f>COUNTIFS(Offshore_Wells_Jan_2024[[Region QB]:[Region QB]],"CNS",Offshore_Wells_Jan_2024[[Spud Year]:[Spud Year]],AP$4,Offshore_Wells_Jan_2024[[Original Wellbore Intent]:[Original Wellbore Intent]],"Development",Offshore_Wells_Jan_2024[[Sidetrack/Respud]:[Sidetrack/Respud]],"Geol. Sidetracks")</f>
        <v>2</v>
      </c>
      <c r="AQ128" s="81">
        <f>COUNTIFS(Offshore_Wells_Jan_2024[[Region QB]:[Region QB]],"CNS",Offshore_Wells_Jan_2024[[Spud Year]:[Spud Year]],AQ$4,Offshore_Wells_Jan_2024[[Original Wellbore Intent]:[Original Wellbore Intent]],"Development",Offshore_Wells_Jan_2024[[Sidetrack/Respud]:[Sidetrack/Respud]],"Geol. Sidetracks")</f>
        <v>2</v>
      </c>
      <c r="AR128" s="81">
        <f>COUNTIFS(Offshore_Wells_Jan_2024[[Region QB]:[Region QB]],"CNS",Offshore_Wells_Jan_2024[[Spud Year]:[Spud Year]],AR$4,Offshore_Wells_Jan_2024[[Original Wellbore Intent]:[Original Wellbore Intent]],"Development",Offshore_Wells_Jan_2024[[Sidetrack/Respud]:[Sidetrack/Respud]],"Geol. Sidetracks")</f>
        <v>7</v>
      </c>
      <c r="AS128" s="81">
        <f>COUNTIFS(Offshore_Wells_Jan_2024[[Region QB]:[Region QB]],"CNS",Offshore_Wells_Jan_2024[[Spud Year]:[Spud Year]],AS$4,Offshore_Wells_Jan_2024[[Original Wellbore Intent]:[Original Wellbore Intent]],"Development",Offshore_Wells_Jan_2024[[Sidetrack/Respud]:[Sidetrack/Respud]],"Geol. Sidetracks")</f>
        <v>1</v>
      </c>
      <c r="AT128" s="81">
        <f>COUNTIFS(Offshore_Wells_Jan_2024[[Region QB]:[Region QB]],"CNS",Offshore_Wells_Jan_2024[[Spud Year]:[Spud Year]],AT$4,Offshore_Wells_Jan_2024[[Original Wellbore Intent]:[Original Wellbore Intent]],"Development",Offshore_Wells_Jan_2024[[Sidetrack/Respud]:[Sidetrack/Respud]],"Geol. Sidetracks")</f>
        <v>3</v>
      </c>
      <c r="AU128" s="81">
        <f>COUNTIFS(Offshore_Wells_Jan_2024[[Region QB]:[Region QB]],"CNS",Offshore_Wells_Jan_2024[[Spud Year]:[Spud Year]],AU$4,Offshore_Wells_Jan_2024[[Original Wellbore Intent]:[Original Wellbore Intent]],"Development",Offshore_Wells_Jan_2024[[Sidetrack/Respud]:[Sidetrack/Respud]],"Geol. Sidetracks")</f>
        <v>48</v>
      </c>
      <c r="AV128" s="81">
        <f>COUNTIFS(Offshore_Wells_Jan_2024[[Region QB]:[Region QB]],"CNS",Offshore_Wells_Jan_2024[[Spud Year]:[Spud Year]],AV$4,Offshore_Wells_Jan_2024[[Original Wellbore Intent]:[Original Wellbore Intent]],"Development",Offshore_Wells_Jan_2024[[Sidetrack/Respud]:[Sidetrack/Respud]],"Geol. Sidetracks")</f>
        <v>37</v>
      </c>
      <c r="AW128" s="81">
        <f>COUNTIFS(Offshore_Wells_Jan_2024[[Region QB]:[Region QB]],"CNS",Offshore_Wells_Jan_2024[[Spud Year]:[Spud Year]],AW$4,Offshore_Wells_Jan_2024[[Original Wellbore Intent]:[Original Wellbore Intent]],"Development",Offshore_Wells_Jan_2024[[Sidetrack/Respud]:[Sidetrack/Respud]],"Geol. Sidetracks")</f>
        <v>46</v>
      </c>
      <c r="AX128" s="81">
        <f>COUNTIFS(Offshore_Wells_Jan_2024[[Region QB]:[Region QB]],"CNS",Offshore_Wells_Jan_2024[[Spud Year]:[Spud Year]],AX$4,Offshore_Wells_Jan_2024[[Original Wellbore Intent]:[Original Wellbore Intent]],"Development",Offshore_Wells_Jan_2024[[Sidetrack/Respud]:[Sidetrack/Respud]],"Geol. Sidetracks")</f>
        <v>46</v>
      </c>
      <c r="AY128" s="81">
        <f>COUNTIFS(Offshore_Wells_Jan_2024[[Region QB]:[Region QB]],"CNS",Offshore_Wells_Jan_2024[[Spud Year]:[Spud Year]],AY$4,Offshore_Wells_Jan_2024[[Original Wellbore Intent]:[Original Wellbore Intent]],"Development",Offshore_Wells_Jan_2024[[Sidetrack/Respud]:[Sidetrack/Respud]],"Geol. Sidetracks")</f>
        <v>30</v>
      </c>
      <c r="AZ128" s="81">
        <f>COUNTIFS(Offshore_Wells_Jan_2024[[Region QB]:[Region QB]],"CNS",Offshore_Wells_Jan_2024[[Spud Year]:[Spud Year]],AZ$4,Offshore_Wells_Jan_2024[[Original Wellbore Intent]:[Original Wellbore Intent]],"Development",Offshore_Wells_Jan_2024[[Sidetrack/Respud]:[Sidetrack/Respud]],"Geol. Sidetracks")</f>
        <v>33</v>
      </c>
      <c r="BA128" s="81">
        <f>COUNTIFS(Offshore_Wells_Jan_2024[[Region QB]:[Region QB]],"CNS",Offshore_Wells_Jan_2024[[Spud Year]:[Spud Year]],BA$4,Offshore_Wells_Jan_2024[[Original Wellbore Intent]:[Original Wellbore Intent]],"Development",Offshore_Wells_Jan_2024[[Sidetrack/Respud]:[Sidetrack/Respud]],"Geol. Sidetracks")</f>
        <v>29</v>
      </c>
      <c r="BB128" s="81">
        <f>COUNTIFS(Offshore_Wells_Jan_2024[[Region QB]:[Region QB]],"CNS",Offshore_Wells_Jan_2024[[Spud Year]:[Spud Year]],BB$4,Offshore_Wells_Jan_2024[[Original Wellbore Intent]:[Original Wellbore Intent]],"Development",Offshore_Wells_Jan_2024[[Sidetrack/Respud]:[Sidetrack/Respud]],"Geol. Sidetracks")</f>
        <v>26</v>
      </c>
      <c r="BC128" s="81">
        <f>COUNTIFS(Offshore_Wells_Jan_2024[[Region QB]:[Region QB]],"CNS",Offshore_Wells_Jan_2024[[Spud Year]:[Spud Year]],BC$4,Offshore_Wells_Jan_2024[[Original Wellbore Intent]:[Original Wellbore Intent]],"Development",Offshore_Wells_Jan_2024[[Sidetrack/Respud]:[Sidetrack/Respud]],"Geol. Sidetracks")</f>
        <v>19</v>
      </c>
      <c r="BD128" s="81">
        <f>COUNTIFS(Offshore_Wells_Jan_2024[[Region QB]:[Region QB]],"CNS",Offshore_Wells_Jan_2024[[Spud Year]:[Spud Year]],BD$4,Offshore_Wells_Jan_2024[[Original Wellbore Intent]:[Original Wellbore Intent]],"Development",Offshore_Wells_Jan_2024[[Sidetrack/Respud]:[Sidetrack/Respud]],"Geol. Sidetracks")</f>
        <v>15</v>
      </c>
      <c r="BE128" s="81">
        <f>COUNTIFS(Offshore_Wells_Jan_2024[[Region QB]:[Region QB]],"CNS",Offshore_Wells_Jan_2024[[Spud Year]:[Spud Year]],BE$4,Offshore_Wells_Jan_2024[[Original Wellbore Intent]:[Original Wellbore Intent]],"Development",Offshore_Wells_Jan_2024[[Sidetrack/Respud]:[Sidetrack/Respud]],"Geol. Sidetracks")</f>
        <v>23</v>
      </c>
      <c r="BF128" s="81">
        <f>COUNTIFS(Offshore_Wells_Jan_2024[[Region QB]:[Region QB]],"CNS",Offshore_Wells_Jan_2024[[Spud Year]:[Spud Year]],BF$4,Offshore_Wells_Jan_2024[[Original Wellbore Intent]:[Original Wellbore Intent]],"Development",Offshore_Wells_Jan_2024[[Sidetrack/Respud]:[Sidetrack/Respud]],"Geol. Sidetracks")</f>
        <v>25</v>
      </c>
      <c r="BG128" s="81">
        <f>COUNTIFS(Offshore_Wells_Jan_2024[[Region QB]:[Region QB]],"CNS",Offshore_Wells_Jan_2024[[Spud Year]:[Spud Year]],BG$4,Offshore_Wells_Jan_2024[[Original Wellbore Intent]:[Original Wellbore Intent]],"Development",Offshore_Wells_Jan_2024[[Sidetrack/Respud]:[Sidetrack/Respud]],"Geol. Sidetracks")</f>
        <v>13</v>
      </c>
      <c r="BH128" s="81">
        <f>COUNTIFS(Offshore_Wells_Jan_2024[[Region QB]:[Region QB]],"CNS",Offshore_Wells_Jan_2024[[Spud Year]:[Spud Year]],BH$4,Offshore_Wells_Jan_2024[[Original Wellbore Intent]:[Original Wellbore Intent]],"Development",Offshore_Wells_Jan_2024[[Sidetrack/Respud]:[Sidetrack/Respud]],"Geol. Sidetracks")</f>
        <v>6</v>
      </c>
      <c r="BI128" s="81">
        <f>COUNTIFS(Offshore_Wells_Jan_2024[[Region QB]:[Region QB]],"CNS",Offshore_Wells_Jan_2024[[Spud Year]:[Spud Year]],BI$4,Offshore_Wells_Jan_2024[[Original Wellbore Intent]:[Original Wellbore Intent]],"Development",Offshore_Wells_Jan_2024[[Sidetrack/Respud]:[Sidetrack/Respud]],"Geol. Sidetracks")</f>
        <v>15</v>
      </c>
      <c r="BJ128" s="81">
        <f>COUNTIFS(Offshore_Wells_Jan_2024[[Region QB]:[Region QB]],"CNS",Offshore_Wells_Jan_2024[[Spud Year]:[Spud Year]],BJ$4,Offshore_Wells_Jan_2024[[Original Wellbore Intent]:[Original Wellbore Intent]],"Development",Offshore_Wells_Jan_2024[[Sidetrack/Respud]:[Sidetrack/Respud]],"Geol. Sidetracks")</f>
        <v>5</v>
      </c>
      <c r="BK128" s="73">
        <f t="shared" si="735"/>
        <v>456</v>
      </c>
    </row>
    <row r="129" spans="1:63" outlineLevel="1" x14ac:dyDescent="0.3">
      <c r="A129" s="17"/>
      <c r="B129" s="19" t="s">
        <v>40</v>
      </c>
      <c r="C129" s="81">
        <f>COUNTIFS(Offshore_Wells_Jan_2024[[Region QB]:[Region QB]],"NNS",Offshore_Wells_Jan_2024[[Spud Year]:[Spud Year]],C$4,Offshore_Wells_Jan_2024[[Original Wellbore Intent]:[Original Wellbore Intent]],"Development",Offshore_Wells_Jan_2024[[Sidetrack/Respud]:[Sidetrack/Respud]],"Geol. Sidetracks")</f>
        <v>0</v>
      </c>
      <c r="D129" s="81">
        <f>COUNTIFS(Offshore_Wells_Jan_2024[[Region QB]:[Region QB]],"NNS",Offshore_Wells_Jan_2024[[Spud Year]:[Spud Year]],D$4,Offshore_Wells_Jan_2024[[Original Wellbore Intent]:[Original Wellbore Intent]],"Development",Offshore_Wells_Jan_2024[[Sidetrack/Respud]:[Sidetrack/Respud]],"Geol. Sidetracks")</f>
        <v>0</v>
      </c>
      <c r="E129" s="81">
        <f>COUNTIFS(Offshore_Wells_Jan_2024[[Region QB]:[Region QB]],"NNS",Offshore_Wells_Jan_2024[[Spud Year]:[Spud Year]],E$4,Offshore_Wells_Jan_2024[[Original Wellbore Intent]:[Original Wellbore Intent]],"Development",Offshore_Wells_Jan_2024[[Sidetrack/Respud]:[Sidetrack/Respud]],"Geol. Sidetracks")</f>
        <v>0</v>
      </c>
      <c r="F129" s="81">
        <f>COUNTIFS(Offshore_Wells_Jan_2024[[Region QB]:[Region QB]],"NNS",Offshore_Wells_Jan_2024[[Spud Year]:[Spud Year]],F$4,Offshore_Wells_Jan_2024[[Original Wellbore Intent]:[Original Wellbore Intent]],"Development",Offshore_Wells_Jan_2024[[Sidetrack/Respud]:[Sidetrack/Respud]],"Geol. Sidetracks")</f>
        <v>0</v>
      </c>
      <c r="G129" s="81">
        <f>COUNTIFS(Offshore_Wells_Jan_2024[[Region QB]:[Region QB]],"NNS",Offshore_Wells_Jan_2024[[Spud Year]:[Spud Year]],G$4,Offshore_Wells_Jan_2024[[Original Wellbore Intent]:[Original Wellbore Intent]],"Development",Offshore_Wells_Jan_2024[[Sidetrack/Respud]:[Sidetrack/Respud]],"Geol. Sidetracks")</f>
        <v>0</v>
      </c>
      <c r="H129" s="81">
        <f>COUNTIFS(Offshore_Wells_Jan_2024[[Region QB]:[Region QB]],"NNS",Offshore_Wells_Jan_2024[[Spud Year]:[Spud Year]],H$4,Offshore_Wells_Jan_2024[[Original Wellbore Intent]:[Original Wellbore Intent]],"Development",Offshore_Wells_Jan_2024[[Sidetrack/Respud]:[Sidetrack/Respud]],"Geol. Sidetracks")</f>
        <v>0</v>
      </c>
      <c r="I129" s="81">
        <f>COUNTIFS(Offshore_Wells_Jan_2024[[Region QB]:[Region QB]],"NNS",Offshore_Wells_Jan_2024[[Spud Year]:[Spud Year]],I$4,Offshore_Wells_Jan_2024[[Original Wellbore Intent]:[Original Wellbore Intent]],"Development",Offshore_Wells_Jan_2024[[Sidetrack/Respud]:[Sidetrack/Respud]],"Geol. Sidetracks")</f>
        <v>0</v>
      </c>
      <c r="J129" s="81">
        <f>COUNTIFS(Offshore_Wells_Jan_2024[[Region QB]:[Region QB]],"NNS",Offshore_Wells_Jan_2024[[Spud Year]:[Spud Year]],J$4,Offshore_Wells_Jan_2024[[Original Wellbore Intent]:[Original Wellbore Intent]],"Development",Offshore_Wells_Jan_2024[[Sidetrack/Respud]:[Sidetrack/Respud]],"Geol. Sidetracks")</f>
        <v>0</v>
      </c>
      <c r="K129" s="81">
        <f>COUNTIFS(Offshore_Wells_Jan_2024[[Region QB]:[Region QB]],"NNS",Offshore_Wells_Jan_2024[[Spud Year]:[Spud Year]],K$4,Offshore_Wells_Jan_2024[[Original Wellbore Intent]:[Original Wellbore Intent]],"Development",Offshore_Wells_Jan_2024[[Sidetrack/Respud]:[Sidetrack/Respud]],"Geol. Sidetracks")</f>
        <v>0</v>
      </c>
      <c r="L129" s="81">
        <f>COUNTIFS(Offshore_Wells_Jan_2024[[Region QB]:[Region QB]],"NNS",Offshore_Wells_Jan_2024[[Spud Year]:[Spud Year]],L$4,Offshore_Wells_Jan_2024[[Original Wellbore Intent]:[Original Wellbore Intent]],"Development",Offshore_Wells_Jan_2024[[Sidetrack/Respud]:[Sidetrack/Respud]],"Geol. Sidetracks")</f>
        <v>0</v>
      </c>
      <c r="M129" s="81">
        <f>COUNTIFS(Offshore_Wells_Jan_2024[[Region QB]:[Region QB]],"NNS",Offshore_Wells_Jan_2024[[Spud Year]:[Spud Year]],M$4,Offshore_Wells_Jan_2024[[Original Wellbore Intent]:[Original Wellbore Intent]],"Development",Offshore_Wells_Jan_2024[[Sidetrack/Respud]:[Sidetrack/Respud]],"Geol. Sidetracks")</f>
        <v>0</v>
      </c>
      <c r="N129" s="81">
        <f>COUNTIFS(Offshore_Wells_Jan_2024[[Region QB]:[Region QB]],"NNS",Offshore_Wells_Jan_2024[[Spud Year]:[Spud Year]],N$4,Offshore_Wells_Jan_2024[[Original Wellbore Intent]:[Original Wellbore Intent]],"Development",Offshore_Wells_Jan_2024[[Sidetrack/Respud]:[Sidetrack/Respud]],"Geol. Sidetracks")</f>
        <v>0</v>
      </c>
      <c r="O129" s="81">
        <f>COUNTIFS(Offshore_Wells_Jan_2024[[Region QB]:[Region QB]],"NNS",Offshore_Wells_Jan_2024[[Spud Year]:[Spud Year]],O$4,Offshore_Wells_Jan_2024[[Original Wellbore Intent]:[Original Wellbore Intent]],"Development",Offshore_Wells_Jan_2024[[Sidetrack/Respud]:[Sidetrack/Respud]],"Geol. Sidetracks")</f>
        <v>0</v>
      </c>
      <c r="P129" s="81">
        <f>COUNTIFS(Offshore_Wells_Jan_2024[[Region QB]:[Region QB]],"NNS",Offshore_Wells_Jan_2024[[Spud Year]:[Spud Year]],P$4,Offshore_Wells_Jan_2024[[Original Wellbore Intent]:[Original Wellbore Intent]],"Development",Offshore_Wells_Jan_2024[[Sidetrack/Respud]:[Sidetrack/Respud]],"Geol. Sidetracks")</f>
        <v>0</v>
      </c>
      <c r="Q129" s="81">
        <f>COUNTIFS(Offshore_Wells_Jan_2024[[Region QB]:[Region QB]],"NNS",Offshore_Wells_Jan_2024[[Spud Year]:[Spud Year]],Q$4,Offshore_Wells_Jan_2024[[Original Wellbore Intent]:[Original Wellbore Intent]],"Development",Offshore_Wells_Jan_2024[[Sidetrack/Respud]:[Sidetrack/Respud]],"Geol. Sidetracks")</f>
        <v>0</v>
      </c>
      <c r="R129" s="81">
        <f>COUNTIFS(Offshore_Wells_Jan_2024[[Region QB]:[Region QB]],"NNS",Offshore_Wells_Jan_2024[[Spud Year]:[Spud Year]],R$4,Offshore_Wells_Jan_2024[[Original Wellbore Intent]:[Original Wellbore Intent]],"Development",Offshore_Wells_Jan_2024[[Sidetrack/Respud]:[Sidetrack/Respud]],"Geol. Sidetracks")</f>
        <v>0</v>
      </c>
      <c r="S129" s="81">
        <f>COUNTIFS(Offshore_Wells_Jan_2024[[Region QB]:[Region QB]],"NNS",Offshore_Wells_Jan_2024[[Spud Year]:[Spud Year]],S$4,Offshore_Wells_Jan_2024[[Original Wellbore Intent]:[Original Wellbore Intent]],"Development",Offshore_Wells_Jan_2024[[Sidetrack/Respud]:[Sidetrack/Respud]],"Geol. Sidetracks")</f>
        <v>0</v>
      </c>
      <c r="T129" s="81">
        <f>COUNTIFS(Offshore_Wells_Jan_2024[[Region QB]:[Region QB]],"NNS",Offshore_Wells_Jan_2024[[Spud Year]:[Spud Year]],T$4,Offshore_Wells_Jan_2024[[Original Wellbore Intent]:[Original Wellbore Intent]],"Development",Offshore_Wells_Jan_2024[[Sidetrack/Respud]:[Sidetrack/Respud]],"Geol. Sidetracks")</f>
        <v>0</v>
      </c>
      <c r="U129" s="81">
        <f>COUNTIFS(Offshore_Wells_Jan_2024[[Region QB]:[Region QB]],"NNS",Offshore_Wells_Jan_2024[[Spud Year]:[Spud Year]],U$4,Offshore_Wells_Jan_2024[[Original Wellbore Intent]:[Original Wellbore Intent]],"Development",Offshore_Wells_Jan_2024[[Sidetrack/Respud]:[Sidetrack/Respud]],"Geol. Sidetracks")</f>
        <v>0</v>
      </c>
      <c r="V129" s="81">
        <f>COUNTIFS(Offshore_Wells_Jan_2024[[Region QB]:[Region QB]],"NNS",Offshore_Wells_Jan_2024[[Spud Year]:[Spud Year]],V$4,Offshore_Wells_Jan_2024[[Original Wellbore Intent]:[Original Wellbore Intent]],"Development",Offshore_Wells_Jan_2024[[Sidetrack/Respud]:[Sidetrack/Respud]],"Geol. Sidetracks")</f>
        <v>1</v>
      </c>
      <c r="W129" s="81">
        <f>COUNTIFS(Offshore_Wells_Jan_2024[[Region QB]:[Region QB]],"NNS",Offshore_Wells_Jan_2024[[Spud Year]:[Spud Year]],W$4,Offshore_Wells_Jan_2024[[Original Wellbore Intent]:[Original Wellbore Intent]],"Development",Offshore_Wells_Jan_2024[[Sidetrack/Respud]:[Sidetrack/Respud]],"Geol. Sidetracks")</f>
        <v>1</v>
      </c>
      <c r="X129" s="81">
        <f>COUNTIFS(Offshore_Wells_Jan_2024[[Region QB]:[Region QB]],"NNS",Offshore_Wells_Jan_2024[[Spud Year]:[Spud Year]],X$4,Offshore_Wells_Jan_2024[[Original Wellbore Intent]:[Original Wellbore Intent]],"Development",Offshore_Wells_Jan_2024[[Sidetrack/Respud]:[Sidetrack/Respud]],"Geol. Sidetracks")</f>
        <v>0</v>
      </c>
      <c r="Y129" s="81">
        <f>COUNTIFS(Offshore_Wells_Jan_2024[[Region QB]:[Region QB]],"NNS",Offshore_Wells_Jan_2024[[Spud Year]:[Spud Year]],Y$4,Offshore_Wells_Jan_2024[[Original Wellbore Intent]:[Original Wellbore Intent]],"Development",Offshore_Wells_Jan_2024[[Sidetrack/Respud]:[Sidetrack/Respud]],"Geol. Sidetracks")</f>
        <v>0</v>
      </c>
      <c r="Z129" s="81">
        <f>COUNTIFS(Offshore_Wells_Jan_2024[[Region QB]:[Region QB]],"NNS",Offshore_Wells_Jan_2024[[Spud Year]:[Spud Year]],Z$4,Offshore_Wells_Jan_2024[[Original Wellbore Intent]:[Original Wellbore Intent]],"Development",Offshore_Wells_Jan_2024[[Sidetrack/Respud]:[Sidetrack/Respud]],"Geol. Sidetracks")</f>
        <v>1</v>
      </c>
      <c r="AA129" s="81">
        <f>COUNTIFS(Offshore_Wells_Jan_2024[[Region QB]:[Region QB]],"NNS",Offshore_Wells_Jan_2024[[Spud Year]:[Spud Year]],AA$4,Offshore_Wells_Jan_2024[[Original Wellbore Intent]:[Original Wellbore Intent]],"Development",Offshore_Wells_Jan_2024[[Sidetrack/Respud]:[Sidetrack/Respud]],"Geol. Sidetracks")</f>
        <v>0</v>
      </c>
      <c r="AB129" s="81">
        <f>COUNTIFS(Offshore_Wells_Jan_2024[[Region QB]:[Region QB]],"NNS",Offshore_Wells_Jan_2024[[Spud Year]:[Spud Year]],AB$4,Offshore_Wells_Jan_2024[[Original Wellbore Intent]:[Original Wellbore Intent]],"Development",Offshore_Wells_Jan_2024[[Sidetrack/Respud]:[Sidetrack/Respud]],"Geol. Sidetracks")</f>
        <v>0</v>
      </c>
      <c r="AC129" s="81">
        <f>COUNTIFS(Offshore_Wells_Jan_2024[[Region QB]:[Region QB]],"NNS",Offshore_Wells_Jan_2024[[Spud Year]:[Spud Year]],AC$4,Offshore_Wells_Jan_2024[[Original Wellbore Intent]:[Original Wellbore Intent]],"Development",Offshore_Wells_Jan_2024[[Sidetrack/Respud]:[Sidetrack/Respud]],"Geol. Sidetracks")</f>
        <v>1</v>
      </c>
      <c r="AD129" s="81">
        <f>COUNTIFS(Offshore_Wells_Jan_2024[[Region QB]:[Region QB]],"NNS",Offshore_Wells_Jan_2024[[Spud Year]:[Spud Year]],AD$4,Offshore_Wells_Jan_2024[[Original Wellbore Intent]:[Original Wellbore Intent]],"Development",Offshore_Wells_Jan_2024[[Sidetrack/Respud]:[Sidetrack/Respud]],"Geol. Sidetracks")</f>
        <v>0</v>
      </c>
      <c r="AE129" s="81">
        <f>COUNTIFS(Offshore_Wells_Jan_2024[[Region QB]:[Region QB]],"NNS",Offshore_Wells_Jan_2024[[Spud Year]:[Spud Year]],AE$4,Offshore_Wells_Jan_2024[[Original Wellbore Intent]:[Original Wellbore Intent]],"Development",Offshore_Wells_Jan_2024[[Sidetrack/Respud]:[Sidetrack/Respud]],"Geol. Sidetracks")</f>
        <v>1</v>
      </c>
      <c r="AF129" s="81">
        <f>COUNTIFS(Offshore_Wells_Jan_2024[[Region QB]:[Region QB]],"NNS",Offshore_Wells_Jan_2024[[Spud Year]:[Spud Year]],AF$4,Offshore_Wells_Jan_2024[[Original Wellbore Intent]:[Original Wellbore Intent]],"Development",Offshore_Wells_Jan_2024[[Sidetrack/Respud]:[Sidetrack/Respud]],"Geol. Sidetracks")</f>
        <v>2</v>
      </c>
      <c r="AG129" s="81">
        <f>COUNTIFS(Offshore_Wells_Jan_2024[[Region QB]:[Region QB]],"NNS",Offshore_Wells_Jan_2024[[Spud Year]:[Spud Year]],AG$4,Offshore_Wells_Jan_2024[[Original Wellbore Intent]:[Original Wellbore Intent]],"Development",Offshore_Wells_Jan_2024[[Sidetrack/Respud]:[Sidetrack/Respud]],"Geol. Sidetracks")</f>
        <v>0</v>
      </c>
      <c r="AH129" s="81">
        <f>COUNTIFS(Offshore_Wells_Jan_2024[[Region QB]:[Region QB]],"NNS",Offshore_Wells_Jan_2024[[Spud Year]:[Spud Year]],AH$4,Offshore_Wells_Jan_2024[[Original Wellbore Intent]:[Original Wellbore Intent]],"Development",Offshore_Wells_Jan_2024[[Sidetrack/Respud]:[Sidetrack/Respud]],"Geol. Sidetracks")</f>
        <v>3</v>
      </c>
      <c r="AI129" s="81">
        <f>COUNTIFS(Offshore_Wells_Jan_2024[[Region QB]:[Region QB]],"NNS",Offshore_Wells_Jan_2024[[Spud Year]:[Spud Year]],AI$4,Offshore_Wells_Jan_2024[[Original Wellbore Intent]:[Original Wellbore Intent]],"Development",Offshore_Wells_Jan_2024[[Sidetrack/Respud]:[Sidetrack/Respud]],"Geol. Sidetracks")</f>
        <v>6</v>
      </c>
      <c r="AJ129" s="81">
        <f>COUNTIFS(Offshore_Wells_Jan_2024[[Region QB]:[Region QB]],"NNS",Offshore_Wells_Jan_2024[[Spud Year]:[Spud Year]],AJ$4,Offshore_Wells_Jan_2024[[Original Wellbore Intent]:[Original Wellbore Intent]],"Development",Offshore_Wells_Jan_2024[[Sidetrack/Respud]:[Sidetrack/Respud]],"Geol. Sidetracks")</f>
        <v>3</v>
      </c>
      <c r="AK129" s="81">
        <f>COUNTIFS(Offshore_Wells_Jan_2024[[Region QB]:[Region QB]],"NNS",Offshore_Wells_Jan_2024[[Spud Year]:[Spud Year]],AK$4,Offshore_Wells_Jan_2024[[Original Wellbore Intent]:[Original Wellbore Intent]],"Development",Offshore_Wells_Jan_2024[[Sidetrack/Respud]:[Sidetrack/Respud]],"Geol. Sidetracks")</f>
        <v>6</v>
      </c>
      <c r="AL129" s="81">
        <f>COUNTIFS(Offshore_Wells_Jan_2024[[Region QB]:[Region QB]],"NNS",Offshore_Wells_Jan_2024[[Spud Year]:[Spud Year]],AL$4,Offshore_Wells_Jan_2024[[Original Wellbore Intent]:[Original Wellbore Intent]],"Development",Offshore_Wells_Jan_2024[[Sidetrack/Respud]:[Sidetrack/Respud]],"Geol. Sidetracks")</f>
        <v>4</v>
      </c>
      <c r="AM129" s="81">
        <f>COUNTIFS(Offshore_Wells_Jan_2024[[Region QB]:[Region QB]],"NNS",Offshore_Wells_Jan_2024[[Spud Year]:[Spud Year]],AM$4,Offshore_Wells_Jan_2024[[Original Wellbore Intent]:[Original Wellbore Intent]],"Development",Offshore_Wells_Jan_2024[[Sidetrack/Respud]:[Sidetrack/Respud]],"Geol. Sidetracks")</f>
        <v>0</v>
      </c>
      <c r="AN129" s="81">
        <f>COUNTIFS(Offshore_Wells_Jan_2024[[Region QB]:[Region QB]],"NNS",Offshore_Wells_Jan_2024[[Spud Year]:[Spud Year]],AN$4,Offshore_Wells_Jan_2024[[Original Wellbore Intent]:[Original Wellbore Intent]],"Development",Offshore_Wells_Jan_2024[[Sidetrack/Respud]:[Sidetrack/Respud]],"Geol. Sidetracks")</f>
        <v>4</v>
      </c>
      <c r="AO129" s="81">
        <f>COUNTIFS(Offshore_Wells_Jan_2024[[Region QB]:[Region QB]],"NNS",Offshore_Wells_Jan_2024[[Spud Year]:[Spud Year]],AO$4,Offshore_Wells_Jan_2024[[Original Wellbore Intent]:[Original Wellbore Intent]],"Development",Offshore_Wells_Jan_2024[[Sidetrack/Respud]:[Sidetrack/Respud]],"Geol. Sidetracks")</f>
        <v>4</v>
      </c>
      <c r="AP129" s="81">
        <f>COUNTIFS(Offshore_Wells_Jan_2024[[Region QB]:[Region QB]],"NNS",Offshore_Wells_Jan_2024[[Spud Year]:[Spud Year]],AP$4,Offshore_Wells_Jan_2024[[Original Wellbore Intent]:[Original Wellbore Intent]],"Development",Offshore_Wells_Jan_2024[[Sidetrack/Respud]:[Sidetrack/Respud]],"Geol. Sidetracks")</f>
        <v>1</v>
      </c>
      <c r="AQ129" s="81">
        <f>COUNTIFS(Offshore_Wells_Jan_2024[[Region QB]:[Region QB]],"NNS",Offshore_Wells_Jan_2024[[Spud Year]:[Spud Year]],AQ$4,Offshore_Wells_Jan_2024[[Original Wellbore Intent]:[Original Wellbore Intent]],"Development",Offshore_Wells_Jan_2024[[Sidetrack/Respud]:[Sidetrack/Respud]],"Geol. Sidetracks")</f>
        <v>0</v>
      </c>
      <c r="AR129" s="81">
        <f>COUNTIFS(Offshore_Wells_Jan_2024[[Region QB]:[Region QB]],"NNS",Offshore_Wells_Jan_2024[[Spud Year]:[Spud Year]],AR$4,Offshore_Wells_Jan_2024[[Original Wellbore Intent]:[Original Wellbore Intent]],"Development",Offshore_Wells_Jan_2024[[Sidetrack/Respud]:[Sidetrack/Respud]],"Geol. Sidetracks")</f>
        <v>2</v>
      </c>
      <c r="AS129" s="81">
        <f>COUNTIFS(Offshore_Wells_Jan_2024[[Region QB]:[Region QB]],"NNS",Offshore_Wells_Jan_2024[[Spud Year]:[Spud Year]],AS$4,Offshore_Wells_Jan_2024[[Original Wellbore Intent]:[Original Wellbore Intent]],"Development",Offshore_Wells_Jan_2024[[Sidetrack/Respud]:[Sidetrack/Respud]],"Geol. Sidetracks")</f>
        <v>0</v>
      </c>
      <c r="AT129" s="81">
        <f>COUNTIFS(Offshore_Wells_Jan_2024[[Region QB]:[Region QB]],"NNS",Offshore_Wells_Jan_2024[[Spud Year]:[Spud Year]],AT$4,Offshore_Wells_Jan_2024[[Original Wellbore Intent]:[Original Wellbore Intent]],"Development",Offshore_Wells_Jan_2024[[Sidetrack/Respud]:[Sidetrack/Respud]],"Geol. Sidetracks")</f>
        <v>1</v>
      </c>
      <c r="AU129" s="81">
        <f>COUNTIFS(Offshore_Wells_Jan_2024[[Region QB]:[Region QB]],"NNS",Offshore_Wells_Jan_2024[[Spud Year]:[Spud Year]],AU$4,Offshore_Wells_Jan_2024[[Original Wellbore Intent]:[Original Wellbore Intent]],"Development",Offshore_Wells_Jan_2024[[Sidetrack/Respud]:[Sidetrack/Respud]],"Geol. Sidetracks")</f>
        <v>31</v>
      </c>
      <c r="AV129" s="81">
        <f>COUNTIFS(Offshore_Wells_Jan_2024[[Region QB]:[Region QB]],"NNS",Offshore_Wells_Jan_2024[[Spud Year]:[Spud Year]],AV$4,Offshore_Wells_Jan_2024[[Original Wellbore Intent]:[Original Wellbore Intent]],"Development",Offshore_Wells_Jan_2024[[Sidetrack/Respud]:[Sidetrack/Respud]],"Geol. Sidetracks")</f>
        <v>15</v>
      </c>
      <c r="AW129" s="81">
        <f>COUNTIFS(Offshore_Wells_Jan_2024[[Region QB]:[Region QB]],"NNS",Offshore_Wells_Jan_2024[[Spud Year]:[Spud Year]],AW$4,Offshore_Wells_Jan_2024[[Original Wellbore Intent]:[Original Wellbore Intent]],"Development",Offshore_Wells_Jan_2024[[Sidetrack/Respud]:[Sidetrack/Respud]],"Geol. Sidetracks")</f>
        <v>21</v>
      </c>
      <c r="AX129" s="81">
        <f>COUNTIFS(Offshore_Wells_Jan_2024[[Region QB]:[Region QB]],"NNS",Offshore_Wells_Jan_2024[[Spud Year]:[Spud Year]],AX$4,Offshore_Wells_Jan_2024[[Original Wellbore Intent]:[Original Wellbore Intent]],"Development",Offshore_Wells_Jan_2024[[Sidetrack/Respud]:[Sidetrack/Respud]],"Geol. Sidetracks")</f>
        <v>21</v>
      </c>
      <c r="AY129" s="81">
        <f>COUNTIFS(Offshore_Wells_Jan_2024[[Region QB]:[Region QB]],"NNS",Offshore_Wells_Jan_2024[[Spud Year]:[Spud Year]],AY$4,Offshore_Wells_Jan_2024[[Original Wellbore Intent]:[Original Wellbore Intent]],"Development",Offshore_Wells_Jan_2024[[Sidetrack/Respud]:[Sidetrack/Respud]],"Geol. Sidetracks")</f>
        <v>16</v>
      </c>
      <c r="AZ129" s="81">
        <f>COUNTIFS(Offshore_Wells_Jan_2024[[Region QB]:[Region QB]],"NNS",Offshore_Wells_Jan_2024[[Spud Year]:[Spud Year]],AZ$4,Offshore_Wells_Jan_2024[[Original Wellbore Intent]:[Original Wellbore Intent]],"Development",Offshore_Wells_Jan_2024[[Sidetrack/Respud]:[Sidetrack/Respud]],"Geol. Sidetracks")</f>
        <v>14</v>
      </c>
      <c r="BA129" s="81">
        <f>COUNTIFS(Offshore_Wells_Jan_2024[[Region QB]:[Region QB]],"NNS",Offshore_Wells_Jan_2024[[Spud Year]:[Spud Year]],BA$4,Offshore_Wells_Jan_2024[[Original Wellbore Intent]:[Original Wellbore Intent]],"Development",Offshore_Wells_Jan_2024[[Sidetrack/Respud]:[Sidetrack/Respud]],"Geol. Sidetracks")</f>
        <v>27</v>
      </c>
      <c r="BB129" s="81">
        <f>COUNTIFS(Offshore_Wells_Jan_2024[[Region QB]:[Region QB]],"NNS",Offshore_Wells_Jan_2024[[Spud Year]:[Spud Year]],BB$4,Offshore_Wells_Jan_2024[[Original Wellbore Intent]:[Original Wellbore Intent]],"Development",Offshore_Wells_Jan_2024[[Sidetrack/Respud]:[Sidetrack/Respud]],"Geol. Sidetracks")</f>
        <v>12</v>
      </c>
      <c r="BC129" s="81">
        <f>COUNTIFS(Offshore_Wells_Jan_2024[[Region QB]:[Region QB]],"NNS",Offshore_Wells_Jan_2024[[Spud Year]:[Spud Year]],BC$4,Offshore_Wells_Jan_2024[[Original Wellbore Intent]:[Original Wellbore Intent]],"Development",Offshore_Wells_Jan_2024[[Sidetrack/Respud]:[Sidetrack/Respud]],"Geol. Sidetracks")</f>
        <v>10</v>
      </c>
      <c r="BD129" s="81">
        <f>COUNTIFS(Offshore_Wells_Jan_2024[[Region QB]:[Region QB]],"NNS",Offshore_Wells_Jan_2024[[Spud Year]:[Spud Year]],BD$4,Offshore_Wells_Jan_2024[[Original Wellbore Intent]:[Original Wellbore Intent]],"Development",Offshore_Wells_Jan_2024[[Sidetrack/Respud]:[Sidetrack/Respud]],"Geol. Sidetracks")</f>
        <v>8</v>
      </c>
      <c r="BE129" s="81">
        <f>COUNTIFS(Offshore_Wells_Jan_2024[[Region QB]:[Region QB]],"NNS",Offshore_Wells_Jan_2024[[Spud Year]:[Spud Year]],BE$4,Offshore_Wells_Jan_2024[[Original Wellbore Intent]:[Original Wellbore Intent]],"Development",Offshore_Wells_Jan_2024[[Sidetrack/Respud]:[Sidetrack/Respud]],"Geol. Sidetracks")</f>
        <v>21</v>
      </c>
      <c r="BF129" s="81">
        <f>COUNTIFS(Offshore_Wells_Jan_2024[[Region QB]:[Region QB]],"NNS",Offshore_Wells_Jan_2024[[Spud Year]:[Spud Year]],BF$4,Offshore_Wells_Jan_2024[[Original Wellbore Intent]:[Original Wellbore Intent]],"Development",Offshore_Wells_Jan_2024[[Sidetrack/Respud]:[Sidetrack/Respud]],"Geol. Sidetracks")</f>
        <v>14</v>
      </c>
      <c r="BG129" s="81">
        <f>COUNTIFS(Offshore_Wells_Jan_2024[[Region QB]:[Region QB]],"NNS",Offshore_Wells_Jan_2024[[Spud Year]:[Spud Year]],BG$4,Offshore_Wells_Jan_2024[[Original Wellbore Intent]:[Original Wellbore Intent]],"Development",Offshore_Wells_Jan_2024[[Sidetrack/Respud]:[Sidetrack/Respud]],"Geol. Sidetracks")</f>
        <v>9</v>
      </c>
      <c r="BH129" s="81">
        <f>COUNTIFS(Offshore_Wells_Jan_2024[[Region QB]:[Region QB]],"NNS",Offshore_Wells_Jan_2024[[Spud Year]:[Spud Year]],BH$4,Offshore_Wells_Jan_2024[[Original Wellbore Intent]:[Original Wellbore Intent]],"Development",Offshore_Wells_Jan_2024[[Sidetrack/Respud]:[Sidetrack/Respud]],"Geol. Sidetracks")</f>
        <v>9</v>
      </c>
      <c r="BI129" s="81">
        <f>COUNTIFS(Offshore_Wells_Jan_2024[[Region QB]:[Region QB]],"NNS",Offshore_Wells_Jan_2024[[Spud Year]:[Spud Year]],BI$4,Offshore_Wells_Jan_2024[[Original Wellbore Intent]:[Original Wellbore Intent]],"Development",Offshore_Wells_Jan_2024[[Sidetrack/Respud]:[Sidetrack/Respud]],"Geol. Sidetracks")</f>
        <v>2</v>
      </c>
      <c r="BJ129" s="81">
        <f>COUNTIFS(Offshore_Wells_Jan_2024[[Region QB]:[Region QB]],"NNS",Offshore_Wells_Jan_2024[[Spud Year]:[Spud Year]],BJ$4,Offshore_Wells_Jan_2024[[Original Wellbore Intent]:[Original Wellbore Intent]],"Development",Offshore_Wells_Jan_2024[[Sidetrack/Respud]:[Sidetrack/Respud]],"Geol. Sidetracks")</f>
        <v>6</v>
      </c>
      <c r="BK129" s="73">
        <f t="shared" si="735"/>
        <v>277</v>
      </c>
    </row>
    <row r="130" spans="1:63" outlineLevel="1" x14ac:dyDescent="0.3">
      <c r="A130" s="17"/>
      <c r="B130" s="19" t="s">
        <v>41</v>
      </c>
      <c r="C130" s="81">
        <f>COUNTIFS(Offshore_Wells_Jan_2024[[Region QB]:[Region QB]],"SNS",Offshore_Wells_Jan_2024[[Spud Year]:[Spud Year]],C$4,Offshore_Wells_Jan_2024[[Original Wellbore Intent]:[Original Wellbore Intent]],"Development",Offshore_Wells_Jan_2024[[Sidetrack/Respud]:[Sidetrack/Respud]],"Geol. Sidetracks")</f>
        <v>0</v>
      </c>
      <c r="D130" s="81">
        <f>COUNTIFS(Offshore_Wells_Jan_2024[[Region QB]:[Region QB]],"SNS",Offshore_Wells_Jan_2024[[Spud Year]:[Spud Year]],D$4,Offshore_Wells_Jan_2024[[Original Wellbore Intent]:[Original Wellbore Intent]],"Development",Offshore_Wells_Jan_2024[[Sidetrack/Respud]:[Sidetrack/Respud]],"Geol. Sidetracks")</f>
        <v>0</v>
      </c>
      <c r="E130" s="81">
        <f>COUNTIFS(Offshore_Wells_Jan_2024[[Region QB]:[Region QB]],"SNS",Offshore_Wells_Jan_2024[[Spud Year]:[Spud Year]],E$4,Offshore_Wells_Jan_2024[[Original Wellbore Intent]:[Original Wellbore Intent]],"Development",Offshore_Wells_Jan_2024[[Sidetrack/Respud]:[Sidetrack/Respud]],"Geol. Sidetracks")</f>
        <v>0</v>
      </c>
      <c r="F130" s="81">
        <f>COUNTIFS(Offshore_Wells_Jan_2024[[Region QB]:[Region QB]],"SNS",Offshore_Wells_Jan_2024[[Spud Year]:[Spud Year]],F$4,Offshore_Wells_Jan_2024[[Original Wellbore Intent]:[Original Wellbore Intent]],"Development",Offshore_Wells_Jan_2024[[Sidetrack/Respud]:[Sidetrack/Respud]],"Geol. Sidetracks")</f>
        <v>0</v>
      </c>
      <c r="G130" s="81">
        <f>COUNTIFS(Offshore_Wells_Jan_2024[[Region QB]:[Region QB]],"SNS",Offshore_Wells_Jan_2024[[Spud Year]:[Spud Year]],G$4,Offshore_Wells_Jan_2024[[Original Wellbore Intent]:[Original Wellbore Intent]],"Development",Offshore_Wells_Jan_2024[[Sidetrack/Respud]:[Sidetrack/Respud]],"Geol. Sidetracks")</f>
        <v>0</v>
      </c>
      <c r="H130" s="81">
        <f>COUNTIFS(Offshore_Wells_Jan_2024[[Region QB]:[Region QB]],"SNS",Offshore_Wells_Jan_2024[[Spud Year]:[Spud Year]],H$4,Offshore_Wells_Jan_2024[[Original Wellbore Intent]:[Original Wellbore Intent]],"Development",Offshore_Wells_Jan_2024[[Sidetrack/Respud]:[Sidetrack/Respud]],"Geol. Sidetracks")</f>
        <v>0</v>
      </c>
      <c r="I130" s="81">
        <f>COUNTIFS(Offshore_Wells_Jan_2024[[Region QB]:[Region QB]],"SNS",Offshore_Wells_Jan_2024[[Spud Year]:[Spud Year]],I$4,Offshore_Wells_Jan_2024[[Original Wellbore Intent]:[Original Wellbore Intent]],"Development",Offshore_Wells_Jan_2024[[Sidetrack/Respud]:[Sidetrack/Respud]],"Geol. Sidetracks")</f>
        <v>0</v>
      </c>
      <c r="J130" s="81">
        <f>COUNTIFS(Offshore_Wells_Jan_2024[[Region QB]:[Region QB]],"SNS",Offshore_Wells_Jan_2024[[Spud Year]:[Spud Year]],J$4,Offshore_Wells_Jan_2024[[Original Wellbore Intent]:[Original Wellbore Intent]],"Development",Offshore_Wells_Jan_2024[[Sidetrack/Respud]:[Sidetrack/Respud]],"Geol. Sidetracks")</f>
        <v>1</v>
      </c>
      <c r="K130" s="81">
        <f>COUNTIFS(Offshore_Wells_Jan_2024[[Region QB]:[Region QB]],"SNS",Offshore_Wells_Jan_2024[[Spud Year]:[Spud Year]],K$4,Offshore_Wells_Jan_2024[[Original Wellbore Intent]:[Original Wellbore Intent]],"Development",Offshore_Wells_Jan_2024[[Sidetrack/Respud]:[Sidetrack/Respud]],"Geol. Sidetracks")</f>
        <v>0</v>
      </c>
      <c r="L130" s="81">
        <f>COUNTIFS(Offshore_Wells_Jan_2024[[Region QB]:[Region QB]],"SNS",Offshore_Wells_Jan_2024[[Spud Year]:[Spud Year]],L$4,Offshore_Wells_Jan_2024[[Original Wellbore Intent]:[Original Wellbore Intent]],"Development",Offshore_Wells_Jan_2024[[Sidetrack/Respud]:[Sidetrack/Respud]],"Geol. Sidetracks")</f>
        <v>1</v>
      </c>
      <c r="M130" s="81">
        <f>COUNTIFS(Offshore_Wells_Jan_2024[[Region QB]:[Region QB]],"SNS",Offshore_Wells_Jan_2024[[Spud Year]:[Spud Year]],M$4,Offshore_Wells_Jan_2024[[Original Wellbore Intent]:[Original Wellbore Intent]],"Development",Offshore_Wells_Jan_2024[[Sidetrack/Respud]:[Sidetrack/Respud]],"Geol. Sidetracks")</f>
        <v>1</v>
      </c>
      <c r="N130" s="81">
        <f>COUNTIFS(Offshore_Wells_Jan_2024[[Region QB]:[Region QB]],"SNS",Offshore_Wells_Jan_2024[[Spud Year]:[Spud Year]],N$4,Offshore_Wells_Jan_2024[[Original Wellbore Intent]:[Original Wellbore Intent]],"Development",Offshore_Wells_Jan_2024[[Sidetrack/Respud]:[Sidetrack/Respud]],"Geol. Sidetracks")</f>
        <v>0</v>
      </c>
      <c r="O130" s="81">
        <f>COUNTIFS(Offshore_Wells_Jan_2024[[Region QB]:[Region QB]],"SNS",Offshore_Wells_Jan_2024[[Spud Year]:[Spud Year]],O$4,Offshore_Wells_Jan_2024[[Original Wellbore Intent]:[Original Wellbore Intent]],"Development",Offshore_Wells_Jan_2024[[Sidetrack/Respud]:[Sidetrack/Respud]],"Geol. Sidetracks")</f>
        <v>0</v>
      </c>
      <c r="P130" s="81">
        <f>COUNTIFS(Offshore_Wells_Jan_2024[[Region QB]:[Region QB]],"SNS",Offshore_Wells_Jan_2024[[Spud Year]:[Spud Year]],P$4,Offshore_Wells_Jan_2024[[Original Wellbore Intent]:[Original Wellbore Intent]],"Development",Offshore_Wells_Jan_2024[[Sidetrack/Respud]:[Sidetrack/Respud]],"Geol. Sidetracks")</f>
        <v>0</v>
      </c>
      <c r="Q130" s="81">
        <f>COUNTIFS(Offshore_Wells_Jan_2024[[Region QB]:[Region QB]],"SNS",Offshore_Wells_Jan_2024[[Spud Year]:[Spud Year]],Q$4,Offshore_Wells_Jan_2024[[Original Wellbore Intent]:[Original Wellbore Intent]],"Development",Offshore_Wells_Jan_2024[[Sidetrack/Respud]:[Sidetrack/Respud]],"Geol. Sidetracks")</f>
        <v>0</v>
      </c>
      <c r="R130" s="81">
        <f>COUNTIFS(Offshore_Wells_Jan_2024[[Region QB]:[Region QB]],"SNS",Offshore_Wells_Jan_2024[[Spud Year]:[Spud Year]],R$4,Offshore_Wells_Jan_2024[[Original Wellbore Intent]:[Original Wellbore Intent]],"Development",Offshore_Wells_Jan_2024[[Sidetrack/Respud]:[Sidetrack/Respud]],"Geol. Sidetracks")</f>
        <v>0</v>
      </c>
      <c r="S130" s="81">
        <f>COUNTIFS(Offshore_Wells_Jan_2024[[Region QB]:[Region QB]],"SNS",Offshore_Wells_Jan_2024[[Spud Year]:[Spud Year]],S$4,Offshore_Wells_Jan_2024[[Original Wellbore Intent]:[Original Wellbore Intent]],"Development",Offshore_Wells_Jan_2024[[Sidetrack/Respud]:[Sidetrack/Respud]],"Geol. Sidetracks")</f>
        <v>0</v>
      </c>
      <c r="T130" s="81">
        <f>COUNTIFS(Offshore_Wells_Jan_2024[[Region QB]:[Region QB]],"SNS",Offshore_Wells_Jan_2024[[Spud Year]:[Spud Year]],T$4,Offshore_Wells_Jan_2024[[Original Wellbore Intent]:[Original Wellbore Intent]],"Development",Offshore_Wells_Jan_2024[[Sidetrack/Respud]:[Sidetrack/Respud]],"Geol. Sidetracks")</f>
        <v>0</v>
      </c>
      <c r="U130" s="81">
        <f>COUNTIFS(Offshore_Wells_Jan_2024[[Region QB]:[Region QB]],"SNS",Offshore_Wells_Jan_2024[[Spud Year]:[Spud Year]],U$4,Offshore_Wells_Jan_2024[[Original Wellbore Intent]:[Original Wellbore Intent]],"Development",Offshore_Wells_Jan_2024[[Sidetrack/Respud]:[Sidetrack/Respud]],"Geol. Sidetracks")</f>
        <v>0</v>
      </c>
      <c r="V130" s="81">
        <f>COUNTIFS(Offshore_Wells_Jan_2024[[Region QB]:[Region QB]],"SNS",Offshore_Wells_Jan_2024[[Spud Year]:[Spud Year]],V$4,Offshore_Wells_Jan_2024[[Original Wellbore Intent]:[Original Wellbore Intent]],"Development",Offshore_Wells_Jan_2024[[Sidetrack/Respud]:[Sidetrack/Respud]],"Geol. Sidetracks")</f>
        <v>0</v>
      </c>
      <c r="W130" s="81">
        <f>COUNTIFS(Offshore_Wells_Jan_2024[[Region QB]:[Region QB]],"SNS",Offshore_Wells_Jan_2024[[Spud Year]:[Spud Year]],W$4,Offshore_Wells_Jan_2024[[Original Wellbore Intent]:[Original Wellbore Intent]],"Development",Offshore_Wells_Jan_2024[[Sidetrack/Respud]:[Sidetrack/Respud]],"Geol. Sidetracks")</f>
        <v>0</v>
      </c>
      <c r="X130" s="81">
        <f>COUNTIFS(Offshore_Wells_Jan_2024[[Region QB]:[Region QB]],"SNS",Offshore_Wells_Jan_2024[[Spud Year]:[Spud Year]],X$4,Offshore_Wells_Jan_2024[[Original Wellbore Intent]:[Original Wellbore Intent]],"Development",Offshore_Wells_Jan_2024[[Sidetrack/Respud]:[Sidetrack/Respud]],"Geol. Sidetracks")</f>
        <v>0</v>
      </c>
      <c r="Y130" s="81">
        <f>COUNTIFS(Offshore_Wells_Jan_2024[[Region QB]:[Region QB]],"SNS",Offshore_Wells_Jan_2024[[Spud Year]:[Spud Year]],Y$4,Offshore_Wells_Jan_2024[[Original Wellbore Intent]:[Original Wellbore Intent]],"Development",Offshore_Wells_Jan_2024[[Sidetrack/Respud]:[Sidetrack/Respud]],"Geol. Sidetracks")</f>
        <v>1</v>
      </c>
      <c r="Z130" s="81">
        <f>COUNTIFS(Offshore_Wells_Jan_2024[[Region QB]:[Region QB]],"SNS",Offshore_Wells_Jan_2024[[Spud Year]:[Spud Year]],Z$4,Offshore_Wells_Jan_2024[[Original Wellbore Intent]:[Original Wellbore Intent]],"Development",Offshore_Wells_Jan_2024[[Sidetrack/Respud]:[Sidetrack/Respud]],"Geol. Sidetracks")</f>
        <v>0</v>
      </c>
      <c r="AA130" s="81">
        <f>COUNTIFS(Offshore_Wells_Jan_2024[[Region QB]:[Region QB]],"SNS",Offshore_Wells_Jan_2024[[Spud Year]:[Spud Year]],AA$4,Offshore_Wells_Jan_2024[[Original Wellbore Intent]:[Original Wellbore Intent]],"Development",Offshore_Wells_Jan_2024[[Sidetrack/Respud]:[Sidetrack/Respud]],"Geol. Sidetracks")</f>
        <v>1</v>
      </c>
      <c r="AB130" s="81">
        <f>COUNTIFS(Offshore_Wells_Jan_2024[[Region QB]:[Region QB]],"SNS",Offshore_Wells_Jan_2024[[Spud Year]:[Spud Year]],AB$4,Offshore_Wells_Jan_2024[[Original Wellbore Intent]:[Original Wellbore Intent]],"Development",Offshore_Wells_Jan_2024[[Sidetrack/Respud]:[Sidetrack/Respud]],"Geol. Sidetracks")</f>
        <v>0</v>
      </c>
      <c r="AC130" s="81">
        <f>COUNTIFS(Offshore_Wells_Jan_2024[[Region QB]:[Region QB]],"SNS",Offshore_Wells_Jan_2024[[Spud Year]:[Spud Year]],AC$4,Offshore_Wells_Jan_2024[[Original Wellbore Intent]:[Original Wellbore Intent]],"Development",Offshore_Wells_Jan_2024[[Sidetrack/Respud]:[Sidetrack/Respud]],"Geol. Sidetracks")</f>
        <v>0</v>
      </c>
      <c r="AD130" s="81">
        <f>COUNTIFS(Offshore_Wells_Jan_2024[[Region QB]:[Region QB]],"SNS",Offshore_Wells_Jan_2024[[Spud Year]:[Spud Year]],AD$4,Offshore_Wells_Jan_2024[[Original Wellbore Intent]:[Original Wellbore Intent]],"Development",Offshore_Wells_Jan_2024[[Sidetrack/Respud]:[Sidetrack/Respud]],"Geol. Sidetracks")</f>
        <v>1</v>
      </c>
      <c r="AE130" s="81">
        <f>COUNTIFS(Offshore_Wells_Jan_2024[[Region QB]:[Region QB]],"SNS",Offshore_Wells_Jan_2024[[Spud Year]:[Spud Year]],AE$4,Offshore_Wells_Jan_2024[[Original Wellbore Intent]:[Original Wellbore Intent]],"Development",Offshore_Wells_Jan_2024[[Sidetrack/Respud]:[Sidetrack/Respud]],"Geol. Sidetracks")</f>
        <v>0</v>
      </c>
      <c r="AF130" s="81">
        <f>COUNTIFS(Offshore_Wells_Jan_2024[[Region QB]:[Region QB]],"SNS",Offshore_Wells_Jan_2024[[Spud Year]:[Spud Year]],AF$4,Offshore_Wells_Jan_2024[[Original Wellbore Intent]:[Original Wellbore Intent]],"Development",Offshore_Wells_Jan_2024[[Sidetrack/Respud]:[Sidetrack/Respud]],"Geol. Sidetracks")</f>
        <v>0</v>
      </c>
      <c r="AG130" s="81">
        <f>COUNTIFS(Offshore_Wells_Jan_2024[[Region QB]:[Region QB]],"SNS",Offshore_Wells_Jan_2024[[Spud Year]:[Spud Year]],AG$4,Offshore_Wells_Jan_2024[[Original Wellbore Intent]:[Original Wellbore Intent]],"Development",Offshore_Wells_Jan_2024[[Sidetrack/Respud]:[Sidetrack/Respud]],"Geol. Sidetracks")</f>
        <v>0</v>
      </c>
      <c r="AH130" s="81">
        <f>COUNTIFS(Offshore_Wells_Jan_2024[[Region QB]:[Region QB]],"SNS",Offshore_Wells_Jan_2024[[Spud Year]:[Spud Year]],AH$4,Offshore_Wells_Jan_2024[[Original Wellbore Intent]:[Original Wellbore Intent]],"Development",Offshore_Wells_Jan_2024[[Sidetrack/Respud]:[Sidetrack/Respud]],"Geol. Sidetracks")</f>
        <v>0</v>
      </c>
      <c r="AI130" s="81">
        <f>COUNTIFS(Offshore_Wells_Jan_2024[[Region QB]:[Region QB]],"SNS",Offshore_Wells_Jan_2024[[Spud Year]:[Spud Year]],AI$4,Offshore_Wells_Jan_2024[[Original Wellbore Intent]:[Original Wellbore Intent]],"Development",Offshore_Wells_Jan_2024[[Sidetrack/Respud]:[Sidetrack/Respud]],"Geol. Sidetracks")</f>
        <v>1</v>
      </c>
      <c r="AJ130" s="81">
        <f>COUNTIFS(Offshore_Wells_Jan_2024[[Region QB]:[Region QB]],"SNS",Offshore_Wells_Jan_2024[[Spud Year]:[Spud Year]],AJ$4,Offshore_Wells_Jan_2024[[Original Wellbore Intent]:[Original Wellbore Intent]],"Development",Offshore_Wells_Jan_2024[[Sidetrack/Respud]:[Sidetrack/Respud]],"Geol. Sidetracks")</f>
        <v>0</v>
      </c>
      <c r="AK130" s="81">
        <f>COUNTIFS(Offshore_Wells_Jan_2024[[Region QB]:[Region QB]],"SNS",Offshore_Wells_Jan_2024[[Spud Year]:[Spud Year]],AK$4,Offshore_Wells_Jan_2024[[Original Wellbore Intent]:[Original Wellbore Intent]],"Development",Offshore_Wells_Jan_2024[[Sidetrack/Respud]:[Sidetrack/Respud]],"Geol. Sidetracks")</f>
        <v>0</v>
      </c>
      <c r="AL130" s="81">
        <f>COUNTIFS(Offshore_Wells_Jan_2024[[Region QB]:[Region QB]],"SNS",Offshore_Wells_Jan_2024[[Spud Year]:[Spud Year]],AL$4,Offshore_Wells_Jan_2024[[Original Wellbore Intent]:[Original Wellbore Intent]],"Development",Offshore_Wells_Jan_2024[[Sidetrack/Respud]:[Sidetrack/Respud]],"Geol. Sidetracks")</f>
        <v>1</v>
      </c>
      <c r="AM130" s="81">
        <f>COUNTIFS(Offshore_Wells_Jan_2024[[Region QB]:[Region QB]],"SNS",Offshore_Wells_Jan_2024[[Spud Year]:[Spud Year]],AM$4,Offshore_Wells_Jan_2024[[Original Wellbore Intent]:[Original Wellbore Intent]],"Development",Offshore_Wells_Jan_2024[[Sidetrack/Respud]:[Sidetrack/Respud]],"Geol. Sidetracks")</f>
        <v>1</v>
      </c>
      <c r="AN130" s="81">
        <f>COUNTIFS(Offshore_Wells_Jan_2024[[Region QB]:[Region QB]],"SNS",Offshore_Wells_Jan_2024[[Spud Year]:[Spud Year]],AN$4,Offshore_Wells_Jan_2024[[Original Wellbore Intent]:[Original Wellbore Intent]],"Development",Offshore_Wells_Jan_2024[[Sidetrack/Respud]:[Sidetrack/Respud]],"Geol. Sidetracks")</f>
        <v>2</v>
      </c>
      <c r="AO130" s="81">
        <f>COUNTIFS(Offshore_Wells_Jan_2024[[Region QB]:[Region QB]],"SNS",Offshore_Wells_Jan_2024[[Spud Year]:[Spud Year]],AO$4,Offshore_Wells_Jan_2024[[Original Wellbore Intent]:[Original Wellbore Intent]],"Development",Offshore_Wells_Jan_2024[[Sidetrack/Respud]:[Sidetrack/Respud]],"Geol. Sidetracks")</f>
        <v>0</v>
      </c>
      <c r="AP130" s="81">
        <f>COUNTIFS(Offshore_Wells_Jan_2024[[Region QB]:[Region QB]],"SNS",Offshore_Wells_Jan_2024[[Spud Year]:[Spud Year]],AP$4,Offshore_Wells_Jan_2024[[Original Wellbore Intent]:[Original Wellbore Intent]],"Development",Offshore_Wells_Jan_2024[[Sidetrack/Respud]:[Sidetrack/Respud]],"Geol. Sidetracks")</f>
        <v>2</v>
      </c>
      <c r="AQ130" s="81">
        <f>COUNTIFS(Offshore_Wells_Jan_2024[[Region QB]:[Region QB]],"SNS",Offshore_Wells_Jan_2024[[Spud Year]:[Spud Year]],AQ$4,Offshore_Wells_Jan_2024[[Original Wellbore Intent]:[Original Wellbore Intent]],"Development",Offshore_Wells_Jan_2024[[Sidetrack/Respud]:[Sidetrack/Respud]],"Geol. Sidetracks")</f>
        <v>0</v>
      </c>
      <c r="AR130" s="81">
        <f>COUNTIFS(Offshore_Wells_Jan_2024[[Region QB]:[Region QB]],"SNS",Offshore_Wells_Jan_2024[[Spud Year]:[Spud Year]],AR$4,Offshore_Wells_Jan_2024[[Original Wellbore Intent]:[Original Wellbore Intent]],"Development",Offshore_Wells_Jan_2024[[Sidetrack/Respud]:[Sidetrack/Respud]],"Geol. Sidetracks")</f>
        <v>0</v>
      </c>
      <c r="AS130" s="81">
        <f>COUNTIFS(Offshore_Wells_Jan_2024[[Region QB]:[Region QB]],"SNS",Offshore_Wells_Jan_2024[[Spud Year]:[Spud Year]],AS$4,Offshore_Wells_Jan_2024[[Original Wellbore Intent]:[Original Wellbore Intent]],"Development",Offshore_Wells_Jan_2024[[Sidetrack/Respud]:[Sidetrack/Respud]],"Geol. Sidetracks")</f>
        <v>0</v>
      </c>
      <c r="AT130" s="81">
        <f>COUNTIFS(Offshore_Wells_Jan_2024[[Region QB]:[Region QB]],"SNS",Offshore_Wells_Jan_2024[[Spud Year]:[Spud Year]],AT$4,Offshore_Wells_Jan_2024[[Original Wellbore Intent]:[Original Wellbore Intent]],"Development",Offshore_Wells_Jan_2024[[Sidetrack/Respud]:[Sidetrack/Respud]],"Geol. Sidetracks")</f>
        <v>1</v>
      </c>
      <c r="AU130" s="81">
        <f>COUNTIFS(Offshore_Wells_Jan_2024[[Region QB]:[Region QB]],"SNS",Offshore_Wells_Jan_2024[[Spud Year]:[Spud Year]],AU$4,Offshore_Wells_Jan_2024[[Original Wellbore Intent]:[Original Wellbore Intent]],"Development",Offshore_Wells_Jan_2024[[Sidetrack/Respud]:[Sidetrack/Respud]],"Geol. Sidetracks")</f>
        <v>5</v>
      </c>
      <c r="AV130" s="81">
        <f>COUNTIFS(Offshore_Wells_Jan_2024[[Region QB]:[Region QB]],"SNS",Offshore_Wells_Jan_2024[[Spud Year]:[Spud Year]],AV$4,Offshore_Wells_Jan_2024[[Original Wellbore Intent]:[Original Wellbore Intent]],"Development",Offshore_Wells_Jan_2024[[Sidetrack/Respud]:[Sidetrack/Respud]],"Geol. Sidetracks")</f>
        <v>3</v>
      </c>
      <c r="AW130" s="81">
        <f>COUNTIFS(Offshore_Wells_Jan_2024[[Region QB]:[Region QB]],"SNS",Offshore_Wells_Jan_2024[[Spud Year]:[Spud Year]],AW$4,Offshore_Wells_Jan_2024[[Original Wellbore Intent]:[Original Wellbore Intent]],"Development",Offshore_Wells_Jan_2024[[Sidetrack/Respud]:[Sidetrack/Respud]],"Geol. Sidetracks")</f>
        <v>5</v>
      </c>
      <c r="AX130" s="81">
        <f>COUNTIFS(Offshore_Wells_Jan_2024[[Region QB]:[Region QB]],"SNS",Offshore_Wells_Jan_2024[[Spud Year]:[Spud Year]],AX$4,Offshore_Wells_Jan_2024[[Original Wellbore Intent]:[Original Wellbore Intent]],"Development",Offshore_Wells_Jan_2024[[Sidetrack/Respud]:[Sidetrack/Respud]],"Geol. Sidetracks")</f>
        <v>0</v>
      </c>
      <c r="AY130" s="81">
        <f>COUNTIFS(Offshore_Wells_Jan_2024[[Region QB]:[Region QB]],"SNS",Offshore_Wells_Jan_2024[[Spud Year]:[Spud Year]],AY$4,Offshore_Wells_Jan_2024[[Original Wellbore Intent]:[Original Wellbore Intent]],"Development",Offshore_Wells_Jan_2024[[Sidetrack/Respud]:[Sidetrack/Respud]],"Geol. Sidetracks")</f>
        <v>7</v>
      </c>
      <c r="AZ130" s="81">
        <f>COUNTIFS(Offshore_Wells_Jan_2024[[Region QB]:[Region QB]],"SNS",Offshore_Wells_Jan_2024[[Spud Year]:[Spud Year]],AZ$4,Offshore_Wells_Jan_2024[[Original Wellbore Intent]:[Original Wellbore Intent]],"Development",Offshore_Wells_Jan_2024[[Sidetrack/Respud]:[Sidetrack/Respud]],"Geol. Sidetracks")</f>
        <v>3</v>
      </c>
      <c r="BA130" s="81">
        <f>COUNTIFS(Offshore_Wells_Jan_2024[[Region QB]:[Region QB]],"SNS",Offshore_Wells_Jan_2024[[Spud Year]:[Spud Year]],BA$4,Offshore_Wells_Jan_2024[[Original Wellbore Intent]:[Original Wellbore Intent]],"Development",Offshore_Wells_Jan_2024[[Sidetrack/Respud]:[Sidetrack/Respud]],"Geol. Sidetracks")</f>
        <v>3</v>
      </c>
      <c r="BB130" s="81">
        <f>COUNTIFS(Offshore_Wells_Jan_2024[[Region QB]:[Region QB]],"SNS",Offshore_Wells_Jan_2024[[Spud Year]:[Spud Year]],BB$4,Offshore_Wells_Jan_2024[[Original Wellbore Intent]:[Original Wellbore Intent]],"Development",Offshore_Wells_Jan_2024[[Sidetrack/Respud]:[Sidetrack/Respud]],"Geol. Sidetracks")</f>
        <v>2</v>
      </c>
      <c r="BC130" s="81">
        <f>COUNTIFS(Offshore_Wells_Jan_2024[[Region QB]:[Region QB]],"SNS",Offshore_Wells_Jan_2024[[Spud Year]:[Spud Year]],BC$4,Offshore_Wells_Jan_2024[[Original Wellbore Intent]:[Original Wellbore Intent]],"Development",Offshore_Wells_Jan_2024[[Sidetrack/Respud]:[Sidetrack/Respud]],"Geol. Sidetracks")</f>
        <v>0</v>
      </c>
      <c r="BD130" s="81">
        <f>COUNTIFS(Offshore_Wells_Jan_2024[[Region QB]:[Region QB]],"SNS",Offshore_Wells_Jan_2024[[Spud Year]:[Spud Year]],BD$4,Offshore_Wells_Jan_2024[[Original Wellbore Intent]:[Original Wellbore Intent]],"Development",Offshore_Wells_Jan_2024[[Sidetrack/Respud]:[Sidetrack/Respud]],"Geol. Sidetracks")</f>
        <v>2</v>
      </c>
      <c r="BE130" s="81">
        <f>COUNTIFS(Offshore_Wells_Jan_2024[[Region QB]:[Region QB]],"SNS",Offshore_Wells_Jan_2024[[Spud Year]:[Spud Year]],BE$4,Offshore_Wells_Jan_2024[[Original Wellbore Intent]:[Original Wellbore Intent]],"Development",Offshore_Wells_Jan_2024[[Sidetrack/Respud]:[Sidetrack/Respud]],"Geol. Sidetracks")</f>
        <v>2</v>
      </c>
      <c r="BF130" s="81">
        <f>COUNTIFS(Offshore_Wells_Jan_2024[[Region QB]:[Region QB]],"SNS",Offshore_Wells_Jan_2024[[Spud Year]:[Spud Year]],BF$4,Offshore_Wells_Jan_2024[[Original Wellbore Intent]:[Original Wellbore Intent]],"Development",Offshore_Wells_Jan_2024[[Sidetrack/Respud]:[Sidetrack/Respud]],"Geol. Sidetracks")</f>
        <v>2</v>
      </c>
      <c r="BG130" s="81">
        <f>COUNTIFS(Offshore_Wells_Jan_2024[[Region QB]:[Region QB]],"SNS",Offshore_Wells_Jan_2024[[Spud Year]:[Spud Year]],BG$4,Offshore_Wells_Jan_2024[[Original Wellbore Intent]:[Original Wellbore Intent]],"Development",Offshore_Wells_Jan_2024[[Sidetrack/Respud]:[Sidetrack/Respud]],"Geol. Sidetracks")</f>
        <v>0</v>
      </c>
      <c r="BH130" s="81">
        <f>COUNTIFS(Offshore_Wells_Jan_2024[[Region QB]:[Region QB]],"SNS",Offshore_Wells_Jan_2024[[Spud Year]:[Spud Year]],BH$4,Offshore_Wells_Jan_2024[[Original Wellbore Intent]:[Original Wellbore Intent]],"Development",Offshore_Wells_Jan_2024[[Sidetrack/Respud]:[Sidetrack/Respud]],"Geol. Sidetracks")</f>
        <v>2</v>
      </c>
      <c r="BI130" s="81">
        <f>COUNTIFS(Offshore_Wells_Jan_2024[[Region QB]:[Region QB]],"SNS",Offshore_Wells_Jan_2024[[Spud Year]:[Spud Year]],BI$4,Offshore_Wells_Jan_2024[[Original Wellbore Intent]:[Original Wellbore Intent]],"Development",Offshore_Wells_Jan_2024[[Sidetrack/Respud]:[Sidetrack/Respud]],"Geol. Sidetracks")</f>
        <v>3</v>
      </c>
      <c r="BJ130" s="81">
        <f>COUNTIFS(Offshore_Wells_Jan_2024[[Region QB]:[Region QB]],"SNS",Offshore_Wells_Jan_2024[[Spud Year]:[Spud Year]],BJ$4,Offshore_Wells_Jan_2024[[Original Wellbore Intent]:[Original Wellbore Intent]],"Development",Offshore_Wells_Jan_2024[[Sidetrack/Respud]:[Sidetrack/Respud]],"Geol. Sidetracks")</f>
        <v>3</v>
      </c>
      <c r="BK130" s="73">
        <f t="shared" si="735"/>
        <v>56</v>
      </c>
    </row>
    <row r="131" spans="1:63" outlineLevel="1" x14ac:dyDescent="0.3">
      <c r="A131" s="17"/>
      <c r="B131" s="19" t="s">
        <v>42</v>
      </c>
      <c r="C131" s="81">
        <f>COUNTIFS(Offshore_Wells_Jan_2024[[Region QB]:[Region QB]],"WoE/W",Offshore_Wells_Jan_2024[[Spud Year]:[Spud Year]],C$4,Offshore_Wells_Jan_2024[[Original Wellbore Intent]:[Original Wellbore Intent]],"Development",Offshore_Wells_Jan_2024[[Sidetrack/Respud]:[Sidetrack/Respud]],"Geol. Sidetracks")</f>
        <v>0</v>
      </c>
      <c r="D131" s="81">
        <f>COUNTIFS(Offshore_Wells_Jan_2024[[Region QB]:[Region QB]],"WoE/W",Offshore_Wells_Jan_2024[[Spud Year]:[Spud Year]],D$4,Offshore_Wells_Jan_2024[[Original Wellbore Intent]:[Original Wellbore Intent]],"Development",Offshore_Wells_Jan_2024[[Sidetrack/Respud]:[Sidetrack/Respud]],"Geol. Sidetracks")</f>
        <v>0</v>
      </c>
      <c r="E131" s="81">
        <f>COUNTIFS(Offshore_Wells_Jan_2024[[Region QB]:[Region QB]],"WoE/W",Offshore_Wells_Jan_2024[[Spud Year]:[Spud Year]],E$4,Offshore_Wells_Jan_2024[[Original Wellbore Intent]:[Original Wellbore Intent]],"Development",Offshore_Wells_Jan_2024[[Sidetrack/Respud]:[Sidetrack/Respud]],"Geol. Sidetracks")</f>
        <v>0</v>
      </c>
      <c r="F131" s="81">
        <f>COUNTIFS(Offshore_Wells_Jan_2024[[Region QB]:[Region QB]],"WoE/W",Offshore_Wells_Jan_2024[[Spud Year]:[Spud Year]],F$4,Offshore_Wells_Jan_2024[[Original Wellbore Intent]:[Original Wellbore Intent]],"Development",Offshore_Wells_Jan_2024[[Sidetrack/Respud]:[Sidetrack/Respud]],"Geol. Sidetracks")</f>
        <v>0</v>
      </c>
      <c r="G131" s="81">
        <f>COUNTIFS(Offshore_Wells_Jan_2024[[Region QB]:[Region QB]],"WoE/W",Offshore_Wells_Jan_2024[[Spud Year]:[Spud Year]],G$4,Offshore_Wells_Jan_2024[[Original Wellbore Intent]:[Original Wellbore Intent]],"Development",Offshore_Wells_Jan_2024[[Sidetrack/Respud]:[Sidetrack/Respud]],"Geol. Sidetracks")</f>
        <v>0</v>
      </c>
      <c r="H131" s="81">
        <f>COUNTIFS(Offshore_Wells_Jan_2024[[Region QB]:[Region QB]],"WoE/W",Offshore_Wells_Jan_2024[[Spud Year]:[Spud Year]],H$4,Offshore_Wells_Jan_2024[[Original Wellbore Intent]:[Original Wellbore Intent]],"Development",Offshore_Wells_Jan_2024[[Sidetrack/Respud]:[Sidetrack/Respud]],"Geol. Sidetracks")</f>
        <v>0</v>
      </c>
      <c r="I131" s="81">
        <f>COUNTIFS(Offshore_Wells_Jan_2024[[Region QB]:[Region QB]],"WoE/W",Offshore_Wells_Jan_2024[[Spud Year]:[Spud Year]],I$4,Offshore_Wells_Jan_2024[[Original Wellbore Intent]:[Original Wellbore Intent]],"Development",Offshore_Wells_Jan_2024[[Sidetrack/Respud]:[Sidetrack/Respud]],"Geol. Sidetracks")</f>
        <v>0</v>
      </c>
      <c r="J131" s="81">
        <f>COUNTIFS(Offshore_Wells_Jan_2024[[Region QB]:[Region QB]],"WoE/W",Offshore_Wells_Jan_2024[[Spud Year]:[Spud Year]],J$4,Offshore_Wells_Jan_2024[[Original Wellbore Intent]:[Original Wellbore Intent]],"Development",Offshore_Wells_Jan_2024[[Sidetrack/Respud]:[Sidetrack/Respud]],"Geol. Sidetracks")</f>
        <v>0</v>
      </c>
      <c r="K131" s="81">
        <f>COUNTIFS(Offshore_Wells_Jan_2024[[Region QB]:[Region QB]],"WoE/W",Offshore_Wells_Jan_2024[[Spud Year]:[Spud Year]],K$4,Offshore_Wells_Jan_2024[[Original Wellbore Intent]:[Original Wellbore Intent]],"Development",Offshore_Wells_Jan_2024[[Sidetrack/Respud]:[Sidetrack/Respud]],"Geol. Sidetracks")</f>
        <v>0</v>
      </c>
      <c r="L131" s="81">
        <f>COUNTIFS(Offshore_Wells_Jan_2024[[Region QB]:[Region QB]],"WoE/W",Offshore_Wells_Jan_2024[[Spud Year]:[Spud Year]],L$4,Offshore_Wells_Jan_2024[[Original Wellbore Intent]:[Original Wellbore Intent]],"Development",Offshore_Wells_Jan_2024[[Sidetrack/Respud]:[Sidetrack/Respud]],"Geol. Sidetracks")</f>
        <v>0</v>
      </c>
      <c r="M131" s="81">
        <f>COUNTIFS(Offshore_Wells_Jan_2024[[Region QB]:[Region QB]],"WoE/W",Offshore_Wells_Jan_2024[[Spud Year]:[Spud Year]],M$4,Offshore_Wells_Jan_2024[[Original Wellbore Intent]:[Original Wellbore Intent]],"Development",Offshore_Wells_Jan_2024[[Sidetrack/Respud]:[Sidetrack/Respud]],"Geol. Sidetracks")</f>
        <v>0</v>
      </c>
      <c r="N131" s="81">
        <f>COUNTIFS(Offshore_Wells_Jan_2024[[Region QB]:[Region QB]],"WoE/W",Offshore_Wells_Jan_2024[[Spud Year]:[Spud Year]],N$4,Offshore_Wells_Jan_2024[[Original Wellbore Intent]:[Original Wellbore Intent]],"Development",Offshore_Wells_Jan_2024[[Sidetrack/Respud]:[Sidetrack/Respud]],"Geol. Sidetracks")</f>
        <v>0</v>
      </c>
      <c r="O131" s="81">
        <f>COUNTIFS(Offshore_Wells_Jan_2024[[Region QB]:[Region QB]],"WoE/W",Offshore_Wells_Jan_2024[[Spud Year]:[Spud Year]],O$4,Offshore_Wells_Jan_2024[[Original Wellbore Intent]:[Original Wellbore Intent]],"Development",Offshore_Wells_Jan_2024[[Sidetrack/Respud]:[Sidetrack/Respud]],"Geol. Sidetracks")</f>
        <v>0</v>
      </c>
      <c r="P131" s="81">
        <f>COUNTIFS(Offshore_Wells_Jan_2024[[Region QB]:[Region QB]],"WoE/W",Offshore_Wells_Jan_2024[[Spud Year]:[Spud Year]],P$4,Offshore_Wells_Jan_2024[[Original Wellbore Intent]:[Original Wellbore Intent]],"Development",Offshore_Wells_Jan_2024[[Sidetrack/Respud]:[Sidetrack/Respud]],"Geol. Sidetracks")</f>
        <v>0</v>
      </c>
      <c r="Q131" s="81">
        <f>COUNTIFS(Offshore_Wells_Jan_2024[[Region QB]:[Region QB]],"WoE/W",Offshore_Wells_Jan_2024[[Spud Year]:[Spud Year]],Q$4,Offshore_Wells_Jan_2024[[Original Wellbore Intent]:[Original Wellbore Intent]],"Development",Offshore_Wells_Jan_2024[[Sidetrack/Respud]:[Sidetrack/Respud]],"Geol. Sidetracks")</f>
        <v>0</v>
      </c>
      <c r="R131" s="81">
        <f>COUNTIFS(Offshore_Wells_Jan_2024[[Region QB]:[Region QB]],"WoE/W",Offshore_Wells_Jan_2024[[Spud Year]:[Spud Year]],R$4,Offshore_Wells_Jan_2024[[Original Wellbore Intent]:[Original Wellbore Intent]],"Development",Offshore_Wells_Jan_2024[[Sidetrack/Respud]:[Sidetrack/Respud]],"Geol. Sidetracks")</f>
        <v>0</v>
      </c>
      <c r="S131" s="81">
        <f>COUNTIFS(Offshore_Wells_Jan_2024[[Region QB]:[Region QB]],"WoE/W",Offshore_Wells_Jan_2024[[Spud Year]:[Spud Year]],S$4,Offshore_Wells_Jan_2024[[Original Wellbore Intent]:[Original Wellbore Intent]],"Development",Offshore_Wells_Jan_2024[[Sidetrack/Respud]:[Sidetrack/Respud]],"Geol. Sidetracks")</f>
        <v>0</v>
      </c>
      <c r="T131" s="81">
        <f>COUNTIFS(Offshore_Wells_Jan_2024[[Region QB]:[Region QB]],"WoE/W",Offshore_Wells_Jan_2024[[Spud Year]:[Spud Year]],T$4,Offshore_Wells_Jan_2024[[Original Wellbore Intent]:[Original Wellbore Intent]],"Development",Offshore_Wells_Jan_2024[[Sidetrack/Respud]:[Sidetrack/Respud]],"Geol. Sidetracks")</f>
        <v>0</v>
      </c>
      <c r="U131" s="81">
        <f>COUNTIFS(Offshore_Wells_Jan_2024[[Region QB]:[Region QB]],"WoE/W",Offshore_Wells_Jan_2024[[Spud Year]:[Spud Year]],U$4,Offshore_Wells_Jan_2024[[Original Wellbore Intent]:[Original Wellbore Intent]],"Development",Offshore_Wells_Jan_2024[[Sidetrack/Respud]:[Sidetrack/Respud]],"Geol. Sidetracks")</f>
        <v>0</v>
      </c>
      <c r="V131" s="81">
        <f>COUNTIFS(Offshore_Wells_Jan_2024[[Region QB]:[Region QB]],"WoE/W",Offshore_Wells_Jan_2024[[Spud Year]:[Spud Year]],V$4,Offshore_Wells_Jan_2024[[Original Wellbore Intent]:[Original Wellbore Intent]],"Development",Offshore_Wells_Jan_2024[[Sidetrack/Respud]:[Sidetrack/Respud]],"Geol. Sidetracks")</f>
        <v>0</v>
      </c>
      <c r="W131" s="81">
        <f>COUNTIFS(Offshore_Wells_Jan_2024[[Region QB]:[Region QB]],"WoE/W",Offshore_Wells_Jan_2024[[Spud Year]:[Spud Year]],W$4,Offshore_Wells_Jan_2024[[Original Wellbore Intent]:[Original Wellbore Intent]],"Development",Offshore_Wells_Jan_2024[[Sidetrack/Respud]:[Sidetrack/Respud]],"Geol. Sidetracks")</f>
        <v>0</v>
      </c>
      <c r="X131" s="81">
        <f>COUNTIFS(Offshore_Wells_Jan_2024[[Region QB]:[Region QB]],"WoE/W",Offshore_Wells_Jan_2024[[Spud Year]:[Spud Year]],X$4,Offshore_Wells_Jan_2024[[Original Wellbore Intent]:[Original Wellbore Intent]],"Development",Offshore_Wells_Jan_2024[[Sidetrack/Respud]:[Sidetrack/Respud]],"Geol. Sidetracks")</f>
        <v>0</v>
      </c>
      <c r="Y131" s="81">
        <f>COUNTIFS(Offshore_Wells_Jan_2024[[Region QB]:[Region QB]],"WoE/W",Offshore_Wells_Jan_2024[[Spud Year]:[Spud Year]],Y$4,Offshore_Wells_Jan_2024[[Original Wellbore Intent]:[Original Wellbore Intent]],"Development",Offshore_Wells_Jan_2024[[Sidetrack/Respud]:[Sidetrack/Respud]],"Geol. Sidetracks")</f>
        <v>0</v>
      </c>
      <c r="Z131" s="81">
        <f>COUNTIFS(Offshore_Wells_Jan_2024[[Region QB]:[Region QB]],"WoE/W",Offshore_Wells_Jan_2024[[Spud Year]:[Spud Year]],Z$4,Offshore_Wells_Jan_2024[[Original Wellbore Intent]:[Original Wellbore Intent]],"Development",Offshore_Wells_Jan_2024[[Sidetrack/Respud]:[Sidetrack/Respud]],"Geol. Sidetracks")</f>
        <v>0</v>
      </c>
      <c r="AA131" s="81">
        <f>COUNTIFS(Offshore_Wells_Jan_2024[[Region QB]:[Region QB]],"WoE/W",Offshore_Wells_Jan_2024[[Spud Year]:[Spud Year]],AA$4,Offshore_Wells_Jan_2024[[Original Wellbore Intent]:[Original Wellbore Intent]],"Development",Offshore_Wells_Jan_2024[[Sidetrack/Respud]:[Sidetrack/Respud]],"Geol. Sidetracks")</f>
        <v>0</v>
      </c>
      <c r="AB131" s="81">
        <f>COUNTIFS(Offshore_Wells_Jan_2024[[Region QB]:[Region QB]],"WoE/W",Offshore_Wells_Jan_2024[[Spud Year]:[Spud Year]],AB$4,Offshore_Wells_Jan_2024[[Original Wellbore Intent]:[Original Wellbore Intent]],"Development",Offshore_Wells_Jan_2024[[Sidetrack/Respud]:[Sidetrack/Respud]],"Geol. Sidetracks")</f>
        <v>0</v>
      </c>
      <c r="AC131" s="81">
        <f>COUNTIFS(Offshore_Wells_Jan_2024[[Region QB]:[Region QB]],"WoE/W",Offshore_Wells_Jan_2024[[Spud Year]:[Spud Year]],AC$4,Offshore_Wells_Jan_2024[[Original Wellbore Intent]:[Original Wellbore Intent]],"Development",Offshore_Wells_Jan_2024[[Sidetrack/Respud]:[Sidetrack/Respud]],"Geol. Sidetracks")</f>
        <v>0</v>
      </c>
      <c r="AD131" s="81">
        <f>COUNTIFS(Offshore_Wells_Jan_2024[[Region QB]:[Region QB]],"WoE/W",Offshore_Wells_Jan_2024[[Spud Year]:[Spud Year]],AD$4,Offshore_Wells_Jan_2024[[Original Wellbore Intent]:[Original Wellbore Intent]],"Development",Offshore_Wells_Jan_2024[[Sidetrack/Respud]:[Sidetrack/Respud]],"Geol. Sidetracks")</f>
        <v>0</v>
      </c>
      <c r="AE131" s="81">
        <f>COUNTIFS(Offshore_Wells_Jan_2024[[Region QB]:[Region QB]],"WoE/W",Offshore_Wells_Jan_2024[[Spud Year]:[Spud Year]],AE$4,Offshore_Wells_Jan_2024[[Original Wellbore Intent]:[Original Wellbore Intent]],"Development",Offshore_Wells_Jan_2024[[Sidetrack/Respud]:[Sidetrack/Respud]],"Geol. Sidetracks")</f>
        <v>0</v>
      </c>
      <c r="AF131" s="81">
        <f>COUNTIFS(Offshore_Wells_Jan_2024[[Region QB]:[Region QB]],"WoE/W",Offshore_Wells_Jan_2024[[Spud Year]:[Spud Year]],AF$4,Offshore_Wells_Jan_2024[[Original Wellbore Intent]:[Original Wellbore Intent]],"Development",Offshore_Wells_Jan_2024[[Sidetrack/Respud]:[Sidetrack/Respud]],"Geol. Sidetracks")</f>
        <v>0</v>
      </c>
      <c r="AG131" s="81">
        <f>COUNTIFS(Offshore_Wells_Jan_2024[[Region QB]:[Region QB]],"WoE/W",Offshore_Wells_Jan_2024[[Spud Year]:[Spud Year]],AG$4,Offshore_Wells_Jan_2024[[Original Wellbore Intent]:[Original Wellbore Intent]],"Development",Offshore_Wells_Jan_2024[[Sidetrack/Respud]:[Sidetrack/Respud]],"Geol. Sidetracks")</f>
        <v>0</v>
      </c>
      <c r="AH131" s="81">
        <f>COUNTIFS(Offshore_Wells_Jan_2024[[Region QB]:[Region QB]],"WoE/W",Offshore_Wells_Jan_2024[[Spud Year]:[Spud Year]],AH$4,Offshore_Wells_Jan_2024[[Original Wellbore Intent]:[Original Wellbore Intent]],"Development",Offshore_Wells_Jan_2024[[Sidetrack/Respud]:[Sidetrack/Respud]],"Geol. Sidetracks")</f>
        <v>0</v>
      </c>
      <c r="AI131" s="81">
        <f>COUNTIFS(Offshore_Wells_Jan_2024[[Region QB]:[Region QB]],"WoE/W",Offshore_Wells_Jan_2024[[Spud Year]:[Spud Year]],AI$4,Offshore_Wells_Jan_2024[[Original Wellbore Intent]:[Original Wellbore Intent]],"Development",Offshore_Wells_Jan_2024[[Sidetrack/Respud]:[Sidetrack/Respud]],"Geol. Sidetracks")</f>
        <v>0</v>
      </c>
      <c r="AJ131" s="81">
        <f>COUNTIFS(Offshore_Wells_Jan_2024[[Region QB]:[Region QB]],"WoE/W",Offshore_Wells_Jan_2024[[Spud Year]:[Spud Year]],AJ$4,Offshore_Wells_Jan_2024[[Original Wellbore Intent]:[Original Wellbore Intent]],"Development",Offshore_Wells_Jan_2024[[Sidetrack/Respud]:[Sidetrack/Respud]],"Geol. Sidetracks")</f>
        <v>0</v>
      </c>
      <c r="AK131" s="81">
        <f>COUNTIFS(Offshore_Wells_Jan_2024[[Region QB]:[Region QB]],"WoE/W",Offshore_Wells_Jan_2024[[Spud Year]:[Spud Year]],AK$4,Offshore_Wells_Jan_2024[[Original Wellbore Intent]:[Original Wellbore Intent]],"Development",Offshore_Wells_Jan_2024[[Sidetrack/Respud]:[Sidetrack/Respud]],"Geol. Sidetracks")</f>
        <v>0</v>
      </c>
      <c r="AL131" s="81">
        <f>COUNTIFS(Offshore_Wells_Jan_2024[[Region QB]:[Region QB]],"WoE/W",Offshore_Wells_Jan_2024[[Spud Year]:[Spud Year]],AL$4,Offshore_Wells_Jan_2024[[Original Wellbore Intent]:[Original Wellbore Intent]],"Development",Offshore_Wells_Jan_2024[[Sidetrack/Respud]:[Sidetrack/Respud]],"Geol. Sidetracks")</f>
        <v>0</v>
      </c>
      <c r="AM131" s="81">
        <f>COUNTIFS(Offshore_Wells_Jan_2024[[Region QB]:[Region QB]],"WoE/W",Offshore_Wells_Jan_2024[[Spud Year]:[Spud Year]],AM$4,Offshore_Wells_Jan_2024[[Original Wellbore Intent]:[Original Wellbore Intent]],"Development",Offshore_Wells_Jan_2024[[Sidetrack/Respud]:[Sidetrack/Respud]],"Geol. Sidetracks")</f>
        <v>0</v>
      </c>
      <c r="AN131" s="81">
        <f>COUNTIFS(Offshore_Wells_Jan_2024[[Region QB]:[Region QB]],"WoE/W",Offshore_Wells_Jan_2024[[Spud Year]:[Spud Year]],AN$4,Offshore_Wells_Jan_2024[[Original Wellbore Intent]:[Original Wellbore Intent]],"Development",Offshore_Wells_Jan_2024[[Sidetrack/Respud]:[Sidetrack/Respud]],"Geol. Sidetracks")</f>
        <v>0</v>
      </c>
      <c r="AO131" s="81">
        <f>COUNTIFS(Offshore_Wells_Jan_2024[[Region QB]:[Region QB]],"WoE/W",Offshore_Wells_Jan_2024[[Spud Year]:[Spud Year]],AO$4,Offshore_Wells_Jan_2024[[Original Wellbore Intent]:[Original Wellbore Intent]],"Development",Offshore_Wells_Jan_2024[[Sidetrack/Respud]:[Sidetrack/Respud]],"Geol. Sidetracks")</f>
        <v>1</v>
      </c>
      <c r="AP131" s="81">
        <f>COUNTIFS(Offshore_Wells_Jan_2024[[Region QB]:[Region QB]],"WoE/W",Offshore_Wells_Jan_2024[[Spud Year]:[Spud Year]],AP$4,Offshore_Wells_Jan_2024[[Original Wellbore Intent]:[Original Wellbore Intent]],"Development",Offshore_Wells_Jan_2024[[Sidetrack/Respud]:[Sidetrack/Respud]],"Geol. Sidetracks")</f>
        <v>0</v>
      </c>
      <c r="AQ131" s="81">
        <f>COUNTIFS(Offshore_Wells_Jan_2024[[Region QB]:[Region QB]],"WoE/W",Offshore_Wells_Jan_2024[[Spud Year]:[Spud Year]],AQ$4,Offshore_Wells_Jan_2024[[Original Wellbore Intent]:[Original Wellbore Intent]],"Development",Offshore_Wells_Jan_2024[[Sidetrack/Respud]:[Sidetrack/Respud]],"Geol. Sidetracks")</f>
        <v>0</v>
      </c>
      <c r="AR131" s="81">
        <f>COUNTIFS(Offshore_Wells_Jan_2024[[Region QB]:[Region QB]],"WoE/W",Offshore_Wells_Jan_2024[[Spud Year]:[Spud Year]],AR$4,Offshore_Wells_Jan_2024[[Original Wellbore Intent]:[Original Wellbore Intent]],"Development",Offshore_Wells_Jan_2024[[Sidetrack/Respud]:[Sidetrack/Respud]],"Geol. Sidetracks")</f>
        <v>0</v>
      </c>
      <c r="AS131" s="81">
        <f>COUNTIFS(Offshore_Wells_Jan_2024[[Region QB]:[Region QB]],"WoE/W",Offshore_Wells_Jan_2024[[Spud Year]:[Spud Year]],AS$4,Offshore_Wells_Jan_2024[[Original Wellbore Intent]:[Original Wellbore Intent]],"Development",Offshore_Wells_Jan_2024[[Sidetrack/Respud]:[Sidetrack/Respud]],"Geol. Sidetracks")</f>
        <v>0</v>
      </c>
      <c r="AT131" s="81">
        <f>COUNTIFS(Offshore_Wells_Jan_2024[[Region QB]:[Region QB]],"WoE/W",Offshore_Wells_Jan_2024[[Spud Year]:[Spud Year]],AT$4,Offshore_Wells_Jan_2024[[Original Wellbore Intent]:[Original Wellbore Intent]],"Development",Offshore_Wells_Jan_2024[[Sidetrack/Respud]:[Sidetrack/Respud]],"Geol. Sidetracks")</f>
        <v>0</v>
      </c>
      <c r="AU131" s="81">
        <f>COUNTIFS(Offshore_Wells_Jan_2024[[Region QB]:[Region QB]],"WoE/W",Offshore_Wells_Jan_2024[[Spud Year]:[Spud Year]],AU$4,Offshore_Wells_Jan_2024[[Original Wellbore Intent]:[Original Wellbore Intent]],"Development",Offshore_Wells_Jan_2024[[Sidetrack/Respud]:[Sidetrack/Respud]],"Geol. Sidetracks")</f>
        <v>0</v>
      </c>
      <c r="AV131" s="81">
        <f>COUNTIFS(Offshore_Wells_Jan_2024[[Region QB]:[Region QB]],"WoE/W",Offshore_Wells_Jan_2024[[Spud Year]:[Spud Year]],AV$4,Offshore_Wells_Jan_2024[[Original Wellbore Intent]:[Original Wellbore Intent]],"Development",Offshore_Wells_Jan_2024[[Sidetrack/Respud]:[Sidetrack/Respud]],"Geol. Sidetracks")</f>
        <v>2</v>
      </c>
      <c r="AW131" s="81">
        <f>COUNTIFS(Offshore_Wells_Jan_2024[[Region QB]:[Region QB]],"WoE/W",Offshore_Wells_Jan_2024[[Spud Year]:[Spud Year]],AW$4,Offshore_Wells_Jan_2024[[Original Wellbore Intent]:[Original Wellbore Intent]],"Development",Offshore_Wells_Jan_2024[[Sidetrack/Respud]:[Sidetrack/Respud]],"Geol. Sidetracks")</f>
        <v>0</v>
      </c>
      <c r="AX131" s="81">
        <f>COUNTIFS(Offshore_Wells_Jan_2024[[Region QB]:[Region QB]],"WoE/W",Offshore_Wells_Jan_2024[[Spud Year]:[Spud Year]],AX$4,Offshore_Wells_Jan_2024[[Original Wellbore Intent]:[Original Wellbore Intent]],"Development",Offshore_Wells_Jan_2024[[Sidetrack/Respud]:[Sidetrack/Respud]],"Geol. Sidetracks")</f>
        <v>0</v>
      </c>
      <c r="AY131" s="81">
        <f>COUNTIFS(Offshore_Wells_Jan_2024[[Region QB]:[Region QB]],"WoE/W",Offshore_Wells_Jan_2024[[Spud Year]:[Spud Year]],AY$4,Offshore_Wells_Jan_2024[[Original Wellbore Intent]:[Original Wellbore Intent]],"Development",Offshore_Wells_Jan_2024[[Sidetrack/Respud]:[Sidetrack/Respud]],"Geol. Sidetracks")</f>
        <v>0</v>
      </c>
      <c r="AZ131" s="81">
        <f>COUNTIFS(Offshore_Wells_Jan_2024[[Region QB]:[Region QB]],"WoE/W",Offshore_Wells_Jan_2024[[Spud Year]:[Spud Year]],AZ$4,Offshore_Wells_Jan_2024[[Original Wellbore Intent]:[Original Wellbore Intent]],"Development",Offshore_Wells_Jan_2024[[Sidetrack/Respud]:[Sidetrack/Respud]],"Geol. Sidetracks")</f>
        <v>2</v>
      </c>
      <c r="BA131" s="81">
        <f>COUNTIFS(Offshore_Wells_Jan_2024[[Region QB]:[Region QB]],"WoE/W",Offshore_Wells_Jan_2024[[Spud Year]:[Spud Year]],BA$4,Offshore_Wells_Jan_2024[[Original Wellbore Intent]:[Original Wellbore Intent]],"Development",Offshore_Wells_Jan_2024[[Sidetrack/Respud]:[Sidetrack/Respud]],"Geol. Sidetracks")</f>
        <v>0</v>
      </c>
      <c r="BB131" s="81">
        <f>COUNTIFS(Offshore_Wells_Jan_2024[[Region QB]:[Region QB]],"WoE/W",Offshore_Wells_Jan_2024[[Spud Year]:[Spud Year]],BB$4,Offshore_Wells_Jan_2024[[Original Wellbore Intent]:[Original Wellbore Intent]],"Development",Offshore_Wells_Jan_2024[[Sidetrack/Respud]:[Sidetrack/Respud]],"Geol. Sidetracks")</f>
        <v>0</v>
      </c>
      <c r="BC131" s="81">
        <f>COUNTIFS(Offshore_Wells_Jan_2024[[Region QB]:[Region QB]],"WoE/W",Offshore_Wells_Jan_2024[[Spud Year]:[Spud Year]],BC$4,Offshore_Wells_Jan_2024[[Original Wellbore Intent]:[Original Wellbore Intent]],"Development",Offshore_Wells_Jan_2024[[Sidetrack/Respud]:[Sidetrack/Respud]],"Geol. Sidetracks")</f>
        <v>0</v>
      </c>
      <c r="BD131" s="81">
        <f>COUNTIFS(Offshore_Wells_Jan_2024[[Region QB]:[Region QB]],"WoE/W",Offshore_Wells_Jan_2024[[Spud Year]:[Spud Year]],BD$4,Offshore_Wells_Jan_2024[[Original Wellbore Intent]:[Original Wellbore Intent]],"Development",Offshore_Wells_Jan_2024[[Sidetrack/Respud]:[Sidetrack/Respud]],"Geol. Sidetracks")</f>
        <v>0</v>
      </c>
      <c r="BE131" s="81">
        <f>COUNTIFS(Offshore_Wells_Jan_2024[[Region QB]:[Region QB]],"WoE/W",Offshore_Wells_Jan_2024[[Spud Year]:[Spud Year]],BE$4,Offshore_Wells_Jan_2024[[Original Wellbore Intent]:[Original Wellbore Intent]],"Development",Offshore_Wells_Jan_2024[[Sidetrack/Respud]:[Sidetrack/Respud]],"Geol. Sidetracks")</f>
        <v>0</v>
      </c>
      <c r="BF131" s="81">
        <f>COUNTIFS(Offshore_Wells_Jan_2024[[Region QB]:[Region QB]],"WoE/W",Offshore_Wells_Jan_2024[[Spud Year]:[Spud Year]],BF$4,Offshore_Wells_Jan_2024[[Original Wellbore Intent]:[Original Wellbore Intent]],"Development",Offshore_Wells_Jan_2024[[Sidetrack/Respud]:[Sidetrack/Respud]],"Geol. Sidetracks")</f>
        <v>0</v>
      </c>
      <c r="BG131" s="81">
        <f>COUNTIFS(Offshore_Wells_Jan_2024[[Region QB]:[Region QB]],"WoE/W",Offshore_Wells_Jan_2024[[Spud Year]:[Spud Year]],BG$4,Offshore_Wells_Jan_2024[[Original Wellbore Intent]:[Original Wellbore Intent]],"Development",Offshore_Wells_Jan_2024[[Sidetrack/Respud]:[Sidetrack/Respud]],"Geol. Sidetracks")</f>
        <v>0</v>
      </c>
      <c r="BH131" s="81">
        <f>COUNTIFS(Offshore_Wells_Jan_2024[[Region QB]:[Region QB]],"WoE/W",Offshore_Wells_Jan_2024[[Spud Year]:[Spud Year]],BH$4,Offshore_Wells_Jan_2024[[Original Wellbore Intent]:[Original Wellbore Intent]],"Development",Offshore_Wells_Jan_2024[[Sidetrack/Respud]:[Sidetrack/Respud]],"Geol. Sidetracks")</f>
        <v>0</v>
      </c>
      <c r="BI131" s="81">
        <f>COUNTIFS(Offshore_Wells_Jan_2024[[Region QB]:[Region QB]],"WoE/W",Offshore_Wells_Jan_2024[[Spud Year]:[Spud Year]],BI$4,Offshore_Wells_Jan_2024[[Original Wellbore Intent]:[Original Wellbore Intent]],"Development",Offshore_Wells_Jan_2024[[Sidetrack/Respud]:[Sidetrack/Respud]],"Geol. Sidetracks")</f>
        <v>0</v>
      </c>
      <c r="BJ131" s="81">
        <f>COUNTIFS(Offshore_Wells_Jan_2024[[Region QB]:[Region QB]],"WoE/W",Offshore_Wells_Jan_2024[[Spud Year]:[Spud Year]],BJ$4,Offshore_Wells_Jan_2024[[Original Wellbore Intent]:[Original Wellbore Intent]],"Development",Offshore_Wells_Jan_2024[[Sidetrack/Respud]:[Sidetrack/Respud]],"Geol. Sidetracks")</f>
        <v>0</v>
      </c>
      <c r="BK131" s="73">
        <f t="shared" si="735"/>
        <v>5</v>
      </c>
    </row>
    <row r="132" spans="1:63" outlineLevel="1" x14ac:dyDescent="0.3">
      <c r="A132" s="17"/>
      <c r="B132" s="19" t="s">
        <v>43</v>
      </c>
      <c r="C132" s="81">
        <f>COUNTIFS(Offshore_Wells_Jan_2024[[Region QB]:[Region QB]],"WoS",Offshore_Wells_Jan_2024[[Spud Year]:[Spud Year]],C$4,Offshore_Wells_Jan_2024[[Original Wellbore Intent]:[Original Wellbore Intent]],"Development",Offshore_Wells_Jan_2024[[Sidetrack/Respud]:[Sidetrack/Respud]],"Geol. Sidetracks")</f>
        <v>0</v>
      </c>
      <c r="D132" s="81">
        <f>COUNTIFS(Offshore_Wells_Jan_2024[[Region QB]:[Region QB]],"WoS",Offshore_Wells_Jan_2024[[Spud Year]:[Spud Year]],D$4,Offshore_Wells_Jan_2024[[Original Wellbore Intent]:[Original Wellbore Intent]],"Development",Offshore_Wells_Jan_2024[[Sidetrack/Respud]:[Sidetrack/Respud]],"Geol. Sidetracks")</f>
        <v>0</v>
      </c>
      <c r="E132" s="81">
        <f>COUNTIFS(Offshore_Wells_Jan_2024[[Region QB]:[Region QB]],"WoS",Offshore_Wells_Jan_2024[[Spud Year]:[Spud Year]],E$4,Offshore_Wells_Jan_2024[[Original Wellbore Intent]:[Original Wellbore Intent]],"Development",Offshore_Wells_Jan_2024[[Sidetrack/Respud]:[Sidetrack/Respud]],"Geol. Sidetracks")</f>
        <v>0</v>
      </c>
      <c r="F132" s="81">
        <f>COUNTIFS(Offshore_Wells_Jan_2024[[Region QB]:[Region QB]],"WoS",Offshore_Wells_Jan_2024[[Spud Year]:[Spud Year]],F$4,Offshore_Wells_Jan_2024[[Original Wellbore Intent]:[Original Wellbore Intent]],"Development",Offshore_Wells_Jan_2024[[Sidetrack/Respud]:[Sidetrack/Respud]],"Geol. Sidetracks")</f>
        <v>0</v>
      </c>
      <c r="G132" s="81">
        <f>COUNTIFS(Offshore_Wells_Jan_2024[[Region QB]:[Region QB]],"WoS",Offshore_Wells_Jan_2024[[Spud Year]:[Spud Year]],G$4,Offshore_Wells_Jan_2024[[Original Wellbore Intent]:[Original Wellbore Intent]],"Development",Offshore_Wells_Jan_2024[[Sidetrack/Respud]:[Sidetrack/Respud]],"Geol. Sidetracks")</f>
        <v>0</v>
      </c>
      <c r="H132" s="81">
        <f>COUNTIFS(Offshore_Wells_Jan_2024[[Region QB]:[Region QB]],"WoS",Offshore_Wells_Jan_2024[[Spud Year]:[Spud Year]],H$4,Offshore_Wells_Jan_2024[[Original Wellbore Intent]:[Original Wellbore Intent]],"Development",Offshore_Wells_Jan_2024[[Sidetrack/Respud]:[Sidetrack/Respud]],"Geol. Sidetracks")</f>
        <v>0</v>
      </c>
      <c r="I132" s="81">
        <f>COUNTIFS(Offshore_Wells_Jan_2024[[Region QB]:[Region QB]],"WoS",Offshore_Wells_Jan_2024[[Spud Year]:[Spud Year]],I$4,Offshore_Wells_Jan_2024[[Original Wellbore Intent]:[Original Wellbore Intent]],"Development",Offshore_Wells_Jan_2024[[Sidetrack/Respud]:[Sidetrack/Respud]],"Geol. Sidetracks")</f>
        <v>0</v>
      </c>
      <c r="J132" s="81">
        <f>COUNTIFS(Offshore_Wells_Jan_2024[[Region QB]:[Region QB]],"WoS",Offshore_Wells_Jan_2024[[Spud Year]:[Spud Year]],J$4,Offshore_Wells_Jan_2024[[Original Wellbore Intent]:[Original Wellbore Intent]],"Development",Offshore_Wells_Jan_2024[[Sidetrack/Respud]:[Sidetrack/Respud]],"Geol. Sidetracks")</f>
        <v>0</v>
      </c>
      <c r="K132" s="81">
        <f>COUNTIFS(Offshore_Wells_Jan_2024[[Region QB]:[Region QB]],"WoS",Offshore_Wells_Jan_2024[[Spud Year]:[Spud Year]],K$4,Offshore_Wells_Jan_2024[[Original Wellbore Intent]:[Original Wellbore Intent]],"Development",Offshore_Wells_Jan_2024[[Sidetrack/Respud]:[Sidetrack/Respud]],"Geol. Sidetracks")</f>
        <v>0</v>
      </c>
      <c r="L132" s="81">
        <f>COUNTIFS(Offshore_Wells_Jan_2024[[Region QB]:[Region QB]],"WoS",Offshore_Wells_Jan_2024[[Spud Year]:[Spud Year]],L$4,Offshore_Wells_Jan_2024[[Original Wellbore Intent]:[Original Wellbore Intent]],"Development",Offshore_Wells_Jan_2024[[Sidetrack/Respud]:[Sidetrack/Respud]],"Geol. Sidetracks")</f>
        <v>0</v>
      </c>
      <c r="M132" s="81">
        <f>COUNTIFS(Offshore_Wells_Jan_2024[[Region QB]:[Region QB]],"WoS",Offshore_Wells_Jan_2024[[Spud Year]:[Spud Year]],M$4,Offshore_Wells_Jan_2024[[Original Wellbore Intent]:[Original Wellbore Intent]],"Development",Offshore_Wells_Jan_2024[[Sidetrack/Respud]:[Sidetrack/Respud]],"Geol. Sidetracks")</f>
        <v>0</v>
      </c>
      <c r="N132" s="81">
        <f>COUNTIFS(Offshore_Wells_Jan_2024[[Region QB]:[Region QB]],"WoS",Offshore_Wells_Jan_2024[[Spud Year]:[Spud Year]],N$4,Offshore_Wells_Jan_2024[[Original Wellbore Intent]:[Original Wellbore Intent]],"Development",Offshore_Wells_Jan_2024[[Sidetrack/Respud]:[Sidetrack/Respud]],"Geol. Sidetracks")</f>
        <v>0</v>
      </c>
      <c r="O132" s="81">
        <f>COUNTIFS(Offshore_Wells_Jan_2024[[Region QB]:[Region QB]],"WoS",Offshore_Wells_Jan_2024[[Spud Year]:[Spud Year]],O$4,Offshore_Wells_Jan_2024[[Original Wellbore Intent]:[Original Wellbore Intent]],"Development",Offshore_Wells_Jan_2024[[Sidetrack/Respud]:[Sidetrack/Respud]],"Geol. Sidetracks")</f>
        <v>0</v>
      </c>
      <c r="P132" s="81">
        <f>COUNTIFS(Offshore_Wells_Jan_2024[[Region QB]:[Region QB]],"WoS",Offshore_Wells_Jan_2024[[Spud Year]:[Spud Year]],P$4,Offshore_Wells_Jan_2024[[Original Wellbore Intent]:[Original Wellbore Intent]],"Development",Offshore_Wells_Jan_2024[[Sidetrack/Respud]:[Sidetrack/Respud]],"Geol. Sidetracks")</f>
        <v>0</v>
      </c>
      <c r="Q132" s="81">
        <f>COUNTIFS(Offshore_Wells_Jan_2024[[Region QB]:[Region QB]],"WoS",Offshore_Wells_Jan_2024[[Spud Year]:[Spud Year]],Q$4,Offshore_Wells_Jan_2024[[Original Wellbore Intent]:[Original Wellbore Intent]],"Development",Offshore_Wells_Jan_2024[[Sidetrack/Respud]:[Sidetrack/Respud]],"Geol. Sidetracks")</f>
        <v>0</v>
      </c>
      <c r="R132" s="81">
        <f>COUNTIFS(Offshore_Wells_Jan_2024[[Region QB]:[Region QB]],"WoS",Offshore_Wells_Jan_2024[[Spud Year]:[Spud Year]],R$4,Offshore_Wells_Jan_2024[[Original Wellbore Intent]:[Original Wellbore Intent]],"Development",Offshore_Wells_Jan_2024[[Sidetrack/Respud]:[Sidetrack/Respud]],"Geol. Sidetracks")</f>
        <v>0</v>
      </c>
      <c r="S132" s="81">
        <f>COUNTIFS(Offshore_Wells_Jan_2024[[Region QB]:[Region QB]],"WoS",Offshore_Wells_Jan_2024[[Spud Year]:[Spud Year]],S$4,Offshore_Wells_Jan_2024[[Original Wellbore Intent]:[Original Wellbore Intent]],"Development",Offshore_Wells_Jan_2024[[Sidetrack/Respud]:[Sidetrack/Respud]],"Geol. Sidetracks")</f>
        <v>0</v>
      </c>
      <c r="T132" s="81">
        <f>COUNTIFS(Offshore_Wells_Jan_2024[[Region QB]:[Region QB]],"WoS",Offshore_Wells_Jan_2024[[Spud Year]:[Spud Year]],T$4,Offshore_Wells_Jan_2024[[Original Wellbore Intent]:[Original Wellbore Intent]],"Development",Offshore_Wells_Jan_2024[[Sidetrack/Respud]:[Sidetrack/Respud]],"Geol. Sidetracks")</f>
        <v>0</v>
      </c>
      <c r="U132" s="81">
        <f>COUNTIFS(Offshore_Wells_Jan_2024[[Region QB]:[Region QB]],"WoS",Offshore_Wells_Jan_2024[[Spud Year]:[Spud Year]],U$4,Offshore_Wells_Jan_2024[[Original Wellbore Intent]:[Original Wellbore Intent]],"Development",Offshore_Wells_Jan_2024[[Sidetrack/Respud]:[Sidetrack/Respud]],"Geol. Sidetracks")</f>
        <v>0</v>
      </c>
      <c r="V132" s="81">
        <f>COUNTIFS(Offshore_Wells_Jan_2024[[Region QB]:[Region QB]],"WoS",Offshore_Wells_Jan_2024[[Spud Year]:[Spud Year]],V$4,Offshore_Wells_Jan_2024[[Original Wellbore Intent]:[Original Wellbore Intent]],"Development",Offshore_Wells_Jan_2024[[Sidetrack/Respud]:[Sidetrack/Respud]],"Geol. Sidetracks")</f>
        <v>0</v>
      </c>
      <c r="W132" s="81">
        <f>COUNTIFS(Offshore_Wells_Jan_2024[[Region QB]:[Region QB]],"WoS",Offshore_Wells_Jan_2024[[Spud Year]:[Spud Year]],W$4,Offshore_Wells_Jan_2024[[Original Wellbore Intent]:[Original Wellbore Intent]],"Development",Offshore_Wells_Jan_2024[[Sidetrack/Respud]:[Sidetrack/Respud]],"Geol. Sidetracks")</f>
        <v>0</v>
      </c>
      <c r="X132" s="81">
        <f>COUNTIFS(Offshore_Wells_Jan_2024[[Region QB]:[Region QB]],"WoS",Offshore_Wells_Jan_2024[[Spud Year]:[Spud Year]],X$4,Offshore_Wells_Jan_2024[[Original Wellbore Intent]:[Original Wellbore Intent]],"Development",Offshore_Wells_Jan_2024[[Sidetrack/Respud]:[Sidetrack/Respud]],"Geol. Sidetracks")</f>
        <v>0</v>
      </c>
      <c r="Y132" s="81">
        <f>COUNTIFS(Offshore_Wells_Jan_2024[[Region QB]:[Region QB]],"WoS",Offshore_Wells_Jan_2024[[Spud Year]:[Spud Year]],Y$4,Offshore_Wells_Jan_2024[[Original Wellbore Intent]:[Original Wellbore Intent]],"Development",Offshore_Wells_Jan_2024[[Sidetrack/Respud]:[Sidetrack/Respud]],"Geol. Sidetracks")</f>
        <v>0</v>
      </c>
      <c r="Z132" s="81">
        <f>COUNTIFS(Offshore_Wells_Jan_2024[[Region QB]:[Region QB]],"WoS",Offshore_Wells_Jan_2024[[Spud Year]:[Spud Year]],Z$4,Offshore_Wells_Jan_2024[[Original Wellbore Intent]:[Original Wellbore Intent]],"Development",Offshore_Wells_Jan_2024[[Sidetrack/Respud]:[Sidetrack/Respud]],"Geol. Sidetracks")</f>
        <v>0</v>
      </c>
      <c r="AA132" s="81">
        <f>COUNTIFS(Offshore_Wells_Jan_2024[[Region QB]:[Region QB]],"WoS",Offshore_Wells_Jan_2024[[Spud Year]:[Spud Year]],AA$4,Offshore_Wells_Jan_2024[[Original Wellbore Intent]:[Original Wellbore Intent]],"Development",Offshore_Wells_Jan_2024[[Sidetrack/Respud]:[Sidetrack/Respud]],"Geol. Sidetracks")</f>
        <v>0</v>
      </c>
      <c r="AB132" s="81">
        <f>COUNTIFS(Offshore_Wells_Jan_2024[[Region QB]:[Region QB]],"WoS",Offshore_Wells_Jan_2024[[Spud Year]:[Spud Year]],AB$4,Offshore_Wells_Jan_2024[[Original Wellbore Intent]:[Original Wellbore Intent]],"Development",Offshore_Wells_Jan_2024[[Sidetrack/Respud]:[Sidetrack/Respud]],"Geol. Sidetracks")</f>
        <v>0</v>
      </c>
      <c r="AC132" s="81">
        <f>COUNTIFS(Offshore_Wells_Jan_2024[[Region QB]:[Region QB]],"WoS",Offshore_Wells_Jan_2024[[Spud Year]:[Spud Year]],AC$4,Offshore_Wells_Jan_2024[[Original Wellbore Intent]:[Original Wellbore Intent]],"Development",Offshore_Wells_Jan_2024[[Sidetrack/Respud]:[Sidetrack/Respud]],"Geol. Sidetracks")</f>
        <v>0</v>
      </c>
      <c r="AD132" s="81">
        <f>COUNTIFS(Offshore_Wells_Jan_2024[[Region QB]:[Region QB]],"WoS",Offshore_Wells_Jan_2024[[Spud Year]:[Spud Year]],AD$4,Offshore_Wells_Jan_2024[[Original Wellbore Intent]:[Original Wellbore Intent]],"Development",Offshore_Wells_Jan_2024[[Sidetrack/Respud]:[Sidetrack/Respud]],"Geol. Sidetracks")</f>
        <v>0</v>
      </c>
      <c r="AE132" s="81">
        <f>COUNTIFS(Offshore_Wells_Jan_2024[[Region QB]:[Region QB]],"WoS",Offshore_Wells_Jan_2024[[Spud Year]:[Spud Year]],AE$4,Offshore_Wells_Jan_2024[[Original Wellbore Intent]:[Original Wellbore Intent]],"Development",Offshore_Wells_Jan_2024[[Sidetrack/Respud]:[Sidetrack/Respud]],"Geol. Sidetracks")</f>
        <v>0</v>
      </c>
      <c r="AF132" s="81">
        <f>COUNTIFS(Offshore_Wells_Jan_2024[[Region QB]:[Region QB]],"WoS",Offshore_Wells_Jan_2024[[Spud Year]:[Spud Year]],AF$4,Offshore_Wells_Jan_2024[[Original Wellbore Intent]:[Original Wellbore Intent]],"Development",Offshore_Wells_Jan_2024[[Sidetrack/Respud]:[Sidetrack/Respud]],"Geol. Sidetracks")</f>
        <v>0</v>
      </c>
      <c r="AG132" s="81">
        <f>COUNTIFS(Offshore_Wells_Jan_2024[[Region QB]:[Region QB]],"WoS",Offshore_Wells_Jan_2024[[Spud Year]:[Spud Year]],AG$4,Offshore_Wells_Jan_2024[[Original Wellbore Intent]:[Original Wellbore Intent]],"Development",Offshore_Wells_Jan_2024[[Sidetrack/Respud]:[Sidetrack/Respud]],"Geol. Sidetracks")</f>
        <v>0</v>
      </c>
      <c r="AH132" s="81">
        <f>COUNTIFS(Offshore_Wells_Jan_2024[[Region QB]:[Region QB]],"WoS",Offshore_Wells_Jan_2024[[Spud Year]:[Spud Year]],AH$4,Offshore_Wells_Jan_2024[[Original Wellbore Intent]:[Original Wellbore Intent]],"Development",Offshore_Wells_Jan_2024[[Sidetrack/Respud]:[Sidetrack/Respud]],"Geol. Sidetracks")</f>
        <v>3</v>
      </c>
      <c r="AI132" s="81">
        <f>COUNTIFS(Offshore_Wells_Jan_2024[[Region QB]:[Region QB]],"WoS",Offshore_Wells_Jan_2024[[Spud Year]:[Spud Year]],AI$4,Offshore_Wells_Jan_2024[[Original Wellbore Intent]:[Original Wellbore Intent]],"Development",Offshore_Wells_Jan_2024[[Sidetrack/Respud]:[Sidetrack/Respud]],"Geol. Sidetracks")</f>
        <v>0</v>
      </c>
      <c r="AJ132" s="81">
        <f>COUNTIFS(Offshore_Wells_Jan_2024[[Region QB]:[Region QB]],"WoS",Offshore_Wells_Jan_2024[[Spud Year]:[Spud Year]],AJ$4,Offshore_Wells_Jan_2024[[Original Wellbore Intent]:[Original Wellbore Intent]],"Development",Offshore_Wells_Jan_2024[[Sidetrack/Respud]:[Sidetrack/Respud]],"Geol. Sidetracks")</f>
        <v>2</v>
      </c>
      <c r="AK132" s="81">
        <f>COUNTIFS(Offshore_Wells_Jan_2024[[Region QB]:[Region QB]],"WoS",Offshore_Wells_Jan_2024[[Spud Year]:[Spud Year]],AK$4,Offshore_Wells_Jan_2024[[Original Wellbore Intent]:[Original Wellbore Intent]],"Development",Offshore_Wells_Jan_2024[[Sidetrack/Respud]:[Sidetrack/Respud]],"Geol. Sidetracks")</f>
        <v>0</v>
      </c>
      <c r="AL132" s="81">
        <f>COUNTIFS(Offshore_Wells_Jan_2024[[Region QB]:[Region QB]],"WoS",Offshore_Wells_Jan_2024[[Spud Year]:[Spud Year]],AL$4,Offshore_Wells_Jan_2024[[Original Wellbore Intent]:[Original Wellbore Intent]],"Development",Offshore_Wells_Jan_2024[[Sidetrack/Respud]:[Sidetrack/Respud]],"Geol. Sidetracks")</f>
        <v>0</v>
      </c>
      <c r="AM132" s="81">
        <f>COUNTIFS(Offshore_Wells_Jan_2024[[Region QB]:[Region QB]],"WoS",Offshore_Wells_Jan_2024[[Spud Year]:[Spud Year]],AM$4,Offshore_Wells_Jan_2024[[Original Wellbore Intent]:[Original Wellbore Intent]],"Development",Offshore_Wells_Jan_2024[[Sidetrack/Respud]:[Sidetrack/Respud]],"Geol. Sidetracks")</f>
        <v>1</v>
      </c>
      <c r="AN132" s="81">
        <f>COUNTIFS(Offshore_Wells_Jan_2024[[Region QB]:[Region QB]],"WoS",Offshore_Wells_Jan_2024[[Spud Year]:[Spud Year]],AN$4,Offshore_Wells_Jan_2024[[Original Wellbore Intent]:[Original Wellbore Intent]],"Development",Offshore_Wells_Jan_2024[[Sidetrack/Respud]:[Sidetrack/Respud]],"Geol. Sidetracks")</f>
        <v>2</v>
      </c>
      <c r="AO132" s="81">
        <f>COUNTIFS(Offshore_Wells_Jan_2024[[Region QB]:[Region QB]],"WoS",Offshore_Wells_Jan_2024[[Spud Year]:[Spud Year]],AO$4,Offshore_Wells_Jan_2024[[Original Wellbore Intent]:[Original Wellbore Intent]],"Development",Offshore_Wells_Jan_2024[[Sidetrack/Respud]:[Sidetrack/Respud]],"Geol. Sidetracks")</f>
        <v>0</v>
      </c>
      <c r="AP132" s="81">
        <f>COUNTIFS(Offshore_Wells_Jan_2024[[Region QB]:[Region QB]],"WoS",Offshore_Wells_Jan_2024[[Spud Year]:[Spud Year]],AP$4,Offshore_Wells_Jan_2024[[Original Wellbore Intent]:[Original Wellbore Intent]],"Development",Offshore_Wells_Jan_2024[[Sidetrack/Respud]:[Sidetrack/Respud]],"Geol. Sidetracks")</f>
        <v>1</v>
      </c>
      <c r="AQ132" s="81">
        <f>COUNTIFS(Offshore_Wells_Jan_2024[[Region QB]:[Region QB]],"WoS",Offshore_Wells_Jan_2024[[Spud Year]:[Spud Year]],AQ$4,Offshore_Wells_Jan_2024[[Original Wellbore Intent]:[Original Wellbore Intent]],"Development",Offshore_Wells_Jan_2024[[Sidetrack/Respud]:[Sidetrack/Respud]],"Geol. Sidetracks")</f>
        <v>1</v>
      </c>
      <c r="AR132" s="81">
        <f>COUNTIFS(Offshore_Wells_Jan_2024[[Region QB]:[Region QB]],"WoS",Offshore_Wells_Jan_2024[[Spud Year]:[Spud Year]],AR$4,Offshore_Wells_Jan_2024[[Original Wellbore Intent]:[Original Wellbore Intent]],"Development",Offshore_Wells_Jan_2024[[Sidetrack/Respud]:[Sidetrack/Respud]],"Geol. Sidetracks")</f>
        <v>2</v>
      </c>
      <c r="AS132" s="81">
        <f>COUNTIFS(Offshore_Wells_Jan_2024[[Region QB]:[Region QB]],"WoS",Offshore_Wells_Jan_2024[[Spud Year]:[Spud Year]],AS$4,Offshore_Wells_Jan_2024[[Original Wellbore Intent]:[Original Wellbore Intent]],"Development",Offshore_Wells_Jan_2024[[Sidetrack/Respud]:[Sidetrack/Respud]],"Geol. Sidetracks")</f>
        <v>1</v>
      </c>
      <c r="AT132" s="81">
        <f>COUNTIFS(Offshore_Wells_Jan_2024[[Region QB]:[Region QB]],"WoS",Offshore_Wells_Jan_2024[[Spud Year]:[Spud Year]],AT$4,Offshore_Wells_Jan_2024[[Original Wellbore Intent]:[Original Wellbore Intent]],"Development",Offshore_Wells_Jan_2024[[Sidetrack/Respud]:[Sidetrack/Respud]],"Geol. Sidetracks")</f>
        <v>0</v>
      </c>
      <c r="AU132" s="81">
        <f>COUNTIFS(Offshore_Wells_Jan_2024[[Region QB]:[Region QB]],"WoS",Offshore_Wells_Jan_2024[[Spud Year]:[Spud Year]],AU$4,Offshore_Wells_Jan_2024[[Original Wellbore Intent]:[Original Wellbore Intent]],"Development",Offshore_Wells_Jan_2024[[Sidetrack/Respud]:[Sidetrack/Respud]],"Geol. Sidetracks")</f>
        <v>3</v>
      </c>
      <c r="AV132" s="81">
        <f>COUNTIFS(Offshore_Wells_Jan_2024[[Region QB]:[Region QB]],"WoS",Offshore_Wells_Jan_2024[[Spud Year]:[Spud Year]],AV$4,Offshore_Wells_Jan_2024[[Original Wellbore Intent]:[Original Wellbore Intent]],"Development",Offshore_Wells_Jan_2024[[Sidetrack/Respud]:[Sidetrack/Respud]],"Geol. Sidetracks")</f>
        <v>3</v>
      </c>
      <c r="AW132" s="81">
        <f>COUNTIFS(Offshore_Wells_Jan_2024[[Region QB]:[Region QB]],"WoS",Offshore_Wells_Jan_2024[[Spud Year]:[Spud Year]],AW$4,Offshore_Wells_Jan_2024[[Original Wellbore Intent]:[Original Wellbore Intent]],"Development",Offshore_Wells_Jan_2024[[Sidetrack/Respud]:[Sidetrack/Respud]],"Geol. Sidetracks")</f>
        <v>2</v>
      </c>
      <c r="AX132" s="81">
        <f>COUNTIFS(Offshore_Wells_Jan_2024[[Region QB]:[Region QB]],"WoS",Offshore_Wells_Jan_2024[[Spud Year]:[Spud Year]],AX$4,Offshore_Wells_Jan_2024[[Original Wellbore Intent]:[Original Wellbore Intent]],"Development",Offshore_Wells_Jan_2024[[Sidetrack/Respud]:[Sidetrack/Respud]],"Geol. Sidetracks")</f>
        <v>0</v>
      </c>
      <c r="AY132" s="81">
        <f>COUNTIFS(Offshore_Wells_Jan_2024[[Region QB]:[Region QB]],"WoS",Offshore_Wells_Jan_2024[[Spud Year]:[Spud Year]],AY$4,Offshore_Wells_Jan_2024[[Original Wellbore Intent]:[Original Wellbore Intent]],"Development",Offshore_Wells_Jan_2024[[Sidetrack/Respud]:[Sidetrack/Respud]],"Geol. Sidetracks")</f>
        <v>0</v>
      </c>
      <c r="AZ132" s="81">
        <f>COUNTIFS(Offshore_Wells_Jan_2024[[Region QB]:[Region QB]],"WoS",Offshore_Wells_Jan_2024[[Spud Year]:[Spud Year]],AZ$4,Offshore_Wells_Jan_2024[[Original Wellbore Intent]:[Original Wellbore Intent]],"Development",Offshore_Wells_Jan_2024[[Sidetrack/Respud]:[Sidetrack/Respud]],"Geol. Sidetracks")</f>
        <v>2</v>
      </c>
      <c r="BA132" s="81">
        <f>COUNTIFS(Offshore_Wells_Jan_2024[[Region QB]:[Region QB]],"WoS",Offshore_Wells_Jan_2024[[Spud Year]:[Spud Year]],BA$4,Offshore_Wells_Jan_2024[[Original Wellbore Intent]:[Original Wellbore Intent]],"Development",Offshore_Wells_Jan_2024[[Sidetrack/Respud]:[Sidetrack/Respud]],"Geol. Sidetracks")</f>
        <v>0</v>
      </c>
      <c r="BB132" s="81">
        <f>COUNTIFS(Offshore_Wells_Jan_2024[[Region QB]:[Region QB]],"WoS",Offshore_Wells_Jan_2024[[Spud Year]:[Spud Year]],BB$4,Offshore_Wells_Jan_2024[[Original Wellbore Intent]:[Original Wellbore Intent]],"Development",Offshore_Wells_Jan_2024[[Sidetrack/Respud]:[Sidetrack/Respud]],"Geol. Sidetracks")</f>
        <v>5</v>
      </c>
      <c r="BC132" s="81">
        <f>COUNTIFS(Offshore_Wells_Jan_2024[[Region QB]:[Region QB]],"WoS",Offshore_Wells_Jan_2024[[Spud Year]:[Spud Year]],BC$4,Offshore_Wells_Jan_2024[[Original Wellbore Intent]:[Original Wellbore Intent]],"Development",Offshore_Wells_Jan_2024[[Sidetrack/Respud]:[Sidetrack/Respud]],"Geol. Sidetracks")</f>
        <v>3</v>
      </c>
      <c r="BD132" s="81">
        <f>COUNTIFS(Offshore_Wells_Jan_2024[[Region QB]:[Region QB]],"WoS",Offshore_Wells_Jan_2024[[Spud Year]:[Spud Year]],BD$4,Offshore_Wells_Jan_2024[[Original Wellbore Intent]:[Original Wellbore Intent]],"Development",Offshore_Wells_Jan_2024[[Sidetrack/Respud]:[Sidetrack/Respud]],"Geol. Sidetracks")</f>
        <v>0</v>
      </c>
      <c r="BE132" s="81">
        <f>COUNTIFS(Offshore_Wells_Jan_2024[[Region QB]:[Region QB]],"WoS",Offshore_Wells_Jan_2024[[Spud Year]:[Spud Year]],BE$4,Offshore_Wells_Jan_2024[[Original Wellbore Intent]:[Original Wellbore Intent]],"Development",Offshore_Wells_Jan_2024[[Sidetrack/Respud]:[Sidetrack/Respud]],"Geol. Sidetracks")</f>
        <v>0</v>
      </c>
      <c r="BF132" s="81">
        <f>COUNTIFS(Offshore_Wells_Jan_2024[[Region QB]:[Region QB]],"WoS",Offshore_Wells_Jan_2024[[Spud Year]:[Spud Year]],BF$4,Offshore_Wells_Jan_2024[[Original Wellbore Intent]:[Original Wellbore Intent]],"Development",Offshore_Wells_Jan_2024[[Sidetrack/Respud]:[Sidetrack/Respud]],"Geol. Sidetracks")</f>
        <v>1</v>
      </c>
      <c r="BG132" s="81">
        <f>COUNTIFS(Offshore_Wells_Jan_2024[[Region QB]:[Region QB]],"WoS",Offshore_Wells_Jan_2024[[Spud Year]:[Spud Year]],BG$4,Offshore_Wells_Jan_2024[[Original Wellbore Intent]:[Original Wellbore Intent]],"Development",Offshore_Wells_Jan_2024[[Sidetrack/Respud]:[Sidetrack/Respud]],"Geol. Sidetracks")</f>
        <v>2</v>
      </c>
      <c r="BH132" s="81">
        <f>COUNTIFS(Offshore_Wells_Jan_2024[[Region QB]:[Region QB]],"WoS",Offshore_Wells_Jan_2024[[Spud Year]:[Spud Year]],BH$4,Offshore_Wells_Jan_2024[[Original Wellbore Intent]:[Original Wellbore Intent]],"Development",Offshore_Wells_Jan_2024[[Sidetrack/Respud]:[Sidetrack/Respud]],"Geol. Sidetracks")</f>
        <v>0</v>
      </c>
      <c r="BI132" s="81">
        <f>COUNTIFS(Offshore_Wells_Jan_2024[[Region QB]:[Region QB]],"WoS",Offshore_Wells_Jan_2024[[Spud Year]:[Spud Year]],BI$4,Offshore_Wells_Jan_2024[[Original Wellbore Intent]:[Original Wellbore Intent]],"Development",Offshore_Wells_Jan_2024[[Sidetrack/Respud]:[Sidetrack/Respud]],"Geol. Sidetracks")</f>
        <v>0</v>
      </c>
      <c r="BJ132" s="81">
        <f>COUNTIFS(Offshore_Wells_Jan_2024[[Region QB]:[Region QB]],"WoS",Offshore_Wells_Jan_2024[[Spud Year]:[Spud Year]],BJ$4,Offshore_Wells_Jan_2024[[Original Wellbore Intent]:[Original Wellbore Intent]],"Development",Offshore_Wells_Jan_2024[[Sidetrack/Respud]:[Sidetrack/Respud]],"Geol. Sidetracks")</f>
        <v>1</v>
      </c>
      <c r="BK132" s="73">
        <f t="shared" si="735"/>
        <v>35</v>
      </c>
    </row>
    <row r="133" spans="1:63" x14ac:dyDescent="0.3">
      <c r="A133" s="7"/>
      <c r="B133" s="20"/>
      <c r="C133" s="86"/>
      <c r="D133" s="86"/>
      <c r="E133" s="86"/>
      <c r="F133" s="86"/>
      <c r="G133" s="86"/>
      <c r="H133" s="86"/>
      <c r="I133" s="86"/>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4"/>
    </row>
    <row r="134" spans="1:63" s="49" customFormat="1" ht="14.5" thickBot="1" x14ac:dyDescent="0.35">
      <c r="A134" s="51"/>
      <c r="B134" s="50"/>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3"/>
    </row>
    <row r="135" spans="1:63" s="45" customFormat="1" ht="15.5" x14ac:dyDescent="0.35">
      <c r="A135" s="43" t="s">
        <v>58</v>
      </c>
      <c r="B135" s="44"/>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2"/>
    </row>
    <row r="136" spans="1:63" x14ac:dyDescent="0.3">
      <c r="A136" s="17"/>
      <c r="B136" s="42" t="s">
        <v>54</v>
      </c>
      <c r="C136" s="70">
        <f t="shared" ref="C136" si="736">SUM(C137:C142)</f>
        <v>0</v>
      </c>
      <c r="D136" s="70">
        <f t="shared" ref="D136" si="737">SUM(D137:D142)</f>
        <v>0</v>
      </c>
      <c r="E136" s="70">
        <f t="shared" ref="E136" si="738">SUM(E137:E142)</f>
        <v>2</v>
      </c>
      <c r="F136" s="70">
        <f t="shared" ref="F136" si="739">SUM(F137:F142)</f>
        <v>1</v>
      </c>
      <c r="G136" s="70">
        <f t="shared" ref="G136" si="740">SUM(G137:G142)</f>
        <v>0</v>
      </c>
      <c r="H136" s="70">
        <f t="shared" ref="H136" si="741">SUM(H137:H142)</f>
        <v>1</v>
      </c>
      <c r="I136" s="70">
        <f t="shared" ref="I136" si="742">SUM(I137:I142)</f>
        <v>0</v>
      </c>
      <c r="J136" s="70">
        <f t="shared" ref="J136" si="743">SUM(J137:J142)</f>
        <v>0</v>
      </c>
      <c r="K136" s="70">
        <f t="shared" ref="K136" si="744">SUM(K137:K142)</f>
        <v>1</v>
      </c>
      <c r="L136" s="70">
        <f t="shared" ref="L136" si="745">SUM(L137:L142)</f>
        <v>0</v>
      </c>
      <c r="M136" s="70">
        <f t="shared" ref="M136" si="746">SUM(M137:M142)</f>
        <v>2</v>
      </c>
      <c r="N136" s="70">
        <f t="shared" ref="N136" si="747">SUM(N137:N142)</f>
        <v>2</v>
      </c>
      <c r="O136" s="70">
        <f t="shared" ref="O136" si="748">SUM(O137:O142)</f>
        <v>4</v>
      </c>
      <c r="P136" s="70">
        <f t="shared" ref="P136" si="749">SUM(P137:P142)</f>
        <v>0</v>
      </c>
      <c r="Q136" s="70">
        <f t="shared" ref="Q136" si="750">SUM(Q137:Q142)</f>
        <v>1</v>
      </c>
      <c r="R136" s="70">
        <f t="shared" ref="R136" si="751">SUM(R137:R142)</f>
        <v>2</v>
      </c>
      <c r="S136" s="70">
        <f t="shared" ref="S136" si="752">SUM(S137:S142)</f>
        <v>2</v>
      </c>
      <c r="T136" s="70">
        <f t="shared" ref="T136" si="753">SUM(T137:T142)</f>
        <v>3</v>
      </c>
      <c r="U136" s="70">
        <f t="shared" ref="U136" si="754">SUM(U137:U142)</f>
        <v>7</v>
      </c>
      <c r="V136" s="70">
        <f t="shared" ref="V136" si="755">SUM(V137:V142)</f>
        <v>9</v>
      </c>
      <c r="W136" s="70">
        <f t="shared" ref="W136" si="756">SUM(W137:W142)</f>
        <v>3</v>
      </c>
      <c r="X136" s="70">
        <f t="shared" ref="X136" si="757">SUM(X137:X142)</f>
        <v>6</v>
      </c>
      <c r="Y136" s="70">
        <f t="shared" ref="Y136" si="758">SUM(Y137:Y142)</f>
        <v>4</v>
      </c>
      <c r="Z136" s="70">
        <f t="shared" ref="Z136" si="759">SUM(Z137:Z142)</f>
        <v>5</v>
      </c>
      <c r="AA136" s="70">
        <f t="shared" ref="AA136" si="760">SUM(AA137:AA142)</f>
        <v>7</v>
      </c>
      <c r="AB136" s="70">
        <f t="shared" ref="AB136" si="761">SUM(AB137:AB142)</f>
        <v>7</v>
      </c>
      <c r="AC136" s="70">
        <f t="shared" ref="AC136" si="762">SUM(AC137:AC142)</f>
        <v>12</v>
      </c>
      <c r="AD136" s="70">
        <f t="shared" ref="AD136" si="763">SUM(AD137:AD142)</f>
        <v>5</v>
      </c>
      <c r="AE136" s="70">
        <f t="shared" ref="AE136" si="764">SUM(AE137:AE142)</f>
        <v>15</v>
      </c>
      <c r="AF136" s="70">
        <f t="shared" ref="AF136" si="765">SUM(AF137:AF142)</f>
        <v>2</v>
      </c>
      <c r="AG136" s="70">
        <f t="shared" ref="AG136" si="766">SUM(AG137:AG142)</f>
        <v>3</v>
      </c>
      <c r="AH136" s="70">
        <f t="shared" ref="AH136" si="767">SUM(AH137:AH142)</f>
        <v>9</v>
      </c>
      <c r="AI136" s="70">
        <f t="shared" ref="AI136" si="768">SUM(AI137:AI142)</f>
        <v>3</v>
      </c>
      <c r="AJ136" s="70">
        <f t="shared" ref="AJ136" si="769">SUM(AJ137:AJ142)</f>
        <v>2</v>
      </c>
      <c r="AK136" s="70">
        <f t="shared" ref="AK136" si="770">SUM(AK137:AK142)</f>
        <v>4</v>
      </c>
      <c r="AL136" s="70">
        <f t="shared" ref="AL136" si="771">SUM(AL137:AL142)</f>
        <v>2</v>
      </c>
      <c r="AM136" s="70">
        <f t="shared" ref="AM136" si="772">SUM(AM137:AM142)</f>
        <v>5</v>
      </c>
      <c r="AN136" s="70">
        <f t="shared" ref="AN136" si="773">SUM(AN137:AN142)</f>
        <v>2</v>
      </c>
      <c r="AO136" s="70">
        <f t="shared" ref="AO136" si="774">SUM(AO137:AO142)</f>
        <v>3</v>
      </c>
      <c r="AP136" s="70">
        <f t="shared" ref="AP136" si="775">SUM(AP137:AP142)</f>
        <v>3</v>
      </c>
      <c r="AQ136" s="70">
        <f t="shared" ref="AQ136" si="776">SUM(AQ137:AQ142)</f>
        <v>7</v>
      </c>
      <c r="AR136" s="70">
        <f t="shared" ref="AR136" si="777">SUM(AR137:AR142)</f>
        <v>14</v>
      </c>
      <c r="AS136" s="70">
        <f t="shared" ref="AS136" si="778">SUM(AS137:AS142)</f>
        <v>4</v>
      </c>
      <c r="AT136" s="70">
        <f t="shared" ref="AT136" si="779">SUM(AT137:AT142)</f>
        <v>5</v>
      </c>
      <c r="AU136" s="70">
        <f t="shared" ref="AU136" si="780">SUM(AU137:AU142)</f>
        <v>2</v>
      </c>
      <c r="AV136" s="70">
        <f t="shared" ref="AV136" si="781">SUM(AV137:AV142)</f>
        <v>3</v>
      </c>
      <c r="AW136" s="70">
        <f t="shared" ref="AW136" si="782">SUM(AW137:AW142)</f>
        <v>2</v>
      </c>
      <c r="AX136" s="70">
        <f t="shared" ref="AX136" si="783">SUM(AX137:AX142)</f>
        <v>2</v>
      </c>
      <c r="AY136" s="70">
        <f t="shared" ref="AY136" si="784">SUM(AY137:AY142)</f>
        <v>6</v>
      </c>
      <c r="AZ136" s="70">
        <f t="shared" ref="AZ136" si="785">SUM(AZ137:AZ142)</f>
        <v>7</v>
      </c>
      <c r="BA136" s="70">
        <f t="shared" ref="BA136" si="786">SUM(BA137:BA142)</f>
        <v>2</v>
      </c>
      <c r="BB136" s="70">
        <f t="shared" ref="BB136" si="787">SUM(BB137:BB142)</f>
        <v>2</v>
      </c>
      <c r="BC136" s="70">
        <f t="shared" ref="BC136" si="788">SUM(BC137:BC142)</f>
        <v>2</v>
      </c>
      <c r="BD136" s="70">
        <f t="shared" ref="BD136" si="789">SUM(BD137:BD142)</f>
        <v>1</v>
      </c>
      <c r="BE136" s="70">
        <f t="shared" ref="BE136" si="790">SUM(BE137:BE142)</f>
        <v>3</v>
      </c>
      <c r="BF136" s="70">
        <f t="shared" ref="BF136" si="791">SUM(BF137:BF142)</f>
        <v>2</v>
      </c>
      <c r="BG136" s="70">
        <f t="shared" ref="BG136" si="792">SUM(BG137:BG142)</f>
        <v>0</v>
      </c>
      <c r="BH136" s="70">
        <f t="shared" ref="BH136" si="793">SUM(BH137:BH142)</f>
        <v>0</v>
      </c>
      <c r="BI136" s="70">
        <f t="shared" ref="BI136" si="794">SUM(BI137:BI142)</f>
        <v>0</v>
      </c>
      <c r="BJ136" s="70">
        <f t="shared" ref="BJ136" si="795">SUM(BJ137:BJ142)</f>
        <v>3</v>
      </c>
      <c r="BK136" s="71">
        <f t="shared" ref="BK136:BK142" si="796">SUM(C136:BJ136)</f>
        <v>206</v>
      </c>
    </row>
    <row r="137" spans="1:63" outlineLevel="1" x14ac:dyDescent="0.3">
      <c r="A137" s="17"/>
      <c r="B137" s="19" t="s">
        <v>38</v>
      </c>
      <c r="C137" s="81">
        <f>COUNTIFS(Offshore_Wells_Jan_2024[[Region QB]:[Region QB]],"C/SWA",Offshore_Wells_Jan_2024[[Spud Year]:[Spud Year]],C$4,Offshore_Wells_Jan_2024[[Original Wellbore Intent]:[Original Wellbore Intent]],"Exploration",Offshore_Wells_Jan_2024[[Sidetrack/Respud]:[Sidetrack/Respud]],"Mech. Sidetracks")</f>
        <v>0</v>
      </c>
      <c r="D137" s="81">
        <f>COUNTIFS(Offshore_Wells_Jan_2024[[Region QB]:[Region QB]],"C/SWA",Offshore_Wells_Jan_2024[[Spud Year]:[Spud Year]],D$4,Offshore_Wells_Jan_2024[[Original Wellbore Intent]:[Original Wellbore Intent]],"Exploration",Offshore_Wells_Jan_2024[[Sidetrack/Respud]:[Sidetrack/Respud]],"Mech. Sidetracks")</f>
        <v>0</v>
      </c>
      <c r="E137" s="81">
        <f>COUNTIFS(Offshore_Wells_Jan_2024[[Region QB]:[Region QB]],"C/SWA",Offshore_Wells_Jan_2024[[Spud Year]:[Spud Year]],E$4,Offshore_Wells_Jan_2024[[Original Wellbore Intent]:[Original Wellbore Intent]],"Exploration",Offshore_Wells_Jan_2024[[Sidetrack/Respud]:[Sidetrack/Respud]],"Mech. Sidetracks")</f>
        <v>0</v>
      </c>
      <c r="F137" s="81">
        <f>COUNTIFS(Offshore_Wells_Jan_2024[[Region QB]:[Region QB]],"C/SWA",Offshore_Wells_Jan_2024[[Spud Year]:[Spud Year]],F$4,Offshore_Wells_Jan_2024[[Original Wellbore Intent]:[Original Wellbore Intent]],"Exploration",Offshore_Wells_Jan_2024[[Sidetrack/Respud]:[Sidetrack/Respud]],"Mech. Sidetracks")</f>
        <v>0</v>
      </c>
      <c r="G137" s="81">
        <f>COUNTIFS(Offshore_Wells_Jan_2024[[Region QB]:[Region QB]],"C/SWA",Offshore_Wells_Jan_2024[[Spud Year]:[Spud Year]],G$4,Offshore_Wells_Jan_2024[[Original Wellbore Intent]:[Original Wellbore Intent]],"Exploration",Offshore_Wells_Jan_2024[[Sidetrack/Respud]:[Sidetrack/Respud]],"Mech. Sidetracks")</f>
        <v>0</v>
      </c>
      <c r="H137" s="81">
        <f>COUNTIFS(Offshore_Wells_Jan_2024[[Region QB]:[Region QB]],"C/SWA",Offshore_Wells_Jan_2024[[Spud Year]:[Spud Year]],H$4,Offshore_Wells_Jan_2024[[Original Wellbore Intent]:[Original Wellbore Intent]],"Exploration",Offshore_Wells_Jan_2024[[Sidetrack/Respud]:[Sidetrack/Respud]],"Mech. Sidetracks")</f>
        <v>0</v>
      </c>
      <c r="I137" s="81">
        <f>COUNTIFS(Offshore_Wells_Jan_2024[[Region QB]:[Region QB]],"C/SWA",Offshore_Wells_Jan_2024[[Spud Year]:[Spud Year]],I$4,Offshore_Wells_Jan_2024[[Original Wellbore Intent]:[Original Wellbore Intent]],"Exploration",Offshore_Wells_Jan_2024[[Sidetrack/Respud]:[Sidetrack/Respud]],"Mech. Sidetracks")</f>
        <v>0</v>
      </c>
      <c r="J137" s="81">
        <f>COUNTIFS(Offshore_Wells_Jan_2024[[Region QB]:[Region QB]],"C/SWA",Offshore_Wells_Jan_2024[[Spud Year]:[Spud Year]],J$4,Offshore_Wells_Jan_2024[[Original Wellbore Intent]:[Original Wellbore Intent]],"Exploration",Offshore_Wells_Jan_2024[[Sidetrack/Respud]:[Sidetrack/Respud]],"Mech. Sidetracks")</f>
        <v>0</v>
      </c>
      <c r="K137" s="81">
        <f>COUNTIFS(Offshore_Wells_Jan_2024[[Region QB]:[Region QB]],"C/SWA",Offshore_Wells_Jan_2024[[Spud Year]:[Spud Year]],K$4,Offshore_Wells_Jan_2024[[Original Wellbore Intent]:[Original Wellbore Intent]],"Exploration",Offshore_Wells_Jan_2024[[Sidetrack/Respud]:[Sidetrack/Respud]],"Mech. Sidetracks")</f>
        <v>0</v>
      </c>
      <c r="L137" s="81">
        <f>COUNTIFS(Offshore_Wells_Jan_2024[[Region QB]:[Region QB]],"C/SWA",Offshore_Wells_Jan_2024[[Spud Year]:[Spud Year]],L$4,Offshore_Wells_Jan_2024[[Original Wellbore Intent]:[Original Wellbore Intent]],"Exploration",Offshore_Wells_Jan_2024[[Sidetrack/Respud]:[Sidetrack/Respud]],"Mech. Sidetracks")</f>
        <v>0</v>
      </c>
      <c r="M137" s="81">
        <f>COUNTIFS(Offshore_Wells_Jan_2024[[Region QB]:[Region QB]],"C/SWA",Offshore_Wells_Jan_2024[[Spud Year]:[Spud Year]],M$4,Offshore_Wells_Jan_2024[[Original Wellbore Intent]:[Original Wellbore Intent]],"Exploration",Offshore_Wells_Jan_2024[[Sidetrack/Respud]:[Sidetrack/Respud]],"Mech. Sidetracks")</f>
        <v>0</v>
      </c>
      <c r="N137" s="81">
        <f>COUNTIFS(Offshore_Wells_Jan_2024[[Region QB]:[Region QB]],"C/SWA",Offshore_Wells_Jan_2024[[Spud Year]:[Spud Year]],N$4,Offshore_Wells_Jan_2024[[Original Wellbore Intent]:[Original Wellbore Intent]],"Exploration",Offshore_Wells_Jan_2024[[Sidetrack/Respud]:[Sidetrack/Respud]],"Mech. Sidetracks")</f>
        <v>0</v>
      </c>
      <c r="O137" s="81">
        <f>COUNTIFS(Offshore_Wells_Jan_2024[[Region QB]:[Region QB]],"C/SWA",Offshore_Wells_Jan_2024[[Spud Year]:[Spud Year]],O$4,Offshore_Wells_Jan_2024[[Original Wellbore Intent]:[Original Wellbore Intent]],"Exploration",Offshore_Wells_Jan_2024[[Sidetrack/Respud]:[Sidetrack/Respud]],"Mech. Sidetracks")</f>
        <v>0</v>
      </c>
      <c r="P137" s="81">
        <f>COUNTIFS(Offshore_Wells_Jan_2024[[Region QB]:[Region QB]],"C/SWA",Offshore_Wells_Jan_2024[[Spud Year]:[Spud Year]],P$4,Offshore_Wells_Jan_2024[[Original Wellbore Intent]:[Original Wellbore Intent]],"Exploration",Offshore_Wells_Jan_2024[[Sidetrack/Respud]:[Sidetrack/Respud]],"Mech. Sidetracks")</f>
        <v>0</v>
      </c>
      <c r="Q137" s="81">
        <f>COUNTIFS(Offshore_Wells_Jan_2024[[Region QB]:[Region QB]],"C/SWA",Offshore_Wells_Jan_2024[[Spud Year]:[Spud Year]],Q$4,Offshore_Wells_Jan_2024[[Original Wellbore Intent]:[Original Wellbore Intent]],"Exploration",Offshore_Wells_Jan_2024[[Sidetrack/Respud]:[Sidetrack/Respud]],"Mech. Sidetracks")</f>
        <v>0</v>
      </c>
      <c r="R137" s="81">
        <f>COUNTIFS(Offshore_Wells_Jan_2024[[Region QB]:[Region QB]],"C/SWA",Offshore_Wells_Jan_2024[[Spud Year]:[Spud Year]],R$4,Offshore_Wells_Jan_2024[[Original Wellbore Intent]:[Original Wellbore Intent]],"Exploration",Offshore_Wells_Jan_2024[[Sidetrack/Respud]:[Sidetrack/Respud]],"Mech. Sidetracks")</f>
        <v>2</v>
      </c>
      <c r="S137" s="81">
        <f>COUNTIFS(Offshore_Wells_Jan_2024[[Region QB]:[Region QB]],"C/SWA",Offshore_Wells_Jan_2024[[Spud Year]:[Spud Year]],S$4,Offshore_Wells_Jan_2024[[Original Wellbore Intent]:[Original Wellbore Intent]],"Exploration",Offshore_Wells_Jan_2024[[Sidetrack/Respud]:[Sidetrack/Respud]],"Mech. Sidetracks")</f>
        <v>0</v>
      </c>
      <c r="T137" s="81">
        <f>COUNTIFS(Offshore_Wells_Jan_2024[[Region QB]:[Region QB]],"C/SWA",Offshore_Wells_Jan_2024[[Spud Year]:[Spud Year]],T$4,Offshore_Wells_Jan_2024[[Original Wellbore Intent]:[Original Wellbore Intent]],"Exploration",Offshore_Wells_Jan_2024[[Sidetrack/Respud]:[Sidetrack/Respud]],"Mech. Sidetracks")</f>
        <v>0</v>
      </c>
      <c r="U137" s="81">
        <f>COUNTIFS(Offshore_Wells_Jan_2024[[Region QB]:[Region QB]],"C/SWA",Offshore_Wells_Jan_2024[[Spud Year]:[Spud Year]],U$4,Offshore_Wells_Jan_2024[[Original Wellbore Intent]:[Original Wellbore Intent]],"Exploration",Offshore_Wells_Jan_2024[[Sidetrack/Respud]:[Sidetrack/Respud]],"Mech. Sidetracks")</f>
        <v>1</v>
      </c>
      <c r="V137" s="81">
        <f>COUNTIFS(Offshore_Wells_Jan_2024[[Region QB]:[Region QB]],"C/SWA",Offshore_Wells_Jan_2024[[Spud Year]:[Spud Year]],V$4,Offshore_Wells_Jan_2024[[Original Wellbore Intent]:[Original Wellbore Intent]],"Exploration",Offshore_Wells_Jan_2024[[Sidetrack/Respud]:[Sidetrack/Respud]],"Mech. Sidetracks")</f>
        <v>0</v>
      </c>
      <c r="W137" s="81">
        <f>COUNTIFS(Offshore_Wells_Jan_2024[[Region QB]:[Region QB]],"C/SWA",Offshore_Wells_Jan_2024[[Spud Year]:[Spud Year]],W$4,Offshore_Wells_Jan_2024[[Original Wellbore Intent]:[Original Wellbore Intent]],"Exploration",Offshore_Wells_Jan_2024[[Sidetrack/Respud]:[Sidetrack/Respud]],"Mech. Sidetracks")</f>
        <v>0</v>
      </c>
      <c r="X137" s="81">
        <f>COUNTIFS(Offshore_Wells_Jan_2024[[Region QB]:[Region QB]],"C/SWA",Offshore_Wells_Jan_2024[[Spud Year]:[Spud Year]],X$4,Offshore_Wells_Jan_2024[[Original Wellbore Intent]:[Original Wellbore Intent]],"Exploration",Offshore_Wells_Jan_2024[[Sidetrack/Respud]:[Sidetrack/Respud]],"Mech. Sidetracks")</f>
        <v>0</v>
      </c>
      <c r="Y137" s="81">
        <f>COUNTIFS(Offshore_Wells_Jan_2024[[Region QB]:[Region QB]],"C/SWA",Offshore_Wells_Jan_2024[[Spud Year]:[Spud Year]],Y$4,Offshore_Wells_Jan_2024[[Original Wellbore Intent]:[Original Wellbore Intent]],"Exploration",Offshore_Wells_Jan_2024[[Sidetrack/Respud]:[Sidetrack/Respud]],"Mech. Sidetracks")</f>
        <v>0</v>
      </c>
      <c r="Z137" s="81">
        <f>COUNTIFS(Offshore_Wells_Jan_2024[[Region QB]:[Region QB]],"C/SWA",Offshore_Wells_Jan_2024[[Spud Year]:[Spud Year]],Z$4,Offshore_Wells_Jan_2024[[Original Wellbore Intent]:[Original Wellbore Intent]],"Exploration",Offshore_Wells_Jan_2024[[Sidetrack/Respud]:[Sidetrack/Respud]],"Mech. Sidetracks")</f>
        <v>0</v>
      </c>
      <c r="AA137" s="81">
        <f>COUNTIFS(Offshore_Wells_Jan_2024[[Region QB]:[Region QB]],"C/SWA",Offshore_Wells_Jan_2024[[Spud Year]:[Spud Year]],AA$4,Offshore_Wells_Jan_2024[[Original Wellbore Intent]:[Original Wellbore Intent]],"Exploration",Offshore_Wells_Jan_2024[[Sidetrack/Respud]:[Sidetrack/Respud]],"Mech. Sidetracks")</f>
        <v>0</v>
      </c>
      <c r="AB137" s="81">
        <f>COUNTIFS(Offshore_Wells_Jan_2024[[Region QB]:[Region QB]],"C/SWA",Offshore_Wells_Jan_2024[[Spud Year]:[Spud Year]],AB$4,Offshore_Wells_Jan_2024[[Original Wellbore Intent]:[Original Wellbore Intent]],"Exploration",Offshore_Wells_Jan_2024[[Sidetrack/Respud]:[Sidetrack/Respud]],"Mech. Sidetracks")</f>
        <v>0</v>
      </c>
      <c r="AC137" s="81">
        <f>COUNTIFS(Offshore_Wells_Jan_2024[[Region QB]:[Region QB]],"C/SWA",Offshore_Wells_Jan_2024[[Spud Year]:[Spud Year]],AC$4,Offshore_Wells_Jan_2024[[Original Wellbore Intent]:[Original Wellbore Intent]],"Exploration",Offshore_Wells_Jan_2024[[Sidetrack/Respud]:[Sidetrack/Respud]],"Mech. Sidetracks")</f>
        <v>0</v>
      </c>
      <c r="AD137" s="81">
        <f>COUNTIFS(Offshore_Wells_Jan_2024[[Region QB]:[Region QB]],"C/SWA",Offshore_Wells_Jan_2024[[Spud Year]:[Spud Year]],AD$4,Offshore_Wells_Jan_2024[[Original Wellbore Intent]:[Original Wellbore Intent]],"Exploration",Offshore_Wells_Jan_2024[[Sidetrack/Respud]:[Sidetrack/Respud]],"Mech. Sidetracks")</f>
        <v>0</v>
      </c>
      <c r="AE137" s="81">
        <f>COUNTIFS(Offshore_Wells_Jan_2024[[Region QB]:[Region QB]],"C/SWA",Offshore_Wells_Jan_2024[[Spud Year]:[Spud Year]],AE$4,Offshore_Wells_Jan_2024[[Original Wellbore Intent]:[Original Wellbore Intent]],"Exploration",Offshore_Wells_Jan_2024[[Sidetrack/Respud]:[Sidetrack/Respud]],"Mech. Sidetracks")</f>
        <v>0</v>
      </c>
      <c r="AF137" s="81">
        <f>COUNTIFS(Offshore_Wells_Jan_2024[[Region QB]:[Region QB]],"C/SWA",Offshore_Wells_Jan_2024[[Spud Year]:[Spud Year]],AF$4,Offshore_Wells_Jan_2024[[Original Wellbore Intent]:[Original Wellbore Intent]],"Exploration",Offshore_Wells_Jan_2024[[Sidetrack/Respud]:[Sidetrack/Respud]],"Mech. Sidetracks")</f>
        <v>0</v>
      </c>
      <c r="AG137" s="81">
        <f>COUNTIFS(Offshore_Wells_Jan_2024[[Region QB]:[Region QB]],"C/SWA",Offshore_Wells_Jan_2024[[Spud Year]:[Spud Year]],AG$4,Offshore_Wells_Jan_2024[[Original Wellbore Intent]:[Original Wellbore Intent]],"Exploration",Offshore_Wells_Jan_2024[[Sidetrack/Respud]:[Sidetrack/Respud]],"Mech. Sidetracks")</f>
        <v>0</v>
      </c>
      <c r="AH137" s="81">
        <f>COUNTIFS(Offshore_Wells_Jan_2024[[Region QB]:[Region QB]],"C/SWA",Offshore_Wells_Jan_2024[[Spud Year]:[Spud Year]],AH$4,Offshore_Wells_Jan_2024[[Original Wellbore Intent]:[Original Wellbore Intent]],"Exploration",Offshore_Wells_Jan_2024[[Sidetrack/Respud]:[Sidetrack/Respud]],"Mech. Sidetracks")</f>
        <v>0</v>
      </c>
      <c r="AI137" s="81">
        <f>COUNTIFS(Offshore_Wells_Jan_2024[[Region QB]:[Region QB]],"C/SWA",Offshore_Wells_Jan_2024[[Spud Year]:[Spud Year]],AI$4,Offshore_Wells_Jan_2024[[Original Wellbore Intent]:[Original Wellbore Intent]],"Exploration",Offshore_Wells_Jan_2024[[Sidetrack/Respud]:[Sidetrack/Respud]],"Mech. Sidetracks")</f>
        <v>0</v>
      </c>
      <c r="AJ137" s="81">
        <f>COUNTIFS(Offshore_Wells_Jan_2024[[Region QB]:[Region QB]],"C/SWA",Offshore_Wells_Jan_2024[[Spud Year]:[Spud Year]],AJ$4,Offshore_Wells_Jan_2024[[Original Wellbore Intent]:[Original Wellbore Intent]],"Exploration",Offshore_Wells_Jan_2024[[Sidetrack/Respud]:[Sidetrack/Respud]],"Mech. Sidetracks")</f>
        <v>0</v>
      </c>
      <c r="AK137" s="81">
        <f>COUNTIFS(Offshore_Wells_Jan_2024[[Region QB]:[Region QB]],"C/SWA",Offshore_Wells_Jan_2024[[Spud Year]:[Spud Year]],AK$4,Offshore_Wells_Jan_2024[[Original Wellbore Intent]:[Original Wellbore Intent]],"Exploration",Offshore_Wells_Jan_2024[[Sidetrack/Respud]:[Sidetrack/Respud]],"Mech. Sidetracks")</f>
        <v>0</v>
      </c>
      <c r="AL137" s="81">
        <f>COUNTIFS(Offshore_Wells_Jan_2024[[Region QB]:[Region QB]],"C/SWA",Offshore_Wells_Jan_2024[[Spud Year]:[Spud Year]],AL$4,Offshore_Wells_Jan_2024[[Original Wellbore Intent]:[Original Wellbore Intent]],"Exploration",Offshore_Wells_Jan_2024[[Sidetrack/Respud]:[Sidetrack/Respud]],"Mech. Sidetracks")</f>
        <v>0</v>
      </c>
      <c r="AM137" s="81">
        <f>COUNTIFS(Offshore_Wells_Jan_2024[[Region QB]:[Region QB]],"C/SWA",Offshore_Wells_Jan_2024[[Spud Year]:[Spud Year]],AM$4,Offshore_Wells_Jan_2024[[Original Wellbore Intent]:[Original Wellbore Intent]],"Exploration",Offshore_Wells_Jan_2024[[Sidetrack/Respud]:[Sidetrack/Respud]],"Mech. Sidetracks")</f>
        <v>0</v>
      </c>
      <c r="AN137" s="81">
        <f>COUNTIFS(Offshore_Wells_Jan_2024[[Region QB]:[Region QB]],"C/SWA",Offshore_Wells_Jan_2024[[Spud Year]:[Spud Year]],AN$4,Offshore_Wells_Jan_2024[[Original Wellbore Intent]:[Original Wellbore Intent]],"Exploration",Offshore_Wells_Jan_2024[[Sidetrack/Respud]:[Sidetrack/Respud]],"Mech. Sidetracks")</f>
        <v>0</v>
      </c>
      <c r="AO137" s="81">
        <f>COUNTIFS(Offshore_Wells_Jan_2024[[Region QB]:[Region QB]],"C/SWA",Offshore_Wells_Jan_2024[[Spud Year]:[Spud Year]],AO$4,Offshore_Wells_Jan_2024[[Original Wellbore Intent]:[Original Wellbore Intent]],"Exploration",Offshore_Wells_Jan_2024[[Sidetrack/Respud]:[Sidetrack/Respud]],"Mech. Sidetracks")</f>
        <v>0</v>
      </c>
      <c r="AP137" s="81">
        <f>COUNTIFS(Offshore_Wells_Jan_2024[[Region QB]:[Region QB]],"C/SWA",Offshore_Wells_Jan_2024[[Spud Year]:[Spud Year]],AP$4,Offshore_Wells_Jan_2024[[Original Wellbore Intent]:[Original Wellbore Intent]],"Exploration",Offshore_Wells_Jan_2024[[Sidetrack/Respud]:[Sidetrack/Respud]],"Mech. Sidetracks")</f>
        <v>0</v>
      </c>
      <c r="AQ137" s="81">
        <f>COUNTIFS(Offshore_Wells_Jan_2024[[Region QB]:[Region QB]],"C/SWA",Offshore_Wells_Jan_2024[[Spud Year]:[Spud Year]],AQ$4,Offshore_Wells_Jan_2024[[Original Wellbore Intent]:[Original Wellbore Intent]],"Exploration",Offshore_Wells_Jan_2024[[Sidetrack/Respud]:[Sidetrack/Respud]],"Mech. Sidetracks")</f>
        <v>0</v>
      </c>
      <c r="AR137" s="81">
        <f>COUNTIFS(Offshore_Wells_Jan_2024[[Region QB]:[Region QB]],"C/SWA",Offshore_Wells_Jan_2024[[Spud Year]:[Spud Year]],AR$4,Offshore_Wells_Jan_2024[[Original Wellbore Intent]:[Original Wellbore Intent]],"Exploration",Offshore_Wells_Jan_2024[[Sidetrack/Respud]:[Sidetrack/Respud]],"Mech. Sidetracks")</f>
        <v>0</v>
      </c>
      <c r="AS137" s="81">
        <f>COUNTIFS(Offshore_Wells_Jan_2024[[Region QB]:[Region QB]],"C/SWA",Offshore_Wells_Jan_2024[[Spud Year]:[Spud Year]],AS$4,Offshore_Wells_Jan_2024[[Original Wellbore Intent]:[Original Wellbore Intent]],"Exploration",Offshore_Wells_Jan_2024[[Sidetrack/Respud]:[Sidetrack/Respud]],"Mech. Sidetracks")</f>
        <v>0</v>
      </c>
      <c r="AT137" s="81">
        <f>COUNTIFS(Offshore_Wells_Jan_2024[[Region QB]:[Region QB]],"C/SWA",Offshore_Wells_Jan_2024[[Spud Year]:[Spud Year]],AT$4,Offshore_Wells_Jan_2024[[Original Wellbore Intent]:[Original Wellbore Intent]],"Exploration",Offshore_Wells_Jan_2024[[Sidetrack/Respud]:[Sidetrack/Respud]],"Mech. Sidetracks")</f>
        <v>0</v>
      </c>
      <c r="AU137" s="81">
        <f>COUNTIFS(Offshore_Wells_Jan_2024[[Region QB]:[Region QB]],"C/SWA",Offshore_Wells_Jan_2024[[Spud Year]:[Spud Year]],AU$4,Offshore_Wells_Jan_2024[[Original Wellbore Intent]:[Original Wellbore Intent]],"Exploration",Offshore_Wells_Jan_2024[[Sidetrack/Respud]:[Sidetrack/Respud]],"Mech. Sidetracks")</f>
        <v>0</v>
      </c>
      <c r="AV137" s="81">
        <f>COUNTIFS(Offshore_Wells_Jan_2024[[Region QB]:[Region QB]],"C/SWA",Offshore_Wells_Jan_2024[[Spud Year]:[Spud Year]],AV$4,Offshore_Wells_Jan_2024[[Original Wellbore Intent]:[Original Wellbore Intent]],"Exploration",Offshore_Wells_Jan_2024[[Sidetrack/Respud]:[Sidetrack/Respud]],"Mech. Sidetracks")</f>
        <v>0</v>
      </c>
      <c r="AW137" s="81">
        <f>COUNTIFS(Offshore_Wells_Jan_2024[[Region QB]:[Region QB]],"C/SWA",Offshore_Wells_Jan_2024[[Spud Year]:[Spud Year]],AW$4,Offshore_Wells_Jan_2024[[Original Wellbore Intent]:[Original Wellbore Intent]],"Exploration",Offshore_Wells_Jan_2024[[Sidetrack/Respud]:[Sidetrack/Respud]],"Mech. Sidetracks")</f>
        <v>0</v>
      </c>
      <c r="AX137" s="81">
        <f>COUNTIFS(Offshore_Wells_Jan_2024[[Region QB]:[Region QB]],"C/SWA",Offshore_Wells_Jan_2024[[Spud Year]:[Spud Year]],AX$4,Offshore_Wells_Jan_2024[[Original Wellbore Intent]:[Original Wellbore Intent]],"Exploration",Offshore_Wells_Jan_2024[[Sidetrack/Respud]:[Sidetrack/Respud]],"Mech. Sidetracks")</f>
        <v>0</v>
      </c>
      <c r="AY137" s="81">
        <f>COUNTIFS(Offshore_Wells_Jan_2024[[Region QB]:[Region QB]],"C/SWA",Offshore_Wells_Jan_2024[[Spud Year]:[Spud Year]],AY$4,Offshore_Wells_Jan_2024[[Original Wellbore Intent]:[Original Wellbore Intent]],"Exploration",Offshore_Wells_Jan_2024[[Sidetrack/Respud]:[Sidetrack/Respud]],"Mech. Sidetracks")</f>
        <v>0</v>
      </c>
      <c r="AZ137" s="81">
        <f>COUNTIFS(Offshore_Wells_Jan_2024[[Region QB]:[Region QB]],"C/SWA",Offshore_Wells_Jan_2024[[Spud Year]:[Spud Year]],AZ$4,Offshore_Wells_Jan_2024[[Original Wellbore Intent]:[Original Wellbore Intent]],"Exploration",Offshore_Wells_Jan_2024[[Sidetrack/Respud]:[Sidetrack/Respud]],"Mech. Sidetracks")</f>
        <v>0</v>
      </c>
      <c r="BA137" s="81">
        <f>COUNTIFS(Offshore_Wells_Jan_2024[[Region QB]:[Region QB]],"C/SWA",Offshore_Wells_Jan_2024[[Spud Year]:[Spud Year]],BA$4,Offshore_Wells_Jan_2024[[Original Wellbore Intent]:[Original Wellbore Intent]],"Exploration",Offshore_Wells_Jan_2024[[Sidetrack/Respud]:[Sidetrack/Respud]],"Mech. Sidetracks")</f>
        <v>0</v>
      </c>
      <c r="BB137" s="81">
        <f>COUNTIFS(Offshore_Wells_Jan_2024[[Region QB]:[Region QB]],"C/SWA",Offshore_Wells_Jan_2024[[Spud Year]:[Spud Year]],BB$4,Offshore_Wells_Jan_2024[[Original Wellbore Intent]:[Original Wellbore Intent]],"Exploration",Offshore_Wells_Jan_2024[[Sidetrack/Respud]:[Sidetrack/Respud]],"Mech. Sidetracks")</f>
        <v>0</v>
      </c>
      <c r="BC137" s="81">
        <f>COUNTIFS(Offshore_Wells_Jan_2024[[Region QB]:[Region QB]],"C/SWA",Offshore_Wells_Jan_2024[[Spud Year]:[Spud Year]],BC$4,Offshore_Wells_Jan_2024[[Original Wellbore Intent]:[Original Wellbore Intent]],"Exploration",Offshore_Wells_Jan_2024[[Sidetrack/Respud]:[Sidetrack/Respud]],"Mech. Sidetracks")</f>
        <v>0</v>
      </c>
      <c r="BD137" s="81">
        <f>COUNTIFS(Offshore_Wells_Jan_2024[[Region QB]:[Region QB]],"C/SWA",Offshore_Wells_Jan_2024[[Spud Year]:[Spud Year]],BD$4,Offshore_Wells_Jan_2024[[Original Wellbore Intent]:[Original Wellbore Intent]],"Exploration",Offshore_Wells_Jan_2024[[Sidetrack/Respud]:[Sidetrack/Respud]],"Mech. Sidetracks")</f>
        <v>0</v>
      </c>
      <c r="BE137" s="81">
        <f>COUNTIFS(Offshore_Wells_Jan_2024[[Region QB]:[Region QB]],"C/SWA",Offshore_Wells_Jan_2024[[Spud Year]:[Spud Year]],BE$4,Offshore_Wells_Jan_2024[[Original Wellbore Intent]:[Original Wellbore Intent]],"Exploration",Offshore_Wells_Jan_2024[[Sidetrack/Respud]:[Sidetrack/Respud]],"Mech. Sidetracks")</f>
        <v>0</v>
      </c>
      <c r="BF137" s="81">
        <f>COUNTIFS(Offshore_Wells_Jan_2024[[Region QB]:[Region QB]],"C/SWA",Offshore_Wells_Jan_2024[[Spud Year]:[Spud Year]],BF$4,Offshore_Wells_Jan_2024[[Original Wellbore Intent]:[Original Wellbore Intent]],"Exploration",Offshore_Wells_Jan_2024[[Sidetrack/Respud]:[Sidetrack/Respud]],"Mech. Sidetracks")</f>
        <v>0</v>
      </c>
      <c r="BG137" s="81">
        <f>COUNTIFS(Offshore_Wells_Jan_2024[[Region QB]:[Region QB]],"C/SWA",Offshore_Wells_Jan_2024[[Spud Year]:[Spud Year]],BG$4,Offshore_Wells_Jan_2024[[Original Wellbore Intent]:[Original Wellbore Intent]],"Exploration",Offshore_Wells_Jan_2024[[Sidetrack/Respud]:[Sidetrack/Respud]],"Mech. Sidetracks")</f>
        <v>0</v>
      </c>
      <c r="BH137" s="81">
        <f>COUNTIFS(Offshore_Wells_Jan_2024[[Region QB]:[Region QB]],"C/SWA",Offshore_Wells_Jan_2024[[Spud Year]:[Spud Year]],BH$4,Offshore_Wells_Jan_2024[[Original Wellbore Intent]:[Original Wellbore Intent]],"Exploration",Offshore_Wells_Jan_2024[[Sidetrack/Respud]:[Sidetrack/Respud]],"Mech. Sidetracks")</f>
        <v>0</v>
      </c>
      <c r="BI137" s="81">
        <f>COUNTIFS(Offshore_Wells_Jan_2024[[Region QB]:[Region QB]],"C/SWA",Offshore_Wells_Jan_2024[[Spud Year]:[Spud Year]],BI$4,Offshore_Wells_Jan_2024[[Original Wellbore Intent]:[Original Wellbore Intent]],"Exploration",Offshore_Wells_Jan_2024[[Sidetrack/Respud]:[Sidetrack/Respud]],"Mech. Sidetracks")</f>
        <v>0</v>
      </c>
      <c r="BJ137" s="81">
        <f>COUNTIFS(Offshore_Wells_Jan_2024[[Region QB]:[Region QB]],"C/SWA",Offshore_Wells_Jan_2024[[Spud Year]:[Spud Year]],BJ$4,Offshore_Wells_Jan_2024[[Original Wellbore Intent]:[Original Wellbore Intent]],"Exploration",Offshore_Wells_Jan_2024[[Sidetrack/Respud]:[Sidetrack/Respud]],"Mech. Sidetracks")</f>
        <v>0</v>
      </c>
      <c r="BK137" s="73">
        <f t="shared" si="796"/>
        <v>3</v>
      </c>
    </row>
    <row r="138" spans="1:63" outlineLevel="1" x14ac:dyDescent="0.3">
      <c r="A138" s="17"/>
      <c r="B138" s="19" t="s">
        <v>39</v>
      </c>
      <c r="C138" s="81">
        <f>COUNTIFS(Offshore_Wells_Jan_2024[[Region QB]:[Region QB]],"CNS",Offshore_Wells_Jan_2024[[Spud Year]:[Spud Year]],C$4,Offshore_Wells_Jan_2024[[Original Wellbore Intent]:[Original Wellbore Intent]],"Exploration",Offshore_Wells_Jan_2024[[Sidetrack/Respud]:[Sidetrack/Respud]],"Mech. Sidetracks")</f>
        <v>0</v>
      </c>
      <c r="D138" s="81">
        <f>COUNTIFS(Offshore_Wells_Jan_2024[[Region QB]:[Region QB]],"CNS",Offshore_Wells_Jan_2024[[Spud Year]:[Spud Year]],D$4,Offshore_Wells_Jan_2024[[Original Wellbore Intent]:[Original Wellbore Intent]],"Exploration",Offshore_Wells_Jan_2024[[Sidetrack/Respud]:[Sidetrack/Respud]],"Mech. Sidetracks")</f>
        <v>0</v>
      </c>
      <c r="E138" s="81">
        <f>COUNTIFS(Offshore_Wells_Jan_2024[[Region QB]:[Region QB]],"CNS",Offshore_Wells_Jan_2024[[Spud Year]:[Spud Year]],E$4,Offshore_Wells_Jan_2024[[Original Wellbore Intent]:[Original Wellbore Intent]],"Exploration",Offshore_Wells_Jan_2024[[Sidetrack/Respud]:[Sidetrack/Respud]],"Mech. Sidetracks")</f>
        <v>0</v>
      </c>
      <c r="F138" s="81">
        <f>COUNTIFS(Offshore_Wells_Jan_2024[[Region QB]:[Region QB]],"CNS",Offshore_Wells_Jan_2024[[Spud Year]:[Spud Year]],F$4,Offshore_Wells_Jan_2024[[Original Wellbore Intent]:[Original Wellbore Intent]],"Exploration",Offshore_Wells_Jan_2024[[Sidetrack/Respud]:[Sidetrack/Respud]],"Mech. Sidetracks")</f>
        <v>0</v>
      </c>
      <c r="G138" s="81">
        <f>COUNTIFS(Offshore_Wells_Jan_2024[[Region QB]:[Region QB]],"CNS",Offshore_Wells_Jan_2024[[Spud Year]:[Spud Year]],G$4,Offshore_Wells_Jan_2024[[Original Wellbore Intent]:[Original Wellbore Intent]],"Exploration",Offshore_Wells_Jan_2024[[Sidetrack/Respud]:[Sidetrack/Respud]],"Mech. Sidetracks")</f>
        <v>0</v>
      </c>
      <c r="H138" s="81">
        <f>COUNTIFS(Offshore_Wells_Jan_2024[[Region QB]:[Region QB]],"CNS",Offshore_Wells_Jan_2024[[Spud Year]:[Spud Year]],H$4,Offshore_Wells_Jan_2024[[Original Wellbore Intent]:[Original Wellbore Intent]],"Exploration",Offshore_Wells_Jan_2024[[Sidetrack/Respud]:[Sidetrack/Respud]],"Mech. Sidetracks")</f>
        <v>0</v>
      </c>
      <c r="I138" s="81">
        <f>COUNTIFS(Offshore_Wells_Jan_2024[[Region QB]:[Region QB]],"CNS",Offshore_Wells_Jan_2024[[Spud Year]:[Spud Year]],I$4,Offshore_Wells_Jan_2024[[Original Wellbore Intent]:[Original Wellbore Intent]],"Exploration",Offshore_Wells_Jan_2024[[Sidetrack/Respud]:[Sidetrack/Respud]],"Mech. Sidetracks")</f>
        <v>0</v>
      </c>
      <c r="J138" s="81">
        <f>COUNTIFS(Offshore_Wells_Jan_2024[[Region QB]:[Region QB]],"CNS",Offshore_Wells_Jan_2024[[Spud Year]:[Spud Year]],J$4,Offshore_Wells_Jan_2024[[Original Wellbore Intent]:[Original Wellbore Intent]],"Exploration",Offshore_Wells_Jan_2024[[Sidetrack/Respud]:[Sidetrack/Respud]],"Mech. Sidetracks")</f>
        <v>0</v>
      </c>
      <c r="K138" s="81">
        <f>COUNTIFS(Offshore_Wells_Jan_2024[[Region QB]:[Region QB]],"CNS",Offshore_Wells_Jan_2024[[Spud Year]:[Spud Year]],K$4,Offshore_Wells_Jan_2024[[Original Wellbore Intent]:[Original Wellbore Intent]],"Exploration",Offshore_Wells_Jan_2024[[Sidetrack/Respud]:[Sidetrack/Respud]],"Mech. Sidetracks")</f>
        <v>0</v>
      </c>
      <c r="L138" s="81">
        <f>COUNTIFS(Offshore_Wells_Jan_2024[[Region QB]:[Region QB]],"CNS",Offshore_Wells_Jan_2024[[Spud Year]:[Spud Year]],L$4,Offshore_Wells_Jan_2024[[Original Wellbore Intent]:[Original Wellbore Intent]],"Exploration",Offshore_Wells_Jan_2024[[Sidetrack/Respud]:[Sidetrack/Respud]],"Mech. Sidetracks")</f>
        <v>0</v>
      </c>
      <c r="M138" s="81">
        <f>COUNTIFS(Offshore_Wells_Jan_2024[[Region QB]:[Region QB]],"CNS",Offshore_Wells_Jan_2024[[Spud Year]:[Spud Year]],M$4,Offshore_Wells_Jan_2024[[Original Wellbore Intent]:[Original Wellbore Intent]],"Exploration",Offshore_Wells_Jan_2024[[Sidetrack/Respud]:[Sidetrack/Respud]],"Mech. Sidetracks")</f>
        <v>1</v>
      </c>
      <c r="N138" s="81">
        <f>COUNTIFS(Offshore_Wells_Jan_2024[[Region QB]:[Region QB]],"CNS",Offshore_Wells_Jan_2024[[Spud Year]:[Spud Year]],N$4,Offshore_Wells_Jan_2024[[Original Wellbore Intent]:[Original Wellbore Intent]],"Exploration",Offshore_Wells_Jan_2024[[Sidetrack/Respud]:[Sidetrack/Respud]],"Mech. Sidetracks")</f>
        <v>2</v>
      </c>
      <c r="O138" s="81">
        <f>COUNTIFS(Offshore_Wells_Jan_2024[[Region QB]:[Region QB]],"CNS",Offshore_Wells_Jan_2024[[Spud Year]:[Spud Year]],O$4,Offshore_Wells_Jan_2024[[Original Wellbore Intent]:[Original Wellbore Intent]],"Exploration",Offshore_Wells_Jan_2024[[Sidetrack/Respud]:[Sidetrack/Respud]],"Mech. Sidetracks")</f>
        <v>3</v>
      </c>
      <c r="P138" s="81">
        <f>COUNTIFS(Offshore_Wells_Jan_2024[[Region QB]:[Region QB]],"CNS",Offshore_Wells_Jan_2024[[Spud Year]:[Spud Year]],P$4,Offshore_Wells_Jan_2024[[Original Wellbore Intent]:[Original Wellbore Intent]],"Exploration",Offshore_Wells_Jan_2024[[Sidetrack/Respud]:[Sidetrack/Respud]],"Mech. Sidetracks")</f>
        <v>0</v>
      </c>
      <c r="Q138" s="81">
        <f>COUNTIFS(Offshore_Wells_Jan_2024[[Region QB]:[Region QB]],"CNS",Offshore_Wells_Jan_2024[[Spud Year]:[Spud Year]],Q$4,Offshore_Wells_Jan_2024[[Original Wellbore Intent]:[Original Wellbore Intent]],"Exploration",Offshore_Wells_Jan_2024[[Sidetrack/Respud]:[Sidetrack/Respud]],"Mech. Sidetracks")</f>
        <v>1</v>
      </c>
      <c r="R138" s="81">
        <f>COUNTIFS(Offshore_Wells_Jan_2024[[Region QB]:[Region QB]],"CNS",Offshore_Wells_Jan_2024[[Spud Year]:[Spud Year]],R$4,Offshore_Wells_Jan_2024[[Original Wellbore Intent]:[Original Wellbore Intent]],"Exploration",Offshore_Wells_Jan_2024[[Sidetrack/Respud]:[Sidetrack/Respud]],"Mech. Sidetracks")</f>
        <v>0</v>
      </c>
      <c r="S138" s="81">
        <f>COUNTIFS(Offshore_Wells_Jan_2024[[Region QB]:[Region QB]],"CNS",Offshore_Wells_Jan_2024[[Spud Year]:[Spud Year]],S$4,Offshore_Wells_Jan_2024[[Original Wellbore Intent]:[Original Wellbore Intent]],"Exploration",Offshore_Wells_Jan_2024[[Sidetrack/Respud]:[Sidetrack/Respud]],"Mech. Sidetracks")</f>
        <v>1</v>
      </c>
      <c r="T138" s="81">
        <f>COUNTIFS(Offshore_Wells_Jan_2024[[Region QB]:[Region QB]],"CNS",Offshore_Wells_Jan_2024[[Spud Year]:[Spud Year]],T$4,Offshore_Wells_Jan_2024[[Original Wellbore Intent]:[Original Wellbore Intent]],"Exploration",Offshore_Wells_Jan_2024[[Sidetrack/Respud]:[Sidetrack/Respud]],"Mech. Sidetracks")</f>
        <v>0</v>
      </c>
      <c r="U138" s="81">
        <f>COUNTIFS(Offshore_Wells_Jan_2024[[Region QB]:[Region QB]],"CNS",Offshore_Wells_Jan_2024[[Spud Year]:[Spud Year]],U$4,Offshore_Wells_Jan_2024[[Original Wellbore Intent]:[Original Wellbore Intent]],"Exploration",Offshore_Wells_Jan_2024[[Sidetrack/Respud]:[Sidetrack/Respud]],"Mech. Sidetracks")</f>
        <v>3</v>
      </c>
      <c r="V138" s="81">
        <f>COUNTIFS(Offshore_Wells_Jan_2024[[Region QB]:[Region QB]],"CNS",Offshore_Wells_Jan_2024[[Spud Year]:[Spud Year]],V$4,Offshore_Wells_Jan_2024[[Original Wellbore Intent]:[Original Wellbore Intent]],"Exploration",Offshore_Wells_Jan_2024[[Sidetrack/Respud]:[Sidetrack/Respud]],"Mech. Sidetracks")</f>
        <v>3</v>
      </c>
      <c r="W138" s="81">
        <f>COUNTIFS(Offshore_Wells_Jan_2024[[Region QB]:[Region QB]],"CNS",Offshore_Wells_Jan_2024[[Spud Year]:[Spud Year]],W$4,Offshore_Wells_Jan_2024[[Original Wellbore Intent]:[Original Wellbore Intent]],"Exploration",Offshore_Wells_Jan_2024[[Sidetrack/Respud]:[Sidetrack/Respud]],"Mech. Sidetracks")</f>
        <v>2</v>
      </c>
      <c r="X138" s="81">
        <f>COUNTIFS(Offshore_Wells_Jan_2024[[Region QB]:[Region QB]],"CNS",Offshore_Wells_Jan_2024[[Spud Year]:[Spud Year]],X$4,Offshore_Wells_Jan_2024[[Original Wellbore Intent]:[Original Wellbore Intent]],"Exploration",Offshore_Wells_Jan_2024[[Sidetrack/Respud]:[Sidetrack/Respud]],"Mech. Sidetracks")</f>
        <v>2</v>
      </c>
      <c r="Y138" s="81">
        <f>COUNTIFS(Offshore_Wells_Jan_2024[[Region QB]:[Region QB]],"CNS",Offshore_Wells_Jan_2024[[Spud Year]:[Spud Year]],Y$4,Offshore_Wells_Jan_2024[[Original Wellbore Intent]:[Original Wellbore Intent]],"Exploration",Offshore_Wells_Jan_2024[[Sidetrack/Respud]:[Sidetrack/Respud]],"Mech. Sidetracks")</f>
        <v>1</v>
      </c>
      <c r="Z138" s="81">
        <f>COUNTIFS(Offshore_Wells_Jan_2024[[Region QB]:[Region QB]],"CNS",Offshore_Wells_Jan_2024[[Spud Year]:[Spud Year]],Z$4,Offshore_Wells_Jan_2024[[Original Wellbore Intent]:[Original Wellbore Intent]],"Exploration",Offshore_Wells_Jan_2024[[Sidetrack/Respud]:[Sidetrack/Respud]],"Mech. Sidetracks")</f>
        <v>1</v>
      </c>
      <c r="AA138" s="81">
        <f>COUNTIFS(Offshore_Wells_Jan_2024[[Region QB]:[Region QB]],"CNS",Offshore_Wells_Jan_2024[[Spud Year]:[Spud Year]],AA$4,Offshore_Wells_Jan_2024[[Original Wellbore Intent]:[Original Wellbore Intent]],"Exploration",Offshore_Wells_Jan_2024[[Sidetrack/Respud]:[Sidetrack/Respud]],"Mech. Sidetracks")</f>
        <v>3</v>
      </c>
      <c r="AB138" s="81">
        <f>COUNTIFS(Offshore_Wells_Jan_2024[[Region QB]:[Region QB]],"CNS",Offshore_Wells_Jan_2024[[Spud Year]:[Spud Year]],AB$4,Offshore_Wells_Jan_2024[[Original Wellbore Intent]:[Original Wellbore Intent]],"Exploration",Offshore_Wells_Jan_2024[[Sidetrack/Respud]:[Sidetrack/Respud]],"Mech. Sidetracks")</f>
        <v>5</v>
      </c>
      <c r="AC138" s="81">
        <f>COUNTIFS(Offshore_Wells_Jan_2024[[Region QB]:[Region QB]],"CNS",Offshore_Wells_Jan_2024[[Spud Year]:[Spud Year]],AC$4,Offshore_Wells_Jan_2024[[Original Wellbore Intent]:[Original Wellbore Intent]],"Exploration",Offshore_Wells_Jan_2024[[Sidetrack/Respud]:[Sidetrack/Respud]],"Mech. Sidetracks")</f>
        <v>3</v>
      </c>
      <c r="AD138" s="81">
        <f>COUNTIFS(Offshore_Wells_Jan_2024[[Region QB]:[Region QB]],"CNS",Offshore_Wells_Jan_2024[[Spud Year]:[Spud Year]],AD$4,Offshore_Wells_Jan_2024[[Original Wellbore Intent]:[Original Wellbore Intent]],"Exploration",Offshore_Wells_Jan_2024[[Sidetrack/Respud]:[Sidetrack/Respud]],"Mech. Sidetracks")</f>
        <v>2</v>
      </c>
      <c r="AE138" s="81">
        <f>COUNTIFS(Offshore_Wells_Jan_2024[[Region QB]:[Region QB]],"CNS",Offshore_Wells_Jan_2024[[Spud Year]:[Spud Year]],AE$4,Offshore_Wells_Jan_2024[[Original Wellbore Intent]:[Original Wellbore Intent]],"Exploration",Offshore_Wells_Jan_2024[[Sidetrack/Respud]:[Sidetrack/Respud]],"Mech. Sidetracks")</f>
        <v>8</v>
      </c>
      <c r="AF138" s="81">
        <f>COUNTIFS(Offshore_Wells_Jan_2024[[Region QB]:[Region QB]],"CNS",Offshore_Wells_Jan_2024[[Spud Year]:[Spud Year]],AF$4,Offshore_Wells_Jan_2024[[Original Wellbore Intent]:[Original Wellbore Intent]],"Exploration",Offshore_Wells_Jan_2024[[Sidetrack/Respud]:[Sidetrack/Respud]],"Mech. Sidetracks")</f>
        <v>1</v>
      </c>
      <c r="AG138" s="81">
        <f>COUNTIFS(Offshore_Wells_Jan_2024[[Region QB]:[Region QB]],"CNS",Offshore_Wells_Jan_2024[[Spud Year]:[Spud Year]],AG$4,Offshore_Wells_Jan_2024[[Original Wellbore Intent]:[Original Wellbore Intent]],"Exploration",Offshore_Wells_Jan_2024[[Sidetrack/Respud]:[Sidetrack/Respud]],"Mech. Sidetracks")</f>
        <v>1</v>
      </c>
      <c r="AH138" s="81">
        <f>COUNTIFS(Offshore_Wells_Jan_2024[[Region QB]:[Region QB]],"CNS",Offshore_Wells_Jan_2024[[Spud Year]:[Spud Year]],AH$4,Offshore_Wells_Jan_2024[[Original Wellbore Intent]:[Original Wellbore Intent]],"Exploration",Offshore_Wells_Jan_2024[[Sidetrack/Respud]:[Sidetrack/Respud]],"Mech. Sidetracks")</f>
        <v>7</v>
      </c>
      <c r="AI138" s="81">
        <f>COUNTIFS(Offshore_Wells_Jan_2024[[Region QB]:[Region QB]],"CNS",Offshore_Wells_Jan_2024[[Spud Year]:[Spud Year]],AI$4,Offshore_Wells_Jan_2024[[Original Wellbore Intent]:[Original Wellbore Intent]],"Exploration",Offshore_Wells_Jan_2024[[Sidetrack/Respud]:[Sidetrack/Respud]],"Mech. Sidetracks")</f>
        <v>2</v>
      </c>
      <c r="AJ138" s="81">
        <f>COUNTIFS(Offshore_Wells_Jan_2024[[Region QB]:[Region QB]],"CNS",Offshore_Wells_Jan_2024[[Spud Year]:[Spud Year]],AJ$4,Offshore_Wells_Jan_2024[[Original Wellbore Intent]:[Original Wellbore Intent]],"Exploration",Offshore_Wells_Jan_2024[[Sidetrack/Respud]:[Sidetrack/Respud]],"Mech. Sidetracks")</f>
        <v>1</v>
      </c>
      <c r="AK138" s="81">
        <f>COUNTIFS(Offshore_Wells_Jan_2024[[Region QB]:[Region QB]],"CNS",Offshore_Wells_Jan_2024[[Spud Year]:[Spud Year]],AK$4,Offshore_Wells_Jan_2024[[Original Wellbore Intent]:[Original Wellbore Intent]],"Exploration",Offshore_Wells_Jan_2024[[Sidetrack/Respud]:[Sidetrack/Respud]],"Mech. Sidetracks")</f>
        <v>1</v>
      </c>
      <c r="AL138" s="81">
        <f>COUNTIFS(Offshore_Wells_Jan_2024[[Region QB]:[Region QB]],"CNS",Offshore_Wells_Jan_2024[[Spud Year]:[Spud Year]],AL$4,Offshore_Wells_Jan_2024[[Original Wellbore Intent]:[Original Wellbore Intent]],"Exploration",Offshore_Wells_Jan_2024[[Sidetrack/Respud]:[Sidetrack/Respud]],"Mech. Sidetracks")</f>
        <v>1</v>
      </c>
      <c r="AM138" s="81">
        <f>COUNTIFS(Offshore_Wells_Jan_2024[[Region QB]:[Region QB]],"CNS",Offshore_Wells_Jan_2024[[Spud Year]:[Spud Year]],AM$4,Offshore_Wells_Jan_2024[[Original Wellbore Intent]:[Original Wellbore Intent]],"Exploration",Offshore_Wells_Jan_2024[[Sidetrack/Respud]:[Sidetrack/Respud]],"Mech. Sidetracks")</f>
        <v>3</v>
      </c>
      <c r="AN138" s="81">
        <f>COUNTIFS(Offshore_Wells_Jan_2024[[Region QB]:[Region QB]],"CNS",Offshore_Wells_Jan_2024[[Spud Year]:[Spud Year]],AN$4,Offshore_Wells_Jan_2024[[Original Wellbore Intent]:[Original Wellbore Intent]],"Exploration",Offshore_Wells_Jan_2024[[Sidetrack/Respud]:[Sidetrack/Respud]],"Mech. Sidetracks")</f>
        <v>0</v>
      </c>
      <c r="AO138" s="81">
        <f>COUNTIFS(Offshore_Wells_Jan_2024[[Region QB]:[Region QB]],"CNS",Offshore_Wells_Jan_2024[[Spud Year]:[Spud Year]],AO$4,Offshore_Wells_Jan_2024[[Original Wellbore Intent]:[Original Wellbore Intent]],"Exploration",Offshore_Wells_Jan_2024[[Sidetrack/Respud]:[Sidetrack/Respud]],"Mech. Sidetracks")</f>
        <v>1</v>
      </c>
      <c r="AP138" s="81">
        <f>COUNTIFS(Offshore_Wells_Jan_2024[[Region QB]:[Region QB]],"CNS",Offshore_Wells_Jan_2024[[Spud Year]:[Spud Year]],AP$4,Offshore_Wells_Jan_2024[[Original Wellbore Intent]:[Original Wellbore Intent]],"Exploration",Offshore_Wells_Jan_2024[[Sidetrack/Respud]:[Sidetrack/Respud]],"Mech. Sidetracks")</f>
        <v>2</v>
      </c>
      <c r="AQ138" s="81">
        <f>COUNTIFS(Offshore_Wells_Jan_2024[[Region QB]:[Region QB]],"CNS",Offshore_Wells_Jan_2024[[Spud Year]:[Spud Year]],AQ$4,Offshore_Wells_Jan_2024[[Original Wellbore Intent]:[Original Wellbore Intent]],"Exploration",Offshore_Wells_Jan_2024[[Sidetrack/Respud]:[Sidetrack/Respud]],"Mech. Sidetracks")</f>
        <v>2</v>
      </c>
      <c r="AR138" s="81">
        <f>COUNTIFS(Offshore_Wells_Jan_2024[[Region QB]:[Region QB]],"CNS",Offshore_Wells_Jan_2024[[Spud Year]:[Spud Year]],AR$4,Offshore_Wells_Jan_2024[[Original Wellbore Intent]:[Original Wellbore Intent]],"Exploration",Offshore_Wells_Jan_2024[[Sidetrack/Respud]:[Sidetrack/Respud]],"Mech. Sidetracks")</f>
        <v>9</v>
      </c>
      <c r="AS138" s="81">
        <f>COUNTIFS(Offshore_Wells_Jan_2024[[Region QB]:[Region QB]],"CNS",Offshore_Wells_Jan_2024[[Spud Year]:[Spud Year]],AS$4,Offshore_Wells_Jan_2024[[Original Wellbore Intent]:[Original Wellbore Intent]],"Exploration",Offshore_Wells_Jan_2024[[Sidetrack/Respud]:[Sidetrack/Respud]],"Mech. Sidetracks")</f>
        <v>3</v>
      </c>
      <c r="AT138" s="81">
        <f>COUNTIFS(Offshore_Wells_Jan_2024[[Region QB]:[Region QB]],"CNS",Offshore_Wells_Jan_2024[[Spud Year]:[Spud Year]],AT$4,Offshore_Wells_Jan_2024[[Original Wellbore Intent]:[Original Wellbore Intent]],"Exploration",Offshore_Wells_Jan_2024[[Sidetrack/Respud]:[Sidetrack/Respud]],"Mech. Sidetracks")</f>
        <v>2</v>
      </c>
      <c r="AU138" s="81">
        <f>COUNTIFS(Offshore_Wells_Jan_2024[[Region QB]:[Region QB]],"CNS",Offshore_Wells_Jan_2024[[Spud Year]:[Spud Year]],AU$4,Offshore_Wells_Jan_2024[[Original Wellbore Intent]:[Original Wellbore Intent]],"Exploration",Offshore_Wells_Jan_2024[[Sidetrack/Respud]:[Sidetrack/Respud]],"Mech. Sidetracks")</f>
        <v>1</v>
      </c>
      <c r="AV138" s="81">
        <f>COUNTIFS(Offshore_Wells_Jan_2024[[Region QB]:[Region QB]],"CNS",Offshore_Wells_Jan_2024[[Spud Year]:[Spud Year]],AV$4,Offshore_Wells_Jan_2024[[Original Wellbore Intent]:[Original Wellbore Intent]],"Exploration",Offshore_Wells_Jan_2024[[Sidetrack/Respud]:[Sidetrack/Respud]],"Mech. Sidetracks")</f>
        <v>1</v>
      </c>
      <c r="AW138" s="81">
        <f>COUNTIFS(Offshore_Wells_Jan_2024[[Region QB]:[Region QB]],"CNS",Offshore_Wells_Jan_2024[[Spud Year]:[Spud Year]],AW$4,Offshore_Wells_Jan_2024[[Original Wellbore Intent]:[Original Wellbore Intent]],"Exploration",Offshore_Wells_Jan_2024[[Sidetrack/Respud]:[Sidetrack/Respud]],"Mech. Sidetracks")</f>
        <v>0</v>
      </c>
      <c r="AX138" s="81">
        <f>COUNTIFS(Offshore_Wells_Jan_2024[[Region QB]:[Region QB]],"CNS",Offshore_Wells_Jan_2024[[Spud Year]:[Spud Year]],AX$4,Offshore_Wells_Jan_2024[[Original Wellbore Intent]:[Original Wellbore Intent]],"Exploration",Offshore_Wells_Jan_2024[[Sidetrack/Respud]:[Sidetrack/Respud]],"Mech. Sidetracks")</f>
        <v>0</v>
      </c>
      <c r="AY138" s="81">
        <f>COUNTIFS(Offshore_Wells_Jan_2024[[Region QB]:[Region QB]],"CNS",Offshore_Wells_Jan_2024[[Spud Year]:[Spud Year]],AY$4,Offshore_Wells_Jan_2024[[Original Wellbore Intent]:[Original Wellbore Intent]],"Exploration",Offshore_Wells_Jan_2024[[Sidetrack/Respud]:[Sidetrack/Respud]],"Mech. Sidetracks")</f>
        <v>1</v>
      </c>
      <c r="AZ138" s="81">
        <f>COUNTIFS(Offshore_Wells_Jan_2024[[Region QB]:[Region QB]],"CNS",Offshore_Wells_Jan_2024[[Spud Year]:[Spud Year]],AZ$4,Offshore_Wells_Jan_2024[[Original Wellbore Intent]:[Original Wellbore Intent]],"Exploration",Offshore_Wells_Jan_2024[[Sidetrack/Respud]:[Sidetrack/Respud]],"Mech. Sidetracks")</f>
        <v>4</v>
      </c>
      <c r="BA138" s="81">
        <f>COUNTIFS(Offshore_Wells_Jan_2024[[Region QB]:[Region QB]],"CNS",Offshore_Wells_Jan_2024[[Spud Year]:[Spud Year]],BA$4,Offshore_Wells_Jan_2024[[Original Wellbore Intent]:[Original Wellbore Intent]],"Exploration",Offshore_Wells_Jan_2024[[Sidetrack/Respud]:[Sidetrack/Respud]],"Mech. Sidetracks")</f>
        <v>1</v>
      </c>
      <c r="BB138" s="81">
        <f>COUNTIFS(Offshore_Wells_Jan_2024[[Region QB]:[Region QB]],"CNS",Offshore_Wells_Jan_2024[[Spud Year]:[Spud Year]],BB$4,Offshore_Wells_Jan_2024[[Original Wellbore Intent]:[Original Wellbore Intent]],"Exploration",Offshore_Wells_Jan_2024[[Sidetrack/Respud]:[Sidetrack/Respud]],"Mech. Sidetracks")</f>
        <v>2</v>
      </c>
      <c r="BC138" s="81">
        <f>COUNTIFS(Offshore_Wells_Jan_2024[[Region QB]:[Region QB]],"CNS",Offshore_Wells_Jan_2024[[Spud Year]:[Spud Year]],BC$4,Offshore_Wells_Jan_2024[[Original Wellbore Intent]:[Original Wellbore Intent]],"Exploration",Offshore_Wells_Jan_2024[[Sidetrack/Respud]:[Sidetrack/Respud]],"Mech. Sidetracks")</f>
        <v>1</v>
      </c>
      <c r="BD138" s="81">
        <f>COUNTIFS(Offshore_Wells_Jan_2024[[Region QB]:[Region QB]],"CNS",Offshore_Wells_Jan_2024[[Spud Year]:[Spud Year]],BD$4,Offshore_Wells_Jan_2024[[Original Wellbore Intent]:[Original Wellbore Intent]],"Exploration",Offshore_Wells_Jan_2024[[Sidetrack/Respud]:[Sidetrack/Respud]],"Mech. Sidetracks")</f>
        <v>0</v>
      </c>
      <c r="BE138" s="81">
        <f>COUNTIFS(Offshore_Wells_Jan_2024[[Region QB]:[Region QB]],"CNS",Offshore_Wells_Jan_2024[[Spud Year]:[Spud Year]],BE$4,Offshore_Wells_Jan_2024[[Original Wellbore Intent]:[Original Wellbore Intent]],"Exploration",Offshore_Wells_Jan_2024[[Sidetrack/Respud]:[Sidetrack/Respud]],"Mech. Sidetracks")</f>
        <v>3</v>
      </c>
      <c r="BF138" s="81">
        <f>COUNTIFS(Offshore_Wells_Jan_2024[[Region QB]:[Region QB]],"CNS",Offshore_Wells_Jan_2024[[Spud Year]:[Spud Year]],BF$4,Offshore_Wells_Jan_2024[[Original Wellbore Intent]:[Original Wellbore Intent]],"Exploration",Offshore_Wells_Jan_2024[[Sidetrack/Respud]:[Sidetrack/Respud]],"Mech. Sidetracks")</f>
        <v>0</v>
      </c>
      <c r="BG138" s="81">
        <f>COUNTIFS(Offshore_Wells_Jan_2024[[Region QB]:[Region QB]],"CNS",Offshore_Wells_Jan_2024[[Spud Year]:[Spud Year]],BG$4,Offshore_Wells_Jan_2024[[Original Wellbore Intent]:[Original Wellbore Intent]],"Exploration",Offshore_Wells_Jan_2024[[Sidetrack/Respud]:[Sidetrack/Respud]],"Mech. Sidetracks")</f>
        <v>0</v>
      </c>
      <c r="BH138" s="81">
        <f>COUNTIFS(Offshore_Wells_Jan_2024[[Region QB]:[Region QB]],"CNS",Offshore_Wells_Jan_2024[[Spud Year]:[Spud Year]],BH$4,Offshore_Wells_Jan_2024[[Original Wellbore Intent]:[Original Wellbore Intent]],"Exploration",Offshore_Wells_Jan_2024[[Sidetrack/Respud]:[Sidetrack/Respud]],"Mech. Sidetracks")</f>
        <v>0</v>
      </c>
      <c r="BI138" s="81">
        <f>COUNTIFS(Offshore_Wells_Jan_2024[[Region QB]:[Region QB]],"CNS",Offshore_Wells_Jan_2024[[Spud Year]:[Spud Year]],BI$4,Offshore_Wells_Jan_2024[[Original Wellbore Intent]:[Original Wellbore Intent]],"Exploration",Offshore_Wells_Jan_2024[[Sidetrack/Respud]:[Sidetrack/Respud]],"Mech. Sidetracks")</f>
        <v>0</v>
      </c>
      <c r="BJ138" s="81">
        <f>COUNTIFS(Offshore_Wells_Jan_2024[[Region QB]:[Region QB]],"CNS",Offshore_Wells_Jan_2024[[Spud Year]:[Spud Year]],BJ$4,Offshore_Wells_Jan_2024[[Original Wellbore Intent]:[Original Wellbore Intent]],"Exploration",Offshore_Wells_Jan_2024[[Sidetrack/Respud]:[Sidetrack/Respud]],"Mech. Sidetracks")</f>
        <v>2</v>
      </c>
      <c r="BK138" s="73">
        <f t="shared" si="796"/>
        <v>93</v>
      </c>
    </row>
    <row r="139" spans="1:63" outlineLevel="1" x14ac:dyDescent="0.3">
      <c r="A139" s="17"/>
      <c r="B139" s="19" t="s">
        <v>40</v>
      </c>
      <c r="C139" s="81">
        <f>COUNTIFS(Offshore_Wells_Jan_2024[[Region QB]:[Region QB]],"NNS",Offshore_Wells_Jan_2024[[Spud Year]:[Spud Year]],C$4,Offshore_Wells_Jan_2024[[Original Wellbore Intent]:[Original Wellbore Intent]],"Exploration",Offshore_Wells_Jan_2024[[Sidetrack/Respud]:[Sidetrack/Respud]],"Mech. Sidetracks")</f>
        <v>0</v>
      </c>
      <c r="D139" s="81">
        <f>COUNTIFS(Offshore_Wells_Jan_2024[[Region QB]:[Region QB]],"NNS",Offshore_Wells_Jan_2024[[Spud Year]:[Spud Year]],D$4,Offshore_Wells_Jan_2024[[Original Wellbore Intent]:[Original Wellbore Intent]],"Exploration",Offshore_Wells_Jan_2024[[Sidetrack/Respud]:[Sidetrack/Respud]],"Mech. Sidetracks")</f>
        <v>0</v>
      </c>
      <c r="E139" s="81">
        <f>COUNTIFS(Offshore_Wells_Jan_2024[[Region QB]:[Region QB]],"NNS",Offshore_Wells_Jan_2024[[Spud Year]:[Spud Year]],E$4,Offshore_Wells_Jan_2024[[Original Wellbore Intent]:[Original Wellbore Intent]],"Exploration",Offshore_Wells_Jan_2024[[Sidetrack/Respud]:[Sidetrack/Respud]],"Mech. Sidetracks")</f>
        <v>0</v>
      </c>
      <c r="F139" s="81">
        <f>COUNTIFS(Offshore_Wells_Jan_2024[[Region QB]:[Region QB]],"NNS",Offshore_Wells_Jan_2024[[Spud Year]:[Spud Year]],F$4,Offshore_Wells_Jan_2024[[Original Wellbore Intent]:[Original Wellbore Intent]],"Exploration",Offshore_Wells_Jan_2024[[Sidetrack/Respud]:[Sidetrack/Respud]],"Mech. Sidetracks")</f>
        <v>0</v>
      </c>
      <c r="G139" s="81">
        <f>COUNTIFS(Offshore_Wells_Jan_2024[[Region QB]:[Region QB]],"NNS",Offshore_Wells_Jan_2024[[Spud Year]:[Spud Year]],G$4,Offshore_Wells_Jan_2024[[Original Wellbore Intent]:[Original Wellbore Intent]],"Exploration",Offshore_Wells_Jan_2024[[Sidetrack/Respud]:[Sidetrack/Respud]],"Mech. Sidetracks")</f>
        <v>0</v>
      </c>
      <c r="H139" s="81">
        <f>COUNTIFS(Offshore_Wells_Jan_2024[[Region QB]:[Region QB]],"NNS",Offshore_Wells_Jan_2024[[Spud Year]:[Spud Year]],H$4,Offshore_Wells_Jan_2024[[Original Wellbore Intent]:[Original Wellbore Intent]],"Exploration",Offshore_Wells_Jan_2024[[Sidetrack/Respud]:[Sidetrack/Respud]],"Mech. Sidetracks")</f>
        <v>0</v>
      </c>
      <c r="I139" s="81">
        <f>COUNTIFS(Offshore_Wells_Jan_2024[[Region QB]:[Region QB]],"NNS",Offshore_Wells_Jan_2024[[Spud Year]:[Spud Year]],I$4,Offshore_Wells_Jan_2024[[Original Wellbore Intent]:[Original Wellbore Intent]],"Exploration",Offshore_Wells_Jan_2024[[Sidetrack/Respud]:[Sidetrack/Respud]],"Mech. Sidetracks")</f>
        <v>0</v>
      </c>
      <c r="J139" s="81">
        <f>COUNTIFS(Offshore_Wells_Jan_2024[[Region QB]:[Region QB]],"NNS",Offshore_Wells_Jan_2024[[Spud Year]:[Spud Year]],J$4,Offshore_Wells_Jan_2024[[Original Wellbore Intent]:[Original Wellbore Intent]],"Exploration",Offshore_Wells_Jan_2024[[Sidetrack/Respud]:[Sidetrack/Respud]],"Mech. Sidetracks")</f>
        <v>0</v>
      </c>
      <c r="K139" s="81">
        <f>COUNTIFS(Offshore_Wells_Jan_2024[[Region QB]:[Region QB]],"NNS",Offshore_Wells_Jan_2024[[Spud Year]:[Spud Year]],K$4,Offshore_Wells_Jan_2024[[Original Wellbore Intent]:[Original Wellbore Intent]],"Exploration",Offshore_Wells_Jan_2024[[Sidetrack/Respud]:[Sidetrack/Respud]],"Mech. Sidetracks")</f>
        <v>0</v>
      </c>
      <c r="L139" s="81">
        <f>COUNTIFS(Offshore_Wells_Jan_2024[[Region QB]:[Region QB]],"NNS",Offshore_Wells_Jan_2024[[Spud Year]:[Spud Year]],L$4,Offshore_Wells_Jan_2024[[Original Wellbore Intent]:[Original Wellbore Intent]],"Exploration",Offshore_Wells_Jan_2024[[Sidetrack/Respud]:[Sidetrack/Respud]],"Mech. Sidetracks")</f>
        <v>0</v>
      </c>
      <c r="M139" s="81">
        <f>COUNTIFS(Offshore_Wells_Jan_2024[[Region QB]:[Region QB]],"NNS",Offshore_Wells_Jan_2024[[Spud Year]:[Spud Year]],M$4,Offshore_Wells_Jan_2024[[Original Wellbore Intent]:[Original Wellbore Intent]],"Exploration",Offshore_Wells_Jan_2024[[Sidetrack/Respud]:[Sidetrack/Respud]],"Mech. Sidetracks")</f>
        <v>1</v>
      </c>
      <c r="N139" s="81">
        <f>COUNTIFS(Offshore_Wells_Jan_2024[[Region QB]:[Region QB]],"NNS",Offshore_Wells_Jan_2024[[Spud Year]:[Spud Year]],N$4,Offshore_Wells_Jan_2024[[Original Wellbore Intent]:[Original Wellbore Intent]],"Exploration",Offshore_Wells_Jan_2024[[Sidetrack/Respud]:[Sidetrack/Respud]],"Mech. Sidetracks")</f>
        <v>0</v>
      </c>
      <c r="O139" s="81">
        <f>COUNTIFS(Offshore_Wells_Jan_2024[[Region QB]:[Region QB]],"NNS",Offshore_Wells_Jan_2024[[Spud Year]:[Spud Year]],O$4,Offshore_Wells_Jan_2024[[Original Wellbore Intent]:[Original Wellbore Intent]],"Exploration",Offshore_Wells_Jan_2024[[Sidetrack/Respud]:[Sidetrack/Respud]],"Mech. Sidetracks")</f>
        <v>1</v>
      </c>
      <c r="P139" s="81">
        <f>COUNTIFS(Offshore_Wells_Jan_2024[[Region QB]:[Region QB]],"NNS",Offshore_Wells_Jan_2024[[Spud Year]:[Spud Year]],P$4,Offshore_Wells_Jan_2024[[Original Wellbore Intent]:[Original Wellbore Intent]],"Exploration",Offshore_Wells_Jan_2024[[Sidetrack/Respud]:[Sidetrack/Respud]],"Mech. Sidetracks")</f>
        <v>0</v>
      </c>
      <c r="Q139" s="81">
        <f>COUNTIFS(Offshore_Wells_Jan_2024[[Region QB]:[Region QB]],"NNS",Offshore_Wells_Jan_2024[[Spud Year]:[Spud Year]],Q$4,Offshore_Wells_Jan_2024[[Original Wellbore Intent]:[Original Wellbore Intent]],"Exploration",Offshore_Wells_Jan_2024[[Sidetrack/Respud]:[Sidetrack/Respud]],"Mech. Sidetracks")</f>
        <v>0</v>
      </c>
      <c r="R139" s="81">
        <f>COUNTIFS(Offshore_Wells_Jan_2024[[Region QB]:[Region QB]],"NNS",Offshore_Wells_Jan_2024[[Spud Year]:[Spud Year]],R$4,Offshore_Wells_Jan_2024[[Original Wellbore Intent]:[Original Wellbore Intent]],"Exploration",Offshore_Wells_Jan_2024[[Sidetrack/Respud]:[Sidetrack/Respud]],"Mech. Sidetracks")</f>
        <v>0</v>
      </c>
      <c r="S139" s="81">
        <f>COUNTIFS(Offshore_Wells_Jan_2024[[Region QB]:[Region QB]],"NNS",Offshore_Wells_Jan_2024[[Spud Year]:[Spud Year]],S$4,Offshore_Wells_Jan_2024[[Original Wellbore Intent]:[Original Wellbore Intent]],"Exploration",Offshore_Wells_Jan_2024[[Sidetrack/Respud]:[Sidetrack/Respud]],"Mech. Sidetracks")</f>
        <v>1</v>
      </c>
      <c r="T139" s="81">
        <f>COUNTIFS(Offshore_Wells_Jan_2024[[Region QB]:[Region QB]],"NNS",Offshore_Wells_Jan_2024[[Spud Year]:[Spud Year]],T$4,Offshore_Wells_Jan_2024[[Original Wellbore Intent]:[Original Wellbore Intent]],"Exploration",Offshore_Wells_Jan_2024[[Sidetrack/Respud]:[Sidetrack/Respud]],"Mech. Sidetracks")</f>
        <v>3</v>
      </c>
      <c r="U139" s="81">
        <f>COUNTIFS(Offshore_Wells_Jan_2024[[Region QB]:[Region QB]],"NNS",Offshore_Wells_Jan_2024[[Spud Year]:[Spud Year]],U$4,Offshore_Wells_Jan_2024[[Original Wellbore Intent]:[Original Wellbore Intent]],"Exploration",Offshore_Wells_Jan_2024[[Sidetrack/Respud]:[Sidetrack/Respud]],"Mech. Sidetracks")</f>
        <v>2</v>
      </c>
      <c r="V139" s="81">
        <f>COUNTIFS(Offshore_Wells_Jan_2024[[Region QB]:[Region QB]],"NNS",Offshore_Wells_Jan_2024[[Spud Year]:[Spud Year]],V$4,Offshore_Wells_Jan_2024[[Original Wellbore Intent]:[Original Wellbore Intent]],"Exploration",Offshore_Wells_Jan_2024[[Sidetrack/Respud]:[Sidetrack/Respud]],"Mech. Sidetracks")</f>
        <v>6</v>
      </c>
      <c r="W139" s="81">
        <f>COUNTIFS(Offshore_Wells_Jan_2024[[Region QB]:[Region QB]],"NNS",Offshore_Wells_Jan_2024[[Spud Year]:[Spud Year]],W$4,Offshore_Wells_Jan_2024[[Original Wellbore Intent]:[Original Wellbore Intent]],"Exploration",Offshore_Wells_Jan_2024[[Sidetrack/Respud]:[Sidetrack/Respud]],"Mech. Sidetracks")</f>
        <v>0</v>
      </c>
      <c r="X139" s="81">
        <f>COUNTIFS(Offshore_Wells_Jan_2024[[Region QB]:[Region QB]],"NNS",Offshore_Wells_Jan_2024[[Spud Year]:[Spud Year]],X$4,Offshore_Wells_Jan_2024[[Original Wellbore Intent]:[Original Wellbore Intent]],"Exploration",Offshore_Wells_Jan_2024[[Sidetrack/Respud]:[Sidetrack/Respud]],"Mech. Sidetracks")</f>
        <v>4</v>
      </c>
      <c r="Y139" s="81">
        <f>COUNTIFS(Offshore_Wells_Jan_2024[[Region QB]:[Region QB]],"NNS",Offshore_Wells_Jan_2024[[Spud Year]:[Spud Year]],Y$4,Offshore_Wells_Jan_2024[[Original Wellbore Intent]:[Original Wellbore Intent]],"Exploration",Offshore_Wells_Jan_2024[[Sidetrack/Respud]:[Sidetrack/Respud]],"Mech. Sidetracks")</f>
        <v>1</v>
      </c>
      <c r="Z139" s="81">
        <f>COUNTIFS(Offshore_Wells_Jan_2024[[Region QB]:[Region QB]],"NNS",Offshore_Wells_Jan_2024[[Spud Year]:[Spud Year]],Z$4,Offshore_Wells_Jan_2024[[Original Wellbore Intent]:[Original Wellbore Intent]],"Exploration",Offshore_Wells_Jan_2024[[Sidetrack/Respud]:[Sidetrack/Respud]],"Mech. Sidetracks")</f>
        <v>1</v>
      </c>
      <c r="AA139" s="81">
        <f>COUNTIFS(Offshore_Wells_Jan_2024[[Region QB]:[Region QB]],"NNS",Offshore_Wells_Jan_2024[[Spud Year]:[Spud Year]],AA$4,Offshore_Wells_Jan_2024[[Original Wellbore Intent]:[Original Wellbore Intent]],"Exploration",Offshore_Wells_Jan_2024[[Sidetrack/Respud]:[Sidetrack/Respud]],"Mech. Sidetracks")</f>
        <v>2</v>
      </c>
      <c r="AB139" s="81">
        <f>COUNTIFS(Offshore_Wells_Jan_2024[[Region QB]:[Region QB]],"NNS",Offshore_Wells_Jan_2024[[Spud Year]:[Spud Year]],AB$4,Offshore_Wells_Jan_2024[[Original Wellbore Intent]:[Original Wellbore Intent]],"Exploration",Offshore_Wells_Jan_2024[[Sidetrack/Respud]:[Sidetrack/Respud]],"Mech. Sidetracks")</f>
        <v>1</v>
      </c>
      <c r="AC139" s="81">
        <f>COUNTIFS(Offshore_Wells_Jan_2024[[Region QB]:[Region QB]],"NNS",Offshore_Wells_Jan_2024[[Spud Year]:[Spud Year]],AC$4,Offshore_Wells_Jan_2024[[Original Wellbore Intent]:[Original Wellbore Intent]],"Exploration",Offshore_Wells_Jan_2024[[Sidetrack/Respud]:[Sidetrack/Respud]],"Mech. Sidetracks")</f>
        <v>6</v>
      </c>
      <c r="AD139" s="81">
        <f>COUNTIFS(Offshore_Wells_Jan_2024[[Region QB]:[Region QB]],"NNS",Offshore_Wells_Jan_2024[[Spud Year]:[Spud Year]],AD$4,Offshore_Wells_Jan_2024[[Original Wellbore Intent]:[Original Wellbore Intent]],"Exploration",Offshore_Wells_Jan_2024[[Sidetrack/Respud]:[Sidetrack/Respud]],"Mech. Sidetracks")</f>
        <v>1</v>
      </c>
      <c r="AE139" s="81">
        <f>COUNTIFS(Offshore_Wells_Jan_2024[[Region QB]:[Region QB]],"NNS",Offshore_Wells_Jan_2024[[Spud Year]:[Spud Year]],AE$4,Offshore_Wells_Jan_2024[[Original Wellbore Intent]:[Original Wellbore Intent]],"Exploration",Offshore_Wells_Jan_2024[[Sidetrack/Respud]:[Sidetrack/Respud]],"Mech. Sidetracks")</f>
        <v>6</v>
      </c>
      <c r="AF139" s="81">
        <f>COUNTIFS(Offshore_Wells_Jan_2024[[Region QB]:[Region QB]],"NNS",Offshore_Wells_Jan_2024[[Spud Year]:[Spud Year]],AF$4,Offshore_Wells_Jan_2024[[Original Wellbore Intent]:[Original Wellbore Intent]],"Exploration",Offshore_Wells_Jan_2024[[Sidetrack/Respud]:[Sidetrack/Respud]],"Mech. Sidetracks")</f>
        <v>1</v>
      </c>
      <c r="AG139" s="81">
        <f>COUNTIFS(Offshore_Wells_Jan_2024[[Region QB]:[Region QB]],"NNS",Offshore_Wells_Jan_2024[[Spud Year]:[Spud Year]],AG$4,Offshore_Wells_Jan_2024[[Original Wellbore Intent]:[Original Wellbore Intent]],"Exploration",Offshore_Wells_Jan_2024[[Sidetrack/Respud]:[Sidetrack/Respud]],"Mech. Sidetracks")</f>
        <v>0</v>
      </c>
      <c r="AH139" s="81">
        <f>COUNTIFS(Offshore_Wells_Jan_2024[[Region QB]:[Region QB]],"NNS",Offshore_Wells_Jan_2024[[Spud Year]:[Spud Year]],AH$4,Offshore_Wells_Jan_2024[[Original Wellbore Intent]:[Original Wellbore Intent]],"Exploration",Offshore_Wells_Jan_2024[[Sidetrack/Respud]:[Sidetrack/Respud]],"Mech. Sidetracks")</f>
        <v>0</v>
      </c>
      <c r="AI139" s="81">
        <f>COUNTIFS(Offshore_Wells_Jan_2024[[Region QB]:[Region QB]],"NNS",Offshore_Wells_Jan_2024[[Spud Year]:[Spud Year]],AI$4,Offshore_Wells_Jan_2024[[Original Wellbore Intent]:[Original Wellbore Intent]],"Exploration",Offshore_Wells_Jan_2024[[Sidetrack/Respud]:[Sidetrack/Respud]],"Mech. Sidetracks")</f>
        <v>0</v>
      </c>
      <c r="AJ139" s="81">
        <f>COUNTIFS(Offshore_Wells_Jan_2024[[Region QB]:[Region QB]],"NNS",Offshore_Wells_Jan_2024[[Spud Year]:[Spud Year]],AJ$4,Offshore_Wells_Jan_2024[[Original Wellbore Intent]:[Original Wellbore Intent]],"Exploration",Offshore_Wells_Jan_2024[[Sidetrack/Respud]:[Sidetrack/Respud]],"Mech. Sidetracks")</f>
        <v>0</v>
      </c>
      <c r="AK139" s="81">
        <f>COUNTIFS(Offshore_Wells_Jan_2024[[Region QB]:[Region QB]],"NNS",Offshore_Wells_Jan_2024[[Spud Year]:[Spud Year]],AK$4,Offshore_Wells_Jan_2024[[Original Wellbore Intent]:[Original Wellbore Intent]],"Exploration",Offshore_Wells_Jan_2024[[Sidetrack/Respud]:[Sidetrack/Respud]],"Mech. Sidetracks")</f>
        <v>3</v>
      </c>
      <c r="AL139" s="81">
        <f>COUNTIFS(Offshore_Wells_Jan_2024[[Region QB]:[Region QB]],"NNS",Offshore_Wells_Jan_2024[[Spud Year]:[Spud Year]],AL$4,Offshore_Wells_Jan_2024[[Original Wellbore Intent]:[Original Wellbore Intent]],"Exploration",Offshore_Wells_Jan_2024[[Sidetrack/Respud]:[Sidetrack/Respud]],"Mech. Sidetracks")</f>
        <v>1</v>
      </c>
      <c r="AM139" s="81">
        <f>COUNTIFS(Offshore_Wells_Jan_2024[[Region QB]:[Region QB]],"NNS",Offshore_Wells_Jan_2024[[Spud Year]:[Spud Year]],AM$4,Offshore_Wells_Jan_2024[[Original Wellbore Intent]:[Original Wellbore Intent]],"Exploration",Offshore_Wells_Jan_2024[[Sidetrack/Respud]:[Sidetrack/Respud]],"Mech. Sidetracks")</f>
        <v>2</v>
      </c>
      <c r="AN139" s="81">
        <f>COUNTIFS(Offshore_Wells_Jan_2024[[Region QB]:[Region QB]],"NNS",Offshore_Wells_Jan_2024[[Spud Year]:[Spud Year]],AN$4,Offshore_Wells_Jan_2024[[Original Wellbore Intent]:[Original Wellbore Intent]],"Exploration",Offshore_Wells_Jan_2024[[Sidetrack/Respud]:[Sidetrack/Respud]],"Mech. Sidetracks")</f>
        <v>0</v>
      </c>
      <c r="AO139" s="81">
        <f>COUNTIFS(Offshore_Wells_Jan_2024[[Region QB]:[Region QB]],"NNS",Offshore_Wells_Jan_2024[[Spud Year]:[Spud Year]],AO$4,Offshore_Wells_Jan_2024[[Original Wellbore Intent]:[Original Wellbore Intent]],"Exploration",Offshore_Wells_Jan_2024[[Sidetrack/Respud]:[Sidetrack/Respud]],"Mech. Sidetracks")</f>
        <v>0</v>
      </c>
      <c r="AP139" s="81">
        <f>COUNTIFS(Offshore_Wells_Jan_2024[[Region QB]:[Region QB]],"NNS",Offshore_Wells_Jan_2024[[Spud Year]:[Spud Year]],AP$4,Offshore_Wells_Jan_2024[[Original Wellbore Intent]:[Original Wellbore Intent]],"Exploration",Offshore_Wells_Jan_2024[[Sidetrack/Respud]:[Sidetrack/Respud]],"Mech. Sidetracks")</f>
        <v>0</v>
      </c>
      <c r="AQ139" s="81">
        <f>COUNTIFS(Offshore_Wells_Jan_2024[[Region QB]:[Region QB]],"NNS",Offshore_Wells_Jan_2024[[Spud Year]:[Spud Year]],AQ$4,Offshore_Wells_Jan_2024[[Original Wellbore Intent]:[Original Wellbore Intent]],"Exploration",Offshore_Wells_Jan_2024[[Sidetrack/Respud]:[Sidetrack/Respud]],"Mech. Sidetracks")</f>
        <v>1</v>
      </c>
      <c r="AR139" s="81">
        <f>COUNTIFS(Offshore_Wells_Jan_2024[[Region QB]:[Region QB]],"NNS",Offshore_Wells_Jan_2024[[Spud Year]:[Spud Year]],AR$4,Offshore_Wells_Jan_2024[[Original Wellbore Intent]:[Original Wellbore Intent]],"Exploration",Offshore_Wells_Jan_2024[[Sidetrack/Respud]:[Sidetrack/Respud]],"Mech. Sidetracks")</f>
        <v>0</v>
      </c>
      <c r="AS139" s="81">
        <f>COUNTIFS(Offshore_Wells_Jan_2024[[Region QB]:[Region QB]],"NNS",Offshore_Wells_Jan_2024[[Spud Year]:[Spud Year]],AS$4,Offshore_Wells_Jan_2024[[Original Wellbore Intent]:[Original Wellbore Intent]],"Exploration",Offshore_Wells_Jan_2024[[Sidetrack/Respud]:[Sidetrack/Respud]],"Mech. Sidetracks")</f>
        <v>1</v>
      </c>
      <c r="AT139" s="81">
        <f>COUNTIFS(Offshore_Wells_Jan_2024[[Region QB]:[Region QB]],"NNS",Offshore_Wells_Jan_2024[[Spud Year]:[Spud Year]],AT$4,Offshore_Wells_Jan_2024[[Original Wellbore Intent]:[Original Wellbore Intent]],"Exploration",Offshore_Wells_Jan_2024[[Sidetrack/Respud]:[Sidetrack/Respud]],"Mech. Sidetracks")</f>
        <v>1</v>
      </c>
      <c r="AU139" s="81">
        <f>COUNTIFS(Offshore_Wells_Jan_2024[[Region QB]:[Region QB]],"NNS",Offshore_Wells_Jan_2024[[Spud Year]:[Spud Year]],AU$4,Offshore_Wells_Jan_2024[[Original Wellbore Intent]:[Original Wellbore Intent]],"Exploration",Offshore_Wells_Jan_2024[[Sidetrack/Respud]:[Sidetrack/Respud]],"Mech. Sidetracks")</f>
        <v>0</v>
      </c>
      <c r="AV139" s="81">
        <f>COUNTIFS(Offshore_Wells_Jan_2024[[Region QB]:[Region QB]],"NNS",Offshore_Wells_Jan_2024[[Spud Year]:[Spud Year]],AV$4,Offshore_Wells_Jan_2024[[Original Wellbore Intent]:[Original Wellbore Intent]],"Exploration",Offshore_Wells_Jan_2024[[Sidetrack/Respud]:[Sidetrack/Respud]],"Mech. Sidetracks")</f>
        <v>0</v>
      </c>
      <c r="AW139" s="81">
        <f>COUNTIFS(Offshore_Wells_Jan_2024[[Region QB]:[Region QB]],"NNS",Offshore_Wells_Jan_2024[[Spud Year]:[Spud Year]],AW$4,Offshore_Wells_Jan_2024[[Original Wellbore Intent]:[Original Wellbore Intent]],"Exploration",Offshore_Wells_Jan_2024[[Sidetrack/Respud]:[Sidetrack/Respud]],"Mech. Sidetracks")</f>
        <v>0</v>
      </c>
      <c r="AX139" s="81">
        <f>COUNTIFS(Offshore_Wells_Jan_2024[[Region QB]:[Region QB]],"NNS",Offshore_Wells_Jan_2024[[Spud Year]:[Spud Year]],AX$4,Offshore_Wells_Jan_2024[[Original Wellbore Intent]:[Original Wellbore Intent]],"Exploration",Offshore_Wells_Jan_2024[[Sidetrack/Respud]:[Sidetrack/Respud]],"Mech. Sidetracks")</f>
        <v>1</v>
      </c>
      <c r="AY139" s="81">
        <f>COUNTIFS(Offshore_Wells_Jan_2024[[Region QB]:[Region QB]],"NNS",Offshore_Wells_Jan_2024[[Spud Year]:[Spud Year]],AY$4,Offshore_Wells_Jan_2024[[Original Wellbore Intent]:[Original Wellbore Intent]],"Exploration",Offshore_Wells_Jan_2024[[Sidetrack/Respud]:[Sidetrack/Respud]],"Mech. Sidetracks")</f>
        <v>0</v>
      </c>
      <c r="AZ139" s="81">
        <f>COUNTIFS(Offshore_Wells_Jan_2024[[Region QB]:[Region QB]],"NNS",Offshore_Wells_Jan_2024[[Spud Year]:[Spud Year]],AZ$4,Offshore_Wells_Jan_2024[[Original Wellbore Intent]:[Original Wellbore Intent]],"Exploration",Offshore_Wells_Jan_2024[[Sidetrack/Respud]:[Sidetrack/Respud]],"Mech. Sidetracks")</f>
        <v>1</v>
      </c>
      <c r="BA139" s="81">
        <f>COUNTIFS(Offshore_Wells_Jan_2024[[Region QB]:[Region QB]],"NNS",Offshore_Wells_Jan_2024[[Spud Year]:[Spud Year]],BA$4,Offshore_Wells_Jan_2024[[Original Wellbore Intent]:[Original Wellbore Intent]],"Exploration",Offshore_Wells_Jan_2024[[Sidetrack/Respud]:[Sidetrack/Respud]],"Mech. Sidetracks")</f>
        <v>0</v>
      </c>
      <c r="BB139" s="81">
        <f>COUNTIFS(Offshore_Wells_Jan_2024[[Region QB]:[Region QB]],"NNS",Offshore_Wells_Jan_2024[[Spud Year]:[Spud Year]],BB$4,Offshore_Wells_Jan_2024[[Original Wellbore Intent]:[Original Wellbore Intent]],"Exploration",Offshore_Wells_Jan_2024[[Sidetrack/Respud]:[Sidetrack/Respud]],"Mech. Sidetracks")</f>
        <v>0</v>
      </c>
      <c r="BC139" s="81">
        <f>COUNTIFS(Offshore_Wells_Jan_2024[[Region QB]:[Region QB]],"NNS",Offshore_Wells_Jan_2024[[Spud Year]:[Spud Year]],BC$4,Offshore_Wells_Jan_2024[[Original Wellbore Intent]:[Original Wellbore Intent]],"Exploration",Offshore_Wells_Jan_2024[[Sidetrack/Respud]:[Sidetrack/Respud]],"Mech. Sidetracks")</f>
        <v>1</v>
      </c>
      <c r="BD139" s="81">
        <f>COUNTIFS(Offshore_Wells_Jan_2024[[Region QB]:[Region QB]],"NNS",Offshore_Wells_Jan_2024[[Spud Year]:[Spud Year]],BD$4,Offshore_Wells_Jan_2024[[Original Wellbore Intent]:[Original Wellbore Intent]],"Exploration",Offshore_Wells_Jan_2024[[Sidetrack/Respud]:[Sidetrack/Respud]],"Mech. Sidetracks")</f>
        <v>1</v>
      </c>
      <c r="BE139" s="81">
        <f>COUNTIFS(Offshore_Wells_Jan_2024[[Region QB]:[Region QB]],"NNS",Offshore_Wells_Jan_2024[[Spud Year]:[Spud Year]],BE$4,Offshore_Wells_Jan_2024[[Original Wellbore Intent]:[Original Wellbore Intent]],"Exploration",Offshore_Wells_Jan_2024[[Sidetrack/Respud]:[Sidetrack/Respud]],"Mech. Sidetracks")</f>
        <v>0</v>
      </c>
      <c r="BF139" s="81">
        <f>COUNTIFS(Offshore_Wells_Jan_2024[[Region QB]:[Region QB]],"NNS",Offshore_Wells_Jan_2024[[Spud Year]:[Spud Year]],BF$4,Offshore_Wells_Jan_2024[[Original Wellbore Intent]:[Original Wellbore Intent]],"Exploration",Offshore_Wells_Jan_2024[[Sidetrack/Respud]:[Sidetrack/Respud]],"Mech. Sidetracks")</f>
        <v>0</v>
      </c>
      <c r="BG139" s="81">
        <f>COUNTIFS(Offshore_Wells_Jan_2024[[Region QB]:[Region QB]],"NNS",Offshore_Wells_Jan_2024[[Spud Year]:[Spud Year]],BG$4,Offshore_Wells_Jan_2024[[Original Wellbore Intent]:[Original Wellbore Intent]],"Exploration",Offshore_Wells_Jan_2024[[Sidetrack/Respud]:[Sidetrack/Respud]],"Mech. Sidetracks")</f>
        <v>0</v>
      </c>
      <c r="BH139" s="81">
        <f>COUNTIFS(Offshore_Wells_Jan_2024[[Region QB]:[Region QB]],"NNS",Offshore_Wells_Jan_2024[[Spud Year]:[Spud Year]],BH$4,Offshore_Wells_Jan_2024[[Original Wellbore Intent]:[Original Wellbore Intent]],"Exploration",Offshore_Wells_Jan_2024[[Sidetrack/Respud]:[Sidetrack/Respud]],"Mech. Sidetracks")</f>
        <v>0</v>
      </c>
      <c r="BI139" s="81">
        <f>COUNTIFS(Offshore_Wells_Jan_2024[[Region QB]:[Region QB]],"NNS",Offshore_Wells_Jan_2024[[Spud Year]:[Spud Year]],BI$4,Offshore_Wells_Jan_2024[[Original Wellbore Intent]:[Original Wellbore Intent]],"Exploration",Offshore_Wells_Jan_2024[[Sidetrack/Respud]:[Sidetrack/Respud]],"Mech. Sidetracks")</f>
        <v>0</v>
      </c>
      <c r="BJ139" s="81">
        <f>COUNTIFS(Offshore_Wells_Jan_2024[[Region QB]:[Region QB]],"NNS",Offshore_Wells_Jan_2024[[Spud Year]:[Spud Year]],BJ$4,Offshore_Wells_Jan_2024[[Original Wellbore Intent]:[Original Wellbore Intent]],"Exploration",Offshore_Wells_Jan_2024[[Sidetrack/Respud]:[Sidetrack/Respud]],"Mech. Sidetracks")</f>
        <v>1</v>
      </c>
      <c r="BK139" s="73">
        <f t="shared" si="796"/>
        <v>51</v>
      </c>
    </row>
    <row r="140" spans="1:63" outlineLevel="1" x14ac:dyDescent="0.3">
      <c r="A140" s="17"/>
      <c r="B140" s="19" t="s">
        <v>41</v>
      </c>
      <c r="C140" s="81">
        <f>COUNTIFS(Offshore_Wells_Jan_2024[[Region QB]:[Region QB]],"SNS",Offshore_Wells_Jan_2024[[Spud Year]:[Spud Year]],C$4,Offshore_Wells_Jan_2024[[Original Wellbore Intent]:[Original Wellbore Intent]],"Exploration",Offshore_Wells_Jan_2024[[Sidetrack/Respud]:[Sidetrack/Respud]],"Mech. Sidetracks")</f>
        <v>0</v>
      </c>
      <c r="D140" s="81">
        <f>COUNTIFS(Offshore_Wells_Jan_2024[[Region QB]:[Region QB]],"SNS",Offshore_Wells_Jan_2024[[Spud Year]:[Spud Year]],D$4,Offshore_Wells_Jan_2024[[Original Wellbore Intent]:[Original Wellbore Intent]],"Exploration",Offshore_Wells_Jan_2024[[Sidetrack/Respud]:[Sidetrack/Respud]],"Mech. Sidetracks")</f>
        <v>0</v>
      </c>
      <c r="E140" s="81">
        <f>COUNTIFS(Offshore_Wells_Jan_2024[[Region QB]:[Region QB]],"SNS",Offshore_Wells_Jan_2024[[Spud Year]:[Spud Year]],E$4,Offshore_Wells_Jan_2024[[Original Wellbore Intent]:[Original Wellbore Intent]],"Exploration",Offshore_Wells_Jan_2024[[Sidetrack/Respud]:[Sidetrack/Respud]],"Mech. Sidetracks")</f>
        <v>2</v>
      </c>
      <c r="F140" s="81">
        <f>COUNTIFS(Offshore_Wells_Jan_2024[[Region QB]:[Region QB]],"SNS",Offshore_Wells_Jan_2024[[Spud Year]:[Spud Year]],F$4,Offshore_Wells_Jan_2024[[Original Wellbore Intent]:[Original Wellbore Intent]],"Exploration",Offshore_Wells_Jan_2024[[Sidetrack/Respud]:[Sidetrack/Respud]],"Mech. Sidetracks")</f>
        <v>1</v>
      </c>
      <c r="G140" s="81">
        <f>COUNTIFS(Offshore_Wells_Jan_2024[[Region QB]:[Region QB]],"SNS",Offshore_Wells_Jan_2024[[Spud Year]:[Spud Year]],G$4,Offshore_Wells_Jan_2024[[Original Wellbore Intent]:[Original Wellbore Intent]],"Exploration",Offshore_Wells_Jan_2024[[Sidetrack/Respud]:[Sidetrack/Respud]],"Mech. Sidetracks")</f>
        <v>0</v>
      </c>
      <c r="H140" s="81">
        <f>COUNTIFS(Offshore_Wells_Jan_2024[[Region QB]:[Region QB]],"SNS",Offshore_Wells_Jan_2024[[Spud Year]:[Spud Year]],H$4,Offshore_Wells_Jan_2024[[Original Wellbore Intent]:[Original Wellbore Intent]],"Exploration",Offshore_Wells_Jan_2024[[Sidetrack/Respud]:[Sidetrack/Respud]],"Mech. Sidetracks")</f>
        <v>1</v>
      </c>
      <c r="I140" s="81">
        <f>COUNTIFS(Offshore_Wells_Jan_2024[[Region QB]:[Region QB]],"SNS",Offshore_Wells_Jan_2024[[Spud Year]:[Spud Year]],I$4,Offshore_Wells_Jan_2024[[Original Wellbore Intent]:[Original Wellbore Intent]],"Exploration",Offshore_Wells_Jan_2024[[Sidetrack/Respud]:[Sidetrack/Respud]],"Mech. Sidetracks")</f>
        <v>0</v>
      </c>
      <c r="J140" s="81">
        <f>COUNTIFS(Offshore_Wells_Jan_2024[[Region QB]:[Region QB]],"SNS",Offshore_Wells_Jan_2024[[Spud Year]:[Spud Year]],J$4,Offshore_Wells_Jan_2024[[Original Wellbore Intent]:[Original Wellbore Intent]],"Exploration",Offshore_Wells_Jan_2024[[Sidetrack/Respud]:[Sidetrack/Respud]],"Mech. Sidetracks")</f>
        <v>0</v>
      </c>
      <c r="K140" s="81">
        <f>COUNTIFS(Offshore_Wells_Jan_2024[[Region QB]:[Region QB]],"SNS",Offshore_Wells_Jan_2024[[Spud Year]:[Spud Year]],K$4,Offshore_Wells_Jan_2024[[Original Wellbore Intent]:[Original Wellbore Intent]],"Exploration",Offshore_Wells_Jan_2024[[Sidetrack/Respud]:[Sidetrack/Respud]],"Mech. Sidetracks")</f>
        <v>1</v>
      </c>
      <c r="L140" s="81">
        <f>COUNTIFS(Offshore_Wells_Jan_2024[[Region QB]:[Region QB]],"SNS",Offshore_Wells_Jan_2024[[Spud Year]:[Spud Year]],L$4,Offshore_Wells_Jan_2024[[Original Wellbore Intent]:[Original Wellbore Intent]],"Exploration",Offshore_Wells_Jan_2024[[Sidetrack/Respud]:[Sidetrack/Respud]],"Mech. Sidetracks")</f>
        <v>0</v>
      </c>
      <c r="M140" s="81">
        <f>COUNTIFS(Offshore_Wells_Jan_2024[[Region QB]:[Region QB]],"SNS",Offshore_Wells_Jan_2024[[Spud Year]:[Spud Year]],M$4,Offshore_Wells_Jan_2024[[Original Wellbore Intent]:[Original Wellbore Intent]],"Exploration",Offshore_Wells_Jan_2024[[Sidetrack/Respud]:[Sidetrack/Respud]],"Mech. Sidetracks")</f>
        <v>0</v>
      </c>
      <c r="N140" s="81">
        <f>COUNTIFS(Offshore_Wells_Jan_2024[[Region QB]:[Region QB]],"SNS",Offshore_Wells_Jan_2024[[Spud Year]:[Spud Year]],N$4,Offshore_Wells_Jan_2024[[Original Wellbore Intent]:[Original Wellbore Intent]],"Exploration",Offshore_Wells_Jan_2024[[Sidetrack/Respud]:[Sidetrack/Respud]],"Mech. Sidetracks")</f>
        <v>0</v>
      </c>
      <c r="O140" s="81">
        <f>COUNTIFS(Offshore_Wells_Jan_2024[[Region QB]:[Region QB]],"SNS",Offshore_Wells_Jan_2024[[Spud Year]:[Spud Year]],O$4,Offshore_Wells_Jan_2024[[Original Wellbore Intent]:[Original Wellbore Intent]],"Exploration",Offshore_Wells_Jan_2024[[Sidetrack/Respud]:[Sidetrack/Respud]],"Mech. Sidetracks")</f>
        <v>0</v>
      </c>
      <c r="P140" s="81">
        <f>COUNTIFS(Offshore_Wells_Jan_2024[[Region QB]:[Region QB]],"SNS",Offshore_Wells_Jan_2024[[Spud Year]:[Spud Year]],P$4,Offshore_Wells_Jan_2024[[Original Wellbore Intent]:[Original Wellbore Intent]],"Exploration",Offshore_Wells_Jan_2024[[Sidetrack/Respud]:[Sidetrack/Respud]],"Mech. Sidetracks")</f>
        <v>0</v>
      </c>
      <c r="Q140" s="81">
        <f>COUNTIFS(Offshore_Wells_Jan_2024[[Region QB]:[Region QB]],"SNS",Offshore_Wells_Jan_2024[[Spud Year]:[Spud Year]],Q$4,Offshore_Wells_Jan_2024[[Original Wellbore Intent]:[Original Wellbore Intent]],"Exploration",Offshore_Wells_Jan_2024[[Sidetrack/Respud]:[Sidetrack/Respud]],"Mech. Sidetracks")</f>
        <v>0</v>
      </c>
      <c r="R140" s="81">
        <f>COUNTIFS(Offshore_Wells_Jan_2024[[Region QB]:[Region QB]],"SNS",Offshore_Wells_Jan_2024[[Spud Year]:[Spud Year]],R$4,Offshore_Wells_Jan_2024[[Original Wellbore Intent]:[Original Wellbore Intent]],"Exploration",Offshore_Wells_Jan_2024[[Sidetrack/Respud]:[Sidetrack/Respud]],"Mech. Sidetracks")</f>
        <v>0</v>
      </c>
      <c r="S140" s="81">
        <f>COUNTIFS(Offshore_Wells_Jan_2024[[Region QB]:[Region QB]],"SNS",Offshore_Wells_Jan_2024[[Spud Year]:[Spud Year]],S$4,Offshore_Wells_Jan_2024[[Original Wellbore Intent]:[Original Wellbore Intent]],"Exploration",Offshore_Wells_Jan_2024[[Sidetrack/Respud]:[Sidetrack/Respud]],"Mech. Sidetracks")</f>
        <v>0</v>
      </c>
      <c r="T140" s="81">
        <f>COUNTIFS(Offshore_Wells_Jan_2024[[Region QB]:[Region QB]],"SNS",Offshore_Wells_Jan_2024[[Spud Year]:[Spud Year]],T$4,Offshore_Wells_Jan_2024[[Original Wellbore Intent]:[Original Wellbore Intent]],"Exploration",Offshore_Wells_Jan_2024[[Sidetrack/Respud]:[Sidetrack/Respud]],"Mech. Sidetracks")</f>
        <v>0</v>
      </c>
      <c r="U140" s="81">
        <f>COUNTIFS(Offshore_Wells_Jan_2024[[Region QB]:[Region QB]],"SNS",Offshore_Wells_Jan_2024[[Spud Year]:[Spud Year]],U$4,Offshore_Wells_Jan_2024[[Original Wellbore Intent]:[Original Wellbore Intent]],"Exploration",Offshore_Wells_Jan_2024[[Sidetrack/Respud]:[Sidetrack/Respud]],"Mech. Sidetracks")</f>
        <v>1</v>
      </c>
      <c r="V140" s="81">
        <f>COUNTIFS(Offshore_Wells_Jan_2024[[Region QB]:[Region QB]],"SNS",Offshore_Wells_Jan_2024[[Spud Year]:[Spud Year]],V$4,Offshore_Wells_Jan_2024[[Original Wellbore Intent]:[Original Wellbore Intent]],"Exploration",Offshore_Wells_Jan_2024[[Sidetrack/Respud]:[Sidetrack/Respud]],"Mech. Sidetracks")</f>
        <v>0</v>
      </c>
      <c r="W140" s="81">
        <f>COUNTIFS(Offshore_Wells_Jan_2024[[Region QB]:[Region QB]],"SNS",Offshore_Wells_Jan_2024[[Spud Year]:[Spud Year]],W$4,Offshore_Wells_Jan_2024[[Original Wellbore Intent]:[Original Wellbore Intent]],"Exploration",Offshore_Wells_Jan_2024[[Sidetrack/Respud]:[Sidetrack/Respud]],"Mech. Sidetracks")</f>
        <v>0</v>
      </c>
      <c r="X140" s="81">
        <f>COUNTIFS(Offshore_Wells_Jan_2024[[Region QB]:[Region QB]],"SNS",Offshore_Wells_Jan_2024[[Spud Year]:[Spud Year]],X$4,Offshore_Wells_Jan_2024[[Original Wellbore Intent]:[Original Wellbore Intent]],"Exploration",Offshore_Wells_Jan_2024[[Sidetrack/Respud]:[Sidetrack/Respud]],"Mech. Sidetracks")</f>
        <v>0</v>
      </c>
      <c r="Y140" s="81">
        <f>COUNTIFS(Offshore_Wells_Jan_2024[[Region QB]:[Region QB]],"SNS",Offshore_Wells_Jan_2024[[Spud Year]:[Spud Year]],Y$4,Offshore_Wells_Jan_2024[[Original Wellbore Intent]:[Original Wellbore Intent]],"Exploration",Offshore_Wells_Jan_2024[[Sidetrack/Respud]:[Sidetrack/Respud]],"Mech. Sidetracks")</f>
        <v>2</v>
      </c>
      <c r="Z140" s="81">
        <f>COUNTIFS(Offshore_Wells_Jan_2024[[Region QB]:[Region QB]],"SNS",Offshore_Wells_Jan_2024[[Spud Year]:[Spud Year]],Z$4,Offshore_Wells_Jan_2024[[Original Wellbore Intent]:[Original Wellbore Intent]],"Exploration",Offshore_Wells_Jan_2024[[Sidetrack/Respud]:[Sidetrack/Respud]],"Mech. Sidetracks")</f>
        <v>3</v>
      </c>
      <c r="AA140" s="81">
        <f>COUNTIFS(Offshore_Wells_Jan_2024[[Region QB]:[Region QB]],"SNS",Offshore_Wells_Jan_2024[[Spud Year]:[Spud Year]],AA$4,Offshore_Wells_Jan_2024[[Original Wellbore Intent]:[Original Wellbore Intent]],"Exploration",Offshore_Wells_Jan_2024[[Sidetrack/Respud]:[Sidetrack/Respud]],"Mech. Sidetracks")</f>
        <v>1</v>
      </c>
      <c r="AB140" s="81">
        <f>COUNTIFS(Offshore_Wells_Jan_2024[[Region QB]:[Region QB]],"SNS",Offshore_Wells_Jan_2024[[Spud Year]:[Spud Year]],AB$4,Offshore_Wells_Jan_2024[[Original Wellbore Intent]:[Original Wellbore Intent]],"Exploration",Offshore_Wells_Jan_2024[[Sidetrack/Respud]:[Sidetrack/Respud]],"Mech. Sidetracks")</f>
        <v>1</v>
      </c>
      <c r="AC140" s="81">
        <f>COUNTIFS(Offshore_Wells_Jan_2024[[Region QB]:[Region QB]],"SNS",Offshore_Wells_Jan_2024[[Spud Year]:[Spud Year]],AC$4,Offshore_Wells_Jan_2024[[Original Wellbore Intent]:[Original Wellbore Intent]],"Exploration",Offshore_Wells_Jan_2024[[Sidetrack/Respud]:[Sidetrack/Respud]],"Mech. Sidetracks")</f>
        <v>2</v>
      </c>
      <c r="AD140" s="81">
        <f>COUNTIFS(Offshore_Wells_Jan_2024[[Region QB]:[Region QB]],"SNS",Offshore_Wells_Jan_2024[[Spud Year]:[Spud Year]],AD$4,Offshore_Wells_Jan_2024[[Original Wellbore Intent]:[Original Wellbore Intent]],"Exploration",Offshore_Wells_Jan_2024[[Sidetrack/Respud]:[Sidetrack/Respud]],"Mech. Sidetracks")</f>
        <v>2</v>
      </c>
      <c r="AE140" s="81">
        <f>COUNTIFS(Offshore_Wells_Jan_2024[[Region QB]:[Region QB]],"SNS",Offshore_Wells_Jan_2024[[Spud Year]:[Spud Year]],AE$4,Offshore_Wells_Jan_2024[[Original Wellbore Intent]:[Original Wellbore Intent]],"Exploration",Offshore_Wells_Jan_2024[[Sidetrack/Respud]:[Sidetrack/Respud]],"Mech. Sidetracks")</f>
        <v>0</v>
      </c>
      <c r="AF140" s="81">
        <f>COUNTIFS(Offshore_Wells_Jan_2024[[Region QB]:[Region QB]],"SNS",Offshore_Wells_Jan_2024[[Spud Year]:[Spud Year]],AF$4,Offshore_Wells_Jan_2024[[Original Wellbore Intent]:[Original Wellbore Intent]],"Exploration",Offshore_Wells_Jan_2024[[Sidetrack/Respud]:[Sidetrack/Respud]],"Mech. Sidetracks")</f>
        <v>0</v>
      </c>
      <c r="AG140" s="81">
        <f>COUNTIFS(Offshore_Wells_Jan_2024[[Region QB]:[Region QB]],"SNS",Offshore_Wells_Jan_2024[[Spud Year]:[Spud Year]],AG$4,Offshore_Wells_Jan_2024[[Original Wellbore Intent]:[Original Wellbore Intent]],"Exploration",Offshore_Wells_Jan_2024[[Sidetrack/Respud]:[Sidetrack/Respud]],"Mech. Sidetracks")</f>
        <v>1</v>
      </c>
      <c r="AH140" s="81">
        <f>COUNTIFS(Offshore_Wells_Jan_2024[[Region QB]:[Region QB]],"SNS",Offshore_Wells_Jan_2024[[Spud Year]:[Spud Year]],AH$4,Offshore_Wells_Jan_2024[[Original Wellbore Intent]:[Original Wellbore Intent]],"Exploration",Offshore_Wells_Jan_2024[[Sidetrack/Respud]:[Sidetrack/Respud]],"Mech. Sidetracks")</f>
        <v>2</v>
      </c>
      <c r="AI140" s="81">
        <f>COUNTIFS(Offshore_Wells_Jan_2024[[Region QB]:[Region QB]],"SNS",Offshore_Wells_Jan_2024[[Spud Year]:[Spud Year]],AI$4,Offshore_Wells_Jan_2024[[Original Wellbore Intent]:[Original Wellbore Intent]],"Exploration",Offshore_Wells_Jan_2024[[Sidetrack/Respud]:[Sidetrack/Respud]],"Mech. Sidetracks")</f>
        <v>0</v>
      </c>
      <c r="AJ140" s="81">
        <f>COUNTIFS(Offshore_Wells_Jan_2024[[Region QB]:[Region QB]],"SNS",Offshore_Wells_Jan_2024[[Spud Year]:[Spud Year]],AJ$4,Offshore_Wells_Jan_2024[[Original Wellbore Intent]:[Original Wellbore Intent]],"Exploration",Offshore_Wells_Jan_2024[[Sidetrack/Respud]:[Sidetrack/Respud]],"Mech. Sidetracks")</f>
        <v>1</v>
      </c>
      <c r="AK140" s="81">
        <f>COUNTIFS(Offshore_Wells_Jan_2024[[Region QB]:[Region QB]],"SNS",Offshore_Wells_Jan_2024[[Spud Year]:[Spud Year]],AK$4,Offshore_Wells_Jan_2024[[Original Wellbore Intent]:[Original Wellbore Intent]],"Exploration",Offshore_Wells_Jan_2024[[Sidetrack/Respud]:[Sidetrack/Respud]],"Mech. Sidetracks")</f>
        <v>0</v>
      </c>
      <c r="AL140" s="81">
        <f>COUNTIFS(Offshore_Wells_Jan_2024[[Region QB]:[Region QB]],"SNS",Offshore_Wells_Jan_2024[[Spud Year]:[Spud Year]],AL$4,Offshore_Wells_Jan_2024[[Original Wellbore Intent]:[Original Wellbore Intent]],"Exploration",Offshore_Wells_Jan_2024[[Sidetrack/Respud]:[Sidetrack/Respud]],"Mech. Sidetracks")</f>
        <v>0</v>
      </c>
      <c r="AM140" s="81">
        <f>COUNTIFS(Offshore_Wells_Jan_2024[[Region QB]:[Region QB]],"SNS",Offshore_Wells_Jan_2024[[Spud Year]:[Spud Year]],AM$4,Offshore_Wells_Jan_2024[[Original Wellbore Intent]:[Original Wellbore Intent]],"Exploration",Offshore_Wells_Jan_2024[[Sidetrack/Respud]:[Sidetrack/Respud]],"Mech. Sidetracks")</f>
        <v>0</v>
      </c>
      <c r="AN140" s="81">
        <f>COUNTIFS(Offshore_Wells_Jan_2024[[Region QB]:[Region QB]],"SNS",Offshore_Wells_Jan_2024[[Spud Year]:[Spud Year]],AN$4,Offshore_Wells_Jan_2024[[Original Wellbore Intent]:[Original Wellbore Intent]],"Exploration",Offshore_Wells_Jan_2024[[Sidetrack/Respud]:[Sidetrack/Respud]],"Mech. Sidetracks")</f>
        <v>2</v>
      </c>
      <c r="AO140" s="81">
        <f>COUNTIFS(Offshore_Wells_Jan_2024[[Region QB]:[Region QB]],"SNS",Offshore_Wells_Jan_2024[[Spud Year]:[Spud Year]],AO$4,Offshore_Wells_Jan_2024[[Original Wellbore Intent]:[Original Wellbore Intent]],"Exploration",Offshore_Wells_Jan_2024[[Sidetrack/Respud]:[Sidetrack/Respud]],"Mech. Sidetracks")</f>
        <v>2</v>
      </c>
      <c r="AP140" s="81">
        <f>COUNTIFS(Offshore_Wells_Jan_2024[[Region QB]:[Region QB]],"SNS",Offshore_Wells_Jan_2024[[Spud Year]:[Spud Year]],AP$4,Offshore_Wells_Jan_2024[[Original Wellbore Intent]:[Original Wellbore Intent]],"Exploration",Offshore_Wells_Jan_2024[[Sidetrack/Respud]:[Sidetrack/Respud]],"Mech. Sidetracks")</f>
        <v>1</v>
      </c>
      <c r="AQ140" s="81">
        <f>COUNTIFS(Offshore_Wells_Jan_2024[[Region QB]:[Region QB]],"SNS",Offshore_Wells_Jan_2024[[Spud Year]:[Spud Year]],AQ$4,Offshore_Wells_Jan_2024[[Original Wellbore Intent]:[Original Wellbore Intent]],"Exploration",Offshore_Wells_Jan_2024[[Sidetrack/Respud]:[Sidetrack/Respud]],"Mech. Sidetracks")</f>
        <v>3</v>
      </c>
      <c r="AR140" s="81">
        <f>COUNTIFS(Offshore_Wells_Jan_2024[[Region QB]:[Region QB]],"SNS",Offshore_Wells_Jan_2024[[Spud Year]:[Spud Year]],AR$4,Offshore_Wells_Jan_2024[[Original Wellbore Intent]:[Original Wellbore Intent]],"Exploration",Offshore_Wells_Jan_2024[[Sidetrack/Respud]:[Sidetrack/Respud]],"Mech. Sidetracks")</f>
        <v>4</v>
      </c>
      <c r="AS140" s="81">
        <f>COUNTIFS(Offshore_Wells_Jan_2024[[Region QB]:[Region QB]],"SNS",Offshore_Wells_Jan_2024[[Spud Year]:[Spud Year]],AS$4,Offshore_Wells_Jan_2024[[Original Wellbore Intent]:[Original Wellbore Intent]],"Exploration",Offshore_Wells_Jan_2024[[Sidetrack/Respud]:[Sidetrack/Respud]],"Mech. Sidetracks")</f>
        <v>0</v>
      </c>
      <c r="AT140" s="81">
        <f>COUNTIFS(Offshore_Wells_Jan_2024[[Region QB]:[Region QB]],"SNS",Offshore_Wells_Jan_2024[[Spud Year]:[Spud Year]],AT$4,Offshore_Wells_Jan_2024[[Original Wellbore Intent]:[Original Wellbore Intent]],"Exploration",Offshore_Wells_Jan_2024[[Sidetrack/Respud]:[Sidetrack/Respud]],"Mech. Sidetracks")</f>
        <v>2</v>
      </c>
      <c r="AU140" s="81">
        <f>COUNTIFS(Offshore_Wells_Jan_2024[[Region QB]:[Region QB]],"SNS",Offshore_Wells_Jan_2024[[Spud Year]:[Spud Year]],AU$4,Offshore_Wells_Jan_2024[[Original Wellbore Intent]:[Original Wellbore Intent]],"Exploration",Offshore_Wells_Jan_2024[[Sidetrack/Respud]:[Sidetrack/Respud]],"Mech. Sidetracks")</f>
        <v>0</v>
      </c>
      <c r="AV140" s="81">
        <f>COUNTIFS(Offshore_Wells_Jan_2024[[Region QB]:[Region QB]],"SNS",Offshore_Wells_Jan_2024[[Spud Year]:[Spud Year]],AV$4,Offshore_Wells_Jan_2024[[Original Wellbore Intent]:[Original Wellbore Intent]],"Exploration",Offshore_Wells_Jan_2024[[Sidetrack/Respud]:[Sidetrack/Respud]],"Mech. Sidetracks")</f>
        <v>1</v>
      </c>
      <c r="AW140" s="81">
        <f>COUNTIFS(Offshore_Wells_Jan_2024[[Region QB]:[Region QB]],"SNS",Offshore_Wells_Jan_2024[[Spud Year]:[Spud Year]],AW$4,Offshore_Wells_Jan_2024[[Original Wellbore Intent]:[Original Wellbore Intent]],"Exploration",Offshore_Wells_Jan_2024[[Sidetrack/Respud]:[Sidetrack/Respud]],"Mech. Sidetracks")</f>
        <v>2</v>
      </c>
      <c r="AX140" s="81">
        <f>COUNTIFS(Offshore_Wells_Jan_2024[[Region QB]:[Region QB]],"SNS",Offshore_Wells_Jan_2024[[Spud Year]:[Spud Year]],AX$4,Offshore_Wells_Jan_2024[[Original Wellbore Intent]:[Original Wellbore Intent]],"Exploration",Offshore_Wells_Jan_2024[[Sidetrack/Respud]:[Sidetrack/Respud]],"Mech. Sidetracks")</f>
        <v>0</v>
      </c>
      <c r="AY140" s="81">
        <f>COUNTIFS(Offshore_Wells_Jan_2024[[Region QB]:[Region QB]],"SNS",Offshore_Wells_Jan_2024[[Spud Year]:[Spud Year]],AY$4,Offshore_Wells_Jan_2024[[Original Wellbore Intent]:[Original Wellbore Intent]],"Exploration",Offshore_Wells_Jan_2024[[Sidetrack/Respud]:[Sidetrack/Respud]],"Mech. Sidetracks")</f>
        <v>0</v>
      </c>
      <c r="AZ140" s="81">
        <f>COUNTIFS(Offshore_Wells_Jan_2024[[Region QB]:[Region QB]],"SNS",Offshore_Wells_Jan_2024[[Spud Year]:[Spud Year]],AZ$4,Offshore_Wells_Jan_2024[[Original Wellbore Intent]:[Original Wellbore Intent]],"Exploration",Offshore_Wells_Jan_2024[[Sidetrack/Respud]:[Sidetrack/Respud]],"Mech. Sidetracks")</f>
        <v>2</v>
      </c>
      <c r="BA140" s="81">
        <f>COUNTIFS(Offshore_Wells_Jan_2024[[Region QB]:[Region QB]],"SNS",Offshore_Wells_Jan_2024[[Spud Year]:[Spud Year]],BA$4,Offshore_Wells_Jan_2024[[Original Wellbore Intent]:[Original Wellbore Intent]],"Exploration",Offshore_Wells_Jan_2024[[Sidetrack/Respud]:[Sidetrack/Respud]],"Mech. Sidetracks")</f>
        <v>0</v>
      </c>
      <c r="BB140" s="81">
        <f>COUNTIFS(Offshore_Wells_Jan_2024[[Region QB]:[Region QB]],"SNS",Offshore_Wells_Jan_2024[[Spud Year]:[Spud Year]],BB$4,Offshore_Wells_Jan_2024[[Original Wellbore Intent]:[Original Wellbore Intent]],"Exploration",Offshore_Wells_Jan_2024[[Sidetrack/Respud]:[Sidetrack/Respud]],"Mech. Sidetracks")</f>
        <v>0</v>
      </c>
      <c r="BC140" s="81">
        <f>COUNTIFS(Offshore_Wells_Jan_2024[[Region QB]:[Region QB]],"SNS",Offshore_Wells_Jan_2024[[Spud Year]:[Spud Year]],BC$4,Offshore_Wells_Jan_2024[[Original Wellbore Intent]:[Original Wellbore Intent]],"Exploration",Offshore_Wells_Jan_2024[[Sidetrack/Respud]:[Sidetrack/Respud]],"Mech. Sidetracks")</f>
        <v>0</v>
      </c>
      <c r="BD140" s="81">
        <f>COUNTIFS(Offshore_Wells_Jan_2024[[Region QB]:[Region QB]],"SNS",Offshore_Wells_Jan_2024[[Spud Year]:[Spud Year]],BD$4,Offshore_Wells_Jan_2024[[Original Wellbore Intent]:[Original Wellbore Intent]],"Exploration",Offshore_Wells_Jan_2024[[Sidetrack/Respud]:[Sidetrack/Respud]],"Mech. Sidetracks")</f>
        <v>0</v>
      </c>
      <c r="BE140" s="81">
        <f>COUNTIFS(Offshore_Wells_Jan_2024[[Region QB]:[Region QB]],"SNS",Offshore_Wells_Jan_2024[[Spud Year]:[Spud Year]],BE$4,Offshore_Wells_Jan_2024[[Original Wellbore Intent]:[Original Wellbore Intent]],"Exploration",Offshore_Wells_Jan_2024[[Sidetrack/Respud]:[Sidetrack/Respud]],"Mech. Sidetracks")</f>
        <v>0</v>
      </c>
      <c r="BF140" s="81">
        <f>COUNTIFS(Offshore_Wells_Jan_2024[[Region QB]:[Region QB]],"SNS",Offshore_Wells_Jan_2024[[Spud Year]:[Spud Year]],BF$4,Offshore_Wells_Jan_2024[[Original Wellbore Intent]:[Original Wellbore Intent]],"Exploration",Offshore_Wells_Jan_2024[[Sidetrack/Respud]:[Sidetrack/Respud]],"Mech. Sidetracks")</f>
        <v>1</v>
      </c>
      <c r="BG140" s="81">
        <f>COUNTIFS(Offshore_Wells_Jan_2024[[Region QB]:[Region QB]],"SNS",Offshore_Wells_Jan_2024[[Spud Year]:[Spud Year]],BG$4,Offshore_Wells_Jan_2024[[Original Wellbore Intent]:[Original Wellbore Intent]],"Exploration",Offshore_Wells_Jan_2024[[Sidetrack/Respud]:[Sidetrack/Respud]],"Mech. Sidetracks")</f>
        <v>0</v>
      </c>
      <c r="BH140" s="81">
        <f>COUNTIFS(Offshore_Wells_Jan_2024[[Region QB]:[Region QB]],"SNS",Offshore_Wells_Jan_2024[[Spud Year]:[Spud Year]],BH$4,Offshore_Wells_Jan_2024[[Original Wellbore Intent]:[Original Wellbore Intent]],"Exploration",Offshore_Wells_Jan_2024[[Sidetrack/Respud]:[Sidetrack/Respud]],"Mech. Sidetracks")</f>
        <v>0</v>
      </c>
      <c r="BI140" s="81">
        <f>COUNTIFS(Offshore_Wells_Jan_2024[[Region QB]:[Region QB]],"SNS",Offshore_Wells_Jan_2024[[Spud Year]:[Spud Year]],BI$4,Offshore_Wells_Jan_2024[[Original Wellbore Intent]:[Original Wellbore Intent]],"Exploration",Offshore_Wells_Jan_2024[[Sidetrack/Respud]:[Sidetrack/Respud]],"Mech. Sidetracks")</f>
        <v>0</v>
      </c>
      <c r="BJ140" s="81">
        <f>COUNTIFS(Offshore_Wells_Jan_2024[[Region QB]:[Region QB]],"SNS",Offshore_Wells_Jan_2024[[Spud Year]:[Spud Year]],BJ$4,Offshore_Wells_Jan_2024[[Original Wellbore Intent]:[Original Wellbore Intent]],"Exploration",Offshore_Wells_Jan_2024[[Sidetrack/Respud]:[Sidetrack/Respud]],"Mech. Sidetracks")</f>
        <v>0</v>
      </c>
      <c r="BK140" s="73">
        <f t="shared" si="796"/>
        <v>41</v>
      </c>
    </row>
    <row r="141" spans="1:63" outlineLevel="1" x14ac:dyDescent="0.3">
      <c r="A141" s="17"/>
      <c r="B141" s="19" t="s">
        <v>42</v>
      </c>
      <c r="C141" s="81">
        <f>COUNTIFS(Offshore_Wells_Jan_2024[[Region QB]:[Region QB]],"WoE/W",Offshore_Wells_Jan_2024[[Spud Year]:[Spud Year]],C$4,Offshore_Wells_Jan_2024[[Original Wellbore Intent]:[Original Wellbore Intent]],"Exploration",Offshore_Wells_Jan_2024[[Sidetrack/Respud]:[Sidetrack/Respud]],"Mech. Sidetracks")</f>
        <v>0</v>
      </c>
      <c r="D141" s="81">
        <f>COUNTIFS(Offshore_Wells_Jan_2024[[Region QB]:[Region QB]],"WoE/W",Offshore_Wells_Jan_2024[[Spud Year]:[Spud Year]],D$4,Offshore_Wells_Jan_2024[[Original Wellbore Intent]:[Original Wellbore Intent]],"Exploration",Offshore_Wells_Jan_2024[[Sidetrack/Respud]:[Sidetrack/Respud]],"Mech. Sidetracks")</f>
        <v>0</v>
      </c>
      <c r="E141" s="81">
        <f>COUNTIFS(Offshore_Wells_Jan_2024[[Region QB]:[Region QB]],"WoE/W",Offshore_Wells_Jan_2024[[Spud Year]:[Spud Year]],E$4,Offshore_Wells_Jan_2024[[Original Wellbore Intent]:[Original Wellbore Intent]],"Exploration",Offshore_Wells_Jan_2024[[Sidetrack/Respud]:[Sidetrack/Respud]],"Mech. Sidetracks")</f>
        <v>0</v>
      </c>
      <c r="F141" s="81">
        <f>COUNTIFS(Offshore_Wells_Jan_2024[[Region QB]:[Region QB]],"WoE/W",Offshore_Wells_Jan_2024[[Spud Year]:[Spud Year]],F$4,Offshore_Wells_Jan_2024[[Original Wellbore Intent]:[Original Wellbore Intent]],"Exploration",Offshore_Wells_Jan_2024[[Sidetrack/Respud]:[Sidetrack/Respud]],"Mech. Sidetracks")</f>
        <v>0</v>
      </c>
      <c r="G141" s="81">
        <f>COUNTIFS(Offshore_Wells_Jan_2024[[Region QB]:[Region QB]],"WoE/W",Offshore_Wells_Jan_2024[[Spud Year]:[Spud Year]],G$4,Offshore_Wells_Jan_2024[[Original Wellbore Intent]:[Original Wellbore Intent]],"Exploration",Offshore_Wells_Jan_2024[[Sidetrack/Respud]:[Sidetrack/Respud]],"Mech. Sidetracks")</f>
        <v>0</v>
      </c>
      <c r="H141" s="81">
        <f>COUNTIFS(Offshore_Wells_Jan_2024[[Region QB]:[Region QB]],"WoE/W",Offshore_Wells_Jan_2024[[Spud Year]:[Spud Year]],H$4,Offshore_Wells_Jan_2024[[Original Wellbore Intent]:[Original Wellbore Intent]],"Exploration",Offshore_Wells_Jan_2024[[Sidetrack/Respud]:[Sidetrack/Respud]],"Mech. Sidetracks")</f>
        <v>0</v>
      </c>
      <c r="I141" s="81">
        <f>COUNTIFS(Offshore_Wells_Jan_2024[[Region QB]:[Region QB]],"WoE/W",Offshore_Wells_Jan_2024[[Spud Year]:[Spud Year]],I$4,Offshore_Wells_Jan_2024[[Original Wellbore Intent]:[Original Wellbore Intent]],"Exploration",Offshore_Wells_Jan_2024[[Sidetrack/Respud]:[Sidetrack/Respud]],"Mech. Sidetracks")</f>
        <v>0</v>
      </c>
      <c r="J141" s="81">
        <f>COUNTIFS(Offshore_Wells_Jan_2024[[Region QB]:[Region QB]],"WoE/W",Offshore_Wells_Jan_2024[[Spud Year]:[Spud Year]],J$4,Offshore_Wells_Jan_2024[[Original Wellbore Intent]:[Original Wellbore Intent]],"Exploration",Offshore_Wells_Jan_2024[[Sidetrack/Respud]:[Sidetrack/Respud]],"Mech. Sidetracks")</f>
        <v>0</v>
      </c>
      <c r="K141" s="81">
        <f>COUNTIFS(Offshore_Wells_Jan_2024[[Region QB]:[Region QB]],"WoE/W",Offshore_Wells_Jan_2024[[Spud Year]:[Spud Year]],K$4,Offshore_Wells_Jan_2024[[Original Wellbore Intent]:[Original Wellbore Intent]],"Exploration",Offshore_Wells_Jan_2024[[Sidetrack/Respud]:[Sidetrack/Respud]],"Mech. Sidetracks")</f>
        <v>0</v>
      </c>
      <c r="L141" s="81">
        <f>COUNTIFS(Offshore_Wells_Jan_2024[[Region QB]:[Region QB]],"WoE/W",Offshore_Wells_Jan_2024[[Spud Year]:[Spud Year]],L$4,Offshore_Wells_Jan_2024[[Original Wellbore Intent]:[Original Wellbore Intent]],"Exploration",Offshore_Wells_Jan_2024[[Sidetrack/Respud]:[Sidetrack/Respud]],"Mech. Sidetracks")</f>
        <v>0</v>
      </c>
      <c r="M141" s="81">
        <f>COUNTIFS(Offshore_Wells_Jan_2024[[Region QB]:[Region QB]],"WoE/W",Offshore_Wells_Jan_2024[[Spud Year]:[Spud Year]],M$4,Offshore_Wells_Jan_2024[[Original Wellbore Intent]:[Original Wellbore Intent]],"Exploration",Offshore_Wells_Jan_2024[[Sidetrack/Respud]:[Sidetrack/Respud]],"Mech. Sidetracks")</f>
        <v>0</v>
      </c>
      <c r="N141" s="81">
        <f>COUNTIFS(Offshore_Wells_Jan_2024[[Region QB]:[Region QB]],"WoE/W",Offshore_Wells_Jan_2024[[Spud Year]:[Spud Year]],N$4,Offshore_Wells_Jan_2024[[Original Wellbore Intent]:[Original Wellbore Intent]],"Exploration",Offshore_Wells_Jan_2024[[Sidetrack/Respud]:[Sidetrack/Respud]],"Mech. Sidetracks")</f>
        <v>0</v>
      </c>
      <c r="O141" s="81">
        <f>COUNTIFS(Offshore_Wells_Jan_2024[[Region QB]:[Region QB]],"WoE/W",Offshore_Wells_Jan_2024[[Spud Year]:[Spud Year]],O$4,Offshore_Wells_Jan_2024[[Original Wellbore Intent]:[Original Wellbore Intent]],"Exploration",Offshore_Wells_Jan_2024[[Sidetrack/Respud]:[Sidetrack/Respud]],"Mech. Sidetracks")</f>
        <v>0</v>
      </c>
      <c r="P141" s="81">
        <f>COUNTIFS(Offshore_Wells_Jan_2024[[Region QB]:[Region QB]],"WoE/W",Offshore_Wells_Jan_2024[[Spud Year]:[Spud Year]],P$4,Offshore_Wells_Jan_2024[[Original Wellbore Intent]:[Original Wellbore Intent]],"Exploration",Offshore_Wells_Jan_2024[[Sidetrack/Respud]:[Sidetrack/Respud]],"Mech. Sidetracks")</f>
        <v>0</v>
      </c>
      <c r="Q141" s="81">
        <f>COUNTIFS(Offshore_Wells_Jan_2024[[Region QB]:[Region QB]],"WoE/W",Offshore_Wells_Jan_2024[[Spud Year]:[Spud Year]],Q$4,Offshore_Wells_Jan_2024[[Original Wellbore Intent]:[Original Wellbore Intent]],"Exploration",Offshore_Wells_Jan_2024[[Sidetrack/Respud]:[Sidetrack/Respud]],"Mech. Sidetracks")</f>
        <v>0</v>
      </c>
      <c r="R141" s="81">
        <f>COUNTIFS(Offshore_Wells_Jan_2024[[Region QB]:[Region QB]],"WoE/W",Offshore_Wells_Jan_2024[[Spud Year]:[Spud Year]],R$4,Offshore_Wells_Jan_2024[[Original Wellbore Intent]:[Original Wellbore Intent]],"Exploration",Offshore_Wells_Jan_2024[[Sidetrack/Respud]:[Sidetrack/Respud]],"Mech. Sidetracks")</f>
        <v>0</v>
      </c>
      <c r="S141" s="81">
        <f>COUNTIFS(Offshore_Wells_Jan_2024[[Region QB]:[Region QB]],"WoE/W",Offshore_Wells_Jan_2024[[Spud Year]:[Spud Year]],S$4,Offshore_Wells_Jan_2024[[Original Wellbore Intent]:[Original Wellbore Intent]],"Exploration",Offshore_Wells_Jan_2024[[Sidetrack/Respud]:[Sidetrack/Respud]],"Mech. Sidetracks")</f>
        <v>0</v>
      </c>
      <c r="T141" s="81">
        <f>COUNTIFS(Offshore_Wells_Jan_2024[[Region QB]:[Region QB]],"WoE/W",Offshore_Wells_Jan_2024[[Spud Year]:[Spud Year]],T$4,Offshore_Wells_Jan_2024[[Original Wellbore Intent]:[Original Wellbore Intent]],"Exploration",Offshore_Wells_Jan_2024[[Sidetrack/Respud]:[Sidetrack/Respud]],"Mech. Sidetracks")</f>
        <v>0</v>
      </c>
      <c r="U141" s="81">
        <f>COUNTIFS(Offshore_Wells_Jan_2024[[Region QB]:[Region QB]],"WoE/W",Offshore_Wells_Jan_2024[[Spud Year]:[Spud Year]],U$4,Offshore_Wells_Jan_2024[[Original Wellbore Intent]:[Original Wellbore Intent]],"Exploration",Offshore_Wells_Jan_2024[[Sidetrack/Respud]:[Sidetrack/Respud]],"Mech. Sidetracks")</f>
        <v>0</v>
      </c>
      <c r="V141" s="81">
        <f>COUNTIFS(Offshore_Wells_Jan_2024[[Region QB]:[Region QB]],"WoE/W",Offshore_Wells_Jan_2024[[Spud Year]:[Spud Year]],V$4,Offshore_Wells_Jan_2024[[Original Wellbore Intent]:[Original Wellbore Intent]],"Exploration",Offshore_Wells_Jan_2024[[Sidetrack/Respud]:[Sidetrack/Respud]],"Mech. Sidetracks")</f>
        <v>0</v>
      </c>
      <c r="W141" s="81">
        <f>COUNTIFS(Offshore_Wells_Jan_2024[[Region QB]:[Region QB]],"WoE/W",Offshore_Wells_Jan_2024[[Spud Year]:[Spud Year]],W$4,Offshore_Wells_Jan_2024[[Original Wellbore Intent]:[Original Wellbore Intent]],"Exploration",Offshore_Wells_Jan_2024[[Sidetrack/Respud]:[Sidetrack/Respud]],"Mech. Sidetracks")</f>
        <v>0</v>
      </c>
      <c r="X141" s="81">
        <f>COUNTIFS(Offshore_Wells_Jan_2024[[Region QB]:[Region QB]],"WoE/W",Offshore_Wells_Jan_2024[[Spud Year]:[Spud Year]],X$4,Offshore_Wells_Jan_2024[[Original Wellbore Intent]:[Original Wellbore Intent]],"Exploration",Offshore_Wells_Jan_2024[[Sidetrack/Respud]:[Sidetrack/Respud]],"Mech. Sidetracks")</f>
        <v>0</v>
      </c>
      <c r="Y141" s="81">
        <f>COUNTIFS(Offshore_Wells_Jan_2024[[Region QB]:[Region QB]],"WoE/W",Offshore_Wells_Jan_2024[[Spud Year]:[Spud Year]],Y$4,Offshore_Wells_Jan_2024[[Original Wellbore Intent]:[Original Wellbore Intent]],"Exploration",Offshore_Wells_Jan_2024[[Sidetrack/Respud]:[Sidetrack/Respud]],"Mech. Sidetracks")</f>
        <v>0</v>
      </c>
      <c r="Z141" s="81">
        <f>COUNTIFS(Offshore_Wells_Jan_2024[[Region QB]:[Region QB]],"WoE/W",Offshore_Wells_Jan_2024[[Spud Year]:[Spud Year]],Z$4,Offshore_Wells_Jan_2024[[Original Wellbore Intent]:[Original Wellbore Intent]],"Exploration",Offshore_Wells_Jan_2024[[Sidetrack/Respud]:[Sidetrack/Respud]],"Mech. Sidetracks")</f>
        <v>0</v>
      </c>
      <c r="AA141" s="81">
        <f>COUNTIFS(Offshore_Wells_Jan_2024[[Region QB]:[Region QB]],"WoE/W",Offshore_Wells_Jan_2024[[Spud Year]:[Spud Year]],AA$4,Offshore_Wells_Jan_2024[[Original Wellbore Intent]:[Original Wellbore Intent]],"Exploration",Offshore_Wells_Jan_2024[[Sidetrack/Respud]:[Sidetrack/Respud]],"Mech. Sidetracks")</f>
        <v>0</v>
      </c>
      <c r="AB141" s="81">
        <f>COUNTIFS(Offshore_Wells_Jan_2024[[Region QB]:[Region QB]],"WoE/W",Offshore_Wells_Jan_2024[[Spud Year]:[Spud Year]],AB$4,Offshore_Wells_Jan_2024[[Original Wellbore Intent]:[Original Wellbore Intent]],"Exploration",Offshore_Wells_Jan_2024[[Sidetrack/Respud]:[Sidetrack/Respud]],"Mech. Sidetracks")</f>
        <v>0</v>
      </c>
      <c r="AC141" s="81">
        <f>COUNTIFS(Offshore_Wells_Jan_2024[[Region QB]:[Region QB]],"WoE/W",Offshore_Wells_Jan_2024[[Spud Year]:[Spud Year]],AC$4,Offshore_Wells_Jan_2024[[Original Wellbore Intent]:[Original Wellbore Intent]],"Exploration",Offshore_Wells_Jan_2024[[Sidetrack/Respud]:[Sidetrack/Respud]],"Mech. Sidetracks")</f>
        <v>0</v>
      </c>
      <c r="AD141" s="81">
        <f>COUNTIFS(Offshore_Wells_Jan_2024[[Region QB]:[Region QB]],"WoE/W",Offshore_Wells_Jan_2024[[Spud Year]:[Spud Year]],AD$4,Offshore_Wells_Jan_2024[[Original Wellbore Intent]:[Original Wellbore Intent]],"Exploration",Offshore_Wells_Jan_2024[[Sidetrack/Respud]:[Sidetrack/Respud]],"Mech. Sidetracks")</f>
        <v>0</v>
      </c>
      <c r="AE141" s="81">
        <f>COUNTIFS(Offshore_Wells_Jan_2024[[Region QB]:[Region QB]],"WoE/W",Offshore_Wells_Jan_2024[[Spud Year]:[Spud Year]],AE$4,Offshore_Wells_Jan_2024[[Original Wellbore Intent]:[Original Wellbore Intent]],"Exploration",Offshore_Wells_Jan_2024[[Sidetrack/Respud]:[Sidetrack/Respud]],"Mech. Sidetracks")</f>
        <v>1</v>
      </c>
      <c r="AF141" s="81">
        <f>COUNTIFS(Offshore_Wells_Jan_2024[[Region QB]:[Region QB]],"WoE/W",Offshore_Wells_Jan_2024[[Spud Year]:[Spud Year]],AF$4,Offshore_Wells_Jan_2024[[Original Wellbore Intent]:[Original Wellbore Intent]],"Exploration",Offshore_Wells_Jan_2024[[Sidetrack/Respud]:[Sidetrack/Respud]],"Mech. Sidetracks")</f>
        <v>0</v>
      </c>
      <c r="AG141" s="81">
        <f>COUNTIFS(Offshore_Wells_Jan_2024[[Region QB]:[Region QB]],"WoE/W",Offshore_Wells_Jan_2024[[Spud Year]:[Spud Year]],AG$4,Offshore_Wells_Jan_2024[[Original Wellbore Intent]:[Original Wellbore Intent]],"Exploration",Offshore_Wells_Jan_2024[[Sidetrack/Respud]:[Sidetrack/Respud]],"Mech. Sidetracks")</f>
        <v>0</v>
      </c>
      <c r="AH141" s="81">
        <f>COUNTIFS(Offshore_Wells_Jan_2024[[Region QB]:[Region QB]],"WoE/W",Offshore_Wells_Jan_2024[[Spud Year]:[Spud Year]],AH$4,Offshore_Wells_Jan_2024[[Original Wellbore Intent]:[Original Wellbore Intent]],"Exploration",Offshore_Wells_Jan_2024[[Sidetrack/Respud]:[Sidetrack/Respud]],"Mech. Sidetracks")</f>
        <v>0</v>
      </c>
      <c r="AI141" s="81">
        <f>COUNTIFS(Offshore_Wells_Jan_2024[[Region QB]:[Region QB]],"WoE/W",Offshore_Wells_Jan_2024[[Spud Year]:[Spud Year]],AI$4,Offshore_Wells_Jan_2024[[Original Wellbore Intent]:[Original Wellbore Intent]],"Exploration",Offshore_Wells_Jan_2024[[Sidetrack/Respud]:[Sidetrack/Respud]],"Mech. Sidetracks")</f>
        <v>1</v>
      </c>
      <c r="AJ141" s="81">
        <f>COUNTIFS(Offshore_Wells_Jan_2024[[Region QB]:[Region QB]],"WoE/W",Offshore_Wells_Jan_2024[[Spud Year]:[Spud Year]],AJ$4,Offshore_Wells_Jan_2024[[Original Wellbore Intent]:[Original Wellbore Intent]],"Exploration",Offshore_Wells_Jan_2024[[Sidetrack/Respud]:[Sidetrack/Respud]],"Mech. Sidetracks")</f>
        <v>0</v>
      </c>
      <c r="AK141" s="81">
        <f>COUNTIFS(Offshore_Wells_Jan_2024[[Region QB]:[Region QB]],"WoE/W",Offshore_Wells_Jan_2024[[Spud Year]:[Spud Year]],AK$4,Offshore_Wells_Jan_2024[[Original Wellbore Intent]:[Original Wellbore Intent]],"Exploration",Offshore_Wells_Jan_2024[[Sidetrack/Respud]:[Sidetrack/Respud]],"Mech. Sidetracks")</f>
        <v>0</v>
      </c>
      <c r="AL141" s="81">
        <f>COUNTIFS(Offshore_Wells_Jan_2024[[Region QB]:[Region QB]],"WoE/W",Offshore_Wells_Jan_2024[[Spud Year]:[Spud Year]],AL$4,Offshore_Wells_Jan_2024[[Original Wellbore Intent]:[Original Wellbore Intent]],"Exploration",Offshore_Wells_Jan_2024[[Sidetrack/Respud]:[Sidetrack/Respud]],"Mech. Sidetracks")</f>
        <v>0</v>
      </c>
      <c r="AM141" s="81">
        <f>COUNTIFS(Offshore_Wells_Jan_2024[[Region QB]:[Region QB]],"WoE/W",Offshore_Wells_Jan_2024[[Spud Year]:[Spud Year]],AM$4,Offshore_Wells_Jan_2024[[Original Wellbore Intent]:[Original Wellbore Intent]],"Exploration",Offshore_Wells_Jan_2024[[Sidetrack/Respud]:[Sidetrack/Respud]],"Mech. Sidetracks")</f>
        <v>0</v>
      </c>
      <c r="AN141" s="81">
        <f>COUNTIFS(Offshore_Wells_Jan_2024[[Region QB]:[Region QB]],"WoE/W",Offshore_Wells_Jan_2024[[Spud Year]:[Spud Year]],AN$4,Offshore_Wells_Jan_2024[[Original Wellbore Intent]:[Original Wellbore Intent]],"Exploration",Offshore_Wells_Jan_2024[[Sidetrack/Respud]:[Sidetrack/Respud]],"Mech. Sidetracks")</f>
        <v>0</v>
      </c>
      <c r="AO141" s="81">
        <f>COUNTIFS(Offshore_Wells_Jan_2024[[Region QB]:[Region QB]],"WoE/W",Offshore_Wells_Jan_2024[[Spud Year]:[Spud Year]],AO$4,Offshore_Wells_Jan_2024[[Original Wellbore Intent]:[Original Wellbore Intent]],"Exploration",Offshore_Wells_Jan_2024[[Sidetrack/Respud]:[Sidetrack/Respud]],"Mech. Sidetracks")</f>
        <v>0</v>
      </c>
      <c r="AP141" s="81">
        <f>COUNTIFS(Offshore_Wells_Jan_2024[[Region QB]:[Region QB]],"WoE/W",Offshore_Wells_Jan_2024[[Spud Year]:[Spud Year]],AP$4,Offshore_Wells_Jan_2024[[Original Wellbore Intent]:[Original Wellbore Intent]],"Exploration",Offshore_Wells_Jan_2024[[Sidetrack/Respud]:[Sidetrack/Respud]],"Mech. Sidetracks")</f>
        <v>0</v>
      </c>
      <c r="AQ141" s="81">
        <f>COUNTIFS(Offshore_Wells_Jan_2024[[Region QB]:[Region QB]],"WoE/W",Offshore_Wells_Jan_2024[[Spud Year]:[Spud Year]],AQ$4,Offshore_Wells_Jan_2024[[Original Wellbore Intent]:[Original Wellbore Intent]],"Exploration",Offshore_Wells_Jan_2024[[Sidetrack/Respud]:[Sidetrack/Respud]],"Mech. Sidetracks")</f>
        <v>0</v>
      </c>
      <c r="AR141" s="81">
        <f>COUNTIFS(Offshore_Wells_Jan_2024[[Region QB]:[Region QB]],"WoE/W",Offshore_Wells_Jan_2024[[Spud Year]:[Spud Year]],AR$4,Offshore_Wells_Jan_2024[[Original Wellbore Intent]:[Original Wellbore Intent]],"Exploration",Offshore_Wells_Jan_2024[[Sidetrack/Respud]:[Sidetrack/Respud]],"Mech. Sidetracks")</f>
        <v>1</v>
      </c>
      <c r="AS141" s="81">
        <f>COUNTIFS(Offshore_Wells_Jan_2024[[Region QB]:[Region QB]],"WoE/W",Offshore_Wells_Jan_2024[[Spud Year]:[Spud Year]],AS$4,Offshore_Wells_Jan_2024[[Original Wellbore Intent]:[Original Wellbore Intent]],"Exploration",Offshore_Wells_Jan_2024[[Sidetrack/Respud]:[Sidetrack/Respud]],"Mech. Sidetracks")</f>
        <v>0</v>
      </c>
      <c r="AT141" s="81">
        <f>COUNTIFS(Offshore_Wells_Jan_2024[[Region QB]:[Region QB]],"WoE/W",Offshore_Wells_Jan_2024[[Spud Year]:[Spud Year]],AT$4,Offshore_Wells_Jan_2024[[Original Wellbore Intent]:[Original Wellbore Intent]],"Exploration",Offshore_Wells_Jan_2024[[Sidetrack/Respud]:[Sidetrack/Respud]],"Mech. Sidetracks")</f>
        <v>0</v>
      </c>
      <c r="AU141" s="81">
        <f>COUNTIFS(Offshore_Wells_Jan_2024[[Region QB]:[Region QB]],"WoE/W",Offshore_Wells_Jan_2024[[Spud Year]:[Spud Year]],AU$4,Offshore_Wells_Jan_2024[[Original Wellbore Intent]:[Original Wellbore Intent]],"Exploration",Offshore_Wells_Jan_2024[[Sidetrack/Respud]:[Sidetrack/Respud]],"Mech. Sidetracks")</f>
        <v>0</v>
      </c>
      <c r="AV141" s="81">
        <f>COUNTIFS(Offshore_Wells_Jan_2024[[Region QB]:[Region QB]],"WoE/W",Offshore_Wells_Jan_2024[[Spud Year]:[Spud Year]],AV$4,Offshore_Wells_Jan_2024[[Original Wellbore Intent]:[Original Wellbore Intent]],"Exploration",Offshore_Wells_Jan_2024[[Sidetrack/Respud]:[Sidetrack/Respud]],"Mech. Sidetracks")</f>
        <v>0</v>
      </c>
      <c r="AW141" s="81">
        <f>COUNTIFS(Offshore_Wells_Jan_2024[[Region QB]:[Region QB]],"WoE/W",Offshore_Wells_Jan_2024[[Spud Year]:[Spud Year]],AW$4,Offshore_Wells_Jan_2024[[Original Wellbore Intent]:[Original Wellbore Intent]],"Exploration",Offshore_Wells_Jan_2024[[Sidetrack/Respud]:[Sidetrack/Respud]],"Mech. Sidetracks")</f>
        <v>0</v>
      </c>
      <c r="AX141" s="81">
        <f>COUNTIFS(Offshore_Wells_Jan_2024[[Region QB]:[Region QB]],"WoE/W",Offshore_Wells_Jan_2024[[Spud Year]:[Spud Year]],AX$4,Offshore_Wells_Jan_2024[[Original Wellbore Intent]:[Original Wellbore Intent]],"Exploration",Offshore_Wells_Jan_2024[[Sidetrack/Respud]:[Sidetrack/Respud]],"Mech. Sidetracks")</f>
        <v>0</v>
      </c>
      <c r="AY141" s="81">
        <f>COUNTIFS(Offshore_Wells_Jan_2024[[Region QB]:[Region QB]],"WoE/W",Offshore_Wells_Jan_2024[[Spud Year]:[Spud Year]],AY$4,Offshore_Wells_Jan_2024[[Original Wellbore Intent]:[Original Wellbore Intent]],"Exploration",Offshore_Wells_Jan_2024[[Sidetrack/Respud]:[Sidetrack/Respud]],"Mech. Sidetracks")</f>
        <v>0</v>
      </c>
      <c r="AZ141" s="81">
        <f>COUNTIFS(Offshore_Wells_Jan_2024[[Region QB]:[Region QB]],"WoE/W",Offshore_Wells_Jan_2024[[Spud Year]:[Spud Year]],AZ$4,Offshore_Wells_Jan_2024[[Original Wellbore Intent]:[Original Wellbore Intent]],"Exploration",Offshore_Wells_Jan_2024[[Sidetrack/Respud]:[Sidetrack/Respud]],"Mech. Sidetracks")</f>
        <v>0</v>
      </c>
      <c r="BA141" s="81">
        <f>COUNTIFS(Offshore_Wells_Jan_2024[[Region QB]:[Region QB]],"WoE/W",Offshore_Wells_Jan_2024[[Spud Year]:[Spud Year]],BA$4,Offshore_Wells_Jan_2024[[Original Wellbore Intent]:[Original Wellbore Intent]],"Exploration",Offshore_Wells_Jan_2024[[Sidetrack/Respud]:[Sidetrack/Respud]],"Mech. Sidetracks")</f>
        <v>0</v>
      </c>
      <c r="BB141" s="81">
        <f>COUNTIFS(Offshore_Wells_Jan_2024[[Region QB]:[Region QB]],"WoE/W",Offshore_Wells_Jan_2024[[Spud Year]:[Spud Year]],BB$4,Offshore_Wells_Jan_2024[[Original Wellbore Intent]:[Original Wellbore Intent]],"Exploration",Offshore_Wells_Jan_2024[[Sidetrack/Respud]:[Sidetrack/Respud]],"Mech. Sidetracks")</f>
        <v>0</v>
      </c>
      <c r="BC141" s="81">
        <f>COUNTIFS(Offshore_Wells_Jan_2024[[Region QB]:[Region QB]],"WoE/W",Offshore_Wells_Jan_2024[[Spud Year]:[Spud Year]],BC$4,Offshore_Wells_Jan_2024[[Original Wellbore Intent]:[Original Wellbore Intent]],"Exploration",Offshore_Wells_Jan_2024[[Sidetrack/Respud]:[Sidetrack/Respud]],"Mech. Sidetracks")</f>
        <v>0</v>
      </c>
      <c r="BD141" s="81">
        <f>COUNTIFS(Offshore_Wells_Jan_2024[[Region QB]:[Region QB]],"WoE/W",Offshore_Wells_Jan_2024[[Spud Year]:[Spud Year]],BD$4,Offshore_Wells_Jan_2024[[Original Wellbore Intent]:[Original Wellbore Intent]],"Exploration",Offshore_Wells_Jan_2024[[Sidetrack/Respud]:[Sidetrack/Respud]],"Mech. Sidetracks")</f>
        <v>0</v>
      </c>
      <c r="BE141" s="81">
        <f>COUNTIFS(Offshore_Wells_Jan_2024[[Region QB]:[Region QB]],"WoE/W",Offshore_Wells_Jan_2024[[Spud Year]:[Spud Year]],BE$4,Offshore_Wells_Jan_2024[[Original Wellbore Intent]:[Original Wellbore Intent]],"Exploration",Offshore_Wells_Jan_2024[[Sidetrack/Respud]:[Sidetrack/Respud]],"Mech. Sidetracks")</f>
        <v>0</v>
      </c>
      <c r="BF141" s="81">
        <f>COUNTIFS(Offshore_Wells_Jan_2024[[Region QB]:[Region QB]],"WoE/W",Offshore_Wells_Jan_2024[[Spud Year]:[Spud Year]],BF$4,Offshore_Wells_Jan_2024[[Original Wellbore Intent]:[Original Wellbore Intent]],"Exploration",Offshore_Wells_Jan_2024[[Sidetrack/Respud]:[Sidetrack/Respud]],"Mech. Sidetracks")</f>
        <v>0</v>
      </c>
      <c r="BG141" s="81">
        <f>COUNTIFS(Offshore_Wells_Jan_2024[[Region QB]:[Region QB]],"WoE/W",Offshore_Wells_Jan_2024[[Spud Year]:[Spud Year]],BG$4,Offshore_Wells_Jan_2024[[Original Wellbore Intent]:[Original Wellbore Intent]],"Exploration",Offshore_Wells_Jan_2024[[Sidetrack/Respud]:[Sidetrack/Respud]],"Mech. Sidetracks")</f>
        <v>0</v>
      </c>
      <c r="BH141" s="81">
        <f>COUNTIFS(Offshore_Wells_Jan_2024[[Region QB]:[Region QB]],"WoE/W",Offshore_Wells_Jan_2024[[Spud Year]:[Spud Year]],BH$4,Offshore_Wells_Jan_2024[[Original Wellbore Intent]:[Original Wellbore Intent]],"Exploration",Offshore_Wells_Jan_2024[[Sidetrack/Respud]:[Sidetrack/Respud]],"Mech. Sidetracks")</f>
        <v>0</v>
      </c>
      <c r="BI141" s="81">
        <f>COUNTIFS(Offshore_Wells_Jan_2024[[Region QB]:[Region QB]],"WoE/W",Offshore_Wells_Jan_2024[[Spud Year]:[Spud Year]],BI$4,Offshore_Wells_Jan_2024[[Original Wellbore Intent]:[Original Wellbore Intent]],"Exploration",Offshore_Wells_Jan_2024[[Sidetrack/Respud]:[Sidetrack/Respud]],"Mech. Sidetracks")</f>
        <v>0</v>
      </c>
      <c r="BJ141" s="81">
        <f>COUNTIFS(Offshore_Wells_Jan_2024[[Region QB]:[Region QB]],"WoE/W",Offshore_Wells_Jan_2024[[Spud Year]:[Spud Year]],BJ$4,Offshore_Wells_Jan_2024[[Original Wellbore Intent]:[Original Wellbore Intent]],"Exploration",Offshore_Wells_Jan_2024[[Sidetrack/Respud]:[Sidetrack/Respud]],"Mech. Sidetracks")</f>
        <v>0</v>
      </c>
      <c r="BK141" s="73">
        <f t="shared" si="796"/>
        <v>3</v>
      </c>
    </row>
    <row r="142" spans="1:63" outlineLevel="1" x14ac:dyDescent="0.3">
      <c r="A142" s="17"/>
      <c r="B142" s="19" t="s">
        <v>43</v>
      </c>
      <c r="C142" s="81">
        <f>COUNTIFS(Offshore_Wells_Jan_2024[[Region QB]:[Region QB]],"WoS",Offshore_Wells_Jan_2024[[Spud Year]:[Spud Year]],C$4,Offshore_Wells_Jan_2024[[Original Wellbore Intent]:[Original Wellbore Intent]],"Exploration",Offshore_Wells_Jan_2024[[Sidetrack/Respud]:[Sidetrack/Respud]],"Mech. Sidetracks")</f>
        <v>0</v>
      </c>
      <c r="D142" s="81">
        <f>COUNTIFS(Offshore_Wells_Jan_2024[[Region QB]:[Region QB]],"WoS",Offshore_Wells_Jan_2024[[Spud Year]:[Spud Year]],D$4,Offshore_Wells_Jan_2024[[Original Wellbore Intent]:[Original Wellbore Intent]],"Exploration",Offshore_Wells_Jan_2024[[Sidetrack/Respud]:[Sidetrack/Respud]],"Mech. Sidetracks")</f>
        <v>0</v>
      </c>
      <c r="E142" s="81">
        <f>COUNTIFS(Offshore_Wells_Jan_2024[[Region QB]:[Region QB]],"WoS",Offshore_Wells_Jan_2024[[Spud Year]:[Spud Year]],E$4,Offshore_Wells_Jan_2024[[Original Wellbore Intent]:[Original Wellbore Intent]],"Exploration",Offshore_Wells_Jan_2024[[Sidetrack/Respud]:[Sidetrack/Respud]],"Mech. Sidetracks")</f>
        <v>0</v>
      </c>
      <c r="F142" s="81">
        <f>COUNTIFS(Offshore_Wells_Jan_2024[[Region QB]:[Region QB]],"WoS",Offshore_Wells_Jan_2024[[Spud Year]:[Spud Year]],F$4,Offshore_Wells_Jan_2024[[Original Wellbore Intent]:[Original Wellbore Intent]],"Exploration",Offshore_Wells_Jan_2024[[Sidetrack/Respud]:[Sidetrack/Respud]],"Mech. Sidetracks")</f>
        <v>0</v>
      </c>
      <c r="G142" s="81">
        <f>COUNTIFS(Offshore_Wells_Jan_2024[[Region QB]:[Region QB]],"WoS",Offshore_Wells_Jan_2024[[Spud Year]:[Spud Year]],G$4,Offshore_Wells_Jan_2024[[Original Wellbore Intent]:[Original Wellbore Intent]],"Exploration",Offshore_Wells_Jan_2024[[Sidetrack/Respud]:[Sidetrack/Respud]],"Mech. Sidetracks")</f>
        <v>0</v>
      </c>
      <c r="H142" s="81">
        <f>COUNTIFS(Offshore_Wells_Jan_2024[[Region QB]:[Region QB]],"WoS",Offshore_Wells_Jan_2024[[Spud Year]:[Spud Year]],H$4,Offshore_Wells_Jan_2024[[Original Wellbore Intent]:[Original Wellbore Intent]],"Exploration",Offshore_Wells_Jan_2024[[Sidetrack/Respud]:[Sidetrack/Respud]],"Mech. Sidetracks")</f>
        <v>0</v>
      </c>
      <c r="I142" s="81">
        <f>COUNTIFS(Offshore_Wells_Jan_2024[[Region QB]:[Region QB]],"WoS",Offshore_Wells_Jan_2024[[Spud Year]:[Spud Year]],I$4,Offshore_Wells_Jan_2024[[Original Wellbore Intent]:[Original Wellbore Intent]],"Exploration",Offshore_Wells_Jan_2024[[Sidetrack/Respud]:[Sidetrack/Respud]],"Mech. Sidetracks")</f>
        <v>0</v>
      </c>
      <c r="J142" s="81">
        <f>COUNTIFS(Offshore_Wells_Jan_2024[[Region QB]:[Region QB]],"WoS",Offshore_Wells_Jan_2024[[Spud Year]:[Spud Year]],J$4,Offshore_Wells_Jan_2024[[Original Wellbore Intent]:[Original Wellbore Intent]],"Exploration",Offshore_Wells_Jan_2024[[Sidetrack/Respud]:[Sidetrack/Respud]],"Mech. Sidetracks")</f>
        <v>0</v>
      </c>
      <c r="K142" s="81">
        <f>COUNTIFS(Offshore_Wells_Jan_2024[[Region QB]:[Region QB]],"WoS",Offshore_Wells_Jan_2024[[Spud Year]:[Spud Year]],K$4,Offshore_Wells_Jan_2024[[Original Wellbore Intent]:[Original Wellbore Intent]],"Exploration",Offshore_Wells_Jan_2024[[Sidetrack/Respud]:[Sidetrack/Respud]],"Mech. Sidetracks")</f>
        <v>0</v>
      </c>
      <c r="L142" s="81">
        <f>COUNTIFS(Offshore_Wells_Jan_2024[[Region QB]:[Region QB]],"WoS",Offshore_Wells_Jan_2024[[Spud Year]:[Spud Year]],L$4,Offshore_Wells_Jan_2024[[Original Wellbore Intent]:[Original Wellbore Intent]],"Exploration",Offshore_Wells_Jan_2024[[Sidetrack/Respud]:[Sidetrack/Respud]],"Mech. Sidetracks")</f>
        <v>0</v>
      </c>
      <c r="M142" s="81">
        <f>COUNTIFS(Offshore_Wells_Jan_2024[[Region QB]:[Region QB]],"WoS",Offshore_Wells_Jan_2024[[Spud Year]:[Spud Year]],M$4,Offshore_Wells_Jan_2024[[Original Wellbore Intent]:[Original Wellbore Intent]],"Exploration",Offshore_Wells_Jan_2024[[Sidetrack/Respud]:[Sidetrack/Respud]],"Mech. Sidetracks")</f>
        <v>0</v>
      </c>
      <c r="N142" s="81">
        <f>COUNTIFS(Offshore_Wells_Jan_2024[[Region QB]:[Region QB]],"WoS",Offshore_Wells_Jan_2024[[Spud Year]:[Spud Year]],N$4,Offshore_Wells_Jan_2024[[Original Wellbore Intent]:[Original Wellbore Intent]],"Exploration",Offshore_Wells_Jan_2024[[Sidetrack/Respud]:[Sidetrack/Respud]],"Mech. Sidetracks")</f>
        <v>0</v>
      </c>
      <c r="O142" s="81">
        <f>COUNTIFS(Offshore_Wells_Jan_2024[[Region QB]:[Region QB]],"WoS",Offshore_Wells_Jan_2024[[Spud Year]:[Spud Year]],O$4,Offshore_Wells_Jan_2024[[Original Wellbore Intent]:[Original Wellbore Intent]],"Exploration",Offshore_Wells_Jan_2024[[Sidetrack/Respud]:[Sidetrack/Respud]],"Mech. Sidetracks")</f>
        <v>0</v>
      </c>
      <c r="P142" s="81">
        <f>COUNTIFS(Offshore_Wells_Jan_2024[[Region QB]:[Region QB]],"WoS",Offshore_Wells_Jan_2024[[Spud Year]:[Spud Year]],P$4,Offshore_Wells_Jan_2024[[Original Wellbore Intent]:[Original Wellbore Intent]],"Exploration",Offshore_Wells_Jan_2024[[Sidetrack/Respud]:[Sidetrack/Respud]],"Mech. Sidetracks")</f>
        <v>0</v>
      </c>
      <c r="Q142" s="81">
        <f>COUNTIFS(Offshore_Wells_Jan_2024[[Region QB]:[Region QB]],"WoS",Offshore_Wells_Jan_2024[[Spud Year]:[Spud Year]],Q$4,Offshore_Wells_Jan_2024[[Original Wellbore Intent]:[Original Wellbore Intent]],"Exploration",Offshore_Wells_Jan_2024[[Sidetrack/Respud]:[Sidetrack/Respud]],"Mech. Sidetracks")</f>
        <v>0</v>
      </c>
      <c r="R142" s="81">
        <f>COUNTIFS(Offshore_Wells_Jan_2024[[Region QB]:[Region QB]],"WoS",Offshore_Wells_Jan_2024[[Spud Year]:[Spud Year]],R$4,Offshore_Wells_Jan_2024[[Original Wellbore Intent]:[Original Wellbore Intent]],"Exploration",Offshore_Wells_Jan_2024[[Sidetrack/Respud]:[Sidetrack/Respud]],"Mech. Sidetracks")</f>
        <v>0</v>
      </c>
      <c r="S142" s="81">
        <f>COUNTIFS(Offshore_Wells_Jan_2024[[Region QB]:[Region QB]],"WoS",Offshore_Wells_Jan_2024[[Spud Year]:[Spud Year]],S$4,Offshore_Wells_Jan_2024[[Original Wellbore Intent]:[Original Wellbore Intent]],"Exploration",Offshore_Wells_Jan_2024[[Sidetrack/Respud]:[Sidetrack/Respud]],"Mech. Sidetracks")</f>
        <v>0</v>
      </c>
      <c r="T142" s="81">
        <f>COUNTIFS(Offshore_Wells_Jan_2024[[Region QB]:[Region QB]],"WoS",Offshore_Wells_Jan_2024[[Spud Year]:[Spud Year]],T$4,Offshore_Wells_Jan_2024[[Original Wellbore Intent]:[Original Wellbore Intent]],"Exploration",Offshore_Wells_Jan_2024[[Sidetrack/Respud]:[Sidetrack/Respud]],"Mech. Sidetracks")</f>
        <v>0</v>
      </c>
      <c r="U142" s="81">
        <f>COUNTIFS(Offshore_Wells_Jan_2024[[Region QB]:[Region QB]],"WoS",Offshore_Wells_Jan_2024[[Spud Year]:[Spud Year]],U$4,Offshore_Wells_Jan_2024[[Original Wellbore Intent]:[Original Wellbore Intent]],"Exploration",Offshore_Wells_Jan_2024[[Sidetrack/Respud]:[Sidetrack/Respud]],"Mech. Sidetracks")</f>
        <v>0</v>
      </c>
      <c r="V142" s="81">
        <f>COUNTIFS(Offshore_Wells_Jan_2024[[Region QB]:[Region QB]],"WoS",Offshore_Wells_Jan_2024[[Spud Year]:[Spud Year]],V$4,Offshore_Wells_Jan_2024[[Original Wellbore Intent]:[Original Wellbore Intent]],"Exploration",Offshore_Wells_Jan_2024[[Sidetrack/Respud]:[Sidetrack/Respud]],"Mech. Sidetracks")</f>
        <v>0</v>
      </c>
      <c r="W142" s="81">
        <f>COUNTIFS(Offshore_Wells_Jan_2024[[Region QB]:[Region QB]],"WoS",Offshore_Wells_Jan_2024[[Spud Year]:[Spud Year]],W$4,Offshore_Wells_Jan_2024[[Original Wellbore Intent]:[Original Wellbore Intent]],"Exploration",Offshore_Wells_Jan_2024[[Sidetrack/Respud]:[Sidetrack/Respud]],"Mech. Sidetracks")</f>
        <v>1</v>
      </c>
      <c r="X142" s="81">
        <f>COUNTIFS(Offshore_Wells_Jan_2024[[Region QB]:[Region QB]],"WoS",Offshore_Wells_Jan_2024[[Spud Year]:[Spud Year]],X$4,Offshore_Wells_Jan_2024[[Original Wellbore Intent]:[Original Wellbore Intent]],"Exploration",Offshore_Wells_Jan_2024[[Sidetrack/Respud]:[Sidetrack/Respud]],"Mech. Sidetracks")</f>
        <v>0</v>
      </c>
      <c r="Y142" s="81">
        <f>COUNTIFS(Offshore_Wells_Jan_2024[[Region QB]:[Region QB]],"WoS",Offshore_Wells_Jan_2024[[Spud Year]:[Spud Year]],Y$4,Offshore_Wells_Jan_2024[[Original Wellbore Intent]:[Original Wellbore Intent]],"Exploration",Offshore_Wells_Jan_2024[[Sidetrack/Respud]:[Sidetrack/Respud]],"Mech. Sidetracks")</f>
        <v>0</v>
      </c>
      <c r="Z142" s="81">
        <f>COUNTIFS(Offshore_Wells_Jan_2024[[Region QB]:[Region QB]],"WoS",Offshore_Wells_Jan_2024[[Spud Year]:[Spud Year]],Z$4,Offshore_Wells_Jan_2024[[Original Wellbore Intent]:[Original Wellbore Intent]],"Exploration",Offshore_Wells_Jan_2024[[Sidetrack/Respud]:[Sidetrack/Respud]],"Mech. Sidetracks")</f>
        <v>0</v>
      </c>
      <c r="AA142" s="81">
        <f>COUNTIFS(Offshore_Wells_Jan_2024[[Region QB]:[Region QB]],"WoS",Offshore_Wells_Jan_2024[[Spud Year]:[Spud Year]],AA$4,Offshore_Wells_Jan_2024[[Original Wellbore Intent]:[Original Wellbore Intent]],"Exploration",Offshore_Wells_Jan_2024[[Sidetrack/Respud]:[Sidetrack/Respud]],"Mech. Sidetracks")</f>
        <v>1</v>
      </c>
      <c r="AB142" s="81">
        <f>COUNTIFS(Offshore_Wells_Jan_2024[[Region QB]:[Region QB]],"WoS",Offshore_Wells_Jan_2024[[Spud Year]:[Spud Year]],AB$4,Offshore_Wells_Jan_2024[[Original Wellbore Intent]:[Original Wellbore Intent]],"Exploration",Offshore_Wells_Jan_2024[[Sidetrack/Respud]:[Sidetrack/Respud]],"Mech. Sidetracks")</f>
        <v>0</v>
      </c>
      <c r="AC142" s="81">
        <f>COUNTIFS(Offshore_Wells_Jan_2024[[Region QB]:[Region QB]],"WoS",Offshore_Wells_Jan_2024[[Spud Year]:[Spud Year]],AC$4,Offshore_Wells_Jan_2024[[Original Wellbore Intent]:[Original Wellbore Intent]],"Exploration",Offshore_Wells_Jan_2024[[Sidetrack/Respud]:[Sidetrack/Respud]],"Mech. Sidetracks")</f>
        <v>1</v>
      </c>
      <c r="AD142" s="81">
        <f>COUNTIFS(Offshore_Wells_Jan_2024[[Region QB]:[Region QB]],"WoS",Offshore_Wells_Jan_2024[[Spud Year]:[Spud Year]],AD$4,Offshore_Wells_Jan_2024[[Original Wellbore Intent]:[Original Wellbore Intent]],"Exploration",Offshore_Wells_Jan_2024[[Sidetrack/Respud]:[Sidetrack/Respud]],"Mech. Sidetracks")</f>
        <v>0</v>
      </c>
      <c r="AE142" s="81">
        <f>COUNTIFS(Offshore_Wells_Jan_2024[[Region QB]:[Region QB]],"WoS",Offshore_Wells_Jan_2024[[Spud Year]:[Spud Year]],AE$4,Offshore_Wells_Jan_2024[[Original Wellbore Intent]:[Original Wellbore Intent]],"Exploration",Offshore_Wells_Jan_2024[[Sidetrack/Respud]:[Sidetrack/Respud]],"Mech. Sidetracks")</f>
        <v>0</v>
      </c>
      <c r="AF142" s="81">
        <f>COUNTIFS(Offshore_Wells_Jan_2024[[Region QB]:[Region QB]],"WoS",Offshore_Wells_Jan_2024[[Spud Year]:[Spud Year]],AF$4,Offshore_Wells_Jan_2024[[Original Wellbore Intent]:[Original Wellbore Intent]],"Exploration",Offshore_Wells_Jan_2024[[Sidetrack/Respud]:[Sidetrack/Respud]],"Mech. Sidetracks")</f>
        <v>0</v>
      </c>
      <c r="AG142" s="81">
        <f>COUNTIFS(Offshore_Wells_Jan_2024[[Region QB]:[Region QB]],"WoS",Offshore_Wells_Jan_2024[[Spud Year]:[Spud Year]],AG$4,Offshore_Wells_Jan_2024[[Original Wellbore Intent]:[Original Wellbore Intent]],"Exploration",Offshore_Wells_Jan_2024[[Sidetrack/Respud]:[Sidetrack/Respud]],"Mech. Sidetracks")</f>
        <v>1</v>
      </c>
      <c r="AH142" s="81">
        <f>COUNTIFS(Offshore_Wells_Jan_2024[[Region QB]:[Region QB]],"WoS",Offshore_Wells_Jan_2024[[Spud Year]:[Spud Year]],AH$4,Offshore_Wells_Jan_2024[[Original Wellbore Intent]:[Original Wellbore Intent]],"Exploration",Offshore_Wells_Jan_2024[[Sidetrack/Respud]:[Sidetrack/Respud]],"Mech. Sidetracks")</f>
        <v>0</v>
      </c>
      <c r="AI142" s="81">
        <f>COUNTIFS(Offshore_Wells_Jan_2024[[Region QB]:[Region QB]],"WoS",Offshore_Wells_Jan_2024[[Spud Year]:[Spud Year]],AI$4,Offshore_Wells_Jan_2024[[Original Wellbore Intent]:[Original Wellbore Intent]],"Exploration",Offshore_Wells_Jan_2024[[Sidetrack/Respud]:[Sidetrack/Respud]],"Mech. Sidetracks")</f>
        <v>0</v>
      </c>
      <c r="AJ142" s="81">
        <f>COUNTIFS(Offshore_Wells_Jan_2024[[Region QB]:[Region QB]],"WoS",Offshore_Wells_Jan_2024[[Spud Year]:[Spud Year]],AJ$4,Offshore_Wells_Jan_2024[[Original Wellbore Intent]:[Original Wellbore Intent]],"Exploration",Offshore_Wells_Jan_2024[[Sidetrack/Respud]:[Sidetrack/Respud]],"Mech. Sidetracks")</f>
        <v>0</v>
      </c>
      <c r="AK142" s="81">
        <f>COUNTIFS(Offshore_Wells_Jan_2024[[Region QB]:[Region QB]],"WoS",Offshore_Wells_Jan_2024[[Spud Year]:[Spud Year]],AK$4,Offshore_Wells_Jan_2024[[Original Wellbore Intent]:[Original Wellbore Intent]],"Exploration",Offshore_Wells_Jan_2024[[Sidetrack/Respud]:[Sidetrack/Respud]],"Mech. Sidetracks")</f>
        <v>0</v>
      </c>
      <c r="AL142" s="81">
        <f>COUNTIFS(Offshore_Wells_Jan_2024[[Region QB]:[Region QB]],"WoS",Offshore_Wells_Jan_2024[[Spud Year]:[Spud Year]],AL$4,Offshore_Wells_Jan_2024[[Original Wellbore Intent]:[Original Wellbore Intent]],"Exploration",Offshore_Wells_Jan_2024[[Sidetrack/Respud]:[Sidetrack/Respud]],"Mech. Sidetracks")</f>
        <v>0</v>
      </c>
      <c r="AM142" s="81">
        <f>COUNTIFS(Offshore_Wells_Jan_2024[[Region QB]:[Region QB]],"WoS",Offshore_Wells_Jan_2024[[Spud Year]:[Spud Year]],AM$4,Offshore_Wells_Jan_2024[[Original Wellbore Intent]:[Original Wellbore Intent]],"Exploration",Offshore_Wells_Jan_2024[[Sidetrack/Respud]:[Sidetrack/Respud]],"Mech. Sidetracks")</f>
        <v>0</v>
      </c>
      <c r="AN142" s="81">
        <f>COUNTIFS(Offshore_Wells_Jan_2024[[Region QB]:[Region QB]],"WoS",Offshore_Wells_Jan_2024[[Spud Year]:[Spud Year]],AN$4,Offshore_Wells_Jan_2024[[Original Wellbore Intent]:[Original Wellbore Intent]],"Exploration",Offshore_Wells_Jan_2024[[Sidetrack/Respud]:[Sidetrack/Respud]],"Mech. Sidetracks")</f>
        <v>0</v>
      </c>
      <c r="AO142" s="81">
        <f>COUNTIFS(Offshore_Wells_Jan_2024[[Region QB]:[Region QB]],"WoS",Offshore_Wells_Jan_2024[[Spud Year]:[Spud Year]],AO$4,Offshore_Wells_Jan_2024[[Original Wellbore Intent]:[Original Wellbore Intent]],"Exploration",Offshore_Wells_Jan_2024[[Sidetrack/Respud]:[Sidetrack/Respud]],"Mech. Sidetracks")</f>
        <v>0</v>
      </c>
      <c r="AP142" s="81">
        <f>COUNTIFS(Offshore_Wells_Jan_2024[[Region QB]:[Region QB]],"WoS",Offshore_Wells_Jan_2024[[Spud Year]:[Spud Year]],AP$4,Offshore_Wells_Jan_2024[[Original Wellbore Intent]:[Original Wellbore Intent]],"Exploration",Offshore_Wells_Jan_2024[[Sidetrack/Respud]:[Sidetrack/Respud]],"Mech. Sidetracks")</f>
        <v>0</v>
      </c>
      <c r="AQ142" s="81">
        <f>COUNTIFS(Offshore_Wells_Jan_2024[[Region QB]:[Region QB]],"WoS",Offshore_Wells_Jan_2024[[Spud Year]:[Spud Year]],AQ$4,Offshore_Wells_Jan_2024[[Original Wellbore Intent]:[Original Wellbore Intent]],"Exploration",Offshore_Wells_Jan_2024[[Sidetrack/Respud]:[Sidetrack/Respud]],"Mech. Sidetracks")</f>
        <v>1</v>
      </c>
      <c r="AR142" s="81">
        <f>COUNTIFS(Offshore_Wells_Jan_2024[[Region QB]:[Region QB]],"WoS",Offshore_Wells_Jan_2024[[Spud Year]:[Spud Year]],AR$4,Offshore_Wells_Jan_2024[[Original Wellbore Intent]:[Original Wellbore Intent]],"Exploration",Offshore_Wells_Jan_2024[[Sidetrack/Respud]:[Sidetrack/Respud]],"Mech. Sidetracks")</f>
        <v>0</v>
      </c>
      <c r="AS142" s="81">
        <f>COUNTIFS(Offshore_Wells_Jan_2024[[Region QB]:[Region QB]],"WoS",Offshore_Wells_Jan_2024[[Spud Year]:[Spud Year]],AS$4,Offshore_Wells_Jan_2024[[Original Wellbore Intent]:[Original Wellbore Intent]],"Exploration",Offshore_Wells_Jan_2024[[Sidetrack/Respud]:[Sidetrack/Respud]],"Mech. Sidetracks")</f>
        <v>0</v>
      </c>
      <c r="AT142" s="81">
        <f>COUNTIFS(Offshore_Wells_Jan_2024[[Region QB]:[Region QB]],"WoS",Offshore_Wells_Jan_2024[[Spud Year]:[Spud Year]],AT$4,Offshore_Wells_Jan_2024[[Original Wellbore Intent]:[Original Wellbore Intent]],"Exploration",Offshore_Wells_Jan_2024[[Sidetrack/Respud]:[Sidetrack/Respud]],"Mech. Sidetracks")</f>
        <v>0</v>
      </c>
      <c r="AU142" s="81">
        <f>COUNTIFS(Offshore_Wells_Jan_2024[[Region QB]:[Region QB]],"WoS",Offshore_Wells_Jan_2024[[Spud Year]:[Spud Year]],AU$4,Offshore_Wells_Jan_2024[[Original Wellbore Intent]:[Original Wellbore Intent]],"Exploration",Offshore_Wells_Jan_2024[[Sidetrack/Respud]:[Sidetrack/Respud]],"Mech. Sidetracks")</f>
        <v>1</v>
      </c>
      <c r="AV142" s="81">
        <f>COUNTIFS(Offshore_Wells_Jan_2024[[Region QB]:[Region QB]],"WoS",Offshore_Wells_Jan_2024[[Spud Year]:[Spud Year]],AV$4,Offshore_Wells_Jan_2024[[Original Wellbore Intent]:[Original Wellbore Intent]],"Exploration",Offshore_Wells_Jan_2024[[Sidetrack/Respud]:[Sidetrack/Respud]],"Mech. Sidetracks")</f>
        <v>1</v>
      </c>
      <c r="AW142" s="81">
        <f>COUNTIFS(Offshore_Wells_Jan_2024[[Region QB]:[Region QB]],"WoS",Offshore_Wells_Jan_2024[[Spud Year]:[Spud Year]],AW$4,Offshore_Wells_Jan_2024[[Original Wellbore Intent]:[Original Wellbore Intent]],"Exploration",Offshore_Wells_Jan_2024[[Sidetrack/Respud]:[Sidetrack/Respud]],"Mech. Sidetracks")</f>
        <v>0</v>
      </c>
      <c r="AX142" s="81">
        <f>COUNTIFS(Offshore_Wells_Jan_2024[[Region QB]:[Region QB]],"WoS",Offshore_Wells_Jan_2024[[Spud Year]:[Spud Year]],AX$4,Offshore_Wells_Jan_2024[[Original Wellbore Intent]:[Original Wellbore Intent]],"Exploration",Offshore_Wells_Jan_2024[[Sidetrack/Respud]:[Sidetrack/Respud]],"Mech. Sidetracks")</f>
        <v>1</v>
      </c>
      <c r="AY142" s="81">
        <f>COUNTIFS(Offshore_Wells_Jan_2024[[Region QB]:[Region QB]],"WoS",Offshore_Wells_Jan_2024[[Spud Year]:[Spud Year]],AY$4,Offshore_Wells_Jan_2024[[Original Wellbore Intent]:[Original Wellbore Intent]],"Exploration",Offshore_Wells_Jan_2024[[Sidetrack/Respud]:[Sidetrack/Respud]],"Mech. Sidetracks")</f>
        <v>5</v>
      </c>
      <c r="AZ142" s="81">
        <f>COUNTIFS(Offshore_Wells_Jan_2024[[Region QB]:[Region QB]],"WoS",Offshore_Wells_Jan_2024[[Spud Year]:[Spud Year]],AZ$4,Offshore_Wells_Jan_2024[[Original Wellbore Intent]:[Original Wellbore Intent]],"Exploration",Offshore_Wells_Jan_2024[[Sidetrack/Respud]:[Sidetrack/Respud]],"Mech. Sidetracks")</f>
        <v>0</v>
      </c>
      <c r="BA142" s="81">
        <f>COUNTIFS(Offshore_Wells_Jan_2024[[Region QB]:[Region QB]],"WoS",Offshore_Wells_Jan_2024[[Spud Year]:[Spud Year]],BA$4,Offshore_Wells_Jan_2024[[Original Wellbore Intent]:[Original Wellbore Intent]],"Exploration",Offshore_Wells_Jan_2024[[Sidetrack/Respud]:[Sidetrack/Respud]],"Mech. Sidetracks")</f>
        <v>1</v>
      </c>
      <c r="BB142" s="81">
        <f>COUNTIFS(Offshore_Wells_Jan_2024[[Region QB]:[Region QB]],"WoS",Offshore_Wells_Jan_2024[[Spud Year]:[Spud Year]],BB$4,Offshore_Wells_Jan_2024[[Original Wellbore Intent]:[Original Wellbore Intent]],"Exploration",Offshore_Wells_Jan_2024[[Sidetrack/Respud]:[Sidetrack/Respud]],"Mech. Sidetracks")</f>
        <v>0</v>
      </c>
      <c r="BC142" s="81">
        <f>COUNTIFS(Offshore_Wells_Jan_2024[[Region QB]:[Region QB]],"WoS",Offshore_Wells_Jan_2024[[Spud Year]:[Spud Year]],BC$4,Offshore_Wells_Jan_2024[[Original Wellbore Intent]:[Original Wellbore Intent]],"Exploration",Offshore_Wells_Jan_2024[[Sidetrack/Respud]:[Sidetrack/Respud]],"Mech. Sidetracks")</f>
        <v>0</v>
      </c>
      <c r="BD142" s="81">
        <f>COUNTIFS(Offshore_Wells_Jan_2024[[Region QB]:[Region QB]],"WoS",Offshore_Wells_Jan_2024[[Spud Year]:[Spud Year]],BD$4,Offshore_Wells_Jan_2024[[Original Wellbore Intent]:[Original Wellbore Intent]],"Exploration",Offshore_Wells_Jan_2024[[Sidetrack/Respud]:[Sidetrack/Respud]],"Mech. Sidetracks")</f>
        <v>0</v>
      </c>
      <c r="BE142" s="81">
        <f>COUNTIFS(Offshore_Wells_Jan_2024[[Region QB]:[Region QB]],"WoS",Offshore_Wells_Jan_2024[[Spud Year]:[Spud Year]],BE$4,Offshore_Wells_Jan_2024[[Original Wellbore Intent]:[Original Wellbore Intent]],"Exploration",Offshore_Wells_Jan_2024[[Sidetrack/Respud]:[Sidetrack/Respud]],"Mech. Sidetracks")</f>
        <v>0</v>
      </c>
      <c r="BF142" s="81">
        <f>COUNTIFS(Offshore_Wells_Jan_2024[[Region QB]:[Region QB]],"WoS",Offshore_Wells_Jan_2024[[Spud Year]:[Spud Year]],BF$4,Offshore_Wells_Jan_2024[[Original Wellbore Intent]:[Original Wellbore Intent]],"Exploration",Offshore_Wells_Jan_2024[[Sidetrack/Respud]:[Sidetrack/Respud]],"Mech. Sidetracks")</f>
        <v>1</v>
      </c>
      <c r="BG142" s="81">
        <f>COUNTIFS(Offshore_Wells_Jan_2024[[Region QB]:[Region QB]],"WoS",Offshore_Wells_Jan_2024[[Spud Year]:[Spud Year]],BG$4,Offshore_Wells_Jan_2024[[Original Wellbore Intent]:[Original Wellbore Intent]],"Exploration",Offshore_Wells_Jan_2024[[Sidetrack/Respud]:[Sidetrack/Respud]],"Mech. Sidetracks")</f>
        <v>0</v>
      </c>
      <c r="BH142" s="81">
        <f>COUNTIFS(Offshore_Wells_Jan_2024[[Region QB]:[Region QB]],"WoS",Offshore_Wells_Jan_2024[[Spud Year]:[Spud Year]],BH$4,Offshore_Wells_Jan_2024[[Original Wellbore Intent]:[Original Wellbore Intent]],"Exploration",Offshore_Wells_Jan_2024[[Sidetrack/Respud]:[Sidetrack/Respud]],"Mech. Sidetracks")</f>
        <v>0</v>
      </c>
      <c r="BI142" s="81">
        <f>COUNTIFS(Offshore_Wells_Jan_2024[[Region QB]:[Region QB]],"WoS",Offshore_Wells_Jan_2024[[Spud Year]:[Spud Year]],BI$4,Offshore_Wells_Jan_2024[[Original Wellbore Intent]:[Original Wellbore Intent]],"Exploration",Offshore_Wells_Jan_2024[[Sidetrack/Respud]:[Sidetrack/Respud]],"Mech. Sidetracks")</f>
        <v>0</v>
      </c>
      <c r="BJ142" s="81">
        <f>COUNTIFS(Offshore_Wells_Jan_2024[[Region QB]:[Region QB]],"WoS",Offshore_Wells_Jan_2024[[Spud Year]:[Spud Year]],BJ$4,Offshore_Wells_Jan_2024[[Original Wellbore Intent]:[Original Wellbore Intent]],"Exploration",Offshore_Wells_Jan_2024[[Sidetrack/Respud]:[Sidetrack/Respud]],"Mech. Sidetracks")</f>
        <v>0</v>
      </c>
      <c r="BK142" s="73">
        <f t="shared" si="796"/>
        <v>15</v>
      </c>
    </row>
    <row r="143" spans="1:63" x14ac:dyDescent="0.3">
      <c r="A143" s="7"/>
      <c r="B143" s="20"/>
      <c r="C143" s="86"/>
      <c r="D143" s="86"/>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4"/>
    </row>
    <row r="144" spans="1:63" x14ac:dyDescent="0.3">
      <c r="A144" s="17"/>
      <c r="B144" s="19"/>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1"/>
      <c r="BE144" s="81"/>
      <c r="BF144" s="81"/>
      <c r="BG144" s="81"/>
      <c r="BH144" s="81"/>
      <c r="BI144" s="81"/>
      <c r="BJ144" s="81"/>
      <c r="BK144" s="73"/>
    </row>
    <row r="145" spans="1:63" x14ac:dyDescent="0.3">
      <c r="A145" s="17"/>
      <c r="B145" s="42" t="s">
        <v>55</v>
      </c>
      <c r="C145" s="70">
        <f t="shared" ref="C145:BJ145" si="797">SUM(C146:C151)</f>
        <v>0</v>
      </c>
      <c r="D145" s="70">
        <f t="shared" si="797"/>
        <v>0</v>
      </c>
      <c r="E145" s="70">
        <f t="shared" si="797"/>
        <v>0</v>
      </c>
      <c r="F145" s="70">
        <f t="shared" si="797"/>
        <v>0</v>
      </c>
      <c r="G145" s="70">
        <f t="shared" si="797"/>
        <v>0</v>
      </c>
      <c r="H145" s="70">
        <f t="shared" si="797"/>
        <v>0</v>
      </c>
      <c r="I145" s="70">
        <f t="shared" si="797"/>
        <v>0</v>
      </c>
      <c r="J145" s="70">
        <f t="shared" si="797"/>
        <v>0</v>
      </c>
      <c r="K145" s="70">
        <f t="shared" si="797"/>
        <v>0</v>
      </c>
      <c r="L145" s="70">
        <f t="shared" si="797"/>
        <v>0</v>
      </c>
      <c r="M145" s="70">
        <f t="shared" si="797"/>
        <v>0</v>
      </c>
      <c r="N145" s="70">
        <f t="shared" si="797"/>
        <v>2</v>
      </c>
      <c r="O145" s="70">
        <f t="shared" si="797"/>
        <v>1</v>
      </c>
      <c r="P145" s="70">
        <f t="shared" si="797"/>
        <v>1</v>
      </c>
      <c r="Q145" s="70">
        <f t="shared" si="797"/>
        <v>1</v>
      </c>
      <c r="R145" s="70">
        <f t="shared" si="797"/>
        <v>1</v>
      </c>
      <c r="S145" s="70">
        <f t="shared" si="797"/>
        <v>0</v>
      </c>
      <c r="T145" s="70">
        <f t="shared" si="797"/>
        <v>2</v>
      </c>
      <c r="U145" s="70">
        <f t="shared" si="797"/>
        <v>4</v>
      </c>
      <c r="V145" s="70">
        <f t="shared" si="797"/>
        <v>6</v>
      </c>
      <c r="W145" s="70">
        <f t="shared" si="797"/>
        <v>6</v>
      </c>
      <c r="X145" s="70">
        <f t="shared" si="797"/>
        <v>1</v>
      </c>
      <c r="Y145" s="70">
        <f t="shared" si="797"/>
        <v>4</v>
      </c>
      <c r="Z145" s="70">
        <f t="shared" si="797"/>
        <v>13</v>
      </c>
      <c r="AA145" s="70">
        <f t="shared" si="797"/>
        <v>17</v>
      </c>
      <c r="AB145" s="70">
        <f t="shared" si="797"/>
        <v>12</v>
      </c>
      <c r="AC145" s="70">
        <f t="shared" si="797"/>
        <v>10</v>
      </c>
      <c r="AD145" s="70">
        <f t="shared" si="797"/>
        <v>20</v>
      </c>
      <c r="AE145" s="70">
        <f t="shared" si="797"/>
        <v>16</v>
      </c>
      <c r="AF145" s="70">
        <f t="shared" si="797"/>
        <v>12</v>
      </c>
      <c r="AG145" s="70">
        <f t="shared" si="797"/>
        <v>14</v>
      </c>
      <c r="AH145" s="70">
        <f t="shared" si="797"/>
        <v>13</v>
      </c>
      <c r="AI145" s="70">
        <f t="shared" si="797"/>
        <v>9</v>
      </c>
      <c r="AJ145" s="70">
        <f t="shared" si="797"/>
        <v>13</v>
      </c>
      <c r="AK145" s="70">
        <f t="shared" si="797"/>
        <v>19</v>
      </c>
      <c r="AL145" s="70">
        <f t="shared" si="797"/>
        <v>3</v>
      </c>
      <c r="AM145" s="70">
        <f t="shared" si="797"/>
        <v>11</v>
      </c>
      <c r="AN145" s="70">
        <f t="shared" si="797"/>
        <v>22</v>
      </c>
      <c r="AO145" s="70">
        <f t="shared" si="797"/>
        <v>11</v>
      </c>
      <c r="AP145" s="70">
        <f t="shared" si="797"/>
        <v>6</v>
      </c>
      <c r="AQ145" s="70">
        <f t="shared" si="797"/>
        <v>14</v>
      </c>
      <c r="AR145" s="70">
        <f t="shared" si="797"/>
        <v>18</v>
      </c>
      <c r="AS145" s="70">
        <f t="shared" si="797"/>
        <v>18</v>
      </c>
      <c r="AT145" s="70">
        <f t="shared" si="797"/>
        <v>42</v>
      </c>
      <c r="AU145" s="70">
        <f t="shared" si="797"/>
        <v>7</v>
      </c>
      <c r="AV145" s="70">
        <f t="shared" si="797"/>
        <v>9</v>
      </c>
      <c r="AW145" s="70">
        <f t="shared" si="797"/>
        <v>3</v>
      </c>
      <c r="AX145" s="70">
        <f t="shared" si="797"/>
        <v>3</v>
      </c>
      <c r="AY145" s="70">
        <f t="shared" si="797"/>
        <v>1</v>
      </c>
      <c r="AZ145" s="70">
        <f t="shared" si="797"/>
        <v>3</v>
      </c>
      <c r="BA145" s="70">
        <f t="shared" si="797"/>
        <v>4</v>
      </c>
      <c r="BB145" s="70">
        <f t="shared" si="797"/>
        <v>5</v>
      </c>
      <c r="BC145" s="70">
        <f t="shared" si="797"/>
        <v>0</v>
      </c>
      <c r="BD145" s="70">
        <f t="shared" si="797"/>
        <v>0</v>
      </c>
      <c r="BE145" s="70">
        <f t="shared" si="797"/>
        <v>2</v>
      </c>
      <c r="BF145" s="70">
        <f t="shared" si="797"/>
        <v>1</v>
      </c>
      <c r="BG145" s="70">
        <f t="shared" si="797"/>
        <v>0</v>
      </c>
      <c r="BH145" s="70">
        <f t="shared" si="797"/>
        <v>0</v>
      </c>
      <c r="BI145" s="70">
        <f t="shared" si="797"/>
        <v>0</v>
      </c>
      <c r="BJ145" s="70">
        <f t="shared" si="797"/>
        <v>1</v>
      </c>
      <c r="BK145" s="71">
        <f t="shared" ref="BK145:BK151" si="798">SUM(C145:BJ145)</f>
        <v>381</v>
      </c>
    </row>
    <row r="146" spans="1:63" outlineLevel="1" x14ac:dyDescent="0.3">
      <c r="A146" s="17"/>
      <c r="B146" s="19" t="s">
        <v>38</v>
      </c>
      <c r="C146" s="81">
        <f>COUNTIFS(Offshore_Wells_Jan_2024[[Region QB]:[Region QB]],"C/SWA",Offshore_Wells_Jan_2024[[Spud Year]:[Spud Year]],C$4,Offshore_Wells_Jan_2024[[Original Wellbore Intent]:[Original Wellbore Intent]],"Appraisal",Offshore_Wells_Jan_2024[[Sidetrack/Respud]:[Sidetrack/Respud]],"Mech. Sidetracks")</f>
        <v>0</v>
      </c>
      <c r="D146" s="81">
        <f>COUNTIFS(Offshore_Wells_Jan_2024[[Region QB]:[Region QB]],"C/SWA",Offshore_Wells_Jan_2024[[Spud Year]:[Spud Year]],D$4,Offshore_Wells_Jan_2024[[Original Wellbore Intent]:[Original Wellbore Intent]],"Appraisal",Offshore_Wells_Jan_2024[[Sidetrack/Respud]:[Sidetrack/Respud]],"Mech. Sidetracks")</f>
        <v>0</v>
      </c>
      <c r="E146" s="81">
        <f>COUNTIFS(Offshore_Wells_Jan_2024[[Region QB]:[Region QB]],"C/SWA",Offshore_Wells_Jan_2024[[Spud Year]:[Spud Year]],E$4,Offshore_Wells_Jan_2024[[Original Wellbore Intent]:[Original Wellbore Intent]],"Appraisal",Offshore_Wells_Jan_2024[[Sidetrack/Respud]:[Sidetrack/Respud]],"Mech. Sidetracks")</f>
        <v>0</v>
      </c>
      <c r="F146" s="81">
        <f>COUNTIFS(Offshore_Wells_Jan_2024[[Region QB]:[Region QB]],"C/SWA",Offshore_Wells_Jan_2024[[Spud Year]:[Spud Year]],F$4,Offshore_Wells_Jan_2024[[Original Wellbore Intent]:[Original Wellbore Intent]],"Appraisal",Offshore_Wells_Jan_2024[[Sidetrack/Respud]:[Sidetrack/Respud]],"Mech. Sidetracks")</f>
        <v>0</v>
      </c>
      <c r="G146" s="81">
        <f>COUNTIFS(Offshore_Wells_Jan_2024[[Region QB]:[Region QB]],"C/SWA",Offshore_Wells_Jan_2024[[Spud Year]:[Spud Year]],G$4,Offshore_Wells_Jan_2024[[Original Wellbore Intent]:[Original Wellbore Intent]],"Appraisal",Offshore_Wells_Jan_2024[[Sidetrack/Respud]:[Sidetrack/Respud]],"Mech. Sidetracks")</f>
        <v>0</v>
      </c>
      <c r="H146" s="81">
        <f>COUNTIFS(Offshore_Wells_Jan_2024[[Region QB]:[Region QB]],"C/SWA",Offshore_Wells_Jan_2024[[Spud Year]:[Spud Year]],H$4,Offshore_Wells_Jan_2024[[Original Wellbore Intent]:[Original Wellbore Intent]],"Appraisal",Offshore_Wells_Jan_2024[[Sidetrack/Respud]:[Sidetrack/Respud]],"Mech. Sidetracks")</f>
        <v>0</v>
      </c>
      <c r="I146" s="81">
        <f>COUNTIFS(Offshore_Wells_Jan_2024[[Region QB]:[Region QB]],"C/SWA",Offshore_Wells_Jan_2024[[Spud Year]:[Spud Year]],I$4,Offshore_Wells_Jan_2024[[Original Wellbore Intent]:[Original Wellbore Intent]],"Appraisal",Offshore_Wells_Jan_2024[[Sidetrack/Respud]:[Sidetrack/Respud]],"Mech. Sidetracks")</f>
        <v>0</v>
      </c>
      <c r="J146" s="81">
        <f>COUNTIFS(Offshore_Wells_Jan_2024[[Region QB]:[Region QB]],"C/SWA",Offshore_Wells_Jan_2024[[Spud Year]:[Spud Year]],J$4,Offshore_Wells_Jan_2024[[Original Wellbore Intent]:[Original Wellbore Intent]],"Appraisal",Offshore_Wells_Jan_2024[[Sidetrack/Respud]:[Sidetrack/Respud]],"Mech. Sidetracks")</f>
        <v>0</v>
      </c>
      <c r="K146" s="81">
        <f>COUNTIFS(Offshore_Wells_Jan_2024[[Region QB]:[Region QB]],"C/SWA",Offshore_Wells_Jan_2024[[Spud Year]:[Spud Year]],K$4,Offshore_Wells_Jan_2024[[Original Wellbore Intent]:[Original Wellbore Intent]],"Appraisal",Offshore_Wells_Jan_2024[[Sidetrack/Respud]:[Sidetrack/Respud]],"Mech. Sidetracks")</f>
        <v>0</v>
      </c>
      <c r="L146" s="81">
        <f>COUNTIFS(Offshore_Wells_Jan_2024[[Region QB]:[Region QB]],"C/SWA",Offshore_Wells_Jan_2024[[Spud Year]:[Spud Year]],L$4,Offshore_Wells_Jan_2024[[Original Wellbore Intent]:[Original Wellbore Intent]],"Appraisal",Offshore_Wells_Jan_2024[[Sidetrack/Respud]:[Sidetrack/Respud]],"Mech. Sidetracks")</f>
        <v>0</v>
      </c>
      <c r="M146" s="81">
        <f>COUNTIFS(Offshore_Wells_Jan_2024[[Region QB]:[Region QB]],"C/SWA",Offshore_Wells_Jan_2024[[Spud Year]:[Spud Year]],M$4,Offshore_Wells_Jan_2024[[Original Wellbore Intent]:[Original Wellbore Intent]],"Appraisal",Offshore_Wells_Jan_2024[[Sidetrack/Respud]:[Sidetrack/Respud]],"Mech. Sidetracks")</f>
        <v>0</v>
      </c>
      <c r="N146" s="81">
        <f>COUNTIFS(Offshore_Wells_Jan_2024[[Region QB]:[Region QB]],"C/SWA",Offshore_Wells_Jan_2024[[Spud Year]:[Spud Year]],N$4,Offshore_Wells_Jan_2024[[Original Wellbore Intent]:[Original Wellbore Intent]],"Appraisal",Offshore_Wells_Jan_2024[[Sidetrack/Respud]:[Sidetrack/Respud]],"Mech. Sidetracks")</f>
        <v>0</v>
      </c>
      <c r="O146" s="81">
        <f>COUNTIFS(Offshore_Wells_Jan_2024[[Region QB]:[Region QB]],"C/SWA",Offshore_Wells_Jan_2024[[Spud Year]:[Spud Year]],O$4,Offshore_Wells_Jan_2024[[Original Wellbore Intent]:[Original Wellbore Intent]],"Appraisal",Offshore_Wells_Jan_2024[[Sidetrack/Respud]:[Sidetrack/Respud]],"Mech. Sidetracks")</f>
        <v>0</v>
      </c>
      <c r="P146" s="81">
        <f>COUNTIFS(Offshore_Wells_Jan_2024[[Region QB]:[Region QB]],"C/SWA",Offshore_Wells_Jan_2024[[Spud Year]:[Spud Year]],P$4,Offshore_Wells_Jan_2024[[Original Wellbore Intent]:[Original Wellbore Intent]],"Appraisal",Offshore_Wells_Jan_2024[[Sidetrack/Respud]:[Sidetrack/Respud]],"Mech. Sidetracks")</f>
        <v>0</v>
      </c>
      <c r="Q146" s="81">
        <f>COUNTIFS(Offshore_Wells_Jan_2024[[Region QB]:[Region QB]],"C/SWA",Offshore_Wells_Jan_2024[[Spud Year]:[Spud Year]],Q$4,Offshore_Wells_Jan_2024[[Original Wellbore Intent]:[Original Wellbore Intent]],"Appraisal",Offshore_Wells_Jan_2024[[Sidetrack/Respud]:[Sidetrack/Respud]],"Mech. Sidetracks")</f>
        <v>0</v>
      </c>
      <c r="R146" s="81">
        <f>COUNTIFS(Offshore_Wells_Jan_2024[[Region QB]:[Region QB]],"C/SWA",Offshore_Wells_Jan_2024[[Spud Year]:[Spud Year]],R$4,Offshore_Wells_Jan_2024[[Original Wellbore Intent]:[Original Wellbore Intent]],"Appraisal",Offshore_Wells_Jan_2024[[Sidetrack/Respud]:[Sidetrack/Respud]],"Mech. Sidetracks")</f>
        <v>0</v>
      </c>
      <c r="S146" s="81">
        <f>COUNTIFS(Offshore_Wells_Jan_2024[[Region QB]:[Region QB]],"C/SWA",Offshore_Wells_Jan_2024[[Spud Year]:[Spud Year]],S$4,Offshore_Wells_Jan_2024[[Original Wellbore Intent]:[Original Wellbore Intent]],"Appraisal",Offshore_Wells_Jan_2024[[Sidetrack/Respud]:[Sidetrack/Respud]],"Mech. Sidetracks")</f>
        <v>0</v>
      </c>
      <c r="T146" s="81">
        <f>COUNTIFS(Offshore_Wells_Jan_2024[[Region QB]:[Region QB]],"C/SWA",Offshore_Wells_Jan_2024[[Spud Year]:[Spud Year]],T$4,Offshore_Wells_Jan_2024[[Original Wellbore Intent]:[Original Wellbore Intent]],"Appraisal",Offshore_Wells_Jan_2024[[Sidetrack/Respud]:[Sidetrack/Respud]],"Mech. Sidetracks")</f>
        <v>0</v>
      </c>
      <c r="U146" s="81">
        <f>COUNTIFS(Offshore_Wells_Jan_2024[[Region QB]:[Region QB]],"C/SWA",Offshore_Wells_Jan_2024[[Spud Year]:[Spud Year]],U$4,Offshore_Wells_Jan_2024[[Original Wellbore Intent]:[Original Wellbore Intent]],"Appraisal",Offshore_Wells_Jan_2024[[Sidetrack/Respud]:[Sidetrack/Respud]],"Mech. Sidetracks")</f>
        <v>0</v>
      </c>
      <c r="V146" s="81">
        <f>COUNTIFS(Offshore_Wells_Jan_2024[[Region QB]:[Region QB]],"C/SWA",Offshore_Wells_Jan_2024[[Spud Year]:[Spud Year]],V$4,Offshore_Wells_Jan_2024[[Original Wellbore Intent]:[Original Wellbore Intent]],"Appraisal",Offshore_Wells_Jan_2024[[Sidetrack/Respud]:[Sidetrack/Respud]],"Mech. Sidetracks")</f>
        <v>0</v>
      </c>
      <c r="W146" s="81">
        <f>COUNTIFS(Offshore_Wells_Jan_2024[[Region QB]:[Region QB]],"C/SWA",Offshore_Wells_Jan_2024[[Spud Year]:[Spud Year]],W$4,Offshore_Wells_Jan_2024[[Original Wellbore Intent]:[Original Wellbore Intent]],"Appraisal",Offshore_Wells_Jan_2024[[Sidetrack/Respud]:[Sidetrack/Respud]],"Mech. Sidetracks")</f>
        <v>0</v>
      </c>
      <c r="X146" s="81">
        <f>COUNTIFS(Offshore_Wells_Jan_2024[[Region QB]:[Region QB]],"C/SWA",Offshore_Wells_Jan_2024[[Spud Year]:[Spud Year]],X$4,Offshore_Wells_Jan_2024[[Original Wellbore Intent]:[Original Wellbore Intent]],"Appraisal",Offshore_Wells_Jan_2024[[Sidetrack/Respud]:[Sidetrack/Respud]],"Mech. Sidetracks")</f>
        <v>0</v>
      </c>
      <c r="Y146" s="81">
        <f>COUNTIFS(Offshore_Wells_Jan_2024[[Region QB]:[Region QB]],"C/SWA",Offshore_Wells_Jan_2024[[Spud Year]:[Spud Year]],Y$4,Offshore_Wells_Jan_2024[[Original Wellbore Intent]:[Original Wellbore Intent]],"Appraisal",Offshore_Wells_Jan_2024[[Sidetrack/Respud]:[Sidetrack/Respud]],"Mech. Sidetracks")</f>
        <v>0</v>
      </c>
      <c r="Z146" s="81">
        <f>COUNTIFS(Offshore_Wells_Jan_2024[[Region QB]:[Region QB]],"C/SWA",Offshore_Wells_Jan_2024[[Spud Year]:[Spud Year]],Z$4,Offshore_Wells_Jan_2024[[Original Wellbore Intent]:[Original Wellbore Intent]],"Appraisal",Offshore_Wells_Jan_2024[[Sidetrack/Respud]:[Sidetrack/Respud]],"Mech. Sidetracks")</f>
        <v>1</v>
      </c>
      <c r="AA146" s="81">
        <f>COUNTIFS(Offshore_Wells_Jan_2024[[Region QB]:[Region QB]],"C/SWA",Offshore_Wells_Jan_2024[[Spud Year]:[Spud Year]],AA$4,Offshore_Wells_Jan_2024[[Original Wellbore Intent]:[Original Wellbore Intent]],"Appraisal",Offshore_Wells_Jan_2024[[Sidetrack/Respud]:[Sidetrack/Respud]],"Mech. Sidetracks")</f>
        <v>0</v>
      </c>
      <c r="AB146" s="81">
        <f>COUNTIFS(Offshore_Wells_Jan_2024[[Region QB]:[Region QB]],"C/SWA",Offshore_Wells_Jan_2024[[Spud Year]:[Spud Year]],AB$4,Offshore_Wells_Jan_2024[[Original Wellbore Intent]:[Original Wellbore Intent]],"Appraisal",Offshore_Wells_Jan_2024[[Sidetrack/Respud]:[Sidetrack/Respud]],"Mech. Sidetracks")</f>
        <v>0</v>
      </c>
      <c r="AC146" s="81">
        <f>COUNTIFS(Offshore_Wells_Jan_2024[[Region QB]:[Region QB]],"C/SWA",Offshore_Wells_Jan_2024[[Spud Year]:[Spud Year]],AC$4,Offshore_Wells_Jan_2024[[Original Wellbore Intent]:[Original Wellbore Intent]],"Appraisal",Offshore_Wells_Jan_2024[[Sidetrack/Respud]:[Sidetrack/Respud]],"Mech. Sidetracks")</f>
        <v>0</v>
      </c>
      <c r="AD146" s="81">
        <f>COUNTIFS(Offshore_Wells_Jan_2024[[Region QB]:[Region QB]],"C/SWA",Offshore_Wells_Jan_2024[[Spud Year]:[Spud Year]],AD$4,Offshore_Wells_Jan_2024[[Original Wellbore Intent]:[Original Wellbore Intent]],"Appraisal",Offshore_Wells_Jan_2024[[Sidetrack/Respud]:[Sidetrack/Respud]],"Mech. Sidetracks")</f>
        <v>0</v>
      </c>
      <c r="AE146" s="81">
        <f>COUNTIFS(Offshore_Wells_Jan_2024[[Region QB]:[Region QB]],"C/SWA",Offshore_Wells_Jan_2024[[Spud Year]:[Spud Year]],AE$4,Offshore_Wells_Jan_2024[[Original Wellbore Intent]:[Original Wellbore Intent]],"Appraisal",Offshore_Wells_Jan_2024[[Sidetrack/Respud]:[Sidetrack/Respud]],"Mech. Sidetracks")</f>
        <v>0</v>
      </c>
      <c r="AF146" s="81">
        <f>COUNTIFS(Offshore_Wells_Jan_2024[[Region QB]:[Region QB]],"C/SWA",Offshore_Wells_Jan_2024[[Spud Year]:[Spud Year]],AF$4,Offshore_Wells_Jan_2024[[Original Wellbore Intent]:[Original Wellbore Intent]],"Appraisal",Offshore_Wells_Jan_2024[[Sidetrack/Respud]:[Sidetrack/Respud]],"Mech. Sidetracks")</f>
        <v>0</v>
      </c>
      <c r="AG146" s="81">
        <f>COUNTIFS(Offshore_Wells_Jan_2024[[Region QB]:[Region QB]],"C/SWA",Offshore_Wells_Jan_2024[[Spud Year]:[Spud Year]],AG$4,Offshore_Wells_Jan_2024[[Original Wellbore Intent]:[Original Wellbore Intent]],"Appraisal",Offshore_Wells_Jan_2024[[Sidetrack/Respud]:[Sidetrack/Respud]],"Mech. Sidetracks")</f>
        <v>0</v>
      </c>
      <c r="AH146" s="81">
        <f>COUNTIFS(Offshore_Wells_Jan_2024[[Region QB]:[Region QB]],"C/SWA",Offshore_Wells_Jan_2024[[Spud Year]:[Spud Year]],AH$4,Offshore_Wells_Jan_2024[[Original Wellbore Intent]:[Original Wellbore Intent]],"Appraisal",Offshore_Wells_Jan_2024[[Sidetrack/Respud]:[Sidetrack/Respud]],"Mech. Sidetracks")</f>
        <v>0</v>
      </c>
      <c r="AI146" s="81">
        <f>COUNTIFS(Offshore_Wells_Jan_2024[[Region QB]:[Region QB]],"C/SWA",Offshore_Wells_Jan_2024[[Spud Year]:[Spud Year]],AI$4,Offshore_Wells_Jan_2024[[Original Wellbore Intent]:[Original Wellbore Intent]],"Appraisal",Offshore_Wells_Jan_2024[[Sidetrack/Respud]:[Sidetrack/Respud]],"Mech. Sidetracks")</f>
        <v>0</v>
      </c>
      <c r="AJ146" s="81">
        <f>COUNTIFS(Offshore_Wells_Jan_2024[[Region QB]:[Region QB]],"C/SWA",Offshore_Wells_Jan_2024[[Spud Year]:[Spud Year]],AJ$4,Offshore_Wells_Jan_2024[[Original Wellbore Intent]:[Original Wellbore Intent]],"Appraisal",Offshore_Wells_Jan_2024[[Sidetrack/Respud]:[Sidetrack/Respud]],"Mech. Sidetracks")</f>
        <v>0</v>
      </c>
      <c r="AK146" s="81">
        <f>COUNTIFS(Offshore_Wells_Jan_2024[[Region QB]:[Region QB]],"C/SWA",Offshore_Wells_Jan_2024[[Spud Year]:[Spud Year]],AK$4,Offshore_Wells_Jan_2024[[Original Wellbore Intent]:[Original Wellbore Intent]],"Appraisal",Offshore_Wells_Jan_2024[[Sidetrack/Respud]:[Sidetrack/Respud]],"Mech. Sidetracks")</f>
        <v>0</v>
      </c>
      <c r="AL146" s="81">
        <f>COUNTIFS(Offshore_Wells_Jan_2024[[Region QB]:[Region QB]],"C/SWA",Offshore_Wells_Jan_2024[[Spud Year]:[Spud Year]],AL$4,Offshore_Wells_Jan_2024[[Original Wellbore Intent]:[Original Wellbore Intent]],"Appraisal",Offshore_Wells_Jan_2024[[Sidetrack/Respud]:[Sidetrack/Respud]],"Mech. Sidetracks")</f>
        <v>0</v>
      </c>
      <c r="AM146" s="81">
        <f>COUNTIFS(Offshore_Wells_Jan_2024[[Region QB]:[Region QB]],"C/SWA",Offshore_Wells_Jan_2024[[Spud Year]:[Spud Year]],AM$4,Offshore_Wells_Jan_2024[[Original Wellbore Intent]:[Original Wellbore Intent]],"Appraisal",Offshore_Wells_Jan_2024[[Sidetrack/Respud]:[Sidetrack/Respud]],"Mech. Sidetracks")</f>
        <v>0</v>
      </c>
      <c r="AN146" s="81">
        <f>COUNTIFS(Offshore_Wells_Jan_2024[[Region QB]:[Region QB]],"C/SWA",Offshore_Wells_Jan_2024[[Spud Year]:[Spud Year]],AN$4,Offshore_Wells_Jan_2024[[Original Wellbore Intent]:[Original Wellbore Intent]],"Appraisal",Offshore_Wells_Jan_2024[[Sidetrack/Respud]:[Sidetrack/Respud]],"Mech. Sidetracks")</f>
        <v>0</v>
      </c>
      <c r="AO146" s="81">
        <f>COUNTIFS(Offshore_Wells_Jan_2024[[Region QB]:[Region QB]],"C/SWA",Offshore_Wells_Jan_2024[[Spud Year]:[Spud Year]],AO$4,Offshore_Wells_Jan_2024[[Original Wellbore Intent]:[Original Wellbore Intent]],"Appraisal",Offshore_Wells_Jan_2024[[Sidetrack/Respud]:[Sidetrack/Respud]],"Mech. Sidetracks")</f>
        <v>0</v>
      </c>
      <c r="AP146" s="81">
        <f>COUNTIFS(Offshore_Wells_Jan_2024[[Region QB]:[Region QB]],"C/SWA",Offshore_Wells_Jan_2024[[Spud Year]:[Spud Year]],AP$4,Offshore_Wells_Jan_2024[[Original Wellbore Intent]:[Original Wellbore Intent]],"Appraisal",Offshore_Wells_Jan_2024[[Sidetrack/Respud]:[Sidetrack/Respud]],"Mech. Sidetracks")</f>
        <v>0</v>
      </c>
      <c r="AQ146" s="81">
        <f>COUNTIFS(Offshore_Wells_Jan_2024[[Region QB]:[Region QB]],"C/SWA",Offshore_Wells_Jan_2024[[Spud Year]:[Spud Year]],AQ$4,Offshore_Wells_Jan_2024[[Original Wellbore Intent]:[Original Wellbore Intent]],"Appraisal",Offshore_Wells_Jan_2024[[Sidetrack/Respud]:[Sidetrack/Respud]],"Mech. Sidetracks")</f>
        <v>0</v>
      </c>
      <c r="AR146" s="81">
        <f>COUNTIFS(Offshore_Wells_Jan_2024[[Region QB]:[Region QB]],"C/SWA",Offshore_Wells_Jan_2024[[Spud Year]:[Spud Year]],AR$4,Offshore_Wells_Jan_2024[[Original Wellbore Intent]:[Original Wellbore Intent]],"Appraisal",Offshore_Wells_Jan_2024[[Sidetrack/Respud]:[Sidetrack/Respud]],"Mech. Sidetracks")</f>
        <v>0</v>
      </c>
      <c r="AS146" s="81">
        <f>COUNTIFS(Offshore_Wells_Jan_2024[[Region QB]:[Region QB]],"C/SWA",Offshore_Wells_Jan_2024[[Spud Year]:[Spud Year]],AS$4,Offshore_Wells_Jan_2024[[Original Wellbore Intent]:[Original Wellbore Intent]],"Appraisal",Offshore_Wells_Jan_2024[[Sidetrack/Respud]:[Sidetrack/Respud]],"Mech. Sidetracks")</f>
        <v>0</v>
      </c>
      <c r="AT146" s="81">
        <f>COUNTIFS(Offshore_Wells_Jan_2024[[Region QB]:[Region QB]],"C/SWA",Offshore_Wells_Jan_2024[[Spud Year]:[Spud Year]],AT$4,Offshore_Wells_Jan_2024[[Original Wellbore Intent]:[Original Wellbore Intent]],"Appraisal",Offshore_Wells_Jan_2024[[Sidetrack/Respud]:[Sidetrack/Respud]],"Mech. Sidetracks")</f>
        <v>0</v>
      </c>
      <c r="AU146" s="81">
        <f>COUNTIFS(Offshore_Wells_Jan_2024[[Region QB]:[Region QB]],"C/SWA",Offshore_Wells_Jan_2024[[Spud Year]:[Spud Year]],AU$4,Offshore_Wells_Jan_2024[[Original Wellbore Intent]:[Original Wellbore Intent]],"Appraisal",Offshore_Wells_Jan_2024[[Sidetrack/Respud]:[Sidetrack/Respud]],"Mech. Sidetracks")</f>
        <v>0</v>
      </c>
      <c r="AV146" s="81">
        <f>COUNTIFS(Offshore_Wells_Jan_2024[[Region QB]:[Region QB]],"C/SWA",Offshore_Wells_Jan_2024[[Spud Year]:[Spud Year]],AV$4,Offshore_Wells_Jan_2024[[Original Wellbore Intent]:[Original Wellbore Intent]],"Appraisal",Offshore_Wells_Jan_2024[[Sidetrack/Respud]:[Sidetrack/Respud]],"Mech. Sidetracks")</f>
        <v>0</v>
      </c>
      <c r="AW146" s="81">
        <f>COUNTIFS(Offshore_Wells_Jan_2024[[Region QB]:[Region QB]],"C/SWA",Offshore_Wells_Jan_2024[[Spud Year]:[Spud Year]],AW$4,Offshore_Wells_Jan_2024[[Original Wellbore Intent]:[Original Wellbore Intent]],"Appraisal",Offshore_Wells_Jan_2024[[Sidetrack/Respud]:[Sidetrack/Respud]],"Mech. Sidetracks")</f>
        <v>0</v>
      </c>
      <c r="AX146" s="81">
        <f>COUNTIFS(Offshore_Wells_Jan_2024[[Region QB]:[Region QB]],"C/SWA",Offshore_Wells_Jan_2024[[Spud Year]:[Spud Year]],AX$4,Offshore_Wells_Jan_2024[[Original Wellbore Intent]:[Original Wellbore Intent]],"Appraisal",Offshore_Wells_Jan_2024[[Sidetrack/Respud]:[Sidetrack/Respud]],"Mech. Sidetracks")</f>
        <v>0</v>
      </c>
      <c r="AY146" s="81">
        <f>COUNTIFS(Offshore_Wells_Jan_2024[[Region QB]:[Region QB]],"C/SWA",Offshore_Wells_Jan_2024[[Spud Year]:[Spud Year]],AY$4,Offshore_Wells_Jan_2024[[Original Wellbore Intent]:[Original Wellbore Intent]],"Appraisal",Offshore_Wells_Jan_2024[[Sidetrack/Respud]:[Sidetrack/Respud]],"Mech. Sidetracks")</f>
        <v>0</v>
      </c>
      <c r="AZ146" s="81">
        <f>COUNTIFS(Offshore_Wells_Jan_2024[[Region QB]:[Region QB]],"C/SWA",Offshore_Wells_Jan_2024[[Spud Year]:[Spud Year]],AZ$4,Offshore_Wells_Jan_2024[[Original Wellbore Intent]:[Original Wellbore Intent]],"Appraisal",Offshore_Wells_Jan_2024[[Sidetrack/Respud]:[Sidetrack/Respud]],"Mech. Sidetracks")</f>
        <v>0</v>
      </c>
      <c r="BA146" s="81">
        <f>COUNTIFS(Offshore_Wells_Jan_2024[[Region QB]:[Region QB]],"C/SWA",Offshore_Wells_Jan_2024[[Spud Year]:[Spud Year]],BA$4,Offshore_Wells_Jan_2024[[Original Wellbore Intent]:[Original Wellbore Intent]],"Appraisal",Offshore_Wells_Jan_2024[[Sidetrack/Respud]:[Sidetrack/Respud]],"Mech. Sidetracks")</f>
        <v>0</v>
      </c>
      <c r="BB146" s="81">
        <f>COUNTIFS(Offshore_Wells_Jan_2024[[Region QB]:[Region QB]],"C/SWA",Offshore_Wells_Jan_2024[[Spud Year]:[Spud Year]],BB$4,Offshore_Wells_Jan_2024[[Original Wellbore Intent]:[Original Wellbore Intent]],"Appraisal",Offshore_Wells_Jan_2024[[Sidetrack/Respud]:[Sidetrack/Respud]],"Mech. Sidetracks")</f>
        <v>0</v>
      </c>
      <c r="BC146" s="81">
        <f>COUNTIFS(Offshore_Wells_Jan_2024[[Region QB]:[Region QB]],"C/SWA",Offshore_Wells_Jan_2024[[Spud Year]:[Spud Year]],BC$4,Offshore_Wells_Jan_2024[[Original Wellbore Intent]:[Original Wellbore Intent]],"Appraisal",Offshore_Wells_Jan_2024[[Sidetrack/Respud]:[Sidetrack/Respud]],"Mech. Sidetracks")</f>
        <v>0</v>
      </c>
      <c r="BD146" s="81">
        <f>COUNTIFS(Offshore_Wells_Jan_2024[[Region QB]:[Region QB]],"C/SWA",Offshore_Wells_Jan_2024[[Spud Year]:[Spud Year]],BD$4,Offshore_Wells_Jan_2024[[Original Wellbore Intent]:[Original Wellbore Intent]],"Appraisal",Offshore_Wells_Jan_2024[[Sidetrack/Respud]:[Sidetrack/Respud]],"Mech. Sidetracks")</f>
        <v>0</v>
      </c>
      <c r="BE146" s="81">
        <f>COUNTIFS(Offshore_Wells_Jan_2024[[Region QB]:[Region QB]],"C/SWA",Offshore_Wells_Jan_2024[[Spud Year]:[Spud Year]],BE$4,Offshore_Wells_Jan_2024[[Original Wellbore Intent]:[Original Wellbore Intent]],"Appraisal",Offshore_Wells_Jan_2024[[Sidetrack/Respud]:[Sidetrack/Respud]],"Mech. Sidetracks")</f>
        <v>0</v>
      </c>
      <c r="BF146" s="81">
        <f>COUNTIFS(Offshore_Wells_Jan_2024[[Region QB]:[Region QB]],"C/SWA",Offshore_Wells_Jan_2024[[Spud Year]:[Spud Year]],BF$4,Offshore_Wells_Jan_2024[[Original Wellbore Intent]:[Original Wellbore Intent]],"Appraisal",Offshore_Wells_Jan_2024[[Sidetrack/Respud]:[Sidetrack/Respud]],"Mech. Sidetracks")</f>
        <v>0</v>
      </c>
      <c r="BG146" s="81">
        <f>COUNTIFS(Offshore_Wells_Jan_2024[[Region QB]:[Region QB]],"C/SWA",Offshore_Wells_Jan_2024[[Spud Year]:[Spud Year]],BG$4,Offshore_Wells_Jan_2024[[Original Wellbore Intent]:[Original Wellbore Intent]],"Appraisal",Offshore_Wells_Jan_2024[[Sidetrack/Respud]:[Sidetrack/Respud]],"Mech. Sidetracks")</f>
        <v>0</v>
      </c>
      <c r="BH146" s="81">
        <f>COUNTIFS(Offshore_Wells_Jan_2024[[Region QB]:[Region QB]],"C/SWA",Offshore_Wells_Jan_2024[[Spud Year]:[Spud Year]],BH$4,Offshore_Wells_Jan_2024[[Original Wellbore Intent]:[Original Wellbore Intent]],"Appraisal",Offshore_Wells_Jan_2024[[Sidetrack/Respud]:[Sidetrack/Respud]],"Mech. Sidetracks")</f>
        <v>0</v>
      </c>
      <c r="BI146" s="81">
        <f>COUNTIFS(Offshore_Wells_Jan_2024[[Region QB]:[Region QB]],"C/SWA",Offshore_Wells_Jan_2024[[Spud Year]:[Spud Year]],BI$4,Offshore_Wells_Jan_2024[[Original Wellbore Intent]:[Original Wellbore Intent]],"Appraisal",Offshore_Wells_Jan_2024[[Sidetrack/Respud]:[Sidetrack/Respud]],"Mech. Sidetracks")</f>
        <v>0</v>
      </c>
      <c r="BJ146" s="81">
        <f>COUNTIFS(Offshore_Wells_Jan_2024[[Region QB]:[Region QB]],"C/SWA",Offshore_Wells_Jan_2024[[Spud Year]:[Spud Year]],BJ$4,Offshore_Wells_Jan_2024[[Original Wellbore Intent]:[Original Wellbore Intent]],"Appraisal",Offshore_Wells_Jan_2024[[Sidetrack/Respud]:[Sidetrack/Respud]],"Mech. Sidetracks")</f>
        <v>0</v>
      </c>
      <c r="BK146" s="73">
        <f t="shared" si="798"/>
        <v>1</v>
      </c>
    </row>
    <row r="147" spans="1:63" outlineLevel="1" x14ac:dyDescent="0.3">
      <c r="A147" s="17"/>
      <c r="B147" s="19" t="s">
        <v>39</v>
      </c>
      <c r="C147" s="81">
        <f>COUNTIFS(Offshore_Wells_Jan_2024[[Region QB]:[Region QB]],"CNS",Offshore_Wells_Jan_2024[[Spud Year]:[Spud Year]],C$4,Offshore_Wells_Jan_2024[[Original Wellbore Intent]:[Original Wellbore Intent]],"Appraisal",Offshore_Wells_Jan_2024[[Sidetrack/Respud]:[Sidetrack/Respud]],"Mech. Sidetracks")</f>
        <v>0</v>
      </c>
      <c r="D147" s="81">
        <f>COUNTIFS(Offshore_Wells_Jan_2024[[Region QB]:[Region QB]],"CNS",Offshore_Wells_Jan_2024[[Spud Year]:[Spud Year]],D$4,Offshore_Wells_Jan_2024[[Original Wellbore Intent]:[Original Wellbore Intent]],"Appraisal",Offshore_Wells_Jan_2024[[Sidetrack/Respud]:[Sidetrack/Respud]],"Mech. Sidetracks")</f>
        <v>0</v>
      </c>
      <c r="E147" s="81">
        <f>COUNTIFS(Offshore_Wells_Jan_2024[[Region QB]:[Region QB]],"CNS",Offshore_Wells_Jan_2024[[Spud Year]:[Spud Year]],E$4,Offshore_Wells_Jan_2024[[Original Wellbore Intent]:[Original Wellbore Intent]],"Appraisal",Offshore_Wells_Jan_2024[[Sidetrack/Respud]:[Sidetrack/Respud]],"Mech. Sidetracks")</f>
        <v>0</v>
      </c>
      <c r="F147" s="81">
        <f>COUNTIFS(Offshore_Wells_Jan_2024[[Region QB]:[Region QB]],"CNS",Offshore_Wells_Jan_2024[[Spud Year]:[Spud Year]],F$4,Offshore_Wells_Jan_2024[[Original Wellbore Intent]:[Original Wellbore Intent]],"Appraisal",Offshore_Wells_Jan_2024[[Sidetrack/Respud]:[Sidetrack/Respud]],"Mech. Sidetracks")</f>
        <v>0</v>
      </c>
      <c r="G147" s="81">
        <f>COUNTIFS(Offshore_Wells_Jan_2024[[Region QB]:[Region QB]],"CNS",Offshore_Wells_Jan_2024[[Spud Year]:[Spud Year]],G$4,Offshore_Wells_Jan_2024[[Original Wellbore Intent]:[Original Wellbore Intent]],"Appraisal",Offshore_Wells_Jan_2024[[Sidetrack/Respud]:[Sidetrack/Respud]],"Mech. Sidetracks")</f>
        <v>0</v>
      </c>
      <c r="H147" s="81">
        <f>COUNTIFS(Offshore_Wells_Jan_2024[[Region QB]:[Region QB]],"CNS",Offshore_Wells_Jan_2024[[Spud Year]:[Spud Year]],H$4,Offshore_Wells_Jan_2024[[Original Wellbore Intent]:[Original Wellbore Intent]],"Appraisal",Offshore_Wells_Jan_2024[[Sidetrack/Respud]:[Sidetrack/Respud]],"Mech. Sidetracks")</f>
        <v>0</v>
      </c>
      <c r="I147" s="81">
        <f>COUNTIFS(Offshore_Wells_Jan_2024[[Region QB]:[Region QB]],"CNS",Offshore_Wells_Jan_2024[[Spud Year]:[Spud Year]],I$4,Offshore_Wells_Jan_2024[[Original Wellbore Intent]:[Original Wellbore Intent]],"Appraisal",Offshore_Wells_Jan_2024[[Sidetrack/Respud]:[Sidetrack/Respud]],"Mech. Sidetracks")</f>
        <v>0</v>
      </c>
      <c r="J147" s="81">
        <f>COUNTIFS(Offshore_Wells_Jan_2024[[Region QB]:[Region QB]],"CNS",Offshore_Wells_Jan_2024[[Spud Year]:[Spud Year]],J$4,Offshore_Wells_Jan_2024[[Original Wellbore Intent]:[Original Wellbore Intent]],"Appraisal",Offshore_Wells_Jan_2024[[Sidetrack/Respud]:[Sidetrack/Respud]],"Mech. Sidetracks")</f>
        <v>0</v>
      </c>
      <c r="K147" s="81">
        <f>COUNTIFS(Offshore_Wells_Jan_2024[[Region QB]:[Region QB]],"CNS",Offshore_Wells_Jan_2024[[Spud Year]:[Spud Year]],K$4,Offshore_Wells_Jan_2024[[Original Wellbore Intent]:[Original Wellbore Intent]],"Appraisal",Offshore_Wells_Jan_2024[[Sidetrack/Respud]:[Sidetrack/Respud]],"Mech. Sidetracks")</f>
        <v>0</v>
      </c>
      <c r="L147" s="81">
        <f>COUNTIFS(Offshore_Wells_Jan_2024[[Region QB]:[Region QB]],"CNS",Offshore_Wells_Jan_2024[[Spud Year]:[Spud Year]],L$4,Offshore_Wells_Jan_2024[[Original Wellbore Intent]:[Original Wellbore Intent]],"Appraisal",Offshore_Wells_Jan_2024[[Sidetrack/Respud]:[Sidetrack/Respud]],"Mech. Sidetracks")</f>
        <v>0</v>
      </c>
      <c r="M147" s="81">
        <f>COUNTIFS(Offshore_Wells_Jan_2024[[Region QB]:[Region QB]],"CNS",Offshore_Wells_Jan_2024[[Spud Year]:[Spud Year]],M$4,Offshore_Wells_Jan_2024[[Original Wellbore Intent]:[Original Wellbore Intent]],"Appraisal",Offshore_Wells_Jan_2024[[Sidetrack/Respud]:[Sidetrack/Respud]],"Mech. Sidetracks")</f>
        <v>0</v>
      </c>
      <c r="N147" s="81">
        <f>COUNTIFS(Offshore_Wells_Jan_2024[[Region QB]:[Region QB]],"CNS",Offshore_Wells_Jan_2024[[Spud Year]:[Spud Year]],N$4,Offshore_Wells_Jan_2024[[Original Wellbore Intent]:[Original Wellbore Intent]],"Appraisal",Offshore_Wells_Jan_2024[[Sidetrack/Respud]:[Sidetrack/Respud]],"Mech. Sidetracks")</f>
        <v>2</v>
      </c>
      <c r="O147" s="81">
        <f>COUNTIFS(Offshore_Wells_Jan_2024[[Region QB]:[Region QB]],"CNS",Offshore_Wells_Jan_2024[[Spud Year]:[Spud Year]],O$4,Offshore_Wells_Jan_2024[[Original Wellbore Intent]:[Original Wellbore Intent]],"Appraisal",Offshore_Wells_Jan_2024[[Sidetrack/Respud]:[Sidetrack/Respud]],"Mech. Sidetracks")</f>
        <v>0</v>
      </c>
      <c r="P147" s="81">
        <f>COUNTIFS(Offshore_Wells_Jan_2024[[Region QB]:[Region QB]],"CNS",Offshore_Wells_Jan_2024[[Spud Year]:[Spud Year]],P$4,Offshore_Wells_Jan_2024[[Original Wellbore Intent]:[Original Wellbore Intent]],"Appraisal",Offshore_Wells_Jan_2024[[Sidetrack/Respud]:[Sidetrack/Respud]],"Mech. Sidetracks")</f>
        <v>0</v>
      </c>
      <c r="Q147" s="81">
        <f>COUNTIFS(Offshore_Wells_Jan_2024[[Region QB]:[Region QB]],"CNS",Offshore_Wells_Jan_2024[[Spud Year]:[Spud Year]],Q$4,Offshore_Wells_Jan_2024[[Original Wellbore Intent]:[Original Wellbore Intent]],"Appraisal",Offshore_Wells_Jan_2024[[Sidetrack/Respud]:[Sidetrack/Respud]],"Mech. Sidetracks")</f>
        <v>0</v>
      </c>
      <c r="R147" s="81">
        <f>COUNTIFS(Offshore_Wells_Jan_2024[[Region QB]:[Region QB]],"CNS",Offshore_Wells_Jan_2024[[Spud Year]:[Spud Year]],R$4,Offshore_Wells_Jan_2024[[Original Wellbore Intent]:[Original Wellbore Intent]],"Appraisal",Offshore_Wells_Jan_2024[[Sidetrack/Respud]:[Sidetrack/Respud]],"Mech. Sidetracks")</f>
        <v>0</v>
      </c>
      <c r="S147" s="81">
        <f>COUNTIFS(Offshore_Wells_Jan_2024[[Region QB]:[Region QB]],"CNS",Offshore_Wells_Jan_2024[[Spud Year]:[Spud Year]],S$4,Offshore_Wells_Jan_2024[[Original Wellbore Intent]:[Original Wellbore Intent]],"Appraisal",Offshore_Wells_Jan_2024[[Sidetrack/Respud]:[Sidetrack/Respud]],"Mech. Sidetracks")</f>
        <v>0</v>
      </c>
      <c r="T147" s="81">
        <f>COUNTIFS(Offshore_Wells_Jan_2024[[Region QB]:[Region QB]],"CNS",Offshore_Wells_Jan_2024[[Spud Year]:[Spud Year]],T$4,Offshore_Wells_Jan_2024[[Original Wellbore Intent]:[Original Wellbore Intent]],"Appraisal",Offshore_Wells_Jan_2024[[Sidetrack/Respud]:[Sidetrack/Respud]],"Mech. Sidetracks")</f>
        <v>0</v>
      </c>
      <c r="U147" s="81">
        <f>COUNTIFS(Offshore_Wells_Jan_2024[[Region QB]:[Region QB]],"CNS",Offshore_Wells_Jan_2024[[Spud Year]:[Spud Year]],U$4,Offshore_Wells_Jan_2024[[Original Wellbore Intent]:[Original Wellbore Intent]],"Appraisal",Offshore_Wells_Jan_2024[[Sidetrack/Respud]:[Sidetrack/Respud]],"Mech. Sidetracks")</f>
        <v>1</v>
      </c>
      <c r="V147" s="81">
        <f>COUNTIFS(Offshore_Wells_Jan_2024[[Region QB]:[Region QB]],"CNS",Offshore_Wells_Jan_2024[[Spud Year]:[Spud Year]],V$4,Offshore_Wells_Jan_2024[[Original Wellbore Intent]:[Original Wellbore Intent]],"Appraisal",Offshore_Wells_Jan_2024[[Sidetrack/Respud]:[Sidetrack/Respud]],"Mech. Sidetracks")</f>
        <v>2</v>
      </c>
      <c r="W147" s="81">
        <f>COUNTIFS(Offshore_Wells_Jan_2024[[Region QB]:[Region QB]],"CNS",Offshore_Wells_Jan_2024[[Spud Year]:[Spud Year]],W$4,Offshore_Wells_Jan_2024[[Original Wellbore Intent]:[Original Wellbore Intent]],"Appraisal",Offshore_Wells_Jan_2024[[Sidetrack/Respud]:[Sidetrack/Respud]],"Mech. Sidetracks")</f>
        <v>3</v>
      </c>
      <c r="X147" s="81">
        <f>COUNTIFS(Offshore_Wells_Jan_2024[[Region QB]:[Region QB]],"CNS",Offshore_Wells_Jan_2024[[Spud Year]:[Spud Year]],X$4,Offshore_Wells_Jan_2024[[Original Wellbore Intent]:[Original Wellbore Intent]],"Appraisal",Offshore_Wells_Jan_2024[[Sidetrack/Respud]:[Sidetrack/Respud]],"Mech. Sidetracks")</f>
        <v>0</v>
      </c>
      <c r="Y147" s="81">
        <f>COUNTIFS(Offshore_Wells_Jan_2024[[Region QB]:[Region QB]],"CNS",Offshore_Wells_Jan_2024[[Spud Year]:[Spud Year]],Y$4,Offshore_Wells_Jan_2024[[Original Wellbore Intent]:[Original Wellbore Intent]],"Appraisal",Offshore_Wells_Jan_2024[[Sidetrack/Respud]:[Sidetrack/Respud]],"Mech. Sidetracks")</f>
        <v>2</v>
      </c>
      <c r="Z147" s="81">
        <f>COUNTIFS(Offshore_Wells_Jan_2024[[Region QB]:[Region QB]],"CNS",Offshore_Wells_Jan_2024[[Spud Year]:[Spud Year]],Z$4,Offshore_Wells_Jan_2024[[Original Wellbore Intent]:[Original Wellbore Intent]],"Appraisal",Offshore_Wells_Jan_2024[[Sidetrack/Respud]:[Sidetrack/Respud]],"Mech. Sidetracks")</f>
        <v>5</v>
      </c>
      <c r="AA147" s="81">
        <f>COUNTIFS(Offshore_Wells_Jan_2024[[Region QB]:[Region QB]],"CNS",Offshore_Wells_Jan_2024[[Spud Year]:[Spud Year]],AA$4,Offshore_Wells_Jan_2024[[Original Wellbore Intent]:[Original Wellbore Intent]],"Appraisal",Offshore_Wells_Jan_2024[[Sidetrack/Respud]:[Sidetrack/Respud]],"Mech. Sidetracks")</f>
        <v>9</v>
      </c>
      <c r="AB147" s="81">
        <f>COUNTIFS(Offshore_Wells_Jan_2024[[Region QB]:[Region QB]],"CNS",Offshore_Wells_Jan_2024[[Spud Year]:[Spud Year]],AB$4,Offshore_Wells_Jan_2024[[Original Wellbore Intent]:[Original Wellbore Intent]],"Appraisal",Offshore_Wells_Jan_2024[[Sidetrack/Respud]:[Sidetrack/Respud]],"Mech. Sidetracks")</f>
        <v>1</v>
      </c>
      <c r="AC147" s="81">
        <f>COUNTIFS(Offshore_Wells_Jan_2024[[Region QB]:[Region QB]],"CNS",Offshore_Wells_Jan_2024[[Spud Year]:[Spud Year]],AC$4,Offshore_Wells_Jan_2024[[Original Wellbore Intent]:[Original Wellbore Intent]],"Appraisal",Offshore_Wells_Jan_2024[[Sidetrack/Respud]:[Sidetrack/Respud]],"Mech. Sidetracks")</f>
        <v>5</v>
      </c>
      <c r="AD147" s="81">
        <f>COUNTIFS(Offshore_Wells_Jan_2024[[Region QB]:[Region QB]],"CNS",Offshore_Wells_Jan_2024[[Spud Year]:[Spud Year]],AD$4,Offshore_Wells_Jan_2024[[Original Wellbore Intent]:[Original Wellbore Intent]],"Appraisal",Offshore_Wells_Jan_2024[[Sidetrack/Respud]:[Sidetrack/Respud]],"Mech. Sidetracks")</f>
        <v>11</v>
      </c>
      <c r="AE147" s="81">
        <f>COUNTIFS(Offshore_Wells_Jan_2024[[Region QB]:[Region QB]],"CNS",Offshore_Wells_Jan_2024[[Spud Year]:[Spud Year]],AE$4,Offshore_Wells_Jan_2024[[Original Wellbore Intent]:[Original Wellbore Intent]],"Appraisal",Offshore_Wells_Jan_2024[[Sidetrack/Respud]:[Sidetrack/Respud]],"Mech. Sidetracks")</f>
        <v>5</v>
      </c>
      <c r="AF147" s="81">
        <f>COUNTIFS(Offshore_Wells_Jan_2024[[Region QB]:[Region QB]],"CNS",Offshore_Wells_Jan_2024[[Spud Year]:[Spud Year]],AF$4,Offshore_Wells_Jan_2024[[Original Wellbore Intent]:[Original Wellbore Intent]],"Appraisal",Offshore_Wells_Jan_2024[[Sidetrack/Respud]:[Sidetrack/Respud]],"Mech. Sidetracks")</f>
        <v>6</v>
      </c>
      <c r="AG147" s="81">
        <f>COUNTIFS(Offshore_Wells_Jan_2024[[Region QB]:[Region QB]],"CNS",Offshore_Wells_Jan_2024[[Spud Year]:[Spud Year]],AG$4,Offshore_Wells_Jan_2024[[Original Wellbore Intent]:[Original Wellbore Intent]],"Appraisal",Offshore_Wells_Jan_2024[[Sidetrack/Respud]:[Sidetrack/Respud]],"Mech. Sidetracks")</f>
        <v>4</v>
      </c>
      <c r="AH147" s="81">
        <f>COUNTIFS(Offshore_Wells_Jan_2024[[Region QB]:[Region QB]],"CNS",Offshore_Wells_Jan_2024[[Spud Year]:[Spud Year]],AH$4,Offshore_Wells_Jan_2024[[Original Wellbore Intent]:[Original Wellbore Intent]],"Appraisal",Offshore_Wells_Jan_2024[[Sidetrack/Respud]:[Sidetrack/Respud]],"Mech. Sidetracks")</f>
        <v>5</v>
      </c>
      <c r="AI147" s="81">
        <f>COUNTIFS(Offshore_Wells_Jan_2024[[Region QB]:[Region QB]],"CNS",Offshore_Wells_Jan_2024[[Spud Year]:[Spud Year]],AI$4,Offshore_Wells_Jan_2024[[Original Wellbore Intent]:[Original Wellbore Intent]],"Appraisal",Offshore_Wells_Jan_2024[[Sidetrack/Respud]:[Sidetrack/Respud]],"Mech. Sidetracks")</f>
        <v>2</v>
      </c>
      <c r="AJ147" s="81">
        <f>COUNTIFS(Offshore_Wells_Jan_2024[[Region QB]:[Region QB]],"CNS",Offshore_Wells_Jan_2024[[Spud Year]:[Spud Year]],AJ$4,Offshore_Wells_Jan_2024[[Original Wellbore Intent]:[Original Wellbore Intent]],"Appraisal",Offshore_Wells_Jan_2024[[Sidetrack/Respud]:[Sidetrack/Respud]],"Mech. Sidetracks")</f>
        <v>0</v>
      </c>
      <c r="AK147" s="81">
        <f>COUNTIFS(Offshore_Wells_Jan_2024[[Region QB]:[Region QB]],"CNS",Offshore_Wells_Jan_2024[[Spud Year]:[Spud Year]],AK$4,Offshore_Wells_Jan_2024[[Original Wellbore Intent]:[Original Wellbore Intent]],"Appraisal",Offshore_Wells_Jan_2024[[Sidetrack/Respud]:[Sidetrack/Respud]],"Mech. Sidetracks")</f>
        <v>6</v>
      </c>
      <c r="AL147" s="81">
        <f>COUNTIFS(Offshore_Wells_Jan_2024[[Region QB]:[Region QB]],"CNS",Offshore_Wells_Jan_2024[[Spud Year]:[Spud Year]],AL$4,Offshore_Wells_Jan_2024[[Original Wellbore Intent]:[Original Wellbore Intent]],"Appraisal",Offshore_Wells_Jan_2024[[Sidetrack/Respud]:[Sidetrack/Respud]],"Mech. Sidetracks")</f>
        <v>0</v>
      </c>
      <c r="AM147" s="81">
        <f>COUNTIFS(Offshore_Wells_Jan_2024[[Region QB]:[Region QB]],"CNS",Offshore_Wells_Jan_2024[[Spud Year]:[Spud Year]],AM$4,Offshore_Wells_Jan_2024[[Original Wellbore Intent]:[Original Wellbore Intent]],"Appraisal",Offshore_Wells_Jan_2024[[Sidetrack/Respud]:[Sidetrack/Respud]],"Mech. Sidetracks")</f>
        <v>1</v>
      </c>
      <c r="AN147" s="81">
        <f>COUNTIFS(Offshore_Wells_Jan_2024[[Region QB]:[Region QB]],"CNS",Offshore_Wells_Jan_2024[[Spud Year]:[Spud Year]],AN$4,Offshore_Wells_Jan_2024[[Original Wellbore Intent]:[Original Wellbore Intent]],"Appraisal",Offshore_Wells_Jan_2024[[Sidetrack/Respud]:[Sidetrack/Respud]],"Mech. Sidetracks")</f>
        <v>10</v>
      </c>
      <c r="AO147" s="81">
        <f>COUNTIFS(Offshore_Wells_Jan_2024[[Region QB]:[Region QB]],"CNS",Offshore_Wells_Jan_2024[[Spud Year]:[Spud Year]],AO$4,Offshore_Wells_Jan_2024[[Original Wellbore Intent]:[Original Wellbore Intent]],"Appraisal",Offshore_Wells_Jan_2024[[Sidetrack/Respud]:[Sidetrack/Respud]],"Mech. Sidetracks")</f>
        <v>10</v>
      </c>
      <c r="AP147" s="81">
        <f>COUNTIFS(Offshore_Wells_Jan_2024[[Region QB]:[Region QB]],"CNS",Offshore_Wells_Jan_2024[[Spud Year]:[Spud Year]],AP$4,Offshore_Wells_Jan_2024[[Original Wellbore Intent]:[Original Wellbore Intent]],"Appraisal",Offshore_Wells_Jan_2024[[Sidetrack/Respud]:[Sidetrack/Respud]],"Mech. Sidetracks")</f>
        <v>4</v>
      </c>
      <c r="AQ147" s="81">
        <f>COUNTIFS(Offshore_Wells_Jan_2024[[Region QB]:[Region QB]],"CNS",Offshore_Wells_Jan_2024[[Spud Year]:[Spud Year]],AQ$4,Offshore_Wells_Jan_2024[[Original Wellbore Intent]:[Original Wellbore Intent]],"Appraisal",Offshore_Wells_Jan_2024[[Sidetrack/Respud]:[Sidetrack/Respud]],"Mech. Sidetracks")</f>
        <v>1</v>
      </c>
      <c r="AR147" s="81">
        <f>COUNTIFS(Offshore_Wells_Jan_2024[[Region QB]:[Region QB]],"CNS",Offshore_Wells_Jan_2024[[Spud Year]:[Spud Year]],AR$4,Offshore_Wells_Jan_2024[[Original Wellbore Intent]:[Original Wellbore Intent]],"Appraisal",Offshore_Wells_Jan_2024[[Sidetrack/Respud]:[Sidetrack/Respud]],"Mech. Sidetracks")</f>
        <v>8</v>
      </c>
      <c r="AS147" s="81">
        <f>COUNTIFS(Offshore_Wells_Jan_2024[[Region QB]:[Region QB]],"CNS",Offshore_Wells_Jan_2024[[Spud Year]:[Spud Year]],AS$4,Offshore_Wells_Jan_2024[[Original Wellbore Intent]:[Original Wellbore Intent]],"Appraisal",Offshore_Wells_Jan_2024[[Sidetrack/Respud]:[Sidetrack/Respud]],"Mech. Sidetracks")</f>
        <v>13</v>
      </c>
      <c r="AT147" s="81">
        <f>COUNTIFS(Offshore_Wells_Jan_2024[[Region QB]:[Region QB]],"CNS",Offshore_Wells_Jan_2024[[Spud Year]:[Spud Year]],AT$4,Offshore_Wells_Jan_2024[[Original Wellbore Intent]:[Original Wellbore Intent]],"Appraisal",Offshore_Wells_Jan_2024[[Sidetrack/Respud]:[Sidetrack/Respud]],"Mech. Sidetracks")</f>
        <v>33</v>
      </c>
      <c r="AU147" s="81">
        <f>COUNTIFS(Offshore_Wells_Jan_2024[[Region QB]:[Region QB]],"CNS",Offshore_Wells_Jan_2024[[Spud Year]:[Spud Year]],AU$4,Offshore_Wells_Jan_2024[[Original Wellbore Intent]:[Original Wellbore Intent]],"Appraisal",Offshore_Wells_Jan_2024[[Sidetrack/Respud]:[Sidetrack/Respud]],"Mech. Sidetracks")</f>
        <v>4</v>
      </c>
      <c r="AV147" s="81">
        <f>COUNTIFS(Offshore_Wells_Jan_2024[[Region QB]:[Region QB]],"CNS",Offshore_Wells_Jan_2024[[Spud Year]:[Spud Year]],AV$4,Offshore_Wells_Jan_2024[[Original Wellbore Intent]:[Original Wellbore Intent]],"Appraisal",Offshore_Wells_Jan_2024[[Sidetrack/Respud]:[Sidetrack/Respud]],"Mech. Sidetracks")</f>
        <v>2</v>
      </c>
      <c r="AW147" s="81">
        <f>COUNTIFS(Offshore_Wells_Jan_2024[[Region QB]:[Region QB]],"CNS",Offshore_Wells_Jan_2024[[Spud Year]:[Spud Year]],AW$4,Offshore_Wells_Jan_2024[[Original Wellbore Intent]:[Original Wellbore Intent]],"Appraisal",Offshore_Wells_Jan_2024[[Sidetrack/Respud]:[Sidetrack/Respud]],"Mech. Sidetracks")</f>
        <v>3</v>
      </c>
      <c r="AX147" s="81">
        <f>COUNTIFS(Offshore_Wells_Jan_2024[[Region QB]:[Region QB]],"CNS",Offshore_Wells_Jan_2024[[Spud Year]:[Spud Year]],AX$4,Offshore_Wells_Jan_2024[[Original Wellbore Intent]:[Original Wellbore Intent]],"Appraisal",Offshore_Wells_Jan_2024[[Sidetrack/Respud]:[Sidetrack/Respud]],"Mech. Sidetracks")</f>
        <v>1</v>
      </c>
      <c r="AY147" s="81">
        <f>COUNTIFS(Offshore_Wells_Jan_2024[[Region QB]:[Region QB]],"CNS",Offshore_Wells_Jan_2024[[Spud Year]:[Spud Year]],AY$4,Offshore_Wells_Jan_2024[[Original Wellbore Intent]:[Original Wellbore Intent]],"Appraisal",Offshore_Wells_Jan_2024[[Sidetrack/Respud]:[Sidetrack/Respud]],"Mech. Sidetracks")</f>
        <v>0</v>
      </c>
      <c r="AZ147" s="81">
        <f>COUNTIFS(Offshore_Wells_Jan_2024[[Region QB]:[Region QB]],"CNS",Offshore_Wells_Jan_2024[[Spud Year]:[Spud Year]],AZ$4,Offshore_Wells_Jan_2024[[Original Wellbore Intent]:[Original Wellbore Intent]],"Appraisal",Offshore_Wells_Jan_2024[[Sidetrack/Respud]:[Sidetrack/Respud]],"Mech. Sidetracks")</f>
        <v>1</v>
      </c>
      <c r="BA147" s="81">
        <f>COUNTIFS(Offshore_Wells_Jan_2024[[Region QB]:[Region QB]],"CNS",Offshore_Wells_Jan_2024[[Spud Year]:[Spud Year]],BA$4,Offshore_Wells_Jan_2024[[Original Wellbore Intent]:[Original Wellbore Intent]],"Appraisal",Offshore_Wells_Jan_2024[[Sidetrack/Respud]:[Sidetrack/Respud]],"Mech. Sidetracks")</f>
        <v>4</v>
      </c>
      <c r="BB147" s="81">
        <f>COUNTIFS(Offshore_Wells_Jan_2024[[Region QB]:[Region QB]],"CNS",Offshore_Wells_Jan_2024[[Spud Year]:[Spud Year]],BB$4,Offshore_Wells_Jan_2024[[Original Wellbore Intent]:[Original Wellbore Intent]],"Appraisal",Offshore_Wells_Jan_2024[[Sidetrack/Respud]:[Sidetrack/Respud]],"Mech. Sidetracks")</f>
        <v>3</v>
      </c>
      <c r="BC147" s="81">
        <f>COUNTIFS(Offshore_Wells_Jan_2024[[Region QB]:[Region QB]],"CNS",Offshore_Wells_Jan_2024[[Spud Year]:[Spud Year]],BC$4,Offshore_Wells_Jan_2024[[Original Wellbore Intent]:[Original Wellbore Intent]],"Appraisal",Offshore_Wells_Jan_2024[[Sidetrack/Respud]:[Sidetrack/Respud]],"Mech. Sidetracks")</f>
        <v>0</v>
      </c>
      <c r="BD147" s="81">
        <f>COUNTIFS(Offshore_Wells_Jan_2024[[Region QB]:[Region QB]],"CNS",Offshore_Wells_Jan_2024[[Spud Year]:[Spud Year]],BD$4,Offshore_Wells_Jan_2024[[Original Wellbore Intent]:[Original Wellbore Intent]],"Appraisal",Offshore_Wells_Jan_2024[[Sidetrack/Respud]:[Sidetrack/Respud]],"Mech. Sidetracks")</f>
        <v>0</v>
      </c>
      <c r="BE147" s="81">
        <f>COUNTIFS(Offshore_Wells_Jan_2024[[Region QB]:[Region QB]],"CNS",Offshore_Wells_Jan_2024[[Spud Year]:[Spud Year]],BE$4,Offshore_Wells_Jan_2024[[Original Wellbore Intent]:[Original Wellbore Intent]],"Appraisal",Offshore_Wells_Jan_2024[[Sidetrack/Respud]:[Sidetrack/Respud]],"Mech. Sidetracks")</f>
        <v>1</v>
      </c>
      <c r="BF147" s="81">
        <f>COUNTIFS(Offshore_Wells_Jan_2024[[Region QB]:[Region QB]],"CNS",Offshore_Wells_Jan_2024[[Spud Year]:[Spud Year]],BF$4,Offshore_Wells_Jan_2024[[Original Wellbore Intent]:[Original Wellbore Intent]],"Appraisal",Offshore_Wells_Jan_2024[[Sidetrack/Respud]:[Sidetrack/Respud]],"Mech. Sidetracks")</f>
        <v>0</v>
      </c>
      <c r="BG147" s="81">
        <f>COUNTIFS(Offshore_Wells_Jan_2024[[Region QB]:[Region QB]],"CNS",Offshore_Wells_Jan_2024[[Spud Year]:[Spud Year]],BG$4,Offshore_Wells_Jan_2024[[Original Wellbore Intent]:[Original Wellbore Intent]],"Appraisal",Offshore_Wells_Jan_2024[[Sidetrack/Respud]:[Sidetrack/Respud]],"Mech. Sidetracks")</f>
        <v>0</v>
      </c>
      <c r="BH147" s="81">
        <f>COUNTIFS(Offshore_Wells_Jan_2024[[Region QB]:[Region QB]],"CNS",Offshore_Wells_Jan_2024[[Spud Year]:[Spud Year]],BH$4,Offshore_Wells_Jan_2024[[Original Wellbore Intent]:[Original Wellbore Intent]],"Appraisal",Offshore_Wells_Jan_2024[[Sidetrack/Respud]:[Sidetrack/Respud]],"Mech. Sidetracks")</f>
        <v>0</v>
      </c>
      <c r="BI147" s="81">
        <f>COUNTIFS(Offshore_Wells_Jan_2024[[Region QB]:[Region QB]],"CNS",Offshore_Wells_Jan_2024[[Spud Year]:[Spud Year]],BI$4,Offshore_Wells_Jan_2024[[Original Wellbore Intent]:[Original Wellbore Intent]],"Appraisal",Offshore_Wells_Jan_2024[[Sidetrack/Respud]:[Sidetrack/Respud]],"Mech. Sidetracks")</f>
        <v>0</v>
      </c>
      <c r="BJ147" s="81">
        <f>COUNTIFS(Offshore_Wells_Jan_2024[[Region QB]:[Region QB]],"CNS",Offshore_Wells_Jan_2024[[Spud Year]:[Spud Year]],BJ$4,Offshore_Wells_Jan_2024[[Original Wellbore Intent]:[Original Wellbore Intent]],"Appraisal",Offshore_Wells_Jan_2024[[Sidetrack/Respud]:[Sidetrack/Respud]],"Mech. Sidetracks")</f>
        <v>1</v>
      </c>
      <c r="BK147" s="73">
        <f t="shared" si="798"/>
        <v>169</v>
      </c>
    </row>
    <row r="148" spans="1:63" outlineLevel="1" x14ac:dyDescent="0.3">
      <c r="A148" s="17"/>
      <c r="B148" s="19" t="s">
        <v>40</v>
      </c>
      <c r="C148" s="81">
        <f>COUNTIFS(Offshore_Wells_Jan_2024[[Region QB]:[Region QB]],"NNS",Offshore_Wells_Jan_2024[[Spud Year]:[Spud Year]],C$4,Offshore_Wells_Jan_2024[[Original Wellbore Intent]:[Original Wellbore Intent]],"Appraisal",Offshore_Wells_Jan_2024[[Sidetrack/Respud]:[Sidetrack/Respud]],"Mech. Sidetracks")</f>
        <v>0</v>
      </c>
      <c r="D148" s="81">
        <f>COUNTIFS(Offshore_Wells_Jan_2024[[Region QB]:[Region QB]],"NNS",Offshore_Wells_Jan_2024[[Spud Year]:[Spud Year]],D$4,Offshore_Wells_Jan_2024[[Original Wellbore Intent]:[Original Wellbore Intent]],"Appraisal",Offshore_Wells_Jan_2024[[Sidetrack/Respud]:[Sidetrack/Respud]],"Mech. Sidetracks")</f>
        <v>0</v>
      </c>
      <c r="E148" s="81">
        <f>COUNTIFS(Offshore_Wells_Jan_2024[[Region QB]:[Region QB]],"NNS",Offshore_Wells_Jan_2024[[Spud Year]:[Spud Year]],E$4,Offshore_Wells_Jan_2024[[Original Wellbore Intent]:[Original Wellbore Intent]],"Appraisal",Offshore_Wells_Jan_2024[[Sidetrack/Respud]:[Sidetrack/Respud]],"Mech. Sidetracks")</f>
        <v>0</v>
      </c>
      <c r="F148" s="81">
        <f>COUNTIFS(Offshore_Wells_Jan_2024[[Region QB]:[Region QB]],"NNS",Offshore_Wells_Jan_2024[[Spud Year]:[Spud Year]],F$4,Offshore_Wells_Jan_2024[[Original Wellbore Intent]:[Original Wellbore Intent]],"Appraisal",Offshore_Wells_Jan_2024[[Sidetrack/Respud]:[Sidetrack/Respud]],"Mech. Sidetracks")</f>
        <v>0</v>
      </c>
      <c r="G148" s="81">
        <f>COUNTIFS(Offshore_Wells_Jan_2024[[Region QB]:[Region QB]],"NNS",Offshore_Wells_Jan_2024[[Spud Year]:[Spud Year]],G$4,Offshore_Wells_Jan_2024[[Original Wellbore Intent]:[Original Wellbore Intent]],"Appraisal",Offshore_Wells_Jan_2024[[Sidetrack/Respud]:[Sidetrack/Respud]],"Mech. Sidetracks")</f>
        <v>0</v>
      </c>
      <c r="H148" s="81">
        <f>COUNTIFS(Offshore_Wells_Jan_2024[[Region QB]:[Region QB]],"NNS",Offshore_Wells_Jan_2024[[Spud Year]:[Spud Year]],H$4,Offshore_Wells_Jan_2024[[Original Wellbore Intent]:[Original Wellbore Intent]],"Appraisal",Offshore_Wells_Jan_2024[[Sidetrack/Respud]:[Sidetrack/Respud]],"Mech. Sidetracks")</f>
        <v>0</v>
      </c>
      <c r="I148" s="81">
        <f>COUNTIFS(Offshore_Wells_Jan_2024[[Region QB]:[Region QB]],"NNS",Offshore_Wells_Jan_2024[[Spud Year]:[Spud Year]],I$4,Offshore_Wells_Jan_2024[[Original Wellbore Intent]:[Original Wellbore Intent]],"Appraisal",Offshore_Wells_Jan_2024[[Sidetrack/Respud]:[Sidetrack/Respud]],"Mech. Sidetracks")</f>
        <v>0</v>
      </c>
      <c r="J148" s="81">
        <f>COUNTIFS(Offshore_Wells_Jan_2024[[Region QB]:[Region QB]],"NNS",Offshore_Wells_Jan_2024[[Spud Year]:[Spud Year]],J$4,Offshore_Wells_Jan_2024[[Original Wellbore Intent]:[Original Wellbore Intent]],"Appraisal",Offshore_Wells_Jan_2024[[Sidetrack/Respud]:[Sidetrack/Respud]],"Mech. Sidetracks")</f>
        <v>0</v>
      </c>
      <c r="K148" s="81">
        <f>COUNTIFS(Offshore_Wells_Jan_2024[[Region QB]:[Region QB]],"NNS",Offshore_Wells_Jan_2024[[Spud Year]:[Spud Year]],K$4,Offshore_Wells_Jan_2024[[Original Wellbore Intent]:[Original Wellbore Intent]],"Appraisal",Offshore_Wells_Jan_2024[[Sidetrack/Respud]:[Sidetrack/Respud]],"Mech. Sidetracks")</f>
        <v>0</v>
      </c>
      <c r="L148" s="81">
        <f>COUNTIFS(Offshore_Wells_Jan_2024[[Region QB]:[Region QB]],"NNS",Offshore_Wells_Jan_2024[[Spud Year]:[Spud Year]],L$4,Offshore_Wells_Jan_2024[[Original Wellbore Intent]:[Original Wellbore Intent]],"Appraisal",Offshore_Wells_Jan_2024[[Sidetrack/Respud]:[Sidetrack/Respud]],"Mech. Sidetracks")</f>
        <v>0</v>
      </c>
      <c r="M148" s="81">
        <f>COUNTIFS(Offshore_Wells_Jan_2024[[Region QB]:[Region QB]],"NNS",Offshore_Wells_Jan_2024[[Spud Year]:[Spud Year]],M$4,Offshore_Wells_Jan_2024[[Original Wellbore Intent]:[Original Wellbore Intent]],"Appraisal",Offshore_Wells_Jan_2024[[Sidetrack/Respud]:[Sidetrack/Respud]],"Mech. Sidetracks")</f>
        <v>0</v>
      </c>
      <c r="N148" s="81">
        <f>COUNTIFS(Offshore_Wells_Jan_2024[[Region QB]:[Region QB]],"NNS",Offshore_Wells_Jan_2024[[Spud Year]:[Spud Year]],N$4,Offshore_Wells_Jan_2024[[Original Wellbore Intent]:[Original Wellbore Intent]],"Appraisal",Offshore_Wells_Jan_2024[[Sidetrack/Respud]:[Sidetrack/Respud]],"Mech. Sidetracks")</f>
        <v>0</v>
      </c>
      <c r="O148" s="81">
        <f>COUNTIFS(Offshore_Wells_Jan_2024[[Region QB]:[Region QB]],"NNS",Offshore_Wells_Jan_2024[[Spud Year]:[Spud Year]],O$4,Offshore_Wells_Jan_2024[[Original Wellbore Intent]:[Original Wellbore Intent]],"Appraisal",Offshore_Wells_Jan_2024[[Sidetrack/Respud]:[Sidetrack/Respud]],"Mech. Sidetracks")</f>
        <v>1</v>
      </c>
      <c r="P148" s="81">
        <f>COUNTIFS(Offshore_Wells_Jan_2024[[Region QB]:[Region QB]],"NNS",Offshore_Wells_Jan_2024[[Spud Year]:[Spud Year]],P$4,Offshore_Wells_Jan_2024[[Original Wellbore Intent]:[Original Wellbore Intent]],"Appraisal",Offshore_Wells_Jan_2024[[Sidetrack/Respud]:[Sidetrack/Respud]],"Mech. Sidetracks")</f>
        <v>1</v>
      </c>
      <c r="Q148" s="81">
        <f>COUNTIFS(Offshore_Wells_Jan_2024[[Region QB]:[Region QB]],"NNS",Offshore_Wells_Jan_2024[[Spud Year]:[Spud Year]],Q$4,Offshore_Wells_Jan_2024[[Original Wellbore Intent]:[Original Wellbore Intent]],"Appraisal",Offshore_Wells_Jan_2024[[Sidetrack/Respud]:[Sidetrack/Respud]],"Mech. Sidetracks")</f>
        <v>1</v>
      </c>
      <c r="R148" s="81">
        <f>COUNTIFS(Offshore_Wells_Jan_2024[[Region QB]:[Region QB]],"NNS",Offshore_Wells_Jan_2024[[Spud Year]:[Spud Year]],R$4,Offshore_Wells_Jan_2024[[Original Wellbore Intent]:[Original Wellbore Intent]],"Appraisal",Offshore_Wells_Jan_2024[[Sidetrack/Respud]:[Sidetrack/Respud]],"Mech. Sidetracks")</f>
        <v>1</v>
      </c>
      <c r="S148" s="81">
        <f>COUNTIFS(Offshore_Wells_Jan_2024[[Region QB]:[Region QB]],"NNS",Offshore_Wells_Jan_2024[[Spud Year]:[Spud Year]],S$4,Offshore_Wells_Jan_2024[[Original Wellbore Intent]:[Original Wellbore Intent]],"Appraisal",Offshore_Wells_Jan_2024[[Sidetrack/Respud]:[Sidetrack/Respud]],"Mech. Sidetracks")</f>
        <v>0</v>
      </c>
      <c r="T148" s="81">
        <f>COUNTIFS(Offshore_Wells_Jan_2024[[Region QB]:[Region QB]],"NNS",Offshore_Wells_Jan_2024[[Spud Year]:[Spud Year]],T$4,Offshore_Wells_Jan_2024[[Original Wellbore Intent]:[Original Wellbore Intent]],"Appraisal",Offshore_Wells_Jan_2024[[Sidetrack/Respud]:[Sidetrack/Respud]],"Mech. Sidetracks")</f>
        <v>2</v>
      </c>
      <c r="U148" s="81">
        <f>COUNTIFS(Offshore_Wells_Jan_2024[[Region QB]:[Region QB]],"NNS",Offshore_Wells_Jan_2024[[Spud Year]:[Spud Year]],U$4,Offshore_Wells_Jan_2024[[Original Wellbore Intent]:[Original Wellbore Intent]],"Appraisal",Offshore_Wells_Jan_2024[[Sidetrack/Respud]:[Sidetrack/Respud]],"Mech. Sidetracks")</f>
        <v>3</v>
      </c>
      <c r="V148" s="81">
        <f>COUNTIFS(Offshore_Wells_Jan_2024[[Region QB]:[Region QB]],"NNS",Offshore_Wells_Jan_2024[[Spud Year]:[Spud Year]],V$4,Offshore_Wells_Jan_2024[[Original Wellbore Intent]:[Original Wellbore Intent]],"Appraisal",Offshore_Wells_Jan_2024[[Sidetrack/Respud]:[Sidetrack/Respud]],"Mech. Sidetracks")</f>
        <v>3</v>
      </c>
      <c r="W148" s="81">
        <f>COUNTIFS(Offshore_Wells_Jan_2024[[Region QB]:[Region QB]],"NNS",Offshore_Wells_Jan_2024[[Spud Year]:[Spud Year]],W$4,Offshore_Wells_Jan_2024[[Original Wellbore Intent]:[Original Wellbore Intent]],"Appraisal",Offshore_Wells_Jan_2024[[Sidetrack/Respud]:[Sidetrack/Respud]],"Mech. Sidetracks")</f>
        <v>3</v>
      </c>
      <c r="X148" s="81">
        <f>COUNTIFS(Offshore_Wells_Jan_2024[[Region QB]:[Region QB]],"NNS",Offshore_Wells_Jan_2024[[Spud Year]:[Spud Year]],X$4,Offshore_Wells_Jan_2024[[Original Wellbore Intent]:[Original Wellbore Intent]],"Appraisal",Offshore_Wells_Jan_2024[[Sidetrack/Respud]:[Sidetrack/Respud]],"Mech. Sidetracks")</f>
        <v>0</v>
      </c>
      <c r="Y148" s="81">
        <f>COUNTIFS(Offshore_Wells_Jan_2024[[Region QB]:[Region QB]],"NNS",Offshore_Wells_Jan_2024[[Spud Year]:[Spud Year]],Y$4,Offshore_Wells_Jan_2024[[Original Wellbore Intent]:[Original Wellbore Intent]],"Appraisal",Offshore_Wells_Jan_2024[[Sidetrack/Respud]:[Sidetrack/Respud]],"Mech. Sidetracks")</f>
        <v>2</v>
      </c>
      <c r="Z148" s="81">
        <f>COUNTIFS(Offshore_Wells_Jan_2024[[Region QB]:[Region QB]],"NNS",Offshore_Wells_Jan_2024[[Spud Year]:[Spud Year]],Z$4,Offshore_Wells_Jan_2024[[Original Wellbore Intent]:[Original Wellbore Intent]],"Appraisal",Offshore_Wells_Jan_2024[[Sidetrack/Respud]:[Sidetrack/Respud]],"Mech. Sidetracks")</f>
        <v>5</v>
      </c>
      <c r="AA148" s="81">
        <f>COUNTIFS(Offshore_Wells_Jan_2024[[Region QB]:[Region QB]],"NNS",Offshore_Wells_Jan_2024[[Spud Year]:[Spud Year]],AA$4,Offshore_Wells_Jan_2024[[Original Wellbore Intent]:[Original Wellbore Intent]],"Appraisal",Offshore_Wells_Jan_2024[[Sidetrack/Respud]:[Sidetrack/Respud]],"Mech. Sidetracks")</f>
        <v>4</v>
      </c>
      <c r="AB148" s="81">
        <f>COUNTIFS(Offshore_Wells_Jan_2024[[Region QB]:[Region QB]],"NNS",Offshore_Wells_Jan_2024[[Spud Year]:[Spud Year]],AB$4,Offshore_Wells_Jan_2024[[Original Wellbore Intent]:[Original Wellbore Intent]],"Appraisal",Offshore_Wells_Jan_2024[[Sidetrack/Respud]:[Sidetrack/Respud]],"Mech. Sidetracks")</f>
        <v>10</v>
      </c>
      <c r="AC148" s="81">
        <f>COUNTIFS(Offshore_Wells_Jan_2024[[Region QB]:[Region QB]],"NNS",Offshore_Wells_Jan_2024[[Spud Year]:[Spud Year]],AC$4,Offshore_Wells_Jan_2024[[Original Wellbore Intent]:[Original Wellbore Intent]],"Appraisal",Offshore_Wells_Jan_2024[[Sidetrack/Respud]:[Sidetrack/Respud]],"Mech. Sidetracks")</f>
        <v>4</v>
      </c>
      <c r="AD148" s="81">
        <f>COUNTIFS(Offshore_Wells_Jan_2024[[Region QB]:[Region QB]],"NNS",Offshore_Wells_Jan_2024[[Spud Year]:[Spud Year]],AD$4,Offshore_Wells_Jan_2024[[Original Wellbore Intent]:[Original Wellbore Intent]],"Appraisal",Offshore_Wells_Jan_2024[[Sidetrack/Respud]:[Sidetrack/Respud]],"Mech. Sidetracks")</f>
        <v>7</v>
      </c>
      <c r="AE148" s="81">
        <f>COUNTIFS(Offshore_Wells_Jan_2024[[Region QB]:[Region QB]],"NNS",Offshore_Wells_Jan_2024[[Spud Year]:[Spud Year]],AE$4,Offshore_Wells_Jan_2024[[Original Wellbore Intent]:[Original Wellbore Intent]],"Appraisal",Offshore_Wells_Jan_2024[[Sidetrack/Respud]:[Sidetrack/Respud]],"Mech. Sidetracks")</f>
        <v>5</v>
      </c>
      <c r="AF148" s="81">
        <f>COUNTIFS(Offshore_Wells_Jan_2024[[Region QB]:[Region QB]],"NNS",Offshore_Wells_Jan_2024[[Spud Year]:[Spud Year]],AF$4,Offshore_Wells_Jan_2024[[Original Wellbore Intent]:[Original Wellbore Intent]],"Appraisal",Offshore_Wells_Jan_2024[[Sidetrack/Respud]:[Sidetrack/Respud]],"Mech. Sidetracks")</f>
        <v>4</v>
      </c>
      <c r="AG148" s="81">
        <f>COUNTIFS(Offshore_Wells_Jan_2024[[Region QB]:[Region QB]],"NNS",Offshore_Wells_Jan_2024[[Spud Year]:[Spud Year]],AG$4,Offshore_Wells_Jan_2024[[Original Wellbore Intent]:[Original Wellbore Intent]],"Appraisal",Offshore_Wells_Jan_2024[[Sidetrack/Respud]:[Sidetrack/Respud]],"Mech. Sidetracks")</f>
        <v>2</v>
      </c>
      <c r="AH148" s="81">
        <f>COUNTIFS(Offshore_Wells_Jan_2024[[Region QB]:[Region QB]],"NNS",Offshore_Wells_Jan_2024[[Spud Year]:[Spud Year]],AH$4,Offshore_Wells_Jan_2024[[Original Wellbore Intent]:[Original Wellbore Intent]],"Appraisal",Offshore_Wells_Jan_2024[[Sidetrack/Respud]:[Sidetrack/Respud]],"Mech. Sidetracks")</f>
        <v>1</v>
      </c>
      <c r="AI148" s="81">
        <f>COUNTIFS(Offshore_Wells_Jan_2024[[Region QB]:[Region QB]],"NNS",Offshore_Wells_Jan_2024[[Spud Year]:[Spud Year]],AI$4,Offshore_Wells_Jan_2024[[Original Wellbore Intent]:[Original Wellbore Intent]],"Appraisal",Offshore_Wells_Jan_2024[[Sidetrack/Respud]:[Sidetrack/Respud]],"Mech. Sidetracks")</f>
        <v>4</v>
      </c>
      <c r="AJ148" s="81">
        <f>COUNTIFS(Offshore_Wells_Jan_2024[[Region QB]:[Region QB]],"NNS",Offshore_Wells_Jan_2024[[Spud Year]:[Spud Year]],AJ$4,Offshore_Wells_Jan_2024[[Original Wellbore Intent]:[Original Wellbore Intent]],"Appraisal",Offshore_Wells_Jan_2024[[Sidetrack/Respud]:[Sidetrack/Respud]],"Mech. Sidetracks")</f>
        <v>7</v>
      </c>
      <c r="AK148" s="81">
        <f>COUNTIFS(Offshore_Wells_Jan_2024[[Region QB]:[Region QB]],"NNS",Offshore_Wells_Jan_2024[[Spud Year]:[Spud Year]],AK$4,Offshore_Wells_Jan_2024[[Original Wellbore Intent]:[Original Wellbore Intent]],"Appraisal",Offshore_Wells_Jan_2024[[Sidetrack/Respud]:[Sidetrack/Respud]],"Mech. Sidetracks")</f>
        <v>11</v>
      </c>
      <c r="AL148" s="81">
        <f>COUNTIFS(Offshore_Wells_Jan_2024[[Region QB]:[Region QB]],"NNS",Offshore_Wells_Jan_2024[[Spud Year]:[Spud Year]],AL$4,Offshore_Wells_Jan_2024[[Original Wellbore Intent]:[Original Wellbore Intent]],"Appraisal",Offshore_Wells_Jan_2024[[Sidetrack/Respud]:[Sidetrack/Respud]],"Mech. Sidetracks")</f>
        <v>1</v>
      </c>
      <c r="AM148" s="81">
        <f>COUNTIFS(Offshore_Wells_Jan_2024[[Region QB]:[Region QB]],"NNS",Offshore_Wells_Jan_2024[[Spud Year]:[Spud Year]],AM$4,Offshore_Wells_Jan_2024[[Original Wellbore Intent]:[Original Wellbore Intent]],"Appraisal",Offshore_Wells_Jan_2024[[Sidetrack/Respud]:[Sidetrack/Respud]],"Mech. Sidetracks")</f>
        <v>9</v>
      </c>
      <c r="AN148" s="81">
        <f>COUNTIFS(Offshore_Wells_Jan_2024[[Region QB]:[Region QB]],"NNS",Offshore_Wells_Jan_2024[[Spud Year]:[Spud Year]],AN$4,Offshore_Wells_Jan_2024[[Original Wellbore Intent]:[Original Wellbore Intent]],"Appraisal",Offshore_Wells_Jan_2024[[Sidetrack/Respud]:[Sidetrack/Respud]],"Mech. Sidetracks")</f>
        <v>9</v>
      </c>
      <c r="AO148" s="81">
        <f>COUNTIFS(Offshore_Wells_Jan_2024[[Region QB]:[Region QB]],"NNS",Offshore_Wells_Jan_2024[[Spud Year]:[Spud Year]],AO$4,Offshore_Wells_Jan_2024[[Original Wellbore Intent]:[Original Wellbore Intent]],"Appraisal",Offshore_Wells_Jan_2024[[Sidetrack/Respud]:[Sidetrack/Respud]],"Mech. Sidetracks")</f>
        <v>0</v>
      </c>
      <c r="AP148" s="81">
        <f>COUNTIFS(Offshore_Wells_Jan_2024[[Region QB]:[Region QB]],"NNS",Offshore_Wells_Jan_2024[[Spud Year]:[Spud Year]],AP$4,Offshore_Wells_Jan_2024[[Original Wellbore Intent]:[Original Wellbore Intent]],"Appraisal",Offshore_Wells_Jan_2024[[Sidetrack/Respud]:[Sidetrack/Respud]],"Mech. Sidetracks")</f>
        <v>0</v>
      </c>
      <c r="AQ148" s="81">
        <f>COUNTIFS(Offshore_Wells_Jan_2024[[Region QB]:[Region QB]],"NNS",Offshore_Wells_Jan_2024[[Spud Year]:[Spud Year]],AQ$4,Offshore_Wells_Jan_2024[[Original Wellbore Intent]:[Original Wellbore Intent]],"Appraisal",Offshore_Wells_Jan_2024[[Sidetrack/Respud]:[Sidetrack/Respud]],"Mech. Sidetracks")</f>
        <v>12</v>
      </c>
      <c r="AR148" s="81">
        <f>COUNTIFS(Offshore_Wells_Jan_2024[[Region QB]:[Region QB]],"NNS",Offshore_Wells_Jan_2024[[Spud Year]:[Spud Year]],AR$4,Offshore_Wells_Jan_2024[[Original Wellbore Intent]:[Original Wellbore Intent]],"Appraisal",Offshore_Wells_Jan_2024[[Sidetrack/Respud]:[Sidetrack/Respud]],"Mech. Sidetracks")</f>
        <v>9</v>
      </c>
      <c r="AS148" s="81">
        <f>COUNTIFS(Offshore_Wells_Jan_2024[[Region QB]:[Region QB]],"NNS",Offshore_Wells_Jan_2024[[Spud Year]:[Spud Year]],AS$4,Offshore_Wells_Jan_2024[[Original Wellbore Intent]:[Original Wellbore Intent]],"Appraisal",Offshore_Wells_Jan_2024[[Sidetrack/Respud]:[Sidetrack/Respud]],"Mech. Sidetracks")</f>
        <v>1</v>
      </c>
      <c r="AT148" s="81">
        <f>COUNTIFS(Offshore_Wells_Jan_2024[[Region QB]:[Region QB]],"NNS",Offshore_Wells_Jan_2024[[Spud Year]:[Spud Year]],AT$4,Offshore_Wells_Jan_2024[[Original Wellbore Intent]:[Original Wellbore Intent]],"Appraisal",Offshore_Wells_Jan_2024[[Sidetrack/Respud]:[Sidetrack/Respud]],"Mech. Sidetracks")</f>
        <v>4</v>
      </c>
      <c r="AU148" s="81">
        <f>COUNTIFS(Offshore_Wells_Jan_2024[[Region QB]:[Region QB]],"NNS",Offshore_Wells_Jan_2024[[Spud Year]:[Spud Year]],AU$4,Offshore_Wells_Jan_2024[[Original Wellbore Intent]:[Original Wellbore Intent]],"Appraisal",Offshore_Wells_Jan_2024[[Sidetrack/Respud]:[Sidetrack/Respud]],"Mech. Sidetracks")</f>
        <v>0</v>
      </c>
      <c r="AV148" s="81">
        <f>COUNTIFS(Offshore_Wells_Jan_2024[[Region QB]:[Region QB]],"NNS",Offshore_Wells_Jan_2024[[Spud Year]:[Spud Year]],AV$4,Offshore_Wells_Jan_2024[[Original Wellbore Intent]:[Original Wellbore Intent]],"Appraisal",Offshore_Wells_Jan_2024[[Sidetrack/Respud]:[Sidetrack/Respud]],"Mech. Sidetracks")</f>
        <v>2</v>
      </c>
      <c r="AW148" s="81">
        <f>COUNTIFS(Offshore_Wells_Jan_2024[[Region QB]:[Region QB]],"NNS",Offshore_Wells_Jan_2024[[Spud Year]:[Spud Year]],AW$4,Offshore_Wells_Jan_2024[[Original Wellbore Intent]:[Original Wellbore Intent]],"Appraisal",Offshore_Wells_Jan_2024[[Sidetrack/Respud]:[Sidetrack/Respud]],"Mech. Sidetracks")</f>
        <v>0</v>
      </c>
      <c r="AX148" s="81">
        <f>COUNTIFS(Offshore_Wells_Jan_2024[[Region QB]:[Region QB]],"NNS",Offshore_Wells_Jan_2024[[Spud Year]:[Spud Year]],AX$4,Offshore_Wells_Jan_2024[[Original Wellbore Intent]:[Original Wellbore Intent]],"Appraisal",Offshore_Wells_Jan_2024[[Sidetrack/Respud]:[Sidetrack/Respud]],"Mech. Sidetracks")</f>
        <v>0</v>
      </c>
      <c r="AY148" s="81">
        <f>COUNTIFS(Offshore_Wells_Jan_2024[[Region QB]:[Region QB]],"NNS",Offshore_Wells_Jan_2024[[Spud Year]:[Spud Year]],AY$4,Offshore_Wells_Jan_2024[[Original Wellbore Intent]:[Original Wellbore Intent]],"Appraisal",Offshore_Wells_Jan_2024[[Sidetrack/Respud]:[Sidetrack/Respud]],"Mech. Sidetracks")</f>
        <v>1</v>
      </c>
      <c r="AZ148" s="81">
        <f>COUNTIFS(Offshore_Wells_Jan_2024[[Region QB]:[Region QB]],"NNS",Offshore_Wells_Jan_2024[[Spud Year]:[Spud Year]],AZ$4,Offshore_Wells_Jan_2024[[Original Wellbore Intent]:[Original Wellbore Intent]],"Appraisal",Offshore_Wells_Jan_2024[[Sidetrack/Respud]:[Sidetrack/Respud]],"Mech. Sidetracks")</f>
        <v>1</v>
      </c>
      <c r="BA148" s="81">
        <f>COUNTIFS(Offshore_Wells_Jan_2024[[Region QB]:[Region QB]],"NNS",Offshore_Wells_Jan_2024[[Spud Year]:[Spud Year]],BA$4,Offshore_Wells_Jan_2024[[Original Wellbore Intent]:[Original Wellbore Intent]],"Appraisal",Offshore_Wells_Jan_2024[[Sidetrack/Respud]:[Sidetrack/Respud]],"Mech. Sidetracks")</f>
        <v>0</v>
      </c>
      <c r="BB148" s="81">
        <f>COUNTIFS(Offshore_Wells_Jan_2024[[Region QB]:[Region QB]],"NNS",Offshore_Wells_Jan_2024[[Spud Year]:[Spud Year]],BB$4,Offshore_Wells_Jan_2024[[Original Wellbore Intent]:[Original Wellbore Intent]],"Appraisal",Offshore_Wells_Jan_2024[[Sidetrack/Respud]:[Sidetrack/Respud]],"Mech. Sidetracks")</f>
        <v>1</v>
      </c>
      <c r="BC148" s="81">
        <f>COUNTIFS(Offshore_Wells_Jan_2024[[Region QB]:[Region QB]],"NNS",Offshore_Wells_Jan_2024[[Spud Year]:[Spud Year]],BC$4,Offshore_Wells_Jan_2024[[Original Wellbore Intent]:[Original Wellbore Intent]],"Appraisal",Offshore_Wells_Jan_2024[[Sidetrack/Respud]:[Sidetrack/Respud]],"Mech. Sidetracks")</f>
        <v>0</v>
      </c>
      <c r="BD148" s="81">
        <f>COUNTIFS(Offshore_Wells_Jan_2024[[Region QB]:[Region QB]],"NNS",Offshore_Wells_Jan_2024[[Spud Year]:[Spud Year]],BD$4,Offshore_Wells_Jan_2024[[Original Wellbore Intent]:[Original Wellbore Intent]],"Appraisal",Offshore_Wells_Jan_2024[[Sidetrack/Respud]:[Sidetrack/Respud]],"Mech. Sidetracks")</f>
        <v>0</v>
      </c>
      <c r="BE148" s="81">
        <f>COUNTIFS(Offshore_Wells_Jan_2024[[Region QB]:[Region QB]],"NNS",Offshore_Wells_Jan_2024[[Spud Year]:[Spud Year]],BE$4,Offshore_Wells_Jan_2024[[Original Wellbore Intent]:[Original Wellbore Intent]],"Appraisal",Offshore_Wells_Jan_2024[[Sidetrack/Respud]:[Sidetrack/Respud]],"Mech. Sidetracks")</f>
        <v>0</v>
      </c>
      <c r="BF148" s="81">
        <f>COUNTIFS(Offshore_Wells_Jan_2024[[Region QB]:[Region QB]],"NNS",Offshore_Wells_Jan_2024[[Spud Year]:[Spud Year]],BF$4,Offshore_Wells_Jan_2024[[Original Wellbore Intent]:[Original Wellbore Intent]],"Appraisal",Offshore_Wells_Jan_2024[[Sidetrack/Respud]:[Sidetrack/Respud]],"Mech. Sidetracks")</f>
        <v>0</v>
      </c>
      <c r="BG148" s="81">
        <f>COUNTIFS(Offshore_Wells_Jan_2024[[Region QB]:[Region QB]],"NNS",Offshore_Wells_Jan_2024[[Spud Year]:[Spud Year]],BG$4,Offshore_Wells_Jan_2024[[Original Wellbore Intent]:[Original Wellbore Intent]],"Appraisal",Offshore_Wells_Jan_2024[[Sidetrack/Respud]:[Sidetrack/Respud]],"Mech. Sidetracks")</f>
        <v>0</v>
      </c>
      <c r="BH148" s="81">
        <f>COUNTIFS(Offshore_Wells_Jan_2024[[Region QB]:[Region QB]],"NNS",Offshore_Wells_Jan_2024[[Spud Year]:[Spud Year]],BH$4,Offshore_Wells_Jan_2024[[Original Wellbore Intent]:[Original Wellbore Intent]],"Appraisal",Offshore_Wells_Jan_2024[[Sidetrack/Respud]:[Sidetrack/Respud]],"Mech. Sidetracks")</f>
        <v>0</v>
      </c>
      <c r="BI148" s="81">
        <f>COUNTIFS(Offshore_Wells_Jan_2024[[Region QB]:[Region QB]],"NNS",Offshore_Wells_Jan_2024[[Spud Year]:[Spud Year]],BI$4,Offshore_Wells_Jan_2024[[Original Wellbore Intent]:[Original Wellbore Intent]],"Appraisal",Offshore_Wells_Jan_2024[[Sidetrack/Respud]:[Sidetrack/Respud]],"Mech. Sidetracks")</f>
        <v>0</v>
      </c>
      <c r="BJ148" s="81">
        <f>COUNTIFS(Offshore_Wells_Jan_2024[[Region QB]:[Region QB]],"NNS",Offshore_Wells_Jan_2024[[Spud Year]:[Spud Year]],BJ$4,Offshore_Wells_Jan_2024[[Original Wellbore Intent]:[Original Wellbore Intent]],"Appraisal",Offshore_Wells_Jan_2024[[Sidetrack/Respud]:[Sidetrack/Respud]],"Mech. Sidetracks")</f>
        <v>0</v>
      </c>
      <c r="BK148" s="73">
        <f t="shared" si="798"/>
        <v>131</v>
      </c>
    </row>
    <row r="149" spans="1:63" outlineLevel="1" x14ac:dyDescent="0.3">
      <c r="A149" s="17"/>
      <c r="B149" s="19" t="s">
        <v>41</v>
      </c>
      <c r="C149" s="81">
        <f>COUNTIFS(Offshore_Wells_Jan_2024[[Region QB]:[Region QB]],"SNS",Offshore_Wells_Jan_2024[[Spud Year]:[Spud Year]],C$4,Offshore_Wells_Jan_2024[[Original Wellbore Intent]:[Original Wellbore Intent]],"Appraisal",Offshore_Wells_Jan_2024[[Sidetrack/Respud]:[Sidetrack/Respud]],"Mech. Sidetracks")</f>
        <v>0</v>
      </c>
      <c r="D149" s="81">
        <f>COUNTIFS(Offshore_Wells_Jan_2024[[Region QB]:[Region QB]],"SNS",Offshore_Wells_Jan_2024[[Spud Year]:[Spud Year]],D$4,Offshore_Wells_Jan_2024[[Original Wellbore Intent]:[Original Wellbore Intent]],"Appraisal",Offshore_Wells_Jan_2024[[Sidetrack/Respud]:[Sidetrack/Respud]],"Mech. Sidetracks")</f>
        <v>0</v>
      </c>
      <c r="E149" s="81">
        <f>COUNTIFS(Offshore_Wells_Jan_2024[[Region QB]:[Region QB]],"SNS",Offshore_Wells_Jan_2024[[Spud Year]:[Spud Year]],E$4,Offshore_Wells_Jan_2024[[Original Wellbore Intent]:[Original Wellbore Intent]],"Appraisal",Offshore_Wells_Jan_2024[[Sidetrack/Respud]:[Sidetrack/Respud]],"Mech. Sidetracks")</f>
        <v>0</v>
      </c>
      <c r="F149" s="81">
        <f>COUNTIFS(Offshore_Wells_Jan_2024[[Region QB]:[Region QB]],"SNS",Offshore_Wells_Jan_2024[[Spud Year]:[Spud Year]],F$4,Offshore_Wells_Jan_2024[[Original Wellbore Intent]:[Original Wellbore Intent]],"Appraisal",Offshore_Wells_Jan_2024[[Sidetrack/Respud]:[Sidetrack/Respud]],"Mech. Sidetracks")</f>
        <v>0</v>
      </c>
      <c r="G149" s="81">
        <f>COUNTIFS(Offshore_Wells_Jan_2024[[Region QB]:[Region QB]],"SNS",Offshore_Wells_Jan_2024[[Spud Year]:[Spud Year]],G$4,Offshore_Wells_Jan_2024[[Original Wellbore Intent]:[Original Wellbore Intent]],"Appraisal",Offshore_Wells_Jan_2024[[Sidetrack/Respud]:[Sidetrack/Respud]],"Mech. Sidetracks")</f>
        <v>0</v>
      </c>
      <c r="H149" s="81">
        <f>COUNTIFS(Offshore_Wells_Jan_2024[[Region QB]:[Region QB]],"SNS",Offshore_Wells_Jan_2024[[Spud Year]:[Spud Year]],H$4,Offshore_Wells_Jan_2024[[Original Wellbore Intent]:[Original Wellbore Intent]],"Appraisal",Offshore_Wells_Jan_2024[[Sidetrack/Respud]:[Sidetrack/Respud]],"Mech. Sidetracks")</f>
        <v>0</v>
      </c>
      <c r="I149" s="81">
        <f>COUNTIFS(Offshore_Wells_Jan_2024[[Region QB]:[Region QB]],"SNS",Offshore_Wells_Jan_2024[[Spud Year]:[Spud Year]],I$4,Offshore_Wells_Jan_2024[[Original Wellbore Intent]:[Original Wellbore Intent]],"Appraisal",Offshore_Wells_Jan_2024[[Sidetrack/Respud]:[Sidetrack/Respud]],"Mech. Sidetracks")</f>
        <v>0</v>
      </c>
      <c r="J149" s="81">
        <f>COUNTIFS(Offshore_Wells_Jan_2024[[Region QB]:[Region QB]],"SNS",Offshore_Wells_Jan_2024[[Spud Year]:[Spud Year]],J$4,Offshore_Wells_Jan_2024[[Original Wellbore Intent]:[Original Wellbore Intent]],"Appraisal",Offshore_Wells_Jan_2024[[Sidetrack/Respud]:[Sidetrack/Respud]],"Mech. Sidetracks")</f>
        <v>0</v>
      </c>
      <c r="K149" s="81">
        <f>COUNTIFS(Offshore_Wells_Jan_2024[[Region QB]:[Region QB]],"SNS",Offshore_Wells_Jan_2024[[Spud Year]:[Spud Year]],K$4,Offshore_Wells_Jan_2024[[Original Wellbore Intent]:[Original Wellbore Intent]],"Appraisal",Offshore_Wells_Jan_2024[[Sidetrack/Respud]:[Sidetrack/Respud]],"Mech. Sidetracks")</f>
        <v>0</v>
      </c>
      <c r="L149" s="81">
        <f>COUNTIFS(Offshore_Wells_Jan_2024[[Region QB]:[Region QB]],"SNS",Offshore_Wells_Jan_2024[[Spud Year]:[Spud Year]],L$4,Offshore_Wells_Jan_2024[[Original Wellbore Intent]:[Original Wellbore Intent]],"Appraisal",Offshore_Wells_Jan_2024[[Sidetrack/Respud]:[Sidetrack/Respud]],"Mech. Sidetracks")</f>
        <v>0</v>
      </c>
      <c r="M149" s="81">
        <f>COUNTIFS(Offshore_Wells_Jan_2024[[Region QB]:[Region QB]],"SNS",Offshore_Wells_Jan_2024[[Spud Year]:[Spud Year]],M$4,Offshore_Wells_Jan_2024[[Original Wellbore Intent]:[Original Wellbore Intent]],"Appraisal",Offshore_Wells_Jan_2024[[Sidetrack/Respud]:[Sidetrack/Respud]],"Mech. Sidetracks")</f>
        <v>0</v>
      </c>
      <c r="N149" s="81">
        <f>COUNTIFS(Offshore_Wells_Jan_2024[[Region QB]:[Region QB]],"SNS",Offshore_Wells_Jan_2024[[Spud Year]:[Spud Year]],N$4,Offshore_Wells_Jan_2024[[Original Wellbore Intent]:[Original Wellbore Intent]],"Appraisal",Offshore_Wells_Jan_2024[[Sidetrack/Respud]:[Sidetrack/Respud]],"Mech. Sidetracks")</f>
        <v>0</v>
      </c>
      <c r="O149" s="81">
        <f>COUNTIFS(Offshore_Wells_Jan_2024[[Region QB]:[Region QB]],"SNS",Offshore_Wells_Jan_2024[[Spud Year]:[Spud Year]],O$4,Offshore_Wells_Jan_2024[[Original Wellbore Intent]:[Original Wellbore Intent]],"Appraisal",Offshore_Wells_Jan_2024[[Sidetrack/Respud]:[Sidetrack/Respud]],"Mech. Sidetracks")</f>
        <v>0</v>
      </c>
      <c r="P149" s="81">
        <f>COUNTIFS(Offshore_Wells_Jan_2024[[Region QB]:[Region QB]],"SNS",Offshore_Wells_Jan_2024[[Spud Year]:[Spud Year]],P$4,Offshore_Wells_Jan_2024[[Original Wellbore Intent]:[Original Wellbore Intent]],"Appraisal",Offshore_Wells_Jan_2024[[Sidetrack/Respud]:[Sidetrack/Respud]],"Mech. Sidetracks")</f>
        <v>0</v>
      </c>
      <c r="Q149" s="81">
        <f>COUNTIFS(Offshore_Wells_Jan_2024[[Region QB]:[Region QB]],"SNS",Offshore_Wells_Jan_2024[[Spud Year]:[Spud Year]],Q$4,Offshore_Wells_Jan_2024[[Original Wellbore Intent]:[Original Wellbore Intent]],"Appraisal",Offshore_Wells_Jan_2024[[Sidetrack/Respud]:[Sidetrack/Respud]],"Mech. Sidetracks")</f>
        <v>0</v>
      </c>
      <c r="R149" s="81">
        <f>COUNTIFS(Offshore_Wells_Jan_2024[[Region QB]:[Region QB]],"SNS",Offshore_Wells_Jan_2024[[Spud Year]:[Spud Year]],R$4,Offshore_Wells_Jan_2024[[Original Wellbore Intent]:[Original Wellbore Intent]],"Appraisal",Offshore_Wells_Jan_2024[[Sidetrack/Respud]:[Sidetrack/Respud]],"Mech. Sidetracks")</f>
        <v>0</v>
      </c>
      <c r="S149" s="81">
        <f>COUNTIFS(Offshore_Wells_Jan_2024[[Region QB]:[Region QB]],"SNS",Offshore_Wells_Jan_2024[[Spud Year]:[Spud Year]],S$4,Offshore_Wells_Jan_2024[[Original Wellbore Intent]:[Original Wellbore Intent]],"Appraisal",Offshore_Wells_Jan_2024[[Sidetrack/Respud]:[Sidetrack/Respud]],"Mech. Sidetracks")</f>
        <v>0</v>
      </c>
      <c r="T149" s="81">
        <f>COUNTIFS(Offshore_Wells_Jan_2024[[Region QB]:[Region QB]],"SNS",Offshore_Wells_Jan_2024[[Spud Year]:[Spud Year]],T$4,Offshore_Wells_Jan_2024[[Original Wellbore Intent]:[Original Wellbore Intent]],"Appraisal",Offshore_Wells_Jan_2024[[Sidetrack/Respud]:[Sidetrack/Respud]],"Mech. Sidetracks")</f>
        <v>0</v>
      </c>
      <c r="U149" s="81">
        <f>COUNTIFS(Offshore_Wells_Jan_2024[[Region QB]:[Region QB]],"SNS",Offshore_Wells_Jan_2024[[Spud Year]:[Spud Year]],U$4,Offshore_Wells_Jan_2024[[Original Wellbore Intent]:[Original Wellbore Intent]],"Appraisal",Offshore_Wells_Jan_2024[[Sidetrack/Respud]:[Sidetrack/Respud]],"Mech. Sidetracks")</f>
        <v>0</v>
      </c>
      <c r="V149" s="81">
        <f>COUNTIFS(Offshore_Wells_Jan_2024[[Region QB]:[Region QB]],"SNS",Offshore_Wells_Jan_2024[[Spud Year]:[Spud Year]],V$4,Offshore_Wells_Jan_2024[[Original Wellbore Intent]:[Original Wellbore Intent]],"Appraisal",Offshore_Wells_Jan_2024[[Sidetrack/Respud]:[Sidetrack/Respud]],"Mech. Sidetracks")</f>
        <v>1</v>
      </c>
      <c r="W149" s="81">
        <f>COUNTIFS(Offshore_Wells_Jan_2024[[Region QB]:[Region QB]],"SNS",Offshore_Wells_Jan_2024[[Spud Year]:[Spud Year]],W$4,Offshore_Wells_Jan_2024[[Original Wellbore Intent]:[Original Wellbore Intent]],"Appraisal",Offshore_Wells_Jan_2024[[Sidetrack/Respud]:[Sidetrack/Respud]],"Mech. Sidetracks")</f>
        <v>0</v>
      </c>
      <c r="X149" s="81">
        <f>COUNTIFS(Offshore_Wells_Jan_2024[[Region QB]:[Region QB]],"SNS",Offshore_Wells_Jan_2024[[Spud Year]:[Spud Year]],X$4,Offshore_Wells_Jan_2024[[Original Wellbore Intent]:[Original Wellbore Intent]],"Appraisal",Offshore_Wells_Jan_2024[[Sidetrack/Respud]:[Sidetrack/Respud]],"Mech. Sidetracks")</f>
        <v>1</v>
      </c>
      <c r="Y149" s="81">
        <f>COUNTIFS(Offshore_Wells_Jan_2024[[Region QB]:[Region QB]],"SNS",Offshore_Wells_Jan_2024[[Spud Year]:[Spud Year]],Y$4,Offshore_Wells_Jan_2024[[Original Wellbore Intent]:[Original Wellbore Intent]],"Appraisal",Offshore_Wells_Jan_2024[[Sidetrack/Respud]:[Sidetrack/Respud]],"Mech. Sidetracks")</f>
        <v>0</v>
      </c>
      <c r="Z149" s="81">
        <f>COUNTIFS(Offshore_Wells_Jan_2024[[Region QB]:[Region QB]],"SNS",Offshore_Wells_Jan_2024[[Spud Year]:[Spud Year]],Z$4,Offshore_Wells_Jan_2024[[Original Wellbore Intent]:[Original Wellbore Intent]],"Appraisal",Offshore_Wells_Jan_2024[[Sidetrack/Respud]:[Sidetrack/Respud]],"Mech. Sidetracks")</f>
        <v>2</v>
      </c>
      <c r="AA149" s="81">
        <f>COUNTIFS(Offshore_Wells_Jan_2024[[Region QB]:[Region QB]],"SNS",Offshore_Wells_Jan_2024[[Spud Year]:[Spud Year]],AA$4,Offshore_Wells_Jan_2024[[Original Wellbore Intent]:[Original Wellbore Intent]],"Appraisal",Offshore_Wells_Jan_2024[[Sidetrack/Respud]:[Sidetrack/Respud]],"Mech. Sidetracks")</f>
        <v>4</v>
      </c>
      <c r="AB149" s="81">
        <f>COUNTIFS(Offshore_Wells_Jan_2024[[Region QB]:[Region QB]],"SNS",Offshore_Wells_Jan_2024[[Spud Year]:[Spud Year]],AB$4,Offshore_Wells_Jan_2024[[Original Wellbore Intent]:[Original Wellbore Intent]],"Appraisal",Offshore_Wells_Jan_2024[[Sidetrack/Respud]:[Sidetrack/Respud]],"Mech. Sidetracks")</f>
        <v>1</v>
      </c>
      <c r="AC149" s="81">
        <f>COUNTIFS(Offshore_Wells_Jan_2024[[Region QB]:[Region QB]],"SNS",Offshore_Wells_Jan_2024[[Spud Year]:[Spud Year]],AC$4,Offshore_Wells_Jan_2024[[Original Wellbore Intent]:[Original Wellbore Intent]],"Appraisal",Offshore_Wells_Jan_2024[[Sidetrack/Respud]:[Sidetrack/Respud]],"Mech. Sidetracks")</f>
        <v>1</v>
      </c>
      <c r="AD149" s="81">
        <f>COUNTIFS(Offshore_Wells_Jan_2024[[Region QB]:[Region QB]],"SNS",Offshore_Wells_Jan_2024[[Spud Year]:[Spud Year]],AD$4,Offshore_Wells_Jan_2024[[Original Wellbore Intent]:[Original Wellbore Intent]],"Appraisal",Offshore_Wells_Jan_2024[[Sidetrack/Respud]:[Sidetrack/Respud]],"Mech. Sidetracks")</f>
        <v>2</v>
      </c>
      <c r="AE149" s="81">
        <f>COUNTIFS(Offshore_Wells_Jan_2024[[Region QB]:[Region QB]],"SNS",Offshore_Wells_Jan_2024[[Spud Year]:[Spud Year]],AE$4,Offshore_Wells_Jan_2024[[Original Wellbore Intent]:[Original Wellbore Intent]],"Appraisal",Offshore_Wells_Jan_2024[[Sidetrack/Respud]:[Sidetrack/Respud]],"Mech. Sidetracks")</f>
        <v>2</v>
      </c>
      <c r="AF149" s="81">
        <f>COUNTIFS(Offshore_Wells_Jan_2024[[Region QB]:[Region QB]],"SNS",Offshore_Wells_Jan_2024[[Spud Year]:[Spud Year]],AF$4,Offshore_Wells_Jan_2024[[Original Wellbore Intent]:[Original Wellbore Intent]],"Appraisal",Offshore_Wells_Jan_2024[[Sidetrack/Respud]:[Sidetrack/Respud]],"Mech. Sidetracks")</f>
        <v>1</v>
      </c>
      <c r="AG149" s="81">
        <f>COUNTIFS(Offshore_Wells_Jan_2024[[Region QB]:[Region QB]],"SNS",Offshore_Wells_Jan_2024[[Spud Year]:[Spud Year]],AG$4,Offshore_Wells_Jan_2024[[Original Wellbore Intent]:[Original Wellbore Intent]],"Appraisal",Offshore_Wells_Jan_2024[[Sidetrack/Respud]:[Sidetrack/Respud]],"Mech. Sidetracks")</f>
        <v>7</v>
      </c>
      <c r="AH149" s="81">
        <f>COUNTIFS(Offshore_Wells_Jan_2024[[Region QB]:[Region QB]],"SNS",Offshore_Wells_Jan_2024[[Spud Year]:[Spud Year]],AH$4,Offshore_Wells_Jan_2024[[Original Wellbore Intent]:[Original Wellbore Intent]],"Appraisal",Offshore_Wells_Jan_2024[[Sidetrack/Respud]:[Sidetrack/Respud]],"Mech. Sidetracks")</f>
        <v>5</v>
      </c>
      <c r="AI149" s="81">
        <f>COUNTIFS(Offshore_Wells_Jan_2024[[Region QB]:[Region QB]],"SNS",Offshore_Wells_Jan_2024[[Spud Year]:[Spud Year]],AI$4,Offshore_Wells_Jan_2024[[Original Wellbore Intent]:[Original Wellbore Intent]],"Appraisal",Offshore_Wells_Jan_2024[[Sidetrack/Respud]:[Sidetrack/Respud]],"Mech. Sidetracks")</f>
        <v>1</v>
      </c>
      <c r="AJ149" s="81">
        <f>COUNTIFS(Offshore_Wells_Jan_2024[[Region QB]:[Region QB]],"SNS",Offshore_Wells_Jan_2024[[Spud Year]:[Spud Year]],AJ$4,Offshore_Wells_Jan_2024[[Original Wellbore Intent]:[Original Wellbore Intent]],"Appraisal",Offshore_Wells_Jan_2024[[Sidetrack/Respud]:[Sidetrack/Respud]],"Mech. Sidetracks")</f>
        <v>5</v>
      </c>
      <c r="AK149" s="81">
        <f>COUNTIFS(Offshore_Wells_Jan_2024[[Region QB]:[Region QB]],"SNS",Offshore_Wells_Jan_2024[[Spud Year]:[Spud Year]],AK$4,Offshore_Wells_Jan_2024[[Original Wellbore Intent]:[Original Wellbore Intent]],"Appraisal",Offshore_Wells_Jan_2024[[Sidetrack/Respud]:[Sidetrack/Respud]],"Mech. Sidetracks")</f>
        <v>2</v>
      </c>
      <c r="AL149" s="81">
        <f>COUNTIFS(Offshore_Wells_Jan_2024[[Region QB]:[Region QB]],"SNS",Offshore_Wells_Jan_2024[[Spud Year]:[Spud Year]],AL$4,Offshore_Wells_Jan_2024[[Original Wellbore Intent]:[Original Wellbore Intent]],"Appraisal",Offshore_Wells_Jan_2024[[Sidetrack/Respud]:[Sidetrack/Respud]],"Mech. Sidetracks")</f>
        <v>2</v>
      </c>
      <c r="AM149" s="81">
        <f>COUNTIFS(Offshore_Wells_Jan_2024[[Region QB]:[Region QB]],"SNS",Offshore_Wells_Jan_2024[[Spud Year]:[Spud Year]],AM$4,Offshore_Wells_Jan_2024[[Original Wellbore Intent]:[Original Wellbore Intent]],"Appraisal",Offshore_Wells_Jan_2024[[Sidetrack/Respud]:[Sidetrack/Respud]],"Mech. Sidetracks")</f>
        <v>0</v>
      </c>
      <c r="AN149" s="81">
        <f>COUNTIFS(Offshore_Wells_Jan_2024[[Region QB]:[Region QB]],"SNS",Offshore_Wells_Jan_2024[[Spud Year]:[Spud Year]],AN$4,Offshore_Wells_Jan_2024[[Original Wellbore Intent]:[Original Wellbore Intent]],"Appraisal",Offshore_Wells_Jan_2024[[Sidetrack/Respud]:[Sidetrack/Respud]],"Mech. Sidetracks")</f>
        <v>2</v>
      </c>
      <c r="AO149" s="81">
        <f>COUNTIFS(Offshore_Wells_Jan_2024[[Region QB]:[Region QB]],"SNS",Offshore_Wells_Jan_2024[[Spud Year]:[Spud Year]],AO$4,Offshore_Wells_Jan_2024[[Original Wellbore Intent]:[Original Wellbore Intent]],"Appraisal",Offshore_Wells_Jan_2024[[Sidetrack/Respud]:[Sidetrack/Respud]],"Mech. Sidetracks")</f>
        <v>1</v>
      </c>
      <c r="AP149" s="81">
        <f>COUNTIFS(Offshore_Wells_Jan_2024[[Region QB]:[Region QB]],"SNS",Offshore_Wells_Jan_2024[[Spud Year]:[Spud Year]],AP$4,Offshore_Wells_Jan_2024[[Original Wellbore Intent]:[Original Wellbore Intent]],"Appraisal",Offshore_Wells_Jan_2024[[Sidetrack/Respud]:[Sidetrack/Respud]],"Mech. Sidetracks")</f>
        <v>0</v>
      </c>
      <c r="AQ149" s="81">
        <f>COUNTIFS(Offshore_Wells_Jan_2024[[Region QB]:[Region QB]],"SNS",Offshore_Wells_Jan_2024[[Spud Year]:[Spud Year]],AQ$4,Offshore_Wells_Jan_2024[[Original Wellbore Intent]:[Original Wellbore Intent]],"Appraisal",Offshore_Wells_Jan_2024[[Sidetrack/Respud]:[Sidetrack/Respud]],"Mech. Sidetracks")</f>
        <v>1</v>
      </c>
      <c r="AR149" s="81">
        <f>COUNTIFS(Offshore_Wells_Jan_2024[[Region QB]:[Region QB]],"SNS",Offshore_Wells_Jan_2024[[Spud Year]:[Spud Year]],AR$4,Offshore_Wells_Jan_2024[[Original Wellbore Intent]:[Original Wellbore Intent]],"Appraisal",Offshore_Wells_Jan_2024[[Sidetrack/Respud]:[Sidetrack/Respud]],"Mech. Sidetracks")</f>
        <v>0</v>
      </c>
      <c r="AS149" s="81">
        <f>COUNTIFS(Offshore_Wells_Jan_2024[[Region QB]:[Region QB]],"SNS",Offshore_Wells_Jan_2024[[Spud Year]:[Spud Year]],AS$4,Offshore_Wells_Jan_2024[[Original Wellbore Intent]:[Original Wellbore Intent]],"Appraisal",Offshore_Wells_Jan_2024[[Sidetrack/Respud]:[Sidetrack/Respud]],"Mech. Sidetracks")</f>
        <v>3</v>
      </c>
      <c r="AT149" s="81">
        <f>COUNTIFS(Offshore_Wells_Jan_2024[[Region QB]:[Region QB]],"SNS",Offshore_Wells_Jan_2024[[Spud Year]:[Spud Year]],AT$4,Offshore_Wells_Jan_2024[[Original Wellbore Intent]:[Original Wellbore Intent]],"Appraisal",Offshore_Wells_Jan_2024[[Sidetrack/Respud]:[Sidetrack/Respud]],"Mech. Sidetracks")</f>
        <v>4</v>
      </c>
      <c r="AU149" s="81">
        <f>COUNTIFS(Offshore_Wells_Jan_2024[[Region QB]:[Region QB]],"SNS",Offshore_Wells_Jan_2024[[Spud Year]:[Spud Year]],AU$4,Offshore_Wells_Jan_2024[[Original Wellbore Intent]:[Original Wellbore Intent]],"Appraisal",Offshore_Wells_Jan_2024[[Sidetrack/Respud]:[Sidetrack/Respud]],"Mech. Sidetracks")</f>
        <v>3</v>
      </c>
      <c r="AV149" s="81">
        <f>COUNTIFS(Offshore_Wells_Jan_2024[[Region QB]:[Region QB]],"SNS",Offshore_Wells_Jan_2024[[Spud Year]:[Spud Year]],AV$4,Offshore_Wells_Jan_2024[[Original Wellbore Intent]:[Original Wellbore Intent]],"Appraisal",Offshore_Wells_Jan_2024[[Sidetrack/Respud]:[Sidetrack/Respud]],"Mech. Sidetracks")</f>
        <v>3</v>
      </c>
      <c r="AW149" s="81">
        <f>COUNTIFS(Offshore_Wells_Jan_2024[[Region QB]:[Region QB]],"SNS",Offshore_Wells_Jan_2024[[Spud Year]:[Spud Year]],AW$4,Offshore_Wells_Jan_2024[[Original Wellbore Intent]:[Original Wellbore Intent]],"Appraisal",Offshore_Wells_Jan_2024[[Sidetrack/Respud]:[Sidetrack/Respud]],"Mech. Sidetracks")</f>
        <v>0</v>
      </c>
      <c r="AX149" s="81">
        <f>COUNTIFS(Offshore_Wells_Jan_2024[[Region QB]:[Region QB]],"SNS",Offshore_Wells_Jan_2024[[Spud Year]:[Spud Year]],AX$4,Offshore_Wells_Jan_2024[[Original Wellbore Intent]:[Original Wellbore Intent]],"Appraisal",Offshore_Wells_Jan_2024[[Sidetrack/Respud]:[Sidetrack/Respud]],"Mech. Sidetracks")</f>
        <v>2</v>
      </c>
      <c r="AY149" s="81">
        <f>COUNTIFS(Offshore_Wells_Jan_2024[[Region QB]:[Region QB]],"SNS",Offshore_Wells_Jan_2024[[Spud Year]:[Spud Year]],AY$4,Offshore_Wells_Jan_2024[[Original Wellbore Intent]:[Original Wellbore Intent]],"Appraisal",Offshore_Wells_Jan_2024[[Sidetrack/Respud]:[Sidetrack/Respud]],"Mech. Sidetracks")</f>
        <v>0</v>
      </c>
      <c r="AZ149" s="81">
        <f>COUNTIFS(Offshore_Wells_Jan_2024[[Region QB]:[Region QB]],"SNS",Offshore_Wells_Jan_2024[[Spud Year]:[Spud Year]],AZ$4,Offshore_Wells_Jan_2024[[Original Wellbore Intent]:[Original Wellbore Intent]],"Appraisal",Offshore_Wells_Jan_2024[[Sidetrack/Respud]:[Sidetrack/Respud]],"Mech. Sidetracks")</f>
        <v>1</v>
      </c>
      <c r="BA149" s="81">
        <f>COUNTIFS(Offshore_Wells_Jan_2024[[Region QB]:[Region QB]],"SNS",Offshore_Wells_Jan_2024[[Spud Year]:[Spud Year]],BA$4,Offshore_Wells_Jan_2024[[Original Wellbore Intent]:[Original Wellbore Intent]],"Appraisal",Offshore_Wells_Jan_2024[[Sidetrack/Respud]:[Sidetrack/Respud]],"Mech. Sidetracks")</f>
        <v>0</v>
      </c>
      <c r="BB149" s="81">
        <f>COUNTIFS(Offshore_Wells_Jan_2024[[Region QB]:[Region QB]],"SNS",Offshore_Wells_Jan_2024[[Spud Year]:[Spud Year]],BB$4,Offshore_Wells_Jan_2024[[Original Wellbore Intent]:[Original Wellbore Intent]],"Appraisal",Offshore_Wells_Jan_2024[[Sidetrack/Respud]:[Sidetrack/Respud]],"Mech. Sidetracks")</f>
        <v>1</v>
      </c>
      <c r="BC149" s="81">
        <f>COUNTIFS(Offshore_Wells_Jan_2024[[Region QB]:[Region QB]],"SNS",Offshore_Wells_Jan_2024[[Spud Year]:[Spud Year]],BC$4,Offshore_Wells_Jan_2024[[Original Wellbore Intent]:[Original Wellbore Intent]],"Appraisal",Offshore_Wells_Jan_2024[[Sidetrack/Respud]:[Sidetrack/Respud]],"Mech. Sidetracks")</f>
        <v>0</v>
      </c>
      <c r="BD149" s="81">
        <f>COUNTIFS(Offshore_Wells_Jan_2024[[Region QB]:[Region QB]],"SNS",Offshore_Wells_Jan_2024[[Spud Year]:[Spud Year]],BD$4,Offshore_Wells_Jan_2024[[Original Wellbore Intent]:[Original Wellbore Intent]],"Appraisal",Offshore_Wells_Jan_2024[[Sidetrack/Respud]:[Sidetrack/Respud]],"Mech. Sidetracks")</f>
        <v>0</v>
      </c>
      <c r="BE149" s="81">
        <f>COUNTIFS(Offshore_Wells_Jan_2024[[Region QB]:[Region QB]],"SNS",Offshore_Wells_Jan_2024[[Spud Year]:[Spud Year]],BE$4,Offshore_Wells_Jan_2024[[Original Wellbore Intent]:[Original Wellbore Intent]],"Appraisal",Offshore_Wells_Jan_2024[[Sidetrack/Respud]:[Sidetrack/Respud]],"Mech. Sidetracks")</f>
        <v>0</v>
      </c>
      <c r="BF149" s="81">
        <f>COUNTIFS(Offshore_Wells_Jan_2024[[Region QB]:[Region QB]],"SNS",Offshore_Wells_Jan_2024[[Spud Year]:[Spud Year]],BF$4,Offshore_Wells_Jan_2024[[Original Wellbore Intent]:[Original Wellbore Intent]],"Appraisal",Offshore_Wells_Jan_2024[[Sidetrack/Respud]:[Sidetrack/Respud]],"Mech. Sidetracks")</f>
        <v>0</v>
      </c>
      <c r="BG149" s="81">
        <f>COUNTIFS(Offshore_Wells_Jan_2024[[Region QB]:[Region QB]],"SNS",Offshore_Wells_Jan_2024[[Spud Year]:[Spud Year]],BG$4,Offshore_Wells_Jan_2024[[Original Wellbore Intent]:[Original Wellbore Intent]],"Appraisal",Offshore_Wells_Jan_2024[[Sidetrack/Respud]:[Sidetrack/Respud]],"Mech. Sidetracks")</f>
        <v>0</v>
      </c>
      <c r="BH149" s="81">
        <f>COUNTIFS(Offshore_Wells_Jan_2024[[Region QB]:[Region QB]],"SNS",Offshore_Wells_Jan_2024[[Spud Year]:[Spud Year]],BH$4,Offshore_Wells_Jan_2024[[Original Wellbore Intent]:[Original Wellbore Intent]],"Appraisal",Offshore_Wells_Jan_2024[[Sidetrack/Respud]:[Sidetrack/Respud]],"Mech. Sidetracks")</f>
        <v>0</v>
      </c>
      <c r="BI149" s="81">
        <f>COUNTIFS(Offshore_Wells_Jan_2024[[Region QB]:[Region QB]],"SNS",Offshore_Wells_Jan_2024[[Spud Year]:[Spud Year]],BI$4,Offshore_Wells_Jan_2024[[Original Wellbore Intent]:[Original Wellbore Intent]],"Appraisal",Offshore_Wells_Jan_2024[[Sidetrack/Respud]:[Sidetrack/Respud]],"Mech. Sidetracks")</f>
        <v>0</v>
      </c>
      <c r="BJ149" s="81">
        <f>COUNTIFS(Offshore_Wells_Jan_2024[[Region QB]:[Region QB]],"SNS",Offshore_Wells_Jan_2024[[Spud Year]:[Spud Year]],BJ$4,Offshore_Wells_Jan_2024[[Original Wellbore Intent]:[Original Wellbore Intent]],"Appraisal",Offshore_Wells_Jan_2024[[Sidetrack/Respud]:[Sidetrack/Respud]],"Mech. Sidetracks")</f>
        <v>0</v>
      </c>
      <c r="BK149" s="73">
        <f t="shared" si="798"/>
        <v>58</v>
      </c>
    </row>
    <row r="150" spans="1:63" outlineLevel="1" x14ac:dyDescent="0.3">
      <c r="A150" s="17"/>
      <c r="B150" s="19" t="s">
        <v>42</v>
      </c>
      <c r="C150" s="81">
        <f>COUNTIFS(Offshore_Wells_Jan_2024[[Region QB]:[Region QB]],"WoE/W",Offshore_Wells_Jan_2024[[Spud Year]:[Spud Year]],C$4,Offshore_Wells_Jan_2024[[Original Wellbore Intent]:[Original Wellbore Intent]],"Appraisal",Offshore_Wells_Jan_2024[[Sidetrack/Respud]:[Sidetrack/Respud]],"Mech. Sidetracks")</f>
        <v>0</v>
      </c>
      <c r="D150" s="81">
        <f>COUNTIFS(Offshore_Wells_Jan_2024[[Region QB]:[Region QB]],"WoE/W",Offshore_Wells_Jan_2024[[Spud Year]:[Spud Year]],D$4,Offshore_Wells_Jan_2024[[Original Wellbore Intent]:[Original Wellbore Intent]],"Appraisal",Offshore_Wells_Jan_2024[[Sidetrack/Respud]:[Sidetrack/Respud]],"Mech. Sidetracks")</f>
        <v>0</v>
      </c>
      <c r="E150" s="81">
        <f>COUNTIFS(Offshore_Wells_Jan_2024[[Region QB]:[Region QB]],"WoE/W",Offshore_Wells_Jan_2024[[Spud Year]:[Spud Year]],E$4,Offshore_Wells_Jan_2024[[Original Wellbore Intent]:[Original Wellbore Intent]],"Appraisal",Offshore_Wells_Jan_2024[[Sidetrack/Respud]:[Sidetrack/Respud]],"Mech. Sidetracks")</f>
        <v>0</v>
      </c>
      <c r="F150" s="81">
        <f>COUNTIFS(Offshore_Wells_Jan_2024[[Region QB]:[Region QB]],"WoE/W",Offshore_Wells_Jan_2024[[Spud Year]:[Spud Year]],F$4,Offshore_Wells_Jan_2024[[Original Wellbore Intent]:[Original Wellbore Intent]],"Appraisal",Offshore_Wells_Jan_2024[[Sidetrack/Respud]:[Sidetrack/Respud]],"Mech. Sidetracks")</f>
        <v>0</v>
      </c>
      <c r="G150" s="81">
        <f>COUNTIFS(Offshore_Wells_Jan_2024[[Region QB]:[Region QB]],"WoE/W",Offshore_Wells_Jan_2024[[Spud Year]:[Spud Year]],G$4,Offshore_Wells_Jan_2024[[Original Wellbore Intent]:[Original Wellbore Intent]],"Appraisal",Offshore_Wells_Jan_2024[[Sidetrack/Respud]:[Sidetrack/Respud]],"Mech. Sidetracks")</f>
        <v>0</v>
      </c>
      <c r="H150" s="81">
        <f>COUNTIFS(Offshore_Wells_Jan_2024[[Region QB]:[Region QB]],"WoE/W",Offshore_Wells_Jan_2024[[Spud Year]:[Spud Year]],H$4,Offshore_Wells_Jan_2024[[Original Wellbore Intent]:[Original Wellbore Intent]],"Appraisal",Offshore_Wells_Jan_2024[[Sidetrack/Respud]:[Sidetrack/Respud]],"Mech. Sidetracks")</f>
        <v>0</v>
      </c>
      <c r="I150" s="81">
        <f>COUNTIFS(Offshore_Wells_Jan_2024[[Region QB]:[Region QB]],"WoE/W",Offshore_Wells_Jan_2024[[Spud Year]:[Spud Year]],I$4,Offshore_Wells_Jan_2024[[Original Wellbore Intent]:[Original Wellbore Intent]],"Appraisal",Offshore_Wells_Jan_2024[[Sidetrack/Respud]:[Sidetrack/Respud]],"Mech. Sidetracks")</f>
        <v>0</v>
      </c>
      <c r="J150" s="81">
        <f>COUNTIFS(Offshore_Wells_Jan_2024[[Region QB]:[Region QB]],"WoE/W",Offshore_Wells_Jan_2024[[Spud Year]:[Spud Year]],J$4,Offshore_Wells_Jan_2024[[Original Wellbore Intent]:[Original Wellbore Intent]],"Appraisal",Offshore_Wells_Jan_2024[[Sidetrack/Respud]:[Sidetrack/Respud]],"Mech. Sidetracks")</f>
        <v>0</v>
      </c>
      <c r="K150" s="81">
        <f>COUNTIFS(Offshore_Wells_Jan_2024[[Region QB]:[Region QB]],"WoE/W",Offshore_Wells_Jan_2024[[Spud Year]:[Spud Year]],K$4,Offshore_Wells_Jan_2024[[Original Wellbore Intent]:[Original Wellbore Intent]],"Appraisal",Offshore_Wells_Jan_2024[[Sidetrack/Respud]:[Sidetrack/Respud]],"Mech. Sidetracks")</f>
        <v>0</v>
      </c>
      <c r="L150" s="81">
        <f>COUNTIFS(Offshore_Wells_Jan_2024[[Region QB]:[Region QB]],"WoE/W",Offshore_Wells_Jan_2024[[Spud Year]:[Spud Year]],L$4,Offshore_Wells_Jan_2024[[Original Wellbore Intent]:[Original Wellbore Intent]],"Appraisal",Offshore_Wells_Jan_2024[[Sidetrack/Respud]:[Sidetrack/Respud]],"Mech. Sidetracks")</f>
        <v>0</v>
      </c>
      <c r="M150" s="81">
        <f>COUNTIFS(Offshore_Wells_Jan_2024[[Region QB]:[Region QB]],"WoE/W",Offshore_Wells_Jan_2024[[Spud Year]:[Spud Year]],M$4,Offshore_Wells_Jan_2024[[Original Wellbore Intent]:[Original Wellbore Intent]],"Appraisal",Offshore_Wells_Jan_2024[[Sidetrack/Respud]:[Sidetrack/Respud]],"Mech. Sidetracks")</f>
        <v>0</v>
      </c>
      <c r="N150" s="81">
        <f>COUNTIFS(Offshore_Wells_Jan_2024[[Region QB]:[Region QB]],"WoE/W",Offshore_Wells_Jan_2024[[Spud Year]:[Spud Year]],N$4,Offshore_Wells_Jan_2024[[Original Wellbore Intent]:[Original Wellbore Intent]],"Appraisal",Offshore_Wells_Jan_2024[[Sidetrack/Respud]:[Sidetrack/Respud]],"Mech. Sidetracks")</f>
        <v>0</v>
      </c>
      <c r="O150" s="81">
        <f>COUNTIFS(Offshore_Wells_Jan_2024[[Region QB]:[Region QB]],"WoE/W",Offshore_Wells_Jan_2024[[Spud Year]:[Spud Year]],O$4,Offshore_Wells_Jan_2024[[Original Wellbore Intent]:[Original Wellbore Intent]],"Appraisal",Offshore_Wells_Jan_2024[[Sidetrack/Respud]:[Sidetrack/Respud]],"Mech. Sidetracks")</f>
        <v>0</v>
      </c>
      <c r="P150" s="81">
        <f>COUNTIFS(Offshore_Wells_Jan_2024[[Region QB]:[Region QB]],"WoE/W",Offshore_Wells_Jan_2024[[Spud Year]:[Spud Year]],P$4,Offshore_Wells_Jan_2024[[Original Wellbore Intent]:[Original Wellbore Intent]],"Appraisal",Offshore_Wells_Jan_2024[[Sidetrack/Respud]:[Sidetrack/Respud]],"Mech. Sidetracks")</f>
        <v>0</v>
      </c>
      <c r="Q150" s="81">
        <f>COUNTIFS(Offshore_Wells_Jan_2024[[Region QB]:[Region QB]],"WoE/W",Offshore_Wells_Jan_2024[[Spud Year]:[Spud Year]],Q$4,Offshore_Wells_Jan_2024[[Original Wellbore Intent]:[Original Wellbore Intent]],"Appraisal",Offshore_Wells_Jan_2024[[Sidetrack/Respud]:[Sidetrack/Respud]],"Mech. Sidetracks")</f>
        <v>0</v>
      </c>
      <c r="R150" s="81">
        <f>COUNTIFS(Offshore_Wells_Jan_2024[[Region QB]:[Region QB]],"WoE/W",Offshore_Wells_Jan_2024[[Spud Year]:[Spud Year]],R$4,Offshore_Wells_Jan_2024[[Original Wellbore Intent]:[Original Wellbore Intent]],"Appraisal",Offshore_Wells_Jan_2024[[Sidetrack/Respud]:[Sidetrack/Respud]],"Mech. Sidetracks")</f>
        <v>0</v>
      </c>
      <c r="S150" s="81">
        <f>COUNTIFS(Offshore_Wells_Jan_2024[[Region QB]:[Region QB]],"WoE/W",Offshore_Wells_Jan_2024[[Spud Year]:[Spud Year]],S$4,Offshore_Wells_Jan_2024[[Original Wellbore Intent]:[Original Wellbore Intent]],"Appraisal",Offshore_Wells_Jan_2024[[Sidetrack/Respud]:[Sidetrack/Respud]],"Mech. Sidetracks")</f>
        <v>0</v>
      </c>
      <c r="T150" s="81">
        <f>COUNTIFS(Offshore_Wells_Jan_2024[[Region QB]:[Region QB]],"WoE/W",Offshore_Wells_Jan_2024[[Spud Year]:[Spud Year]],T$4,Offshore_Wells_Jan_2024[[Original Wellbore Intent]:[Original Wellbore Intent]],"Appraisal",Offshore_Wells_Jan_2024[[Sidetrack/Respud]:[Sidetrack/Respud]],"Mech. Sidetracks")</f>
        <v>0</v>
      </c>
      <c r="U150" s="81">
        <f>COUNTIFS(Offshore_Wells_Jan_2024[[Region QB]:[Region QB]],"WoE/W",Offshore_Wells_Jan_2024[[Spud Year]:[Spud Year]],U$4,Offshore_Wells_Jan_2024[[Original Wellbore Intent]:[Original Wellbore Intent]],"Appraisal",Offshore_Wells_Jan_2024[[Sidetrack/Respud]:[Sidetrack/Respud]],"Mech. Sidetracks")</f>
        <v>0</v>
      </c>
      <c r="V150" s="81">
        <f>COUNTIFS(Offshore_Wells_Jan_2024[[Region QB]:[Region QB]],"WoE/W",Offshore_Wells_Jan_2024[[Spud Year]:[Spud Year]],V$4,Offshore_Wells_Jan_2024[[Original Wellbore Intent]:[Original Wellbore Intent]],"Appraisal",Offshore_Wells_Jan_2024[[Sidetrack/Respud]:[Sidetrack/Respud]],"Mech. Sidetracks")</f>
        <v>0</v>
      </c>
      <c r="W150" s="81">
        <f>COUNTIFS(Offshore_Wells_Jan_2024[[Region QB]:[Region QB]],"WoE/W",Offshore_Wells_Jan_2024[[Spud Year]:[Spud Year]],W$4,Offshore_Wells_Jan_2024[[Original Wellbore Intent]:[Original Wellbore Intent]],"Appraisal",Offshore_Wells_Jan_2024[[Sidetrack/Respud]:[Sidetrack/Respud]],"Mech. Sidetracks")</f>
        <v>0</v>
      </c>
      <c r="X150" s="81">
        <f>COUNTIFS(Offshore_Wells_Jan_2024[[Region QB]:[Region QB]],"WoE/W",Offshore_Wells_Jan_2024[[Spud Year]:[Spud Year]],X$4,Offshore_Wells_Jan_2024[[Original Wellbore Intent]:[Original Wellbore Intent]],"Appraisal",Offshore_Wells_Jan_2024[[Sidetrack/Respud]:[Sidetrack/Respud]],"Mech. Sidetracks")</f>
        <v>0</v>
      </c>
      <c r="Y150" s="81">
        <f>COUNTIFS(Offshore_Wells_Jan_2024[[Region QB]:[Region QB]],"WoE/W",Offshore_Wells_Jan_2024[[Spud Year]:[Spud Year]],Y$4,Offshore_Wells_Jan_2024[[Original Wellbore Intent]:[Original Wellbore Intent]],"Appraisal",Offshore_Wells_Jan_2024[[Sidetrack/Respud]:[Sidetrack/Respud]],"Mech. Sidetracks")</f>
        <v>0</v>
      </c>
      <c r="Z150" s="81">
        <f>COUNTIFS(Offshore_Wells_Jan_2024[[Region QB]:[Region QB]],"WoE/W",Offshore_Wells_Jan_2024[[Spud Year]:[Spud Year]],Z$4,Offshore_Wells_Jan_2024[[Original Wellbore Intent]:[Original Wellbore Intent]],"Appraisal",Offshore_Wells_Jan_2024[[Sidetrack/Respud]:[Sidetrack/Respud]],"Mech. Sidetracks")</f>
        <v>0</v>
      </c>
      <c r="AA150" s="81">
        <f>COUNTIFS(Offshore_Wells_Jan_2024[[Region QB]:[Region QB]],"WoE/W",Offshore_Wells_Jan_2024[[Spud Year]:[Spud Year]],AA$4,Offshore_Wells_Jan_2024[[Original Wellbore Intent]:[Original Wellbore Intent]],"Appraisal",Offshore_Wells_Jan_2024[[Sidetrack/Respud]:[Sidetrack/Respud]],"Mech. Sidetracks")</f>
        <v>0</v>
      </c>
      <c r="AB150" s="81">
        <f>COUNTIFS(Offshore_Wells_Jan_2024[[Region QB]:[Region QB]],"WoE/W",Offshore_Wells_Jan_2024[[Spud Year]:[Spud Year]],AB$4,Offshore_Wells_Jan_2024[[Original Wellbore Intent]:[Original Wellbore Intent]],"Appraisal",Offshore_Wells_Jan_2024[[Sidetrack/Respud]:[Sidetrack/Respud]],"Mech. Sidetracks")</f>
        <v>0</v>
      </c>
      <c r="AC150" s="81">
        <f>COUNTIFS(Offshore_Wells_Jan_2024[[Region QB]:[Region QB]],"WoE/W",Offshore_Wells_Jan_2024[[Spud Year]:[Spud Year]],AC$4,Offshore_Wells_Jan_2024[[Original Wellbore Intent]:[Original Wellbore Intent]],"Appraisal",Offshore_Wells_Jan_2024[[Sidetrack/Respud]:[Sidetrack/Respud]],"Mech. Sidetracks")</f>
        <v>0</v>
      </c>
      <c r="AD150" s="81">
        <f>COUNTIFS(Offshore_Wells_Jan_2024[[Region QB]:[Region QB]],"WoE/W",Offshore_Wells_Jan_2024[[Spud Year]:[Spud Year]],AD$4,Offshore_Wells_Jan_2024[[Original Wellbore Intent]:[Original Wellbore Intent]],"Appraisal",Offshore_Wells_Jan_2024[[Sidetrack/Respud]:[Sidetrack/Respud]],"Mech. Sidetracks")</f>
        <v>0</v>
      </c>
      <c r="AE150" s="81">
        <f>COUNTIFS(Offshore_Wells_Jan_2024[[Region QB]:[Region QB]],"WoE/W",Offshore_Wells_Jan_2024[[Spud Year]:[Spud Year]],AE$4,Offshore_Wells_Jan_2024[[Original Wellbore Intent]:[Original Wellbore Intent]],"Appraisal",Offshore_Wells_Jan_2024[[Sidetrack/Respud]:[Sidetrack/Respud]],"Mech. Sidetracks")</f>
        <v>0</v>
      </c>
      <c r="AF150" s="81">
        <f>COUNTIFS(Offshore_Wells_Jan_2024[[Region QB]:[Region QB]],"WoE/W",Offshore_Wells_Jan_2024[[Spud Year]:[Spud Year]],AF$4,Offshore_Wells_Jan_2024[[Original Wellbore Intent]:[Original Wellbore Intent]],"Appraisal",Offshore_Wells_Jan_2024[[Sidetrack/Respud]:[Sidetrack/Respud]],"Mech. Sidetracks")</f>
        <v>0</v>
      </c>
      <c r="AG150" s="81">
        <f>COUNTIFS(Offshore_Wells_Jan_2024[[Region QB]:[Region QB]],"WoE/W",Offshore_Wells_Jan_2024[[Spud Year]:[Spud Year]],AG$4,Offshore_Wells_Jan_2024[[Original Wellbore Intent]:[Original Wellbore Intent]],"Appraisal",Offshore_Wells_Jan_2024[[Sidetrack/Respud]:[Sidetrack/Respud]],"Mech. Sidetracks")</f>
        <v>0</v>
      </c>
      <c r="AH150" s="81">
        <f>COUNTIFS(Offshore_Wells_Jan_2024[[Region QB]:[Region QB]],"WoE/W",Offshore_Wells_Jan_2024[[Spud Year]:[Spud Year]],AH$4,Offshore_Wells_Jan_2024[[Original Wellbore Intent]:[Original Wellbore Intent]],"Appraisal",Offshore_Wells_Jan_2024[[Sidetrack/Respud]:[Sidetrack/Respud]],"Mech. Sidetracks")</f>
        <v>0</v>
      </c>
      <c r="AI150" s="81">
        <f>COUNTIFS(Offshore_Wells_Jan_2024[[Region QB]:[Region QB]],"WoE/W",Offshore_Wells_Jan_2024[[Spud Year]:[Spud Year]],AI$4,Offshore_Wells_Jan_2024[[Original Wellbore Intent]:[Original Wellbore Intent]],"Appraisal",Offshore_Wells_Jan_2024[[Sidetrack/Respud]:[Sidetrack/Respud]],"Mech. Sidetracks")</f>
        <v>1</v>
      </c>
      <c r="AJ150" s="81">
        <f>COUNTIFS(Offshore_Wells_Jan_2024[[Region QB]:[Region QB]],"WoE/W",Offshore_Wells_Jan_2024[[Spud Year]:[Spud Year]],AJ$4,Offshore_Wells_Jan_2024[[Original Wellbore Intent]:[Original Wellbore Intent]],"Appraisal",Offshore_Wells_Jan_2024[[Sidetrack/Respud]:[Sidetrack/Respud]],"Mech. Sidetracks")</f>
        <v>0</v>
      </c>
      <c r="AK150" s="81">
        <f>COUNTIFS(Offshore_Wells_Jan_2024[[Region QB]:[Region QB]],"WoE/W",Offshore_Wells_Jan_2024[[Spud Year]:[Spud Year]],AK$4,Offshore_Wells_Jan_2024[[Original Wellbore Intent]:[Original Wellbore Intent]],"Appraisal",Offshore_Wells_Jan_2024[[Sidetrack/Respud]:[Sidetrack/Respud]],"Mech. Sidetracks")</f>
        <v>0</v>
      </c>
      <c r="AL150" s="81">
        <f>COUNTIFS(Offshore_Wells_Jan_2024[[Region QB]:[Region QB]],"WoE/W",Offshore_Wells_Jan_2024[[Spud Year]:[Spud Year]],AL$4,Offshore_Wells_Jan_2024[[Original Wellbore Intent]:[Original Wellbore Intent]],"Appraisal",Offshore_Wells_Jan_2024[[Sidetrack/Respud]:[Sidetrack/Respud]],"Mech. Sidetracks")</f>
        <v>0</v>
      </c>
      <c r="AM150" s="81">
        <f>COUNTIFS(Offshore_Wells_Jan_2024[[Region QB]:[Region QB]],"WoE/W",Offshore_Wells_Jan_2024[[Spud Year]:[Spud Year]],AM$4,Offshore_Wells_Jan_2024[[Original Wellbore Intent]:[Original Wellbore Intent]],"Appraisal",Offshore_Wells_Jan_2024[[Sidetrack/Respud]:[Sidetrack/Respud]],"Mech. Sidetracks")</f>
        <v>0</v>
      </c>
      <c r="AN150" s="81">
        <f>COUNTIFS(Offshore_Wells_Jan_2024[[Region QB]:[Region QB]],"WoE/W",Offshore_Wells_Jan_2024[[Spud Year]:[Spud Year]],AN$4,Offshore_Wells_Jan_2024[[Original Wellbore Intent]:[Original Wellbore Intent]],"Appraisal",Offshore_Wells_Jan_2024[[Sidetrack/Respud]:[Sidetrack/Respud]],"Mech. Sidetracks")</f>
        <v>0</v>
      </c>
      <c r="AO150" s="81">
        <f>COUNTIFS(Offshore_Wells_Jan_2024[[Region QB]:[Region QB]],"WoE/W",Offshore_Wells_Jan_2024[[Spud Year]:[Spud Year]],AO$4,Offshore_Wells_Jan_2024[[Original Wellbore Intent]:[Original Wellbore Intent]],"Appraisal",Offshore_Wells_Jan_2024[[Sidetrack/Respud]:[Sidetrack/Respud]],"Mech. Sidetracks")</f>
        <v>0</v>
      </c>
      <c r="AP150" s="81">
        <f>COUNTIFS(Offshore_Wells_Jan_2024[[Region QB]:[Region QB]],"WoE/W",Offshore_Wells_Jan_2024[[Spud Year]:[Spud Year]],AP$4,Offshore_Wells_Jan_2024[[Original Wellbore Intent]:[Original Wellbore Intent]],"Appraisal",Offshore_Wells_Jan_2024[[Sidetrack/Respud]:[Sidetrack/Respud]],"Mech. Sidetracks")</f>
        <v>0</v>
      </c>
      <c r="AQ150" s="81">
        <f>COUNTIFS(Offshore_Wells_Jan_2024[[Region QB]:[Region QB]],"WoE/W",Offshore_Wells_Jan_2024[[Spud Year]:[Spud Year]],AQ$4,Offshore_Wells_Jan_2024[[Original Wellbore Intent]:[Original Wellbore Intent]],"Appraisal",Offshore_Wells_Jan_2024[[Sidetrack/Respud]:[Sidetrack/Respud]],"Mech. Sidetracks")</f>
        <v>0</v>
      </c>
      <c r="AR150" s="81">
        <f>COUNTIFS(Offshore_Wells_Jan_2024[[Region QB]:[Region QB]],"WoE/W",Offshore_Wells_Jan_2024[[Spud Year]:[Spud Year]],AR$4,Offshore_Wells_Jan_2024[[Original Wellbore Intent]:[Original Wellbore Intent]],"Appraisal",Offshore_Wells_Jan_2024[[Sidetrack/Respud]:[Sidetrack/Respud]],"Mech. Sidetracks")</f>
        <v>1</v>
      </c>
      <c r="AS150" s="81">
        <f>COUNTIFS(Offshore_Wells_Jan_2024[[Region QB]:[Region QB]],"WoE/W",Offshore_Wells_Jan_2024[[Spud Year]:[Spud Year]],AS$4,Offshore_Wells_Jan_2024[[Original Wellbore Intent]:[Original Wellbore Intent]],"Appraisal",Offshore_Wells_Jan_2024[[Sidetrack/Respud]:[Sidetrack/Respud]],"Mech. Sidetracks")</f>
        <v>0</v>
      </c>
      <c r="AT150" s="81">
        <f>COUNTIFS(Offshore_Wells_Jan_2024[[Region QB]:[Region QB]],"WoE/W",Offshore_Wells_Jan_2024[[Spud Year]:[Spud Year]],AT$4,Offshore_Wells_Jan_2024[[Original Wellbore Intent]:[Original Wellbore Intent]],"Appraisal",Offshore_Wells_Jan_2024[[Sidetrack/Respud]:[Sidetrack/Respud]],"Mech. Sidetracks")</f>
        <v>0</v>
      </c>
      <c r="AU150" s="81">
        <f>COUNTIFS(Offshore_Wells_Jan_2024[[Region QB]:[Region QB]],"WoE/W",Offshore_Wells_Jan_2024[[Spud Year]:[Spud Year]],AU$4,Offshore_Wells_Jan_2024[[Original Wellbore Intent]:[Original Wellbore Intent]],"Appraisal",Offshore_Wells_Jan_2024[[Sidetrack/Respud]:[Sidetrack/Respud]],"Mech. Sidetracks")</f>
        <v>0</v>
      </c>
      <c r="AV150" s="81">
        <f>COUNTIFS(Offshore_Wells_Jan_2024[[Region QB]:[Region QB]],"WoE/W",Offshore_Wells_Jan_2024[[Spud Year]:[Spud Year]],AV$4,Offshore_Wells_Jan_2024[[Original Wellbore Intent]:[Original Wellbore Intent]],"Appraisal",Offshore_Wells_Jan_2024[[Sidetrack/Respud]:[Sidetrack/Respud]],"Mech. Sidetracks")</f>
        <v>0</v>
      </c>
      <c r="AW150" s="81">
        <f>COUNTIFS(Offshore_Wells_Jan_2024[[Region QB]:[Region QB]],"WoE/W",Offshore_Wells_Jan_2024[[Spud Year]:[Spud Year]],AW$4,Offshore_Wells_Jan_2024[[Original Wellbore Intent]:[Original Wellbore Intent]],"Appraisal",Offshore_Wells_Jan_2024[[Sidetrack/Respud]:[Sidetrack/Respud]],"Mech. Sidetracks")</f>
        <v>0</v>
      </c>
      <c r="AX150" s="81">
        <f>COUNTIFS(Offshore_Wells_Jan_2024[[Region QB]:[Region QB]],"WoE/W",Offshore_Wells_Jan_2024[[Spud Year]:[Spud Year]],AX$4,Offshore_Wells_Jan_2024[[Original Wellbore Intent]:[Original Wellbore Intent]],"Appraisal",Offshore_Wells_Jan_2024[[Sidetrack/Respud]:[Sidetrack/Respud]],"Mech. Sidetracks")</f>
        <v>0</v>
      </c>
      <c r="AY150" s="81">
        <f>COUNTIFS(Offshore_Wells_Jan_2024[[Region QB]:[Region QB]],"WoE/W",Offshore_Wells_Jan_2024[[Spud Year]:[Spud Year]],AY$4,Offshore_Wells_Jan_2024[[Original Wellbore Intent]:[Original Wellbore Intent]],"Appraisal",Offshore_Wells_Jan_2024[[Sidetrack/Respud]:[Sidetrack/Respud]],"Mech. Sidetracks")</f>
        <v>0</v>
      </c>
      <c r="AZ150" s="81">
        <f>COUNTIFS(Offshore_Wells_Jan_2024[[Region QB]:[Region QB]],"WoE/W",Offshore_Wells_Jan_2024[[Spud Year]:[Spud Year]],AZ$4,Offshore_Wells_Jan_2024[[Original Wellbore Intent]:[Original Wellbore Intent]],"Appraisal",Offshore_Wells_Jan_2024[[Sidetrack/Respud]:[Sidetrack/Respud]],"Mech. Sidetracks")</f>
        <v>0</v>
      </c>
      <c r="BA150" s="81">
        <f>COUNTIFS(Offshore_Wells_Jan_2024[[Region QB]:[Region QB]],"WoE/W",Offshore_Wells_Jan_2024[[Spud Year]:[Spud Year]],BA$4,Offshore_Wells_Jan_2024[[Original Wellbore Intent]:[Original Wellbore Intent]],"Appraisal",Offshore_Wells_Jan_2024[[Sidetrack/Respud]:[Sidetrack/Respud]],"Mech. Sidetracks")</f>
        <v>0</v>
      </c>
      <c r="BB150" s="81">
        <f>COUNTIFS(Offshore_Wells_Jan_2024[[Region QB]:[Region QB]],"WoE/W",Offshore_Wells_Jan_2024[[Spud Year]:[Spud Year]],BB$4,Offshore_Wells_Jan_2024[[Original Wellbore Intent]:[Original Wellbore Intent]],"Appraisal",Offshore_Wells_Jan_2024[[Sidetrack/Respud]:[Sidetrack/Respud]],"Mech. Sidetracks")</f>
        <v>0</v>
      </c>
      <c r="BC150" s="81">
        <f>COUNTIFS(Offshore_Wells_Jan_2024[[Region QB]:[Region QB]],"WoE/W",Offshore_Wells_Jan_2024[[Spud Year]:[Spud Year]],BC$4,Offshore_Wells_Jan_2024[[Original Wellbore Intent]:[Original Wellbore Intent]],"Appraisal",Offshore_Wells_Jan_2024[[Sidetrack/Respud]:[Sidetrack/Respud]],"Mech. Sidetracks")</f>
        <v>0</v>
      </c>
      <c r="BD150" s="81">
        <f>COUNTIFS(Offshore_Wells_Jan_2024[[Region QB]:[Region QB]],"WoE/W",Offshore_Wells_Jan_2024[[Spud Year]:[Spud Year]],BD$4,Offshore_Wells_Jan_2024[[Original Wellbore Intent]:[Original Wellbore Intent]],"Appraisal",Offshore_Wells_Jan_2024[[Sidetrack/Respud]:[Sidetrack/Respud]],"Mech. Sidetracks")</f>
        <v>0</v>
      </c>
      <c r="BE150" s="81">
        <f>COUNTIFS(Offshore_Wells_Jan_2024[[Region QB]:[Region QB]],"WoE/W",Offshore_Wells_Jan_2024[[Spud Year]:[Spud Year]],BE$4,Offshore_Wells_Jan_2024[[Original Wellbore Intent]:[Original Wellbore Intent]],"Appraisal",Offshore_Wells_Jan_2024[[Sidetrack/Respud]:[Sidetrack/Respud]],"Mech. Sidetracks")</f>
        <v>0</v>
      </c>
      <c r="BF150" s="81">
        <f>COUNTIFS(Offshore_Wells_Jan_2024[[Region QB]:[Region QB]],"WoE/W",Offshore_Wells_Jan_2024[[Spud Year]:[Spud Year]],BF$4,Offshore_Wells_Jan_2024[[Original Wellbore Intent]:[Original Wellbore Intent]],"Appraisal",Offshore_Wells_Jan_2024[[Sidetrack/Respud]:[Sidetrack/Respud]],"Mech. Sidetracks")</f>
        <v>0</v>
      </c>
      <c r="BG150" s="81">
        <f>COUNTIFS(Offshore_Wells_Jan_2024[[Region QB]:[Region QB]],"WoE/W",Offshore_Wells_Jan_2024[[Spud Year]:[Spud Year]],BG$4,Offshore_Wells_Jan_2024[[Original Wellbore Intent]:[Original Wellbore Intent]],"Appraisal",Offshore_Wells_Jan_2024[[Sidetrack/Respud]:[Sidetrack/Respud]],"Mech. Sidetracks")</f>
        <v>0</v>
      </c>
      <c r="BH150" s="81">
        <f>COUNTIFS(Offshore_Wells_Jan_2024[[Region QB]:[Region QB]],"WoE/W",Offshore_Wells_Jan_2024[[Spud Year]:[Spud Year]],BH$4,Offshore_Wells_Jan_2024[[Original Wellbore Intent]:[Original Wellbore Intent]],"Appraisal",Offshore_Wells_Jan_2024[[Sidetrack/Respud]:[Sidetrack/Respud]],"Mech. Sidetracks")</f>
        <v>0</v>
      </c>
      <c r="BI150" s="81">
        <f>COUNTIFS(Offshore_Wells_Jan_2024[[Region QB]:[Region QB]],"WoE/W",Offshore_Wells_Jan_2024[[Spud Year]:[Spud Year]],BI$4,Offshore_Wells_Jan_2024[[Original Wellbore Intent]:[Original Wellbore Intent]],"Appraisal",Offshore_Wells_Jan_2024[[Sidetrack/Respud]:[Sidetrack/Respud]],"Mech. Sidetracks")</f>
        <v>0</v>
      </c>
      <c r="BJ150" s="81">
        <f>COUNTIFS(Offshore_Wells_Jan_2024[[Region QB]:[Region QB]],"WoE/W",Offshore_Wells_Jan_2024[[Spud Year]:[Spud Year]],BJ$4,Offshore_Wells_Jan_2024[[Original Wellbore Intent]:[Original Wellbore Intent]],"Appraisal",Offshore_Wells_Jan_2024[[Sidetrack/Respud]:[Sidetrack/Respud]],"Mech. Sidetracks")</f>
        <v>0</v>
      </c>
      <c r="BK150" s="73">
        <f t="shared" si="798"/>
        <v>2</v>
      </c>
    </row>
    <row r="151" spans="1:63" outlineLevel="1" x14ac:dyDescent="0.3">
      <c r="A151" s="17"/>
      <c r="B151" s="19" t="s">
        <v>43</v>
      </c>
      <c r="C151" s="81">
        <f>COUNTIFS(Offshore_Wells_Jan_2024[[Region QB]:[Region QB]],"WoS",Offshore_Wells_Jan_2024[[Spud Year]:[Spud Year]],C$4,Offshore_Wells_Jan_2024[[Original Wellbore Intent]:[Original Wellbore Intent]],"Appraisal",Offshore_Wells_Jan_2024[[Sidetrack/Respud]:[Sidetrack/Respud]],"Mech. Sidetracks")</f>
        <v>0</v>
      </c>
      <c r="D151" s="81">
        <f>COUNTIFS(Offshore_Wells_Jan_2024[[Region QB]:[Region QB]],"WoS",Offshore_Wells_Jan_2024[[Spud Year]:[Spud Year]],D$4,Offshore_Wells_Jan_2024[[Original Wellbore Intent]:[Original Wellbore Intent]],"Appraisal",Offshore_Wells_Jan_2024[[Sidetrack/Respud]:[Sidetrack/Respud]],"Mech. Sidetracks")</f>
        <v>0</v>
      </c>
      <c r="E151" s="81">
        <f>COUNTIFS(Offshore_Wells_Jan_2024[[Region QB]:[Region QB]],"WoS",Offshore_Wells_Jan_2024[[Spud Year]:[Spud Year]],E$4,Offshore_Wells_Jan_2024[[Original Wellbore Intent]:[Original Wellbore Intent]],"Appraisal",Offshore_Wells_Jan_2024[[Sidetrack/Respud]:[Sidetrack/Respud]],"Mech. Sidetracks")</f>
        <v>0</v>
      </c>
      <c r="F151" s="81">
        <f>COUNTIFS(Offshore_Wells_Jan_2024[[Region QB]:[Region QB]],"WoS",Offshore_Wells_Jan_2024[[Spud Year]:[Spud Year]],F$4,Offshore_Wells_Jan_2024[[Original Wellbore Intent]:[Original Wellbore Intent]],"Appraisal",Offshore_Wells_Jan_2024[[Sidetrack/Respud]:[Sidetrack/Respud]],"Mech. Sidetracks")</f>
        <v>0</v>
      </c>
      <c r="G151" s="81">
        <f>COUNTIFS(Offshore_Wells_Jan_2024[[Region QB]:[Region QB]],"WoS",Offshore_Wells_Jan_2024[[Spud Year]:[Spud Year]],G$4,Offshore_Wells_Jan_2024[[Original Wellbore Intent]:[Original Wellbore Intent]],"Appraisal",Offshore_Wells_Jan_2024[[Sidetrack/Respud]:[Sidetrack/Respud]],"Mech. Sidetracks")</f>
        <v>0</v>
      </c>
      <c r="H151" s="81">
        <f>COUNTIFS(Offshore_Wells_Jan_2024[[Region QB]:[Region QB]],"WoS",Offshore_Wells_Jan_2024[[Spud Year]:[Spud Year]],H$4,Offshore_Wells_Jan_2024[[Original Wellbore Intent]:[Original Wellbore Intent]],"Appraisal",Offshore_Wells_Jan_2024[[Sidetrack/Respud]:[Sidetrack/Respud]],"Mech. Sidetracks")</f>
        <v>0</v>
      </c>
      <c r="I151" s="81">
        <f>COUNTIFS(Offshore_Wells_Jan_2024[[Region QB]:[Region QB]],"WoS",Offshore_Wells_Jan_2024[[Spud Year]:[Spud Year]],I$4,Offshore_Wells_Jan_2024[[Original Wellbore Intent]:[Original Wellbore Intent]],"Appraisal",Offshore_Wells_Jan_2024[[Sidetrack/Respud]:[Sidetrack/Respud]],"Mech. Sidetracks")</f>
        <v>0</v>
      </c>
      <c r="J151" s="81">
        <f>COUNTIFS(Offshore_Wells_Jan_2024[[Region QB]:[Region QB]],"WoS",Offshore_Wells_Jan_2024[[Spud Year]:[Spud Year]],J$4,Offshore_Wells_Jan_2024[[Original Wellbore Intent]:[Original Wellbore Intent]],"Appraisal",Offshore_Wells_Jan_2024[[Sidetrack/Respud]:[Sidetrack/Respud]],"Mech. Sidetracks")</f>
        <v>0</v>
      </c>
      <c r="K151" s="81">
        <f>COUNTIFS(Offshore_Wells_Jan_2024[[Region QB]:[Region QB]],"WoS",Offshore_Wells_Jan_2024[[Spud Year]:[Spud Year]],K$4,Offshore_Wells_Jan_2024[[Original Wellbore Intent]:[Original Wellbore Intent]],"Appraisal",Offshore_Wells_Jan_2024[[Sidetrack/Respud]:[Sidetrack/Respud]],"Mech. Sidetracks")</f>
        <v>0</v>
      </c>
      <c r="L151" s="81">
        <f>COUNTIFS(Offshore_Wells_Jan_2024[[Region QB]:[Region QB]],"WoS",Offshore_Wells_Jan_2024[[Spud Year]:[Spud Year]],L$4,Offshore_Wells_Jan_2024[[Original Wellbore Intent]:[Original Wellbore Intent]],"Appraisal",Offshore_Wells_Jan_2024[[Sidetrack/Respud]:[Sidetrack/Respud]],"Mech. Sidetracks")</f>
        <v>0</v>
      </c>
      <c r="M151" s="81">
        <f>COUNTIFS(Offshore_Wells_Jan_2024[[Region QB]:[Region QB]],"WoS",Offshore_Wells_Jan_2024[[Spud Year]:[Spud Year]],M$4,Offshore_Wells_Jan_2024[[Original Wellbore Intent]:[Original Wellbore Intent]],"Appraisal",Offshore_Wells_Jan_2024[[Sidetrack/Respud]:[Sidetrack/Respud]],"Mech. Sidetracks")</f>
        <v>0</v>
      </c>
      <c r="N151" s="81">
        <f>COUNTIFS(Offshore_Wells_Jan_2024[[Region QB]:[Region QB]],"WoS",Offshore_Wells_Jan_2024[[Spud Year]:[Spud Year]],N$4,Offshore_Wells_Jan_2024[[Original Wellbore Intent]:[Original Wellbore Intent]],"Appraisal",Offshore_Wells_Jan_2024[[Sidetrack/Respud]:[Sidetrack/Respud]],"Mech. Sidetracks")</f>
        <v>0</v>
      </c>
      <c r="O151" s="81">
        <f>COUNTIFS(Offshore_Wells_Jan_2024[[Region QB]:[Region QB]],"WoS",Offshore_Wells_Jan_2024[[Spud Year]:[Spud Year]],O$4,Offshore_Wells_Jan_2024[[Original Wellbore Intent]:[Original Wellbore Intent]],"Appraisal",Offshore_Wells_Jan_2024[[Sidetrack/Respud]:[Sidetrack/Respud]],"Mech. Sidetracks")</f>
        <v>0</v>
      </c>
      <c r="P151" s="81">
        <f>COUNTIFS(Offshore_Wells_Jan_2024[[Region QB]:[Region QB]],"WoS",Offshore_Wells_Jan_2024[[Spud Year]:[Spud Year]],P$4,Offshore_Wells_Jan_2024[[Original Wellbore Intent]:[Original Wellbore Intent]],"Appraisal",Offshore_Wells_Jan_2024[[Sidetrack/Respud]:[Sidetrack/Respud]],"Mech. Sidetracks")</f>
        <v>0</v>
      </c>
      <c r="Q151" s="81">
        <f>COUNTIFS(Offshore_Wells_Jan_2024[[Region QB]:[Region QB]],"WoS",Offshore_Wells_Jan_2024[[Spud Year]:[Spud Year]],Q$4,Offshore_Wells_Jan_2024[[Original Wellbore Intent]:[Original Wellbore Intent]],"Appraisal",Offshore_Wells_Jan_2024[[Sidetrack/Respud]:[Sidetrack/Respud]],"Mech. Sidetracks")</f>
        <v>0</v>
      </c>
      <c r="R151" s="81">
        <f>COUNTIFS(Offshore_Wells_Jan_2024[[Region QB]:[Region QB]],"WoS",Offshore_Wells_Jan_2024[[Spud Year]:[Spud Year]],R$4,Offshore_Wells_Jan_2024[[Original Wellbore Intent]:[Original Wellbore Intent]],"Appraisal",Offshore_Wells_Jan_2024[[Sidetrack/Respud]:[Sidetrack/Respud]],"Mech. Sidetracks")</f>
        <v>0</v>
      </c>
      <c r="S151" s="81">
        <f>COUNTIFS(Offshore_Wells_Jan_2024[[Region QB]:[Region QB]],"WoS",Offshore_Wells_Jan_2024[[Spud Year]:[Spud Year]],S$4,Offshore_Wells_Jan_2024[[Original Wellbore Intent]:[Original Wellbore Intent]],"Appraisal",Offshore_Wells_Jan_2024[[Sidetrack/Respud]:[Sidetrack/Respud]],"Mech. Sidetracks")</f>
        <v>0</v>
      </c>
      <c r="T151" s="81">
        <f>COUNTIFS(Offshore_Wells_Jan_2024[[Region QB]:[Region QB]],"WoS",Offshore_Wells_Jan_2024[[Spud Year]:[Spud Year]],T$4,Offshore_Wells_Jan_2024[[Original Wellbore Intent]:[Original Wellbore Intent]],"Appraisal",Offshore_Wells_Jan_2024[[Sidetrack/Respud]:[Sidetrack/Respud]],"Mech. Sidetracks")</f>
        <v>0</v>
      </c>
      <c r="U151" s="81">
        <f>COUNTIFS(Offshore_Wells_Jan_2024[[Region QB]:[Region QB]],"WoS",Offshore_Wells_Jan_2024[[Spud Year]:[Spud Year]],U$4,Offshore_Wells_Jan_2024[[Original Wellbore Intent]:[Original Wellbore Intent]],"Appraisal",Offshore_Wells_Jan_2024[[Sidetrack/Respud]:[Sidetrack/Respud]],"Mech. Sidetracks")</f>
        <v>0</v>
      </c>
      <c r="V151" s="81">
        <f>COUNTIFS(Offshore_Wells_Jan_2024[[Region QB]:[Region QB]],"WoS",Offshore_Wells_Jan_2024[[Spud Year]:[Spud Year]],V$4,Offshore_Wells_Jan_2024[[Original Wellbore Intent]:[Original Wellbore Intent]],"Appraisal",Offshore_Wells_Jan_2024[[Sidetrack/Respud]:[Sidetrack/Respud]],"Mech. Sidetracks")</f>
        <v>0</v>
      </c>
      <c r="W151" s="81">
        <f>COUNTIFS(Offshore_Wells_Jan_2024[[Region QB]:[Region QB]],"WoS",Offshore_Wells_Jan_2024[[Spud Year]:[Spud Year]],W$4,Offshore_Wells_Jan_2024[[Original Wellbore Intent]:[Original Wellbore Intent]],"Appraisal",Offshore_Wells_Jan_2024[[Sidetrack/Respud]:[Sidetrack/Respud]],"Mech. Sidetracks")</f>
        <v>0</v>
      </c>
      <c r="X151" s="81">
        <f>COUNTIFS(Offshore_Wells_Jan_2024[[Region QB]:[Region QB]],"WoS",Offshore_Wells_Jan_2024[[Spud Year]:[Spud Year]],X$4,Offshore_Wells_Jan_2024[[Original Wellbore Intent]:[Original Wellbore Intent]],"Appraisal",Offshore_Wells_Jan_2024[[Sidetrack/Respud]:[Sidetrack/Respud]],"Mech. Sidetracks")</f>
        <v>0</v>
      </c>
      <c r="Y151" s="81">
        <f>COUNTIFS(Offshore_Wells_Jan_2024[[Region QB]:[Region QB]],"WoS",Offshore_Wells_Jan_2024[[Spud Year]:[Spud Year]],Y$4,Offshore_Wells_Jan_2024[[Original Wellbore Intent]:[Original Wellbore Intent]],"Appraisal",Offshore_Wells_Jan_2024[[Sidetrack/Respud]:[Sidetrack/Respud]],"Mech. Sidetracks")</f>
        <v>0</v>
      </c>
      <c r="Z151" s="81">
        <f>COUNTIFS(Offshore_Wells_Jan_2024[[Region QB]:[Region QB]],"WoS",Offshore_Wells_Jan_2024[[Spud Year]:[Spud Year]],Z$4,Offshore_Wells_Jan_2024[[Original Wellbore Intent]:[Original Wellbore Intent]],"Appraisal",Offshore_Wells_Jan_2024[[Sidetrack/Respud]:[Sidetrack/Respud]],"Mech. Sidetracks")</f>
        <v>0</v>
      </c>
      <c r="AA151" s="81">
        <f>COUNTIFS(Offshore_Wells_Jan_2024[[Region QB]:[Region QB]],"WoS",Offshore_Wells_Jan_2024[[Spud Year]:[Spud Year]],AA$4,Offshore_Wells_Jan_2024[[Original Wellbore Intent]:[Original Wellbore Intent]],"Appraisal",Offshore_Wells_Jan_2024[[Sidetrack/Respud]:[Sidetrack/Respud]],"Mech. Sidetracks")</f>
        <v>0</v>
      </c>
      <c r="AB151" s="81">
        <f>COUNTIFS(Offshore_Wells_Jan_2024[[Region QB]:[Region QB]],"WoS",Offshore_Wells_Jan_2024[[Spud Year]:[Spud Year]],AB$4,Offshore_Wells_Jan_2024[[Original Wellbore Intent]:[Original Wellbore Intent]],"Appraisal",Offshore_Wells_Jan_2024[[Sidetrack/Respud]:[Sidetrack/Respud]],"Mech. Sidetracks")</f>
        <v>0</v>
      </c>
      <c r="AC151" s="81">
        <f>COUNTIFS(Offshore_Wells_Jan_2024[[Region QB]:[Region QB]],"WoS",Offshore_Wells_Jan_2024[[Spud Year]:[Spud Year]],AC$4,Offshore_Wells_Jan_2024[[Original Wellbore Intent]:[Original Wellbore Intent]],"Appraisal",Offshore_Wells_Jan_2024[[Sidetrack/Respud]:[Sidetrack/Respud]],"Mech. Sidetracks")</f>
        <v>0</v>
      </c>
      <c r="AD151" s="81">
        <f>COUNTIFS(Offshore_Wells_Jan_2024[[Region QB]:[Region QB]],"WoS",Offshore_Wells_Jan_2024[[Spud Year]:[Spud Year]],AD$4,Offshore_Wells_Jan_2024[[Original Wellbore Intent]:[Original Wellbore Intent]],"Appraisal",Offshore_Wells_Jan_2024[[Sidetrack/Respud]:[Sidetrack/Respud]],"Mech. Sidetracks")</f>
        <v>0</v>
      </c>
      <c r="AE151" s="81">
        <f>COUNTIFS(Offshore_Wells_Jan_2024[[Region QB]:[Region QB]],"WoS",Offshore_Wells_Jan_2024[[Spud Year]:[Spud Year]],AE$4,Offshore_Wells_Jan_2024[[Original Wellbore Intent]:[Original Wellbore Intent]],"Appraisal",Offshore_Wells_Jan_2024[[Sidetrack/Respud]:[Sidetrack/Respud]],"Mech. Sidetracks")</f>
        <v>4</v>
      </c>
      <c r="AF151" s="81">
        <f>COUNTIFS(Offshore_Wells_Jan_2024[[Region QB]:[Region QB]],"WoS",Offshore_Wells_Jan_2024[[Spud Year]:[Spud Year]],AF$4,Offshore_Wells_Jan_2024[[Original Wellbore Intent]:[Original Wellbore Intent]],"Appraisal",Offshore_Wells_Jan_2024[[Sidetrack/Respud]:[Sidetrack/Respud]],"Mech. Sidetracks")</f>
        <v>1</v>
      </c>
      <c r="AG151" s="81">
        <f>COUNTIFS(Offshore_Wells_Jan_2024[[Region QB]:[Region QB]],"WoS",Offshore_Wells_Jan_2024[[Spud Year]:[Spud Year]],AG$4,Offshore_Wells_Jan_2024[[Original Wellbore Intent]:[Original Wellbore Intent]],"Appraisal",Offshore_Wells_Jan_2024[[Sidetrack/Respud]:[Sidetrack/Respud]],"Mech. Sidetracks")</f>
        <v>1</v>
      </c>
      <c r="AH151" s="81">
        <f>COUNTIFS(Offshore_Wells_Jan_2024[[Region QB]:[Region QB]],"WoS",Offshore_Wells_Jan_2024[[Spud Year]:[Spud Year]],AH$4,Offshore_Wells_Jan_2024[[Original Wellbore Intent]:[Original Wellbore Intent]],"Appraisal",Offshore_Wells_Jan_2024[[Sidetrack/Respud]:[Sidetrack/Respud]],"Mech. Sidetracks")</f>
        <v>2</v>
      </c>
      <c r="AI151" s="81">
        <f>COUNTIFS(Offshore_Wells_Jan_2024[[Region QB]:[Region QB]],"WoS",Offshore_Wells_Jan_2024[[Spud Year]:[Spud Year]],AI$4,Offshore_Wells_Jan_2024[[Original Wellbore Intent]:[Original Wellbore Intent]],"Appraisal",Offshore_Wells_Jan_2024[[Sidetrack/Respud]:[Sidetrack/Respud]],"Mech. Sidetracks")</f>
        <v>1</v>
      </c>
      <c r="AJ151" s="81">
        <f>COUNTIFS(Offshore_Wells_Jan_2024[[Region QB]:[Region QB]],"WoS",Offshore_Wells_Jan_2024[[Spud Year]:[Spud Year]],AJ$4,Offshore_Wells_Jan_2024[[Original Wellbore Intent]:[Original Wellbore Intent]],"Appraisal",Offshore_Wells_Jan_2024[[Sidetrack/Respud]:[Sidetrack/Respud]],"Mech. Sidetracks")</f>
        <v>1</v>
      </c>
      <c r="AK151" s="81">
        <f>COUNTIFS(Offshore_Wells_Jan_2024[[Region QB]:[Region QB]],"WoS",Offshore_Wells_Jan_2024[[Spud Year]:[Spud Year]],AK$4,Offshore_Wells_Jan_2024[[Original Wellbore Intent]:[Original Wellbore Intent]],"Appraisal",Offshore_Wells_Jan_2024[[Sidetrack/Respud]:[Sidetrack/Respud]],"Mech. Sidetracks")</f>
        <v>0</v>
      </c>
      <c r="AL151" s="81">
        <f>COUNTIFS(Offshore_Wells_Jan_2024[[Region QB]:[Region QB]],"WoS",Offshore_Wells_Jan_2024[[Spud Year]:[Spud Year]],AL$4,Offshore_Wells_Jan_2024[[Original Wellbore Intent]:[Original Wellbore Intent]],"Appraisal",Offshore_Wells_Jan_2024[[Sidetrack/Respud]:[Sidetrack/Respud]],"Mech. Sidetracks")</f>
        <v>0</v>
      </c>
      <c r="AM151" s="81">
        <f>COUNTIFS(Offshore_Wells_Jan_2024[[Region QB]:[Region QB]],"WoS",Offshore_Wells_Jan_2024[[Spud Year]:[Spud Year]],AM$4,Offshore_Wells_Jan_2024[[Original Wellbore Intent]:[Original Wellbore Intent]],"Appraisal",Offshore_Wells_Jan_2024[[Sidetrack/Respud]:[Sidetrack/Respud]],"Mech. Sidetracks")</f>
        <v>1</v>
      </c>
      <c r="AN151" s="81">
        <f>COUNTIFS(Offshore_Wells_Jan_2024[[Region QB]:[Region QB]],"WoS",Offshore_Wells_Jan_2024[[Spud Year]:[Spud Year]],AN$4,Offshore_Wells_Jan_2024[[Original Wellbore Intent]:[Original Wellbore Intent]],"Appraisal",Offshore_Wells_Jan_2024[[Sidetrack/Respud]:[Sidetrack/Respud]],"Mech. Sidetracks")</f>
        <v>1</v>
      </c>
      <c r="AO151" s="81">
        <f>COUNTIFS(Offshore_Wells_Jan_2024[[Region QB]:[Region QB]],"WoS",Offshore_Wells_Jan_2024[[Spud Year]:[Spud Year]],AO$4,Offshore_Wells_Jan_2024[[Original Wellbore Intent]:[Original Wellbore Intent]],"Appraisal",Offshore_Wells_Jan_2024[[Sidetrack/Respud]:[Sidetrack/Respud]],"Mech. Sidetracks")</f>
        <v>0</v>
      </c>
      <c r="AP151" s="81">
        <f>COUNTIFS(Offshore_Wells_Jan_2024[[Region QB]:[Region QB]],"WoS",Offshore_Wells_Jan_2024[[Spud Year]:[Spud Year]],AP$4,Offshore_Wells_Jan_2024[[Original Wellbore Intent]:[Original Wellbore Intent]],"Appraisal",Offshore_Wells_Jan_2024[[Sidetrack/Respud]:[Sidetrack/Respud]],"Mech. Sidetracks")</f>
        <v>2</v>
      </c>
      <c r="AQ151" s="81">
        <f>COUNTIFS(Offshore_Wells_Jan_2024[[Region QB]:[Region QB]],"WoS",Offshore_Wells_Jan_2024[[Spud Year]:[Spud Year]],AQ$4,Offshore_Wells_Jan_2024[[Original Wellbore Intent]:[Original Wellbore Intent]],"Appraisal",Offshore_Wells_Jan_2024[[Sidetrack/Respud]:[Sidetrack/Respud]],"Mech. Sidetracks")</f>
        <v>0</v>
      </c>
      <c r="AR151" s="81">
        <f>COUNTIFS(Offshore_Wells_Jan_2024[[Region QB]:[Region QB]],"WoS",Offshore_Wells_Jan_2024[[Spud Year]:[Spud Year]],AR$4,Offshore_Wells_Jan_2024[[Original Wellbore Intent]:[Original Wellbore Intent]],"Appraisal",Offshore_Wells_Jan_2024[[Sidetrack/Respud]:[Sidetrack/Respud]],"Mech. Sidetracks")</f>
        <v>0</v>
      </c>
      <c r="AS151" s="81">
        <f>COUNTIFS(Offshore_Wells_Jan_2024[[Region QB]:[Region QB]],"WoS",Offshore_Wells_Jan_2024[[Spud Year]:[Spud Year]],AS$4,Offshore_Wells_Jan_2024[[Original Wellbore Intent]:[Original Wellbore Intent]],"Appraisal",Offshore_Wells_Jan_2024[[Sidetrack/Respud]:[Sidetrack/Respud]],"Mech. Sidetracks")</f>
        <v>1</v>
      </c>
      <c r="AT151" s="81">
        <f>COUNTIFS(Offshore_Wells_Jan_2024[[Region QB]:[Region QB]],"WoS",Offshore_Wells_Jan_2024[[Spud Year]:[Spud Year]],AT$4,Offshore_Wells_Jan_2024[[Original Wellbore Intent]:[Original Wellbore Intent]],"Appraisal",Offshore_Wells_Jan_2024[[Sidetrack/Respud]:[Sidetrack/Respud]],"Mech. Sidetracks")</f>
        <v>1</v>
      </c>
      <c r="AU151" s="81">
        <f>COUNTIFS(Offshore_Wells_Jan_2024[[Region QB]:[Region QB]],"WoS",Offshore_Wells_Jan_2024[[Spud Year]:[Spud Year]],AU$4,Offshore_Wells_Jan_2024[[Original Wellbore Intent]:[Original Wellbore Intent]],"Appraisal",Offshore_Wells_Jan_2024[[Sidetrack/Respud]:[Sidetrack/Respud]],"Mech. Sidetracks")</f>
        <v>0</v>
      </c>
      <c r="AV151" s="81">
        <f>COUNTIFS(Offshore_Wells_Jan_2024[[Region QB]:[Region QB]],"WoS",Offshore_Wells_Jan_2024[[Spud Year]:[Spud Year]],AV$4,Offshore_Wells_Jan_2024[[Original Wellbore Intent]:[Original Wellbore Intent]],"Appraisal",Offshore_Wells_Jan_2024[[Sidetrack/Respud]:[Sidetrack/Respud]],"Mech. Sidetracks")</f>
        <v>2</v>
      </c>
      <c r="AW151" s="81">
        <f>COUNTIFS(Offshore_Wells_Jan_2024[[Region QB]:[Region QB]],"WoS",Offshore_Wells_Jan_2024[[Spud Year]:[Spud Year]],AW$4,Offshore_Wells_Jan_2024[[Original Wellbore Intent]:[Original Wellbore Intent]],"Appraisal",Offshore_Wells_Jan_2024[[Sidetrack/Respud]:[Sidetrack/Respud]],"Mech. Sidetracks")</f>
        <v>0</v>
      </c>
      <c r="AX151" s="81">
        <f>COUNTIFS(Offshore_Wells_Jan_2024[[Region QB]:[Region QB]],"WoS",Offshore_Wells_Jan_2024[[Spud Year]:[Spud Year]],AX$4,Offshore_Wells_Jan_2024[[Original Wellbore Intent]:[Original Wellbore Intent]],"Appraisal",Offshore_Wells_Jan_2024[[Sidetrack/Respud]:[Sidetrack/Respud]],"Mech. Sidetracks")</f>
        <v>0</v>
      </c>
      <c r="AY151" s="81">
        <f>COUNTIFS(Offshore_Wells_Jan_2024[[Region QB]:[Region QB]],"WoS",Offshore_Wells_Jan_2024[[Spud Year]:[Spud Year]],AY$4,Offshore_Wells_Jan_2024[[Original Wellbore Intent]:[Original Wellbore Intent]],"Appraisal",Offshore_Wells_Jan_2024[[Sidetrack/Respud]:[Sidetrack/Respud]],"Mech. Sidetracks")</f>
        <v>0</v>
      </c>
      <c r="AZ151" s="81">
        <f>COUNTIFS(Offshore_Wells_Jan_2024[[Region QB]:[Region QB]],"WoS",Offshore_Wells_Jan_2024[[Spud Year]:[Spud Year]],AZ$4,Offshore_Wells_Jan_2024[[Original Wellbore Intent]:[Original Wellbore Intent]],"Appraisal",Offshore_Wells_Jan_2024[[Sidetrack/Respud]:[Sidetrack/Respud]],"Mech. Sidetracks")</f>
        <v>0</v>
      </c>
      <c r="BA151" s="81">
        <f>COUNTIFS(Offshore_Wells_Jan_2024[[Region QB]:[Region QB]],"WoS",Offshore_Wells_Jan_2024[[Spud Year]:[Spud Year]],BA$4,Offshore_Wells_Jan_2024[[Original Wellbore Intent]:[Original Wellbore Intent]],"Appraisal",Offshore_Wells_Jan_2024[[Sidetrack/Respud]:[Sidetrack/Respud]],"Mech. Sidetracks")</f>
        <v>0</v>
      </c>
      <c r="BB151" s="81">
        <f>COUNTIFS(Offshore_Wells_Jan_2024[[Region QB]:[Region QB]],"WoS",Offshore_Wells_Jan_2024[[Spud Year]:[Spud Year]],BB$4,Offshore_Wells_Jan_2024[[Original Wellbore Intent]:[Original Wellbore Intent]],"Appraisal",Offshore_Wells_Jan_2024[[Sidetrack/Respud]:[Sidetrack/Respud]],"Mech. Sidetracks")</f>
        <v>0</v>
      </c>
      <c r="BC151" s="81">
        <f>COUNTIFS(Offshore_Wells_Jan_2024[[Region QB]:[Region QB]],"WoS",Offshore_Wells_Jan_2024[[Spud Year]:[Spud Year]],BC$4,Offshore_Wells_Jan_2024[[Original Wellbore Intent]:[Original Wellbore Intent]],"Appraisal",Offshore_Wells_Jan_2024[[Sidetrack/Respud]:[Sidetrack/Respud]],"Mech. Sidetracks")</f>
        <v>0</v>
      </c>
      <c r="BD151" s="81">
        <f>COUNTIFS(Offshore_Wells_Jan_2024[[Region QB]:[Region QB]],"WoS",Offshore_Wells_Jan_2024[[Spud Year]:[Spud Year]],BD$4,Offshore_Wells_Jan_2024[[Original Wellbore Intent]:[Original Wellbore Intent]],"Appraisal",Offshore_Wells_Jan_2024[[Sidetrack/Respud]:[Sidetrack/Respud]],"Mech. Sidetracks")</f>
        <v>0</v>
      </c>
      <c r="BE151" s="81">
        <f>COUNTIFS(Offshore_Wells_Jan_2024[[Region QB]:[Region QB]],"WoS",Offshore_Wells_Jan_2024[[Spud Year]:[Spud Year]],BE$4,Offshore_Wells_Jan_2024[[Original Wellbore Intent]:[Original Wellbore Intent]],"Appraisal",Offshore_Wells_Jan_2024[[Sidetrack/Respud]:[Sidetrack/Respud]],"Mech. Sidetracks")</f>
        <v>1</v>
      </c>
      <c r="BF151" s="81">
        <f>COUNTIFS(Offshore_Wells_Jan_2024[[Region QB]:[Region QB]],"WoS",Offshore_Wells_Jan_2024[[Spud Year]:[Spud Year]],BF$4,Offshore_Wells_Jan_2024[[Original Wellbore Intent]:[Original Wellbore Intent]],"Appraisal",Offshore_Wells_Jan_2024[[Sidetrack/Respud]:[Sidetrack/Respud]],"Mech. Sidetracks")</f>
        <v>1</v>
      </c>
      <c r="BG151" s="81">
        <f>COUNTIFS(Offshore_Wells_Jan_2024[[Region QB]:[Region QB]],"WoS",Offshore_Wells_Jan_2024[[Spud Year]:[Spud Year]],BG$4,Offshore_Wells_Jan_2024[[Original Wellbore Intent]:[Original Wellbore Intent]],"Appraisal",Offshore_Wells_Jan_2024[[Sidetrack/Respud]:[Sidetrack/Respud]],"Mech. Sidetracks")</f>
        <v>0</v>
      </c>
      <c r="BH151" s="81">
        <f>COUNTIFS(Offshore_Wells_Jan_2024[[Region QB]:[Region QB]],"WoS",Offshore_Wells_Jan_2024[[Spud Year]:[Spud Year]],BH$4,Offshore_Wells_Jan_2024[[Original Wellbore Intent]:[Original Wellbore Intent]],"Appraisal",Offshore_Wells_Jan_2024[[Sidetrack/Respud]:[Sidetrack/Respud]],"Mech. Sidetracks")</f>
        <v>0</v>
      </c>
      <c r="BI151" s="81">
        <f>COUNTIFS(Offshore_Wells_Jan_2024[[Region QB]:[Region QB]],"WoS",Offshore_Wells_Jan_2024[[Spud Year]:[Spud Year]],BI$4,Offshore_Wells_Jan_2024[[Original Wellbore Intent]:[Original Wellbore Intent]],"Appraisal",Offshore_Wells_Jan_2024[[Sidetrack/Respud]:[Sidetrack/Respud]],"Mech. Sidetracks")</f>
        <v>0</v>
      </c>
      <c r="BJ151" s="81">
        <f>COUNTIFS(Offshore_Wells_Jan_2024[[Region QB]:[Region QB]],"WoS",Offshore_Wells_Jan_2024[[Spud Year]:[Spud Year]],BJ$4,Offshore_Wells_Jan_2024[[Original Wellbore Intent]:[Original Wellbore Intent]],"Appraisal",Offshore_Wells_Jan_2024[[Sidetrack/Respud]:[Sidetrack/Respud]],"Mech. Sidetracks")</f>
        <v>0</v>
      </c>
      <c r="BK151" s="73">
        <f t="shared" si="798"/>
        <v>20</v>
      </c>
    </row>
    <row r="152" spans="1:63" x14ac:dyDescent="0.3">
      <c r="A152" s="7"/>
      <c r="B152" s="20"/>
      <c r="C152" s="86"/>
      <c r="D152" s="86"/>
      <c r="E152" s="86"/>
      <c r="F152" s="86"/>
      <c r="G152" s="86"/>
      <c r="H152" s="86"/>
      <c r="I152" s="86"/>
      <c r="J152" s="86"/>
      <c r="K152" s="86"/>
      <c r="L152" s="86"/>
      <c r="M152" s="86"/>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4"/>
    </row>
    <row r="153" spans="1:63" x14ac:dyDescent="0.3">
      <c r="A153" s="17"/>
      <c r="B153" s="19"/>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73"/>
    </row>
    <row r="154" spans="1:63" x14ac:dyDescent="0.3">
      <c r="A154" s="17"/>
      <c r="B154" s="42" t="s">
        <v>56</v>
      </c>
      <c r="C154" s="70">
        <f t="shared" ref="C154" si="799">SUM(C155:C160)</f>
        <v>0</v>
      </c>
      <c r="D154" s="70">
        <f t="shared" ref="D154" si="800">SUM(D155:D160)</f>
        <v>0</v>
      </c>
      <c r="E154" s="70">
        <f t="shared" ref="E154" si="801">SUM(E155:E160)</f>
        <v>0</v>
      </c>
      <c r="F154" s="70">
        <f t="shared" ref="F154" si="802">SUM(F155:F160)</f>
        <v>0</v>
      </c>
      <c r="G154" s="70">
        <f t="shared" ref="G154" si="803">SUM(G155:G160)</f>
        <v>0</v>
      </c>
      <c r="H154" s="70">
        <f t="shared" ref="H154" si="804">SUM(H155:H160)</f>
        <v>1</v>
      </c>
      <c r="I154" s="70">
        <f t="shared" ref="I154" si="805">SUM(I155:I160)</f>
        <v>2</v>
      </c>
      <c r="J154" s="70">
        <f t="shared" ref="J154" si="806">SUM(J155:J160)</f>
        <v>0</v>
      </c>
      <c r="K154" s="70">
        <f t="shared" ref="K154" si="807">SUM(K155:K160)</f>
        <v>2</v>
      </c>
      <c r="L154" s="70">
        <f t="shared" ref="L154" si="808">SUM(L155:L160)</f>
        <v>0</v>
      </c>
      <c r="M154" s="70">
        <f t="shared" ref="M154" si="809">SUM(M155:M160)</f>
        <v>1</v>
      </c>
      <c r="N154" s="70">
        <f t="shared" ref="N154" si="810">SUM(N155:N160)</f>
        <v>2</v>
      </c>
      <c r="O154" s="70">
        <f t="shared" ref="O154" si="811">SUM(O155:O160)</f>
        <v>1</v>
      </c>
      <c r="P154" s="70">
        <f t="shared" ref="P154" si="812">SUM(P155:P160)</f>
        <v>3</v>
      </c>
      <c r="Q154" s="70">
        <f t="shared" ref="Q154" si="813">SUM(Q155:Q160)</f>
        <v>7</v>
      </c>
      <c r="R154" s="70">
        <f t="shared" ref="R154" si="814">SUM(R155:R160)</f>
        <v>11</v>
      </c>
      <c r="S154" s="70">
        <f t="shared" ref="S154" si="815">SUM(S155:S160)</f>
        <v>17</v>
      </c>
      <c r="T154" s="70">
        <f t="shared" ref="T154" si="816">SUM(T155:T160)</f>
        <v>18</v>
      </c>
      <c r="U154" s="70">
        <f t="shared" ref="U154" si="817">SUM(U155:U160)</f>
        <v>17</v>
      </c>
      <c r="V154" s="70">
        <f t="shared" ref="V154" si="818">SUM(V155:V160)</f>
        <v>11</v>
      </c>
      <c r="W154" s="70">
        <f t="shared" ref="W154" si="819">SUM(W155:W160)</f>
        <v>14</v>
      </c>
      <c r="X154" s="70">
        <f t="shared" ref="X154" si="820">SUM(X155:X160)</f>
        <v>19</v>
      </c>
      <c r="Y154" s="70">
        <f t="shared" ref="Y154" si="821">SUM(Y155:Y160)</f>
        <v>14</v>
      </c>
      <c r="Z154" s="70">
        <f t="shared" ref="Z154" si="822">SUM(Z155:Z160)</f>
        <v>16</v>
      </c>
      <c r="AA154" s="70">
        <f t="shared" ref="AA154" si="823">SUM(AA155:AA160)</f>
        <v>11</v>
      </c>
      <c r="AB154" s="70">
        <f t="shared" ref="AB154" si="824">SUM(AB155:AB160)</f>
        <v>19</v>
      </c>
      <c r="AC154" s="70">
        <f t="shared" ref="AC154" si="825">SUM(AC155:AC160)</f>
        <v>23</v>
      </c>
      <c r="AD154" s="70">
        <f t="shared" ref="AD154" si="826">SUM(AD155:AD160)</f>
        <v>23</v>
      </c>
      <c r="AE154" s="70">
        <f t="shared" ref="AE154" si="827">SUM(AE155:AE160)</f>
        <v>34</v>
      </c>
      <c r="AF154" s="70">
        <f t="shared" ref="AF154" si="828">SUM(AF155:AF160)</f>
        <v>47</v>
      </c>
      <c r="AG154" s="70">
        <f t="shared" ref="AG154" si="829">SUM(AG155:AG160)</f>
        <v>57</v>
      </c>
      <c r="AH154" s="70">
        <f t="shared" ref="AH154" si="830">SUM(AH155:AH160)</f>
        <v>70</v>
      </c>
      <c r="AI154" s="70">
        <f t="shared" ref="AI154" si="831">SUM(AI155:AI160)</f>
        <v>85</v>
      </c>
      <c r="AJ154" s="70">
        <f t="shared" ref="AJ154" si="832">SUM(AJ155:AJ160)</f>
        <v>78</v>
      </c>
      <c r="AK154" s="70">
        <f t="shared" ref="AK154" si="833">SUM(AK155:AK160)</f>
        <v>101</v>
      </c>
      <c r="AL154" s="70">
        <f t="shared" ref="AL154" si="834">SUM(AL155:AL160)</f>
        <v>87</v>
      </c>
      <c r="AM154" s="70">
        <f t="shared" ref="AM154" si="835">SUM(AM155:AM160)</f>
        <v>84</v>
      </c>
      <c r="AN154" s="70">
        <f t="shared" ref="AN154" si="836">SUM(AN155:AN160)</f>
        <v>104</v>
      </c>
      <c r="AO154" s="70">
        <f t="shared" ref="AO154" si="837">SUM(AO155:AO160)</f>
        <v>131</v>
      </c>
      <c r="AP154" s="70">
        <f t="shared" ref="AP154" si="838">SUM(AP155:AP160)</f>
        <v>81</v>
      </c>
      <c r="AQ154" s="70">
        <f t="shared" ref="AQ154" si="839">SUM(AQ155:AQ160)</f>
        <v>67</v>
      </c>
      <c r="AR154" s="70">
        <f t="shared" ref="AR154" si="840">SUM(AR155:AR160)</f>
        <v>96</v>
      </c>
      <c r="AS154" s="70">
        <f t="shared" ref="AS154" si="841">SUM(AS155:AS160)</f>
        <v>81</v>
      </c>
      <c r="AT154" s="70">
        <f t="shared" ref="AT154" si="842">SUM(AT155:AT160)</f>
        <v>77</v>
      </c>
      <c r="AU154" s="70">
        <f t="shared" ref="AU154" si="843">SUM(AU155:AU160)</f>
        <v>40</v>
      </c>
      <c r="AV154" s="70">
        <f t="shared" ref="AV154" si="844">SUM(AV155:AV160)</f>
        <v>18</v>
      </c>
      <c r="AW154" s="70">
        <f t="shared" ref="AW154" si="845">SUM(AW155:AW160)</f>
        <v>22</v>
      </c>
      <c r="AX154" s="70">
        <f t="shared" ref="AX154" si="846">SUM(AX155:AX160)</f>
        <v>26</v>
      </c>
      <c r="AY154" s="70">
        <f t="shared" ref="AY154" si="847">SUM(AY155:AY160)</f>
        <v>20</v>
      </c>
      <c r="AZ154" s="70">
        <f t="shared" ref="AZ154" si="848">SUM(AZ155:AZ160)</f>
        <v>24</v>
      </c>
      <c r="BA154" s="70">
        <f t="shared" ref="BA154" si="849">SUM(BA155:BA160)</f>
        <v>24</v>
      </c>
      <c r="BB154" s="70">
        <f t="shared" ref="BB154" si="850">SUM(BB155:BB160)</f>
        <v>28</v>
      </c>
      <c r="BC154" s="70">
        <f t="shared" ref="BC154" si="851">SUM(BC155:BC160)</f>
        <v>11</v>
      </c>
      <c r="BD154" s="70">
        <f t="shared" ref="BD154" si="852">SUM(BD155:BD160)</f>
        <v>12</v>
      </c>
      <c r="BE154" s="70">
        <f t="shared" ref="BE154" si="853">SUM(BE155:BE160)</f>
        <v>12</v>
      </c>
      <c r="BF154" s="70">
        <f t="shared" ref="BF154" si="854">SUM(BF155:BF160)</f>
        <v>23</v>
      </c>
      <c r="BG154" s="70">
        <f t="shared" ref="BG154" si="855">SUM(BG155:BG160)</f>
        <v>7</v>
      </c>
      <c r="BH154" s="70">
        <f t="shared" ref="BH154" si="856">SUM(BH155:BH160)</f>
        <v>11</v>
      </c>
      <c r="BI154" s="70">
        <f t="shared" ref="BI154" si="857">SUM(BI155:BI160)</f>
        <v>7</v>
      </c>
      <c r="BJ154" s="70">
        <f t="shared" ref="BJ154" si="858">SUM(BJ155:BJ160)</f>
        <v>4</v>
      </c>
      <c r="BK154" s="71">
        <f t="shared" ref="BK154:BK160" si="859">SUM(C154:BJ154)</f>
        <v>1801</v>
      </c>
    </row>
    <row r="155" spans="1:63" outlineLevel="1" x14ac:dyDescent="0.3">
      <c r="A155" s="17"/>
      <c r="B155" s="19" t="s">
        <v>38</v>
      </c>
      <c r="C155" s="81">
        <f>COUNTIFS(Offshore_Wells_Jan_2024[[Region QB]:[Region QB]],"C/SWA",Offshore_Wells_Jan_2024[[Spud Year]:[Spud Year]],C$4,Offshore_Wells_Jan_2024[[Original Wellbore Intent]:[Original Wellbore Intent]],"Development",Offshore_Wells_Jan_2024[[Sidetrack/Respud]:[Sidetrack/Respud]],"Mech. Sidetracks")</f>
        <v>0</v>
      </c>
      <c r="D155" s="81">
        <f>COUNTIFS(Offshore_Wells_Jan_2024[[Region QB]:[Region QB]],"C/SWA",Offshore_Wells_Jan_2024[[Spud Year]:[Spud Year]],D$4,Offshore_Wells_Jan_2024[[Original Wellbore Intent]:[Original Wellbore Intent]],"Development",Offshore_Wells_Jan_2024[[Sidetrack/Respud]:[Sidetrack/Respud]],"Mech. Sidetracks")</f>
        <v>0</v>
      </c>
      <c r="E155" s="81">
        <f>COUNTIFS(Offshore_Wells_Jan_2024[[Region QB]:[Region QB]],"C/SWA",Offshore_Wells_Jan_2024[[Spud Year]:[Spud Year]],E$4,Offshore_Wells_Jan_2024[[Original Wellbore Intent]:[Original Wellbore Intent]],"Development",Offshore_Wells_Jan_2024[[Sidetrack/Respud]:[Sidetrack/Respud]],"Mech. Sidetracks")</f>
        <v>0</v>
      </c>
      <c r="F155" s="81">
        <f>COUNTIFS(Offshore_Wells_Jan_2024[[Region QB]:[Region QB]],"C/SWA",Offshore_Wells_Jan_2024[[Spud Year]:[Spud Year]],F$4,Offshore_Wells_Jan_2024[[Original Wellbore Intent]:[Original Wellbore Intent]],"Development",Offshore_Wells_Jan_2024[[Sidetrack/Respud]:[Sidetrack/Respud]],"Mech. Sidetracks")</f>
        <v>0</v>
      </c>
      <c r="G155" s="81">
        <f>COUNTIFS(Offshore_Wells_Jan_2024[[Region QB]:[Region QB]],"C/SWA",Offshore_Wells_Jan_2024[[Spud Year]:[Spud Year]],G$4,Offshore_Wells_Jan_2024[[Original Wellbore Intent]:[Original Wellbore Intent]],"Development",Offshore_Wells_Jan_2024[[Sidetrack/Respud]:[Sidetrack/Respud]],"Mech. Sidetracks")</f>
        <v>0</v>
      </c>
      <c r="H155" s="81">
        <f>COUNTIFS(Offshore_Wells_Jan_2024[[Region QB]:[Region QB]],"C/SWA",Offshore_Wells_Jan_2024[[Spud Year]:[Spud Year]],H$4,Offshore_Wells_Jan_2024[[Original Wellbore Intent]:[Original Wellbore Intent]],"Development",Offshore_Wells_Jan_2024[[Sidetrack/Respud]:[Sidetrack/Respud]],"Mech. Sidetracks")</f>
        <v>0</v>
      </c>
      <c r="I155" s="81">
        <f>COUNTIFS(Offshore_Wells_Jan_2024[[Region QB]:[Region QB]],"C/SWA",Offshore_Wells_Jan_2024[[Spud Year]:[Spud Year]],I$4,Offshore_Wells_Jan_2024[[Original Wellbore Intent]:[Original Wellbore Intent]],"Development",Offshore_Wells_Jan_2024[[Sidetrack/Respud]:[Sidetrack/Respud]],"Mech. Sidetracks")</f>
        <v>0</v>
      </c>
      <c r="J155" s="81">
        <f>COUNTIFS(Offshore_Wells_Jan_2024[[Region QB]:[Region QB]],"C/SWA",Offshore_Wells_Jan_2024[[Spud Year]:[Spud Year]],J$4,Offshore_Wells_Jan_2024[[Original Wellbore Intent]:[Original Wellbore Intent]],"Development",Offshore_Wells_Jan_2024[[Sidetrack/Respud]:[Sidetrack/Respud]],"Mech. Sidetracks")</f>
        <v>0</v>
      </c>
      <c r="K155" s="81">
        <f>COUNTIFS(Offshore_Wells_Jan_2024[[Region QB]:[Region QB]],"C/SWA",Offshore_Wells_Jan_2024[[Spud Year]:[Spud Year]],K$4,Offshore_Wells_Jan_2024[[Original Wellbore Intent]:[Original Wellbore Intent]],"Development",Offshore_Wells_Jan_2024[[Sidetrack/Respud]:[Sidetrack/Respud]],"Mech. Sidetracks")</f>
        <v>0</v>
      </c>
      <c r="L155" s="81">
        <f>COUNTIFS(Offshore_Wells_Jan_2024[[Region QB]:[Region QB]],"C/SWA",Offshore_Wells_Jan_2024[[Spud Year]:[Spud Year]],L$4,Offshore_Wells_Jan_2024[[Original Wellbore Intent]:[Original Wellbore Intent]],"Development",Offshore_Wells_Jan_2024[[Sidetrack/Respud]:[Sidetrack/Respud]],"Mech. Sidetracks")</f>
        <v>0</v>
      </c>
      <c r="M155" s="81">
        <f>COUNTIFS(Offshore_Wells_Jan_2024[[Region QB]:[Region QB]],"C/SWA",Offshore_Wells_Jan_2024[[Spud Year]:[Spud Year]],M$4,Offshore_Wells_Jan_2024[[Original Wellbore Intent]:[Original Wellbore Intent]],"Development",Offshore_Wells_Jan_2024[[Sidetrack/Respud]:[Sidetrack/Respud]],"Mech. Sidetracks")</f>
        <v>0</v>
      </c>
      <c r="N155" s="81">
        <f>COUNTIFS(Offshore_Wells_Jan_2024[[Region QB]:[Region QB]],"C/SWA",Offshore_Wells_Jan_2024[[Spud Year]:[Spud Year]],N$4,Offshore_Wells_Jan_2024[[Original Wellbore Intent]:[Original Wellbore Intent]],"Development",Offshore_Wells_Jan_2024[[Sidetrack/Respud]:[Sidetrack/Respud]],"Mech. Sidetracks")</f>
        <v>0</v>
      </c>
      <c r="O155" s="81">
        <f>COUNTIFS(Offshore_Wells_Jan_2024[[Region QB]:[Region QB]],"C/SWA",Offshore_Wells_Jan_2024[[Spud Year]:[Spud Year]],O$4,Offshore_Wells_Jan_2024[[Original Wellbore Intent]:[Original Wellbore Intent]],"Development",Offshore_Wells_Jan_2024[[Sidetrack/Respud]:[Sidetrack/Respud]],"Mech. Sidetracks")</f>
        <v>0</v>
      </c>
      <c r="P155" s="81">
        <f>COUNTIFS(Offshore_Wells_Jan_2024[[Region QB]:[Region QB]],"C/SWA",Offshore_Wells_Jan_2024[[Spud Year]:[Spud Year]],P$4,Offshore_Wells_Jan_2024[[Original Wellbore Intent]:[Original Wellbore Intent]],"Development",Offshore_Wells_Jan_2024[[Sidetrack/Respud]:[Sidetrack/Respud]],"Mech. Sidetracks")</f>
        <v>0</v>
      </c>
      <c r="Q155" s="81">
        <f>COUNTIFS(Offshore_Wells_Jan_2024[[Region QB]:[Region QB]],"C/SWA",Offshore_Wells_Jan_2024[[Spud Year]:[Spud Year]],Q$4,Offshore_Wells_Jan_2024[[Original Wellbore Intent]:[Original Wellbore Intent]],"Development",Offshore_Wells_Jan_2024[[Sidetrack/Respud]:[Sidetrack/Respud]],"Mech. Sidetracks")</f>
        <v>0</v>
      </c>
      <c r="R155" s="81">
        <f>COUNTIFS(Offshore_Wells_Jan_2024[[Region QB]:[Region QB]],"C/SWA",Offshore_Wells_Jan_2024[[Spud Year]:[Spud Year]],R$4,Offshore_Wells_Jan_2024[[Original Wellbore Intent]:[Original Wellbore Intent]],"Development",Offshore_Wells_Jan_2024[[Sidetrack/Respud]:[Sidetrack/Respud]],"Mech. Sidetracks")</f>
        <v>0</v>
      </c>
      <c r="S155" s="81">
        <f>COUNTIFS(Offshore_Wells_Jan_2024[[Region QB]:[Region QB]],"C/SWA",Offshore_Wells_Jan_2024[[Spud Year]:[Spud Year]],S$4,Offshore_Wells_Jan_2024[[Original Wellbore Intent]:[Original Wellbore Intent]],"Development",Offshore_Wells_Jan_2024[[Sidetrack/Respud]:[Sidetrack/Respud]],"Mech. Sidetracks")</f>
        <v>0</v>
      </c>
      <c r="T155" s="81">
        <f>COUNTIFS(Offshore_Wells_Jan_2024[[Region QB]:[Region QB]],"C/SWA",Offshore_Wells_Jan_2024[[Spud Year]:[Spud Year]],T$4,Offshore_Wells_Jan_2024[[Original Wellbore Intent]:[Original Wellbore Intent]],"Development",Offshore_Wells_Jan_2024[[Sidetrack/Respud]:[Sidetrack/Respud]],"Mech. Sidetracks")</f>
        <v>0</v>
      </c>
      <c r="U155" s="81">
        <f>COUNTIFS(Offshore_Wells_Jan_2024[[Region QB]:[Region QB]],"C/SWA",Offshore_Wells_Jan_2024[[Spud Year]:[Spud Year]],U$4,Offshore_Wells_Jan_2024[[Original Wellbore Intent]:[Original Wellbore Intent]],"Development",Offshore_Wells_Jan_2024[[Sidetrack/Respud]:[Sidetrack/Respud]],"Mech. Sidetracks")</f>
        <v>0</v>
      </c>
      <c r="V155" s="81">
        <f>COUNTIFS(Offshore_Wells_Jan_2024[[Region QB]:[Region QB]],"C/SWA",Offshore_Wells_Jan_2024[[Spud Year]:[Spud Year]],V$4,Offshore_Wells_Jan_2024[[Original Wellbore Intent]:[Original Wellbore Intent]],"Development",Offshore_Wells_Jan_2024[[Sidetrack/Respud]:[Sidetrack/Respud]],"Mech. Sidetracks")</f>
        <v>0</v>
      </c>
      <c r="W155" s="81">
        <f>COUNTIFS(Offshore_Wells_Jan_2024[[Region QB]:[Region QB]],"C/SWA",Offshore_Wells_Jan_2024[[Spud Year]:[Spud Year]],W$4,Offshore_Wells_Jan_2024[[Original Wellbore Intent]:[Original Wellbore Intent]],"Development",Offshore_Wells_Jan_2024[[Sidetrack/Respud]:[Sidetrack/Respud]],"Mech. Sidetracks")</f>
        <v>0</v>
      </c>
      <c r="X155" s="81">
        <f>COUNTIFS(Offshore_Wells_Jan_2024[[Region QB]:[Region QB]],"C/SWA",Offshore_Wells_Jan_2024[[Spud Year]:[Spud Year]],X$4,Offshore_Wells_Jan_2024[[Original Wellbore Intent]:[Original Wellbore Intent]],"Development",Offshore_Wells_Jan_2024[[Sidetrack/Respud]:[Sidetrack/Respud]],"Mech. Sidetracks")</f>
        <v>0</v>
      </c>
      <c r="Y155" s="81">
        <f>COUNTIFS(Offshore_Wells_Jan_2024[[Region QB]:[Region QB]],"C/SWA",Offshore_Wells_Jan_2024[[Spud Year]:[Spud Year]],Y$4,Offshore_Wells_Jan_2024[[Original Wellbore Intent]:[Original Wellbore Intent]],"Development",Offshore_Wells_Jan_2024[[Sidetrack/Respud]:[Sidetrack/Respud]],"Mech. Sidetracks")</f>
        <v>0</v>
      </c>
      <c r="Z155" s="81">
        <f>COUNTIFS(Offshore_Wells_Jan_2024[[Region QB]:[Region QB]],"C/SWA",Offshore_Wells_Jan_2024[[Spud Year]:[Spud Year]],Z$4,Offshore_Wells_Jan_2024[[Original Wellbore Intent]:[Original Wellbore Intent]],"Development",Offshore_Wells_Jan_2024[[Sidetrack/Respud]:[Sidetrack/Respud]],"Mech. Sidetracks")</f>
        <v>0</v>
      </c>
      <c r="AA155" s="81">
        <f>COUNTIFS(Offshore_Wells_Jan_2024[[Region QB]:[Region QB]],"C/SWA",Offshore_Wells_Jan_2024[[Spud Year]:[Spud Year]],AA$4,Offshore_Wells_Jan_2024[[Original Wellbore Intent]:[Original Wellbore Intent]],"Development",Offshore_Wells_Jan_2024[[Sidetrack/Respud]:[Sidetrack/Respud]],"Mech. Sidetracks")</f>
        <v>0</v>
      </c>
      <c r="AB155" s="81">
        <f>COUNTIFS(Offshore_Wells_Jan_2024[[Region QB]:[Region QB]],"C/SWA",Offshore_Wells_Jan_2024[[Spud Year]:[Spud Year]],AB$4,Offshore_Wells_Jan_2024[[Original Wellbore Intent]:[Original Wellbore Intent]],"Development",Offshore_Wells_Jan_2024[[Sidetrack/Respud]:[Sidetrack/Respud]],"Mech. Sidetracks")</f>
        <v>0</v>
      </c>
      <c r="AC155" s="81">
        <f>COUNTIFS(Offshore_Wells_Jan_2024[[Region QB]:[Region QB]],"C/SWA",Offshore_Wells_Jan_2024[[Spud Year]:[Spud Year]],AC$4,Offshore_Wells_Jan_2024[[Original Wellbore Intent]:[Original Wellbore Intent]],"Development",Offshore_Wells_Jan_2024[[Sidetrack/Respud]:[Sidetrack/Respud]],"Mech. Sidetracks")</f>
        <v>0</v>
      </c>
      <c r="AD155" s="81">
        <f>COUNTIFS(Offshore_Wells_Jan_2024[[Region QB]:[Region QB]],"C/SWA",Offshore_Wells_Jan_2024[[Spud Year]:[Spud Year]],AD$4,Offshore_Wells_Jan_2024[[Original Wellbore Intent]:[Original Wellbore Intent]],"Development",Offshore_Wells_Jan_2024[[Sidetrack/Respud]:[Sidetrack/Respud]],"Mech. Sidetracks")</f>
        <v>0</v>
      </c>
      <c r="AE155" s="81">
        <f>COUNTIFS(Offshore_Wells_Jan_2024[[Region QB]:[Region QB]],"C/SWA",Offshore_Wells_Jan_2024[[Spud Year]:[Spud Year]],AE$4,Offshore_Wells_Jan_2024[[Original Wellbore Intent]:[Original Wellbore Intent]],"Development",Offshore_Wells_Jan_2024[[Sidetrack/Respud]:[Sidetrack/Respud]],"Mech. Sidetracks")</f>
        <v>0</v>
      </c>
      <c r="AF155" s="81">
        <f>COUNTIFS(Offshore_Wells_Jan_2024[[Region QB]:[Region QB]],"C/SWA",Offshore_Wells_Jan_2024[[Spud Year]:[Spud Year]],AF$4,Offshore_Wells_Jan_2024[[Original Wellbore Intent]:[Original Wellbore Intent]],"Development",Offshore_Wells_Jan_2024[[Sidetrack/Respud]:[Sidetrack/Respud]],"Mech. Sidetracks")</f>
        <v>0</v>
      </c>
      <c r="AG155" s="81">
        <f>COUNTIFS(Offshore_Wells_Jan_2024[[Region QB]:[Region QB]],"C/SWA",Offshore_Wells_Jan_2024[[Spud Year]:[Spud Year]],AG$4,Offshore_Wells_Jan_2024[[Original Wellbore Intent]:[Original Wellbore Intent]],"Development",Offshore_Wells_Jan_2024[[Sidetrack/Respud]:[Sidetrack/Respud]],"Mech. Sidetracks")</f>
        <v>0</v>
      </c>
      <c r="AH155" s="81">
        <f>COUNTIFS(Offshore_Wells_Jan_2024[[Region QB]:[Region QB]],"C/SWA",Offshore_Wells_Jan_2024[[Spud Year]:[Spud Year]],AH$4,Offshore_Wells_Jan_2024[[Original Wellbore Intent]:[Original Wellbore Intent]],"Development",Offshore_Wells_Jan_2024[[Sidetrack/Respud]:[Sidetrack/Respud]],"Mech. Sidetracks")</f>
        <v>0</v>
      </c>
      <c r="AI155" s="81">
        <f>COUNTIFS(Offshore_Wells_Jan_2024[[Region QB]:[Region QB]],"C/SWA",Offshore_Wells_Jan_2024[[Spud Year]:[Spud Year]],AI$4,Offshore_Wells_Jan_2024[[Original Wellbore Intent]:[Original Wellbore Intent]],"Development",Offshore_Wells_Jan_2024[[Sidetrack/Respud]:[Sidetrack/Respud]],"Mech. Sidetracks")</f>
        <v>0</v>
      </c>
      <c r="AJ155" s="81">
        <f>COUNTIFS(Offshore_Wells_Jan_2024[[Region QB]:[Region QB]],"C/SWA",Offshore_Wells_Jan_2024[[Spud Year]:[Spud Year]],AJ$4,Offshore_Wells_Jan_2024[[Original Wellbore Intent]:[Original Wellbore Intent]],"Development",Offshore_Wells_Jan_2024[[Sidetrack/Respud]:[Sidetrack/Respud]],"Mech. Sidetracks")</f>
        <v>0</v>
      </c>
      <c r="AK155" s="81">
        <f>COUNTIFS(Offshore_Wells_Jan_2024[[Region QB]:[Region QB]],"C/SWA",Offshore_Wells_Jan_2024[[Spud Year]:[Spud Year]],AK$4,Offshore_Wells_Jan_2024[[Original Wellbore Intent]:[Original Wellbore Intent]],"Development",Offshore_Wells_Jan_2024[[Sidetrack/Respud]:[Sidetrack/Respud]],"Mech. Sidetracks")</f>
        <v>0</v>
      </c>
      <c r="AL155" s="81">
        <f>COUNTIFS(Offshore_Wells_Jan_2024[[Region QB]:[Region QB]],"C/SWA",Offshore_Wells_Jan_2024[[Spud Year]:[Spud Year]],AL$4,Offshore_Wells_Jan_2024[[Original Wellbore Intent]:[Original Wellbore Intent]],"Development",Offshore_Wells_Jan_2024[[Sidetrack/Respud]:[Sidetrack/Respud]],"Mech. Sidetracks")</f>
        <v>0</v>
      </c>
      <c r="AM155" s="81">
        <f>COUNTIFS(Offshore_Wells_Jan_2024[[Region QB]:[Region QB]],"C/SWA",Offshore_Wells_Jan_2024[[Spud Year]:[Spud Year]],AM$4,Offshore_Wells_Jan_2024[[Original Wellbore Intent]:[Original Wellbore Intent]],"Development",Offshore_Wells_Jan_2024[[Sidetrack/Respud]:[Sidetrack/Respud]],"Mech. Sidetracks")</f>
        <v>0</v>
      </c>
      <c r="AN155" s="81">
        <f>COUNTIFS(Offshore_Wells_Jan_2024[[Region QB]:[Region QB]],"C/SWA",Offshore_Wells_Jan_2024[[Spud Year]:[Spud Year]],AN$4,Offshore_Wells_Jan_2024[[Original Wellbore Intent]:[Original Wellbore Intent]],"Development",Offshore_Wells_Jan_2024[[Sidetrack/Respud]:[Sidetrack/Respud]],"Mech. Sidetracks")</f>
        <v>0</v>
      </c>
      <c r="AO155" s="81">
        <f>COUNTIFS(Offshore_Wells_Jan_2024[[Region QB]:[Region QB]],"C/SWA",Offshore_Wells_Jan_2024[[Spud Year]:[Spud Year]],AO$4,Offshore_Wells_Jan_2024[[Original Wellbore Intent]:[Original Wellbore Intent]],"Development",Offshore_Wells_Jan_2024[[Sidetrack/Respud]:[Sidetrack/Respud]],"Mech. Sidetracks")</f>
        <v>0</v>
      </c>
      <c r="AP155" s="81">
        <f>COUNTIFS(Offshore_Wells_Jan_2024[[Region QB]:[Region QB]],"C/SWA",Offshore_Wells_Jan_2024[[Spud Year]:[Spud Year]],AP$4,Offshore_Wells_Jan_2024[[Original Wellbore Intent]:[Original Wellbore Intent]],"Development",Offshore_Wells_Jan_2024[[Sidetrack/Respud]:[Sidetrack/Respud]],"Mech. Sidetracks")</f>
        <v>0</v>
      </c>
      <c r="AQ155" s="81">
        <f>COUNTIFS(Offshore_Wells_Jan_2024[[Region QB]:[Region QB]],"C/SWA",Offshore_Wells_Jan_2024[[Spud Year]:[Spud Year]],AQ$4,Offshore_Wells_Jan_2024[[Original Wellbore Intent]:[Original Wellbore Intent]],"Development",Offshore_Wells_Jan_2024[[Sidetrack/Respud]:[Sidetrack/Respud]],"Mech. Sidetracks")</f>
        <v>0</v>
      </c>
      <c r="AR155" s="81">
        <f>COUNTIFS(Offshore_Wells_Jan_2024[[Region QB]:[Region QB]],"C/SWA",Offshore_Wells_Jan_2024[[Spud Year]:[Spud Year]],AR$4,Offshore_Wells_Jan_2024[[Original Wellbore Intent]:[Original Wellbore Intent]],"Development",Offshore_Wells_Jan_2024[[Sidetrack/Respud]:[Sidetrack/Respud]],"Mech. Sidetracks")</f>
        <v>0</v>
      </c>
      <c r="AS155" s="81">
        <f>COUNTIFS(Offshore_Wells_Jan_2024[[Region QB]:[Region QB]],"C/SWA",Offshore_Wells_Jan_2024[[Spud Year]:[Spud Year]],AS$4,Offshore_Wells_Jan_2024[[Original Wellbore Intent]:[Original Wellbore Intent]],"Development",Offshore_Wells_Jan_2024[[Sidetrack/Respud]:[Sidetrack/Respud]],"Mech. Sidetracks")</f>
        <v>0</v>
      </c>
      <c r="AT155" s="81">
        <f>COUNTIFS(Offshore_Wells_Jan_2024[[Region QB]:[Region QB]],"C/SWA",Offshore_Wells_Jan_2024[[Spud Year]:[Spud Year]],AT$4,Offshore_Wells_Jan_2024[[Original Wellbore Intent]:[Original Wellbore Intent]],"Development",Offshore_Wells_Jan_2024[[Sidetrack/Respud]:[Sidetrack/Respud]],"Mech. Sidetracks")</f>
        <v>0</v>
      </c>
      <c r="AU155" s="81">
        <f>COUNTIFS(Offshore_Wells_Jan_2024[[Region QB]:[Region QB]],"C/SWA",Offshore_Wells_Jan_2024[[Spud Year]:[Spud Year]],AU$4,Offshore_Wells_Jan_2024[[Original Wellbore Intent]:[Original Wellbore Intent]],"Development",Offshore_Wells_Jan_2024[[Sidetrack/Respud]:[Sidetrack/Respud]],"Mech. Sidetracks")</f>
        <v>0</v>
      </c>
      <c r="AV155" s="81">
        <f>COUNTIFS(Offshore_Wells_Jan_2024[[Region QB]:[Region QB]],"C/SWA",Offshore_Wells_Jan_2024[[Spud Year]:[Spud Year]],AV$4,Offshore_Wells_Jan_2024[[Original Wellbore Intent]:[Original Wellbore Intent]],"Development",Offshore_Wells_Jan_2024[[Sidetrack/Respud]:[Sidetrack/Respud]],"Mech. Sidetracks")</f>
        <v>0</v>
      </c>
      <c r="AW155" s="81">
        <f>COUNTIFS(Offshore_Wells_Jan_2024[[Region QB]:[Region QB]],"C/SWA",Offshore_Wells_Jan_2024[[Spud Year]:[Spud Year]],AW$4,Offshore_Wells_Jan_2024[[Original Wellbore Intent]:[Original Wellbore Intent]],"Development",Offshore_Wells_Jan_2024[[Sidetrack/Respud]:[Sidetrack/Respud]],"Mech. Sidetracks")</f>
        <v>0</v>
      </c>
      <c r="AX155" s="81">
        <f>COUNTIFS(Offshore_Wells_Jan_2024[[Region QB]:[Region QB]],"C/SWA",Offshore_Wells_Jan_2024[[Spud Year]:[Spud Year]],AX$4,Offshore_Wells_Jan_2024[[Original Wellbore Intent]:[Original Wellbore Intent]],"Development",Offshore_Wells_Jan_2024[[Sidetrack/Respud]:[Sidetrack/Respud]],"Mech. Sidetracks")</f>
        <v>0</v>
      </c>
      <c r="AY155" s="81">
        <f>COUNTIFS(Offshore_Wells_Jan_2024[[Region QB]:[Region QB]],"C/SWA",Offshore_Wells_Jan_2024[[Spud Year]:[Spud Year]],AY$4,Offshore_Wells_Jan_2024[[Original Wellbore Intent]:[Original Wellbore Intent]],"Development",Offshore_Wells_Jan_2024[[Sidetrack/Respud]:[Sidetrack/Respud]],"Mech. Sidetracks")</f>
        <v>0</v>
      </c>
      <c r="AZ155" s="81">
        <f>COUNTIFS(Offshore_Wells_Jan_2024[[Region QB]:[Region QB]],"C/SWA",Offshore_Wells_Jan_2024[[Spud Year]:[Spud Year]],AZ$4,Offshore_Wells_Jan_2024[[Original Wellbore Intent]:[Original Wellbore Intent]],"Development",Offshore_Wells_Jan_2024[[Sidetrack/Respud]:[Sidetrack/Respud]],"Mech. Sidetracks")</f>
        <v>0</v>
      </c>
      <c r="BA155" s="81">
        <f>COUNTIFS(Offshore_Wells_Jan_2024[[Region QB]:[Region QB]],"C/SWA",Offshore_Wells_Jan_2024[[Spud Year]:[Spud Year]],BA$4,Offshore_Wells_Jan_2024[[Original Wellbore Intent]:[Original Wellbore Intent]],"Development",Offshore_Wells_Jan_2024[[Sidetrack/Respud]:[Sidetrack/Respud]],"Mech. Sidetracks")</f>
        <v>0</v>
      </c>
      <c r="BB155" s="81">
        <f>COUNTIFS(Offshore_Wells_Jan_2024[[Region QB]:[Region QB]],"C/SWA",Offshore_Wells_Jan_2024[[Spud Year]:[Spud Year]],BB$4,Offshore_Wells_Jan_2024[[Original Wellbore Intent]:[Original Wellbore Intent]],"Development",Offshore_Wells_Jan_2024[[Sidetrack/Respud]:[Sidetrack/Respud]],"Mech. Sidetracks")</f>
        <v>0</v>
      </c>
      <c r="BC155" s="81">
        <f>COUNTIFS(Offshore_Wells_Jan_2024[[Region QB]:[Region QB]],"C/SWA",Offshore_Wells_Jan_2024[[Spud Year]:[Spud Year]],BC$4,Offshore_Wells_Jan_2024[[Original Wellbore Intent]:[Original Wellbore Intent]],"Development",Offshore_Wells_Jan_2024[[Sidetrack/Respud]:[Sidetrack/Respud]],"Mech. Sidetracks")</f>
        <v>0</v>
      </c>
      <c r="BD155" s="81">
        <f>COUNTIFS(Offshore_Wells_Jan_2024[[Region QB]:[Region QB]],"C/SWA",Offshore_Wells_Jan_2024[[Spud Year]:[Spud Year]],BD$4,Offshore_Wells_Jan_2024[[Original Wellbore Intent]:[Original Wellbore Intent]],"Development",Offshore_Wells_Jan_2024[[Sidetrack/Respud]:[Sidetrack/Respud]],"Mech. Sidetracks")</f>
        <v>0</v>
      </c>
      <c r="BE155" s="81">
        <f>COUNTIFS(Offshore_Wells_Jan_2024[[Region QB]:[Region QB]],"C/SWA",Offshore_Wells_Jan_2024[[Spud Year]:[Spud Year]],BE$4,Offshore_Wells_Jan_2024[[Original Wellbore Intent]:[Original Wellbore Intent]],"Development",Offshore_Wells_Jan_2024[[Sidetrack/Respud]:[Sidetrack/Respud]],"Mech. Sidetracks")</f>
        <v>0</v>
      </c>
      <c r="BF155" s="81">
        <f>COUNTIFS(Offshore_Wells_Jan_2024[[Region QB]:[Region QB]],"C/SWA",Offshore_Wells_Jan_2024[[Spud Year]:[Spud Year]],BF$4,Offshore_Wells_Jan_2024[[Original Wellbore Intent]:[Original Wellbore Intent]],"Development",Offshore_Wells_Jan_2024[[Sidetrack/Respud]:[Sidetrack/Respud]],"Mech. Sidetracks")</f>
        <v>0</v>
      </c>
      <c r="BG155" s="81">
        <f>COUNTIFS(Offshore_Wells_Jan_2024[[Region QB]:[Region QB]],"C/SWA",Offshore_Wells_Jan_2024[[Spud Year]:[Spud Year]],BG$4,Offshore_Wells_Jan_2024[[Original Wellbore Intent]:[Original Wellbore Intent]],"Development",Offshore_Wells_Jan_2024[[Sidetrack/Respud]:[Sidetrack/Respud]],"Mech. Sidetracks")</f>
        <v>0</v>
      </c>
      <c r="BH155" s="81">
        <f>COUNTIFS(Offshore_Wells_Jan_2024[[Region QB]:[Region QB]],"C/SWA",Offshore_Wells_Jan_2024[[Spud Year]:[Spud Year]],BH$4,Offshore_Wells_Jan_2024[[Original Wellbore Intent]:[Original Wellbore Intent]],"Development",Offshore_Wells_Jan_2024[[Sidetrack/Respud]:[Sidetrack/Respud]],"Mech. Sidetracks")</f>
        <v>0</v>
      </c>
      <c r="BI155" s="81">
        <f>COUNTIFS(Offshore_Wells_Jan_2024[[Region QB]:[Region QB]],"C/SWA",Offshore_Wells_Jan_2024[[Spud Year]:[Spud Year]],BI$4,Offshore_Wells_Jan_2024[[Original Wellbore Intent]:[Original Wellbore Intent]],"Development",Offshore_Wells_Jan_2024[[Sidetrack/Respud]:[Sidetrack/Respud]],"Mech. Sidetracks")</f>
        <v>0</v>
      </c>
      <c r="BJ155" s="81">
        <f>COUNTIFS(Offshore_Wells_Jan_2024[[Region QB]:[Region QB]],"C/SWA",Offshore_Wells_Jan_2024[[Spud Year]:[Spud Year]],BJ$4,Offshore_Wells_Jan_2024[[Original Wellbore Intent]:[Original Wellbore Intent]],"Development",Offshore_Wells_Jan_2024[[Sidetrack/Respud]:[Sidetrack/Respud]],"Mech. Sidetracks")</f>
        <v>0</v>
      </c>
      <c r="BK155" s="73">
        <f t="shared" si="859"/>
        <v>0</v>
      </c>
    </row>
    <row r="156" spans="1:63" outlineLevel="1" x14ac:dyDescent="0.3">
      <c r="A156" s="17"/>
      <c r="B156" s="19" t="s">
        <v>39</v>
      </c>
      <c r="C156" s="81">
        <f>COUNTIFS(Offshore_Wells_Jan_2024[[Region QB]:[Region QB]],"CNS",Offshore_Wells_Jan_2024[[Spud Year]:[Spud Year]],C$4,Offshore_Wells_Jan_2024[[Original Wellbore Intent]:[Original Wellbore Intent]],"Development",Offshore_Wells_Jan_2024[[Sidetrack/Respud]:[Sidetrack/Respud]],"Mech. Sidetracks")</f>
        <v>0</v>
      </c>
      <c r="D156" s="81">
        <f>COUNTIFS(Offshore_Wells_Jan_2024[[Region QB]:[Region QB]],"CNS",Offshore_Wells_Jan_2024[[Spud Year]:[Spud Year]],D$4,Offshore_Wells_Jan_2024[[Original Wellbore Intent]:[Original Wellbore Intent]],"Development",Offshore_Wells_Jan_2024[[Sidetrack/Respud]:[Sidetrack/Respud]],"Mech. Sidetracks")</f>
        <v>0</v>
      </c>
      <c r="E156" s="81">
        <f>COUNTIFS(Offshore_Wells_Jan_2024[[Region QB]:[Region QB]],"CNS",Offshore_Wells_Jan_2024[[Spud Year]:[Spud Year]],E$4,Offshore_Wells_Jan_2024[[Original Wellbore Intent]:[Original Wellbore Intent]],"Development",Offshore_Wells_Jan_2024[[Sidetrack/Respud]:[Sidetrack/Respud]],"Mech. Sidetracks")</f>
        <v>0</v>
      </c>
      <c r="F156" s="81">
        <f>COUNTIFS(Offshore_Wells_Jan_2024[[Region QB]:[Region QB]],"CNS",Offshore_Wells_Jan_2024[[Spud Year]:[Spud Year]],F$4,Offshore_Wells_Jan_2024[[Original Wellbore Intent]:[Original Wellbore Intent]],"Development",Offshore_Wells_Jan_2024[[Sidetrack/Respud]:[Sidetrack/Respud]],"Mech. Sidetracks")</f>
        <v>0</v>
      </c>
      <c r="G156" s="81">
        <f>COUNTIFS(Offshore_Wells_Jan_2024[[Region QB]:[Region QB]],"CNS",Offshore_Wells_Jan_2024[[Spud Year]:[Spud Year]],G$4,Offshore_Wells_Jan_2024[[Original Wellbore Intent]:[Original Wellbore Intent]],"Development",Offshore_Wells_Jan_2024[[Sidetrack/Respud]:[Sidetrack/Respud]],"Mech. Sidetracks")</f>
        <v>0</v>
      </c>
      <c r="H156" s="81">
        <f>COUNTIFS(Offshore_Wells_Jan_2024[[Region QB]:[Region QB]],"CNS",Offshore_Wells_Jan_2024[[Spud Year]:[Spud Year]],H$4,Offshore_Wells_Jan_2024[[Original Wellbore Intent]:[Original Wellbore Intent]],"Development",Offshore_Wells_Jan_2024[[Sidetrack/Respud]:[Sidetrack/Respud]],"Mech. Sidetracks")</f>
        <v>0</v>
      </c>
      <c r="I156" s="81">
        <f>COUNTIFS(Offshore_Wells_Jan_2024[[Region QB]:[Region QB]],"CNS",Offshore_Wells_Jan_2024[[Spud Year]:[Spud Year]],I$4,Offshore_Wells_Jan_2024[[Original Wellbore Intent]:[Original Wellbore Intent]],"Development",Offshore_Wells_Jan_2024[[Sidetrack/Respud]:[Sidetrack/Respud]],"Mech. Sidetracks")</f>
        <v>0</v>
      </c>
      <c r="J156" s="81">
        <f>COUNTIFS(Offshore_Wells_Jan_2024[[Region QB]:[Region QB]],"CNS",Offshore_Wells_Jan_2024[[Spud Year]:[Spud Year]],J$4,Offshore_Wells_Jan_2024[[Original Wellbore Intent]:[Original Wellbore Intent]],"Development",Offshore_Wells_Jan_2024[[Sidetrack/Respud]:[Sidetrack/Respud]],"Mech. Sidetracks")</f>
        <v>0</v>
      </c>
      <c r="K156" s="81">
        <f>COUNTIFS(Offshore_Wells_Jan_2024[[Region QB]:[Region QB]],"CNS",Offshore_Wells_Jan_2024[[Spud Year]:[Spud Year]],K$4,Offshore_Wells_Jan_2024[[Original Wellbore Intent]:[Original Wellbore Intent]],"Development",Offshore_Wells_Jan_2024[[Sidetrack/Respud]:[Sidetrack/Respud]],"Mech. Sidetracks")</f>
        <v>0</v>
      </c>
      <c r="L156" s="81">
        <f>COUNTIFS(Offshore_Wells_Jan_2024[[Region QB]:[Region QB]],"CNS",Offshore_Wells_Jan_2024[[Spud Year]:[Spud Year]],L$4,Offshore_Wells_Jan_2024[[Original Wellbore Intent]:[Original Wellbore Intent]],"Development",Offshore_Wells_Jan_2024[[Sidetrack/Respud]:[Sidetrack/Respud]],"Mech. Sidetracks")</f>
        <v>0</v>
      </c>
      <c r="M156" s="81">
        <f>COUNTIFS(Offshore_Wells_Jan_2024[[Region QB]:[Region QB]],"CNS",Offshore_Wells_Jan_2024[[Spud Year]:[Spud Year]],M$4,Offshore_Wells_Jan_2024[[Original Wellbore Intent]:[Original Wellbore Intent]],"Development",Offshore_Wells_Jan_2024[[Sidetrack/Respud]:[Sidetrack/Respud]],"Mech. Sidetracks")</f>
        <v>0</v>
      </c>
      <c r="N156" s="81">
        <f>COUNTIFS(Offshore_Wells_Jan_2024[[Region QB]:[Region QB]],"CNS",Offshore_Wells_Jan_2024[[Spud Year]:[Spud Year]],N$4,Offshore_Wells_Jan_2024[[Original Wellbore Intent]:[Original Wellbore Intent]],"Development",Offshore_Wells_Jan_2024[[Sidetrack/Respud]:[Sidetrack/Respud]],"Mech. Sidetracks")</f>
        <v>0</v>
      </c>
      <c r="O156" s="81">
        <f>COUNTIFS(Offshore_Wells_Jan_2024[[Region QB]:[Region QB]],"CNS",Offshore_Wells_Jan_2024[[Spud Year]:[Spud Year]],O$4,Offshore_Wells_Jan_2024[[Original Wellbore Intent]:[Original Wellbore Intent]],"Development",Offshore_Wells_Jan_2024[[Sidetrack/Respud]:[Sidetrack/Respud]],"Mech. Sidetracks")</f>
        <v>0</v>
      </c>
      <c r="P156" s="81">
        <f>COUNTIFS(Offshore_Wells_Jan_2024[[Region QB]:[Region QB]],"CNS",Offshore_Wells_Jan_2024[[Spud Year]:[Spud Year]],P$4,Offshore_Wells_Jan_2024[[Original Wellbore Intent]:[Original Wellbore Intent]],"Development",Offshore_Wells_Jan_2024[[Sidetrack/Respud]:[Sidetrack/Respud]],"Mech. Sidetracks")</f>
        <v>2</v>
      </c>
      <c r="Q156" s="81">
        <f>COUNTIFS(Offshore_Wells_Jan_2024[[Region QB]:[Region QB]],"CNS",Offshore_Wells_Jan_2024[[Spud Year]:[Spud Year]],Q$4,Offshore_Wells_Jan_2024[[Original Wellbore Intent]:[Original Wellbore Intent]],"Development",Offshore_Wells_Jan_2024[[Sidetrack/Respud]:[Sidetrack/Respud]],"Mech. Sidetracks")</f>
        <v>4</v>
      </c>
      <c r="R156" s="81">
        <f>COUNTIFS(Offshore_Wells_Jan_2024[[Region QB]:[Region QB]],"CNS",Offshore_Wells_Jan_2024[[Spud Year]:[Spud Year]],R$4,Offshore_Wells_Jan_2024[[Original Wellbore Intent]:[Original Wellbore Intent]],"Development",Offshore_Wells_Jan_2024[[Sidetrack/Respud]:[Sidetrack/Respud]],"Mech. Sidetracks")</f>
        <v>3</v>
      </c>
      <c r="S156" s="81">
        <f>COUNTIFS(Offshore_Wells_Jan_2024[[Region QB]:[Region QB]],"CNS",Offshore_Wells_Jan_2024[[Spud Year]:[Spud Year]],S$4,Offshore_Wells_Jan_2024[[Original Wellbore Intent]:[Original Wellbore Intent]],"Development",Offshore_Wells_Jan_2024[[Sidetrack/Respud]:[Sidetrack/Respud]],"Mech. Sidetracks")</f>
        <v>4</v>
      </c>
      <c r="T156" s="81">
        <f>COUNTIFS(Offshore_Wells_Jan_2024[[Region QB]:[Region QB]],"CNS",Offshore_Wells_Jan_2024[[Spud Year]:[Spud Year]],T$4,Offshore_Wells_Jan_2024[[Original Wellbore Intent]:[Original Wellbore Intent]],"Development",Offshore_Wells_Jan_2024[[Sidetrack/Respud]:[Sidetrack/Respud]],"Mech. Sidetracks")</f>
        <v>6</v>
      </c>
      <c r="U156" s="81">
        <f>COUNTIFS(Offshore_Wells_Jan_2024[[Region QB]:[Region QB]],"CNS",Offshore_Wells_Jan_2024[[Spud Year]:[Spud Year]],U$4,Offshore_Wells_Jan_2024[[Original Wellbore Intent]:[Original Wellbore Intent]],"Development",Offshore_Wells_Jan_2024[[Sidetrack/Respud]:[Sidetrack/Respud]],"Mech. Sidetracks")</f>
        <v>6</v>
      </c>
      <c r="V156" s="81">
        <f>COUNTIFS(Offshore_Wells_Jan_2024[[Region QB]:[Region QB]],"CNS",Offshore_Wells_Jan_2024[[Spud Year]:[Spud Year]],V$4,Offshore_Wells_Jan_2024[[Original Wellbore Intent]:[Original Wellbore Intent]],"Development",Offshore_Wells_Jan_2024[[Sidetrack/Respud]:[Sidetrack/Respud]],"Mech. Sidetracks")</f>
        <v>2</v>
      </c>
      <c r="W156" s="81">
        <f>COUNTIFS(Offshore_Wells_Jan_2024[[Region QB]:[Region QB]],"CNS",Offshore_Wells_Jan_2024[[Spud Year]:[Spud Year]],W$4,Offshore_Wells_Jan_2024[[Original Wellbore Intent]:[Original Wellbore Intent]],"Development",Offshore_Wells_Jan_2024[[Sidetrack/Respud]:[Sidetrack/Respud]],"Mech. Sidetracks")</f>
        <v>1</v>
      </c>
      <c r="X156" s="81">
        <f>COUNTIFS(Offshore_Wells_Jan_2024[[Region QB]:[Region QB]],"CNS",Offshore_Wells_Jan_2024[[Spud Year]:[Spud Year]],X$4,Offshore_Wells_Jan_2024[[Original Wellbore Intent]:[Original Wellbore Intent]],"Development",Offshore_Wells_Jan_2024[[Sidetrack/Respud]:[Sidetrack/Respud]],"Mech. Sidetracks")</f>
        <v>5</v>
      </c>
      <c r="Y156" s="81">
        <f>COUNTIFS(Offshore_Wells_Jan_2024[[Region QB]:[Region QB]],"CNS",Offshore_Wells_Jan_2024[[Spud Year]:[Spud Year]],Y$4,Offshore_Wells_Jan_2024[[Original Wellbore Intent]:[Original Wellbore Intent]],"Development",Offshore_Wells_Jan_2024[[Sidetrack/Respud]:[Sidetrack/Respud]],"Mech. Sidetracks")</f>
        <v>5</v>
      </c>
      <c r="Z156" s="81">
        <f>COUNTIFS(Offshore_Wells_Jan_2024[[Region QB]:[Region QB]],"CNS",Offshore_Wells_Jan_2024[[Spud Year]:[Spud Year]],Z$4,Offshore_Wells_Jan_2024[[Original Wellbore Intent]:[Original Wellbore Intent]],"Development",Offshore_Wells_Jan_2024[[Sidetrack/Respud]:[Sidetrack/Respud]],"Mech. Sidetracks")</f>
        <v>3</v>
      </c>
      <c r="AA156" s="81">
        <f>COUNTIFS(Offshore_Wells_Jan_2024[[Region QB]:[Region QB]],"CNS",Offshore_Wells_Jan_2024[[Spud Year]:[Spud Year]],AA$4,Offshore_Wells_Jan_2024[[Original Wellbore Intent]:[Original Wellbore Intent]],"Development",Offshore_Wells_Jan_2024[[Sidetrack/Respud]:[Sidetrack/Respud]],"Mech. Sidetracks")</f>
        <v>1</v>
      </c>
      <c r="AB156" s="81">
        <f>COUNTIFS(Offshore_Wells_Jan_2024[[Region QB]:[Region QB]],"CNS",Offshore_Wells_Jan_2024[[Spud Year]:[Spud Year]],AB$4,Offshore_Wells_Jan_2024[[Original Wellbore Intent]:[Original Wellbore Intent]],"Development",Offshore_Wells_Jan_2024[[Sidetrack/Respud]:[Sidetrack/Respud]],"Mech. Sidetracks")</f>
        <v>1</v>
      </c>
      <c r="AC156" s="81">
        <f>COUNTIFS(Offshore_Wells_Jan_2024[[Region QB]:[Region QB]],"CNS",Offshore_Wells_Jan_2024[[Spud Year]:[Spud Year]],AC$4,Offshore_Wells_Jan_2024[[Original Wellbore Intent]:[Original Wellbore Intent]],"Development",Offshore_Wells_Jan_2024[[Sidetrack/Respud]:[Sidetrack/Respud]],"Mech. Sidetracks")</f>
        <v>6</v>
      </c>
      <c r="AD156" s="81">
        <f>COUNTIFS(Offshore_Wells_Jan_2024[[Region QB]:[Region QB]],"CNS",Offshore_Wells_Jan_2024[[Spud Year]:[Spud Year]],AD$4,Offshore_Wells_Jan_2024[[Original Wellbore Intent]:[Original Wellbore Intent]],"Development",Offshore_Wells_Jan_2024[[Sidetrack/Respud]:[Sidetrack/Respud]],"Mech. Sidetracks")</f>
        <v>6</v>
      </c>
      <c r="AE156" s="81">
        <f>COUNTIFS(Offshore_Wells_Jan_2024[[Region QB]:[Region QB]],"CNS",Offshore_Wells_Jan_2024[[Spud Year]:[Spud Year]],AE$4,Offshore_Wells_Jan_2024[[Original Wellbore Intent]:[Original Wellbore Intent]],"Development",Offshore_Wells_Jan_2024[[Sidetrack/Respud]:[Sidetrack/Respud]],"Mech. Sidetracks")</f>
        <v>13</v>
      </c>
      <c r="AF156" s="81">
        <f>COUNTIFS(Offshore_Wells_Jan_2024[[Region QB]:[Region QB]],"CNS",Offshore_Wells_Jan_2024[[Spud Year]:[Spud Year]],AF$4,Offshore_Wells_Jan_2024[[Original Wellbore Intent]:[Original Wellbore Intent]],"Development",Offshore_Wells_Jan_2024[[Sidetrack/Respud]:[Sidetrack/Respud]],"Mech. Sidetracks")</f>
        <v>11</v>
      </c>
      <c r="AG156" s="81">
        <f>COUNTIFS(Offshore_Wells_Jan_2024[[Region QB]:[Region QB]],"CNS",Offshore_Wells_Jan_2024[[Spud Year]:[Spud Year]],AG$4,Offshore_Wells_Jan_2024[[Original Wellbore Intent]:[Original Wellbore Intent]],"Development",Offshore_Wells_Jan_2024[[Sidetrack/Respud]:[Sidetrack/Respud]],"Mech. Sidetracks")</f>
        <v>22</v>
      </c>
      <c r="AH156" s="81">
        <f>COUNTIFS(Offshore_Wells_Jan_2024[[Region QB]:[Region QB]],"CNS",Offshore_Wells_Jan_2024[[Spud Year]:[Spud Year]],AH$4,Offshore_Wells_Jan_2024[[Original Wellbore Intent]:[Original Wellbore Intent]],"Development",Offshore_Wells_Jan_2024[[Sidetrack/Respud]:[Sidetrack/Respud]],"Mech. Sidetracks")</f>
        <v>29</v>
      </c>
      <c r="AI156" s="81">
        <f>COUNTIFS(Offshore_Wells_Jan_2024[[Region QB]:[Region QB]],"CNS",Offshore_Wells_Jan_2024[[Spud Year]:[Spud Year]],AI$4,Offshore_Wells_Jan_2024[[Original Wellbore Intent]:[Original Wellbore Intent]],"Development",Offshore_Wells_Jan_2024[[Sidetrack/Respud]:[Sidetrack/Respud]],"Mech. Sidetracks")</f>
        <v>33</v>
      </c>
      <c r="AJ156" s="81">
        <f>COUNTIFS(Offshore_Wells_Jan_2024[[Region QB]:[Region QB]],"CNS",Offshore_Wells_Jan_2024[[Spud Year]:[Spud Year]],AJ$4,Offshore_Wells_Jan_2024[[Original Wellbore Intent]:[Original Wellbore Intent]],"Development",Offshore_Wells_Jan_2024[[Sidetrack/Respud]:[Sidetrack/Respud]],"Mech. Sidetracks")</f>
        <v>36</v>
      </c>
      <c r="AK156" s="81">
        <f>COUNTIFS(Offshore_Wells_Jan_2024[[Region QB]:[Region QB]],"CNS",Offshore_Wells_Jan_2024[[Spud Year]:[Spud Year]],AK$4,Offshore_Wells_Jan_2024[[Original Wellbore Intent]:[Original Wellbore Intent]],"Development",Offshore_Wells_Jan_2024[[Sidetrack/Respud]:[Sidetrack/Respud]],"Mech. Sidetracks")</f>
        <v>39</v>
      </c>
      <c r="AL156" s="81">
        <f>COUNTIFS(Offshore_Wells_Jan_2024[[Region QB]:[Region QB]],"CNS",Offshore_Wells_Jan_2024[[Spud Year]:[Spud Year]],AL$4,Offshore_Wells_Jan_2024[[Original Wellbore Intent]:[Original Wellbore Intent]],"Development",Offshore_Wells_Jan_2024[[Sidetrack/Respud]:[Sidetrack/Respud]],"Mech. Sidetracks")</f>
        <v>45</v>
      </c>
      <c r="AM156" s="81">
        <f>COUNTIFS(Offshore_Wells_Jan_2024[[Region QB]:[Region QB]],"CNS",Offshore_Wells_Jan_2024[[Spud Year]:[Spud Year]],AM$4,Offshore_Wells_Jan_2024[[Original Wellbore Intent]:[Original Wellbore Intent]],"Development",Offshore_Wells_Jan_2024[[Sidetrack/Respud]:[Sidetrack/Respud]],"Mech. Sidetracks")</f>
        <v>24</v>
      </c>
      <c r="AN156" s="81">
        <f>COUNTIFS(Offshore_Wells_Jan_2024[[Region QB]:[Region QB]],"CNS",Offshore_Wells_Jan_2024[[Spud Year]:[Spud Year]],AN$4,Offshore_Wells_Jan_2024[[Original Wellbore Intent]:[Original Wellbore Intent]],"Development",Offshore_Wells_Jan_2024[[Sidetrack/Respud]:[Sidetrack/Respud]],"Mech. Sidetracks")</f>
        <v>50</v>
      </c>
      <c r="AO156" s="81">
        <f>COUNTIFS(Offshore_Wells_Jan_2024[[Region QB]:[Region QB]],"CNS",Offshore_Wells_Jan_2024[[Spud Year]:[Spud Year]],AO$4,Offshore_Wells_Jan_2024[[Original Wellbore Intent]:[Original Wellbore Intent]],"Development",Offshore_Wells_Jan_2024[[Sidetrack/Respud]:[Sidetrack/Respud]],"Mech. Sidetracks")</f>
        <v>58</v>
      </c>
      <c r="AP156" s="81">
        <f>COUNTIFS(Offshore_Wells_Jan_2024[[Region QB]:[Region QB]],"CNS",Offshore_Wells_Jan_2024[[Spud Year]:[Spud Year]],AP$4,Offshore_Wells_Jan_2024[[Original Wellbore Intent]:[Original Wellbore Intent]],"Development",Offshore_Wells_Jan_2024[[Sidetrack/Respud]:[Sidetrack/Respud]],"Mech. Sidetracks")</f>
        <v>38</v>
      </c>
      <c r="AQ156" s="81">
        <f>COUNTIFS(Offshore_Wells_Jan_2024[[Region QB]:[Region QB]],"CNS",Offshore_Wells_Jan_2024[[Spud Year]:[Spud Year]],AQ$4,Offshore_Wells_Jan_2024[[Original Wellbore Intent]:[Original Wellbore Intent]],"Development",Offshore_Wells_Jan_2024[[Sidetrack/Respud]:[Sidetrack/Respud]],"Mech. Sidetracks")</f>
        <v>42</v>
      </c>
      <c r="AR156" s="81">
        <f>COUNTIFS(Offshore_Wells_Jan_2024[[Region QB]:[Region QB]],"CNS",Offshore_Wells_Jan_2024[[Spud Year]:[Spud Year]],AR$4,Offshore_Wells_Jan_2024[[Original Wellbore Intent]:[Original Wellbore Intent]],"Development",Offshore_Wells_Jan_2024[[Sidetrack/Respud]:[Sidetrack/Respud]],"Mech. Sidetracks")</f>
        <v>60</v>
      </c>
      <c r="AS156" s="81">
        <f>COUNTIFS(Offshore_Wells_Jan_2024[[Region QB]:[Region QB]],"CNS",Offshore_Wells_Jan_2024[[Spud Year]:[Spud Year]],AS$4,Offshore_Wells_Jan_2024[[Original Wellbore Intent]:[Original Wellbore Intent]],"Development",Offshore_Wells_Jan_2024[[Sidetrack/Respud]:[Sidetrack/Respud]],"Mech. Sidetracks")</f>
        <v>37</v>
      </c>
      <c r="AT156" s="81">
        <f>COUNTIFS(Offshore_Wells_Jan_2024[[Region QB]:[Region QB]],"CNS",Offshore_Wells_Jan_2024[[Spud Year]:[Spud Year]],AT$4,Offshore_Wells_Jan_2024[[Original Wellbore Intent]:[Original Wellbore Intent]],"Development",Offshore_Wells_Jan_2024[[Sidetrack/Respud]:[Sidetrack/Respud]],"Mech. Sidetracks")</f>
        <v>51</v>
      </c>
      <c r="AU156" s="81">
        <f>COUNTIFS(Offshore_Wells_Jan_2024[[Region QB]:[Region QB]],"CNS",Offshore_Wells_Jan_2024[[Spud Year]:[Spud Year]],AU$4,Offshore_Wells_Jan_2024[[Original Wellbore Intent]:[Original Wellbore Intent]],"Development",Offshore_Wells_Jan_2024[[Sidetrack/Respud]:[Sidetrack/Respud]],"Mech. Sidetracks")</f>
        <v>19</v>
      </c>
      <c r="AV156" s="81">
        <f>COUNTIFS(Offshore_Wells_Jan_2024[[Region QB]:[Region QB]],"CNS",Offshore_Wells_Jan_2024[[Spud Year]:[Spud Year]],AV$4,Offshore_Wells_Jan_2024[[Original Wellbore Intent]:[Original Wellbore Intent]],"Development",Offshore_Wells_Jan_2024[[Sidetrack/Respud]:[Sidetrack/Respud]],"Mech. Sidetracks")</f>
        <v>11</v>
      </c>
      <c r="AW156" s="81">
        <f>COUNTIFS(Offshore_Wells_Jan_2024[[Region QB]:[Region QB]],"CNS",Offshore_Wells_Jan_2024[[Spud Year]:[Spud Year]],AW$4,Offshore_Wells_Jan_2024[[Original Wellbore Intent]:[Original Wellbore Intent]],"Development",Offshore_Wells_Jan_2024[[Sidetrack/Respud]:[Sidetrack/Respud]],"Mech. Sidetracks")</f>
        <v>11</v>
      </c>
      <c r="AX156" s="81">
        <f>COUNTIFS(Offshore_Wells_Jan_2024[[Region QB]:[Region QB]],"CNS",Offshore_Wells_Jan_2024[[Spud Year]:[Spud Year]],AX$4,Offshore_Wells_Jan_2024[[Original Wellbore Intent]:[Original Wellbore Intent]],"Development",Offshore_Wells_Jan_2024[[Sidetrack/Respud]:[Sidetrack/Respud]],"Mech. Sidetracks")</f>
        <v>17</v>
      </c>
      <c r="AY156" s="81">
        <f>COUNTIFS(Offshore_Wells_Jan_2024[[Region QB]:[Region QB]],"CNS",Offshore_Wells_Jan_2024[[Spud Year]:[Spud Year]],AY$4,Offshore_Wells_Jan_2024[[Original Wellbore Intent]:[Original Wellbore Intent]],"Development",Offshore_Wells_Jan_2024[[Sidetrack/Respud]:[Sidetrack/Respud]],"Mech. Sidetracks")</f>
        <v>17</v>
      </c>
      <c r="AZ156" s="81">
        <f>COUNTIFS(Offshore_Wells_Jan_2024[[Region QB]:[Region QB]],"CNS",Offshore_Wells_Jan_2024[[Spud Year]:[Spud Year]],AZ$4,Offshore_Wells_Jan_2024[[Original Wellbore Intent]:[Original Wellbore Intent]],"Development",Offshore_Wells_Jan_2024[[Sidetrack/Respud]:[Sidetrack/Respud]],"Mech. Sidetracks")</f>
        <v>8</v>
      </c>
      <c r="BA156" s="81">
        <f>COUNTIFS(Offshore_Wells_Jan_2024[[Region QB]:[Region QB]],"CNS",Offshore_Wells_Jan_2024[[Spud Year]:[Spud Year]],BA$4,Offshore_Wells_Jan_2024[[Original Wellbore Intent]:[Original Wellbore Intent]],"Development",Offshore_Wells_Jan_2024[[Sidetrack/Respud]:[Sidetrack/Respud]],"Mech. Sidetracks")</f>
        <v>10</v>
      </c>
      <c r="BB156" s="81">
        <f>COUNTIFS(Offshore_Wells_Jan_2024[[Region QB]:[Region QB]],"CNS",Offshore_Wells_Jan_2024[[Spud Year]:[Spud Year]],BB$4,Offshore_Wells_Jan_2024[[Original Wellbore Intent]:[Original Wellbore Intent]],"Development",Offshore_Wells_Jan_2024[[Sidetrack/Respud]:[Sidetrack/Respud]],"Mech. Sidetracks")</f>
        <v>12</v>
      </c>
      <c r="BC156" s="81">
        <f>COUNTIFS(Offshore_Wells_Jan_2024[[Region QB]:[Region QB]],"CNS",Offshore_Wells_Jan_2024[[Spud Year]:[Spud Year]],BC$4,Offshore_Wells_Jan_2024[[Original Wellbore Intent]:[Original Wellbore Intent]],"Development",Offshore_Wells_Jan_2024[[Sidetrack/Respud]:[Sidetrack/Respud]],"Mech. Sidetracks")</f>
        <v>2</v>
      </c>
      <c r="BD156" s="81">
        <f>COUNTIFS(Offshore_Wells_Jan_2024[[Region QB]:[Region QB]],"CNS",Offshore_Wells_Jan_2024[[Spud Year]:[Spud Year]],BD$4,Offshore_Wells_Jan_2024[[Original Wellbore Intent]:[Original Wellbore Intent]],"Development",Offshore_Wells_Jan_2024[[Sidetrack/Respud]:[Sidetrack/Respud]],"Mech. Sidetracks")</f>
        <v>5</v>
      </c>
      <c r="BE156" s="81">
        <f>COUNTIFS(Offshore_Wells_Jan_2024[[Region QB]:[Region QB]],"CNS",Offshore_Wells_Jan_2024[[Spud Year]:[Spud Year]],BE$4,Offshore_Wells_Jan_2024[[Original Wellbore Intent]:[Original Wellbore Intent]],"Development",Offshore_Wells_Jan_2024[[Sidetrack/Respud]:[Sidetrack/Respud]],"Mech. Sidetracks")</f>
        <v>8</v>
      </c>
      <c r="BF156" s="81">
        <f>COUNTIFS(Offshore_Wells_Jan_2024[[Region QB]:[Region QB]],"CNS",Offshore_Wells_Jan_2024[[Spud Year]:[Spud Year]],BF$4,Offshore_Wells_Jan_2024[[Original Wellbore Intent]:[Original Wellbore Intent]],"Development",Offshore_Wells_Jan_2024[[Sidetrack/Respud]:[Sidetrack/Respud]],"Mech. Sidetracks")</f>
        <v>11</v>
      </c>
      <c r="BG156" s="81">
        <f>COUNTIFS(Offshore_Wells_Jan_2024[[Region QB]:[Region QB]],"CNS",Offshore_Wells_Jan_2024[[Spud Year]:[Spud Year]],BG$4,Offshore_Wells_Jan_2024[[Original Wellbore Intent]:[Original Wellbore Intent]],"Development",Offshore_Wells_Jan_2024[[Sidetrack/Respud]:[Sidetrack/Respud]],"Mech. Sidetracks")</f>
        <v>4</v>
      </c>
      <c r="BH156" s="81">
        <f>COUNTIFS(Offshore_Wells_Jan_2024[[Region QB]:[Region QB]],"CNS",Offshore_Wells_Jan_2024[[Spud Year]:[Spud Year]],BH$4,Offshore_Wells_Jan_2024[[Original Wellbore Intent]:[Original Wellbore Intent]],"Development",Offshore_Wells_Jan_2024[[Sidetrack/Respud]:[Sidetrack/Respud]],"Mech. Sidetracks")</f>
        <v>5</v>
      </c>
      <c r="BI156" s="81">
        <f>COUNTIFS(Offshore_Wells_Jan_2024[[Region QB]:[Region QB]],"CNS",Offshore_Wells_Jan_2024[[Spud Year]:[Spud Year]],BI$4,Offshore_Wells_Jan_2024[[Original Wellbore Intent]:[Original Wellbore Intent]],"Development",Offshore_Wells_Jan_2024[[Sidetrack/Respud]:[Sidetrack/Respud]],"Mech. Sidetracks")</f>
        <v>2</v>
      </c>
      <c r="BJ156" s="81">
        <f>COUNTIFS(Offshore_Wells_Jan_2024[[Region QB]:[Region QB]],"CNS",Offshore_Wells_Jan_2024[[Spud Year]:[Spud Year]],BJ$4,Offshore_Wells_Jan_2024[[Original Wellbore Intent]:[Original Wellbore Intent]],"Development",Offshore_Wells_Jan_2024[[Sidetrack/Respud]:[Sidetrack/Respud]],"Mech. Sidetracks")</f>
        <v>1</v>
      </c>
      <c r="BK156" s="73">
        <f t="shared" si="859"/>
        <v>786</v>
      </c>
    </row>
    <row r="157" spans="1:63" outlineLevel="1" x14ac:dyDescent="0.3">
      <c r="A157" s="17"/>
      <c r="B157" s="19" t="s">
        <v>40</v>
      </c>
      <c r="C157" s="81">
        <f>COUNTIFS(Offshore_Wells_Jan_2024[[Region QB]:[Region QB]],"NNS",Offshore_Wells_Jan_2024[[Spud Year]:[Spud Year]],C$4,Offshore_Wells_Jan_2024[[Original Wellbore Intent]:[Original Wellbore Intent]],"Development",Offshore_Wells_Jan_2024[[Sidetrack/Respud]:[Sidetrack/Respud]],"Mech. Sidetracks")</f>
        <v>0</v>
      </c>
      <c r="D157" s="81">
        <f>COUNTIFS(Offshore_Wells_Jan_2024[[Region QB]:[Region QB]],"NNS",Offshore_Wells_Jan_2024[[Spud Year]:[Spud Year]],D$4,Offshore_Wells_Jan_2024[[Original Wellbore Intent]:[Original Wellbore Intent]],"Development",Offshore_Wells_Jan_2024[[Sidetrack/Respud]:[Sidetrack/Respud]],"Mech. Sidetracks")</f>
        <v>0</v>
      </c>
      <c r="E157" s="81">
        <f>COUNTIFS(Offshore_Wells_Jan_2024[[Region QB]:[Region QB]],"NNS",Offshore_Wells_Jan_2024[[Spud Year]:[Spud Year]],E$4,Offshore_Wells_Jan_2024[[Original Wellbore Intent]:[Original Wellbore Intent]],"Development",Offshore_Wells_Jan_2024[[Sidetrack/Respud]:[Sidetrack/Respud]],"Mech. Sidetracks")</f>
        <v>0</v>
      </c>
      <c r="F157" s="81">
        <f>COUNTIFS(Offshore_Wells_Jan_2024[[Region QB]:[Region QB]],"NNS",Offshore_Wells_Jan_2024[[Spud Year]:[Spud Year]],F$4,Offshore_Wells_Jan_2024[[Original Wellbore Intent]:[Original Wellbore Intent]],"Development",Offshore_Wells_Jan_2024[[Sidetrack/Respud]:[Sidetrack/Respud]],"Mech. Sidetracks")</f>
        <v>0</v>
      </c>
      <c r="G157" s="81">
        <f>COUNTIFS(Offshore_Wells_Jan_2024[[Region QB]:[Region QB]],"NNS",Offshore_Wells_Jan_2024[[Spud Year]:[Spud Year]],G$4,Offshore_Wells_Jan_2024[[Original Wellbore Intent]:[Original Wellbore Intent]],"Development",Offshore_Wells_Jan_2024[[Sidetrack/Respud]:[Sidetrack/Respud]],"Mech. Sidetracks")</f>
        <v>0</v>
      </c>
      <c r="H157" s="81">
        <f>COUNTIFS(Offshore_Wells_Jan_2024[[Region QB]:[Region QB]],"NNS",Offshore_Wells_Jan_2024[[Spud Year]:[Spud Year]],H$4,Offshore_Wells_Jan_2024[[Original Wellbore Intent]:[Original Wellbore Intent]],"Development",Offshore_Wells_Jan_2024[[Sidetrack/Respud]:[Sidetrack/Respud]],"Mech. Sidetracks")</f>
        <v>0</v>
      </c>
      <c r="I157" s="81">
        <f>COUNTIFS(Offshore_Wells_Jan_2024[[Region QB]:[Region QB]],"NNS",Offshore_Wells_Jan_2024[[Spud Year]:[Spud Year]],I$4,Offshore_Wells_Jan_2024[[Original Wellbore Intent]:[Original Wellbore Intent]],"Development",Offshore_Wells_Jan_2024[[Sidetrack/Respud]:[Sidetrack/Respud]],"Mech. Sidetracks")</f>
        <v>0</v>
      </c>
      <c r="J157" s="81">
        <f>COUNTIFS(Offshore_Wells_Jan_2024[[Region QB]:[Region QB]],"NNS",Offshore_Wells_Jan_2024[[Spud Year]:[Spud Year]],J$4,Offshore_Wells_Jan_2024[[Original Wellbore Intent]:[Original Wellbore Intent]],"Development",Offshore_Wells_Jan_2024[[Sidetrack/Respud]:[Sidetrack/Respud]],"Mech. Sidetracks")</f>
        <v>0</v>
      </c>
      <c r="K157" s="81">
        <f>COUNTIFS(Offshore_Wells_Jan_2024[[Region QB]:[Region QB]],"NNS",Offshore_Wells_Jan_2024[[Spud Year]:[Spud Year]],K$4,Offshore_Wells_Jan_2024[[Original Wellbore Intent]:[Original Wellbore Intent]],"Development",Offshore_Wells_Jan_2024[[Sidetrack/Respud]:[Sidetrack/Respud]],"Mech. Sidetracks")</f>
        <v>0</v>
      </c>
      <c r="L157" s="81">
        <f>COUNTIFS(Offshore_Wells_Jan_2024[[Region QB]:[Region QB]],"NNS",Offshore_Wells_Jan_2024[[Spud Year]:[Spud Year]],L$4,Offshore_Wells_Jan_2024[[Original Wellbore Intent]:[Original Wellbore Intent]],"Development",Offshore_Wells_Jan_2024[[Sidetrack/Respud]:[Sidetrack/Respud]],"Mech. Sidetracks")</f>
        <v>0</v>
      </c>
      <c r="M157" s="81">
        <f>COUNTIFS(Offshore_Wells_Jan_2024[[Region QB]:[Region QB]],"NNS",Offshore_Wells_Jan_2024[[Spud Year]:[Spud Year]],M$4,Offshore_Wells_Jan_2024[[Original Wellbore Intent]:[Original Wellbore Intent]],"Development",Offshore_Wells_Jan_2024[[Sidetrack/Respud]:[Sidetrack/Respud]],"Mech. Sidetracks")</f>
        <v>0</v>
      </c>
      <c r="N157" s="81">
        <f>COUNTIFS(Offshore_Wells_Jan_2024[[Region QB]:[Region QB]],"NNS",Offshore_Wells_Jan_2024[[Spud Year]:[Spud Year]],N$4,Offshore_Wells_Jan_2024[[Original Wellbore Intent]:[Original Wellbore Intent]],"Development",Offshore_Wells_Jan_2024[[Sidetrack/Respud]:[Sidetrack/Respud]],"Mech. Sidetracks")</f>
        <v>0</v>
      </c>
      <c r="O157" s="81">
        <f>COUNTIFS(Offshore_Wells_Jan_2024[[Region QB]:[Region QB]],"NNS",Offshore_Wells_Jan_2024[[Spud Year]:[Spud Year]],O$4,Offshore_Wells_Jan_2024[[Original Wellbore Intent]:[Original Wellbore Intent]],"Development",Offshore_Wells_Jan_2024[[Sidetrack/Respud]:[Sidetrack/Respud]],"Mech. Sidetracks")</f>
        <v>0</v>
      </c>
      <c r="P157" s="81">
        <f>COUNTIFS(Offshore_Wells_Jan_2024[[Region QB]:[Region QB]],"NNS",Offshore_Wells_Jan_2024[[Spud Year]:[Spud Year]],P$4,Offshore_Wells_Jan_2024[[Original Wellbore Intent]:[Original Wellbore Intent]],"Development",Offshore_Wells_Jan_2024[[Sidetrack/Respud]:[Sidetrack/Respud]],"Mech. Sidetracks")</f>
        <v>1</v>
      </c>
      <c r="Q157" s="81">
        <f>COUNTIFS(Offshore_Wells_Jan_2024[[Region QB]:[Region QB]],"NNS",Offshore_Wells_Jan_2024[[Spud Year]:[Spud Year]],Q$4,Offshore_Wells_Jan_2024[[Original Wellbore Intent]:[Original Wellbore Intent]],"Development",Offshore_Wells_Jan_2024[[Sidetrack/Respud]:[Sidetrack/Respud]],"Mech. Sidetracks")</f>
        <v>2</v>
      </c>
      <c r="R157" s="81">
        <f>COUNTIFS(Offshore_Wells_Jan_2024[[Region QB]:[Region QB]],"NNS",Offshore_Wells_Jan_2024[[Spud Year]:[Spud Year]],R$4,Offshore_Wells_Jan_2024[[Original Wellbore Intent]:[Original Wellbore Intent]],"Development",Offshore_Wells_Jan_2024[[Sidetrack/Respud]:[Sidetrack/Respud]],"Mech. Sidetracks")</f>
        <v>8</v>
      </c>
      <c r="S157" s="81">
        <f>COUNTIFS(Offshore_Wells_Jan_2024[[Region QB]:[Region QB]],"NNS",Offshore_Wells_Jan_2024[[Spud Year]:[Spud Year]],S$4,Offshore_Wells_Jan_2024[[Original Wellbore Intent]:[Original Wellbore Intent]],"Development",Offshore_Wells_Jan_2024[[Sidetrack/Respud]:[Sidetrack/Respud]],"Mech. Sidetracks")</f>
        <v>13</v>
      </c>
      <c r="T157" s="81">
        <f>COUNTIFS(Offshore_Wells_Jan_2024[[Region QB]:[Region QB]],"NNS",Offshore_Wells_Jan_2024[[Spud Year]:[Spud Year]],T$4,Offshore_Wells_Jan_2024[[Original Wellbore Intent]:[Original Wellbore Intent]],"Development",Offshore_Wells_Jan_2024[[Sidetrack/Respud]:[Sidetrack/Respud]],"Mech. Sidetracks")</f>
        <v>12</v>
      </c>
      <c r="U157" s="81">
        <f>COUNTIFS(Offshore_Wells_Jan_2024[[Region QB]:[Region QB]],"NNS",Offshore_Wells_Jan_2024[[Spud Year]:[Spud Year]],U$4,Offshore_Wells_Jan_2024[[Original Wellbore Intent]:[Original Wellbore Intent]],"Development",Offshore_Wells_Jan_2024[[Sidetrack/Respud]:[Sidetrack/Respud]],"Mech. Sidetracks")</f>
        <v>11</v>
      </c>
      <c r="V157" s="81">
        <f>COUNTIFS(Offshore_Wells_Jan_2024[[Region QB]:[Region QB]],"NNS",Offshore_Wells_Jan_2024[[Spud Year]:[Spud Year]],V$4,Offshore_Wells_Jan_2024[[Original Wellbore Intent]:[Original Wellbore Intent]],"Development",Offshore_Wells_Jan_2024[[Sidetrack/Respud]:[Sidetrack/Respud]],"Mech. Sidetracks")</f>
        <v>8</v>
      </c>
      <c r="W157" s="81">
        <f>COUNTIFS(Offshore_Wells_Jan_2024[[Region QB]:[Region QB]],"NNS",Offshore_Wells_Jan_2024[[Spud Year]:[Spud Year]],W$4,Offshore_Wells_Jan_2024[[Original Wellbore Intent]:[Original Wellbore Intent]],"Development",Offshore_Wells_Jan_2024[[Sidetrack/Respud]:[Sidetrack/Respud]],"Mech. Sidetracks")</f>
        <v>11</v>
      </c>
      <c r="X157" s="81">
        <f>COUNTIFS(Offshore_Wells_Jan_2024[[Region QB]:[Region QB]],"NNS",Offshore_Wells_Jan_2024[[Spud Year]:[Spud Year]],X$4,Offshore_Wells_Jan_2024[[Original Wellbore Intent]:[Original Wellbore Intent]],"Development",Offshore_Wells_Jan_2024[[Sidetrack/Respud]:[Sidetrack/Respud]],"Mech. Sidetracks")</f>
        <v>12</v>
      </c>
      <c r="Y157" s="81">
        <f>COUNTIFS(Offshore_Wells_Jan_2024[[Region QB]:[Region QB]],"NNS",Offshore_Wells_Jan_2024[[Spud Year]:[Spud Year]],Y$4,Offshore_Wells_Jan_2024[[Original Wellbore Intent]:[Original Wellbore Intent]],"Development",Offshore_Wells_Jan_2024[[Sidetrack/Respud]:[Sidetrack/Respud]],"Mech. Sidetracks")</f>
        <v>9</v>
      </c>
      <c r="Z157" s="81">
        <f>COUNTIFS(Offshore_Wells_Jan_2024[[Region QB]:[Region QB]],"NNS",Offshore_Wells_Jan_2024[[Spud Year]:[Spud Year]],Z$4,Offshore_Wells_Jan_2024[[Original Wellbore Intent]:[Original Wellbore Intent]],"Development",Offshore_Wells_Jan_2024[[Sidetrack/Respud]:[Sidetrack/Respud]],"Mech. Sidetracks")</f>
        <v>10</v>
      </c>
      <c r="AA157" s="81">
        <f>COUNTIFS(Offshore_Wells_Jan_2024[[Region QB]:[Region QB]],"NNS",Offshore_Wells_Jan_2024[[Spud Year]:[Spud Year]],AA$4,Offshore_Wells_Jan_2024[[Original Wellbore Intent]:[Original Wellbore Intent]],"Development",Offshore_Wells_Jan_2024[[Sidetrack/Respud]:[Sidetrack/Respud]],"Mech. Sidetracks")</f>
        <v>6</v>
      </c>
      <c r="AB157" s="81">
        <f>COUNTIFS(Offshore_Wells_Jan_2024[[Region QB]:[Region QB]],"NNS",Offshore_Wells_Jan_2024[[Spud Year]:[Spud Year]],AB$4,Offshore_Wells_Jan_2024[[Original Wellbore Intent]:[Original Wellbore Intent]],"Development",Offshore_Wells_Jan_2024[[Sidetrack/Respud]:[Sidetrack/Respud]],"Mech. Sidetracks")</f>
        <v>17</v>
      </c>
      <c r="AC157" s="81">
        <f>COUNTIFS(Offshore_Wells_Jan_2024[[Region QB]:[Region QB]],"NNS",Offshore_Wells_Jan_2024[[Spud Year]:[Spud Year]],AC$4,Offshore_Wells_Jan_2024[[Original Wellbore Intent]:[Original Wellbore Intent]],"Development",Offshore_Wells_Jan_2024[[Sidetrack/Respud]:[Sidetrack/Respud]],"Mech. Sidetracks")</f>
        <v>12</v>
      </c>
      <c r="AD157" s="81">
        <f>COUNTIFS(Offshore_Wells_Jan_2024[[Region QB]:[Region QB]],"NNS",Offshore_Wells_Jan_2024[[Spud Year]:[Spud Year]],AD$4,Offshore_Wells_Jan_2024[[Original Wellbore Intent]:[Original Wellbore Intent]],"Development",Offshore_Wells_Jan_2024[[Sidetrack/Respud]:[Sidetrack/Respud]],"Mech. Sidetracks")</f>
        <v>12</v>
      </c>
      <c r="AE157" s="81">
        <f>COUNTIFS(Offshore_Wells_Jan_2024[[Region QB]:[Region QB]],"NNS",Offshore_Wells_Jan_2024[[Spud Year]:[Spud Year]],AE$4,Offshore_Wells_Jan_2024[[Original Wellbore Intent]:[Original Wellbore Intent]],"Development",Offshore_Wells_Jan_2024[[Sidetrack/Respud]:[Sidetrack/Respud]],"Mech. Sidetracks")</f>
        <v>15</v>
      </c>
      <c r="AF157" s="81">
        <f>COUNTIFS(Offshore_Wells_Jan_2024[[Region QB]:[Region QB]],"NNS",Offshore_Wells_Jan_2024[[Spud Year]:[Spud Year]],AF$4,Offshore_Wells_Jan_2024[[Original Wellbore Intent]:[Original Wellbore Intent]],"Development",Offshore_Wells_Jan_2024[[Sidetrack/Respud]:[Sidetrack/Respud]],"Mech. Sidetracks")</f>
        <v>33</v>
      </c>
      <c r="AG157" s="81">
        <f>COUNTIFS(Offshore_Wells_Jan_2024[[Region QB]:[Region QB]],"NNS",Offshore_Wells_Jan_2024[[Spud Year]:[Spud Year]],AG$4,Offshore_Wells_Jan_2024[[Original Wellbore Intent]:[Original Wellbore Intent]],"Development",Offshore_Wells_Jan_2024[[Sidetrack/Respud]:[Sidetrack/Respud]],"Mech. Sidetracks")</f>
        <v>22</v>
      </c>
      <c r="AH157" s="81">
        <f>COUNTIFS(Offshore_Wells_Jan_2024[[Region QB]:[Region QB]],"NNS",Offshore_Wells_Jan_2024[[Spud Year]:[Spud Year]],AH$4,Offshore_Wells_Jan_2024[[Original Wellbore Intent]:[Original Wellbore Intent]],"Development",Offshore_Wells_Jan_2024[[Sidetrack/Respud]:[Sidetrack/Respud]],"Mech. Sidetracks")</f>
        <v>25</v>
      </c>
      <c r="AI157" s="81">
        <f>COUNTIFS(Offshore_Wells_Jan_2024[[Region QB]:[Region QB]],"NNS",Offshore_Wells_Jan_2024[[Spud Year]:[Spud Year]],AI$4,Offshore_Wells_Jan_2024[[Original Wellbore Intent]:[Original Wellbore Intent]],"Development",Offshore_Wells_Jan_2024[[Sidetrack/Respud]:[Sidetrack/Respud]],"Mech. Sidetracks")</f>
        <v>37</v>
      </c>
      <c r="AJ157" s="81">
        <f>COUNTIFS(Offshore_Wells_Jan_2024[[Region QB]:[Region QB]],"NNS",Offshore_Wells_Jan_2024[[Spud Year]:[Spud Year]],AJ$4,Offshore_Wells_Jan_2024[[Original Wellbore Intent]:[Original Wellbore Intent]],"Development",Offshore_Wells_Jan_2024[[Sidetrack/Respud]:[Sidetrack/Respud]],"Mech. Sidetracks")</f>
        <v>35</v>
      </c>
      <c r="AK157" s="81">
        <f>COUNTIFS(Offshore_Wells_Jan_2024[[Region QB]:[Region QB]],"NNS",Offshore_Wells_Jan_2024[[Spud Year]:[Spud Year]],AK$4,Offshore_Wells_Jan_2024[[Original Wellbore Intent]:[Original Wellbore Intent]],"Development",Offshore_Wells_Jan_2024[[Sidetrack/Respud]:[Sidetrack/Respud]],"Mech. Sidetracks")</f>
        <v>46</v>
      </c>
      <c r="AL157" s="81">
        <f>COUNTIFS(Offshore_Wells_Jan_2024[[Region QB]:[Region QB]],"NNS",Offshore_Wells_Jan_2024[[Spud Year]:[Spud Year]],AL$4,Offshore_Wells_Jan_2024[[Original Wellbore Intent]:[Original Wellbore Intent]],"Development",Offshore_Wells_Jan_2024[[Sidetrack/Respud]:[Sidetrack/Respud]],"Mech. Sidetracks")</f>
        <v>21</v>
      </c>
      <c r="AM157" s="81">
        <f>COUNTIFS(Offshore_Wells_Jan_2024[[Region QB]:[Region QB]],"NNS",Offshore_Wells_Jan_2024[[Spud Year]:[Spud Year]],AM$4,Offshore_Wells_Jan_2024[[Original Wellbore Intent]:[Original Wellbore Intent]],"Development",Offshore_Wells_Jan_2024[[Sidetrack/Respud]:[Sidetrack/Respud]],"Mech. Sidetracks")</f>
        <v>40</v>
      </c>
      <c r="AN157" s="81">
        <f>COUNTIFS(Offshore_Wells_Jan_2024[[Region QB]:[Region QB]],"NNS",Offshore_Wells_Jan_2024[[Spud Year]:[Spud Year]],AN$4,Offshore_Wells_Jan_2024[[Original Wellbore Intent]:[Original Wellbore Intent]],"Development",Offshore_Wells_Jan_2024[[Sidetrack/Respud]:[Sidetrack/Respud]],"Mech. Sidetracks")</f>
        <v>38</v>
      </c>
      <c r="AO157" s="81">
        <f>COUNTIFS(Offshore_Wells_Jan_2024[[Region QB]:[Region QB]],"NNS",Offshore_Wells_Jan_2024[[Spud Year]:[Spud Year]],AO$4,Offshore_Wells_Jan_2024[[Original Wellbore Intent]:[Original Wellbore Intent]],"Development",Offshore_Wells_Jan_2024[[Sidetrack/Respud]:[Sidetrack/Respud]],"Mech. Sidetracks")</f>
        <v>51</v>
      </c>
      <c r="AP157" s="81">
        <f>COUNTIFS(Offshore_Wells_Jan_2024[[Region QB]:[Region QB]],"NNS",Offshore_Wells_Jan_2024[[Spud Year]:[Spud Year]],AP$4,Offshore_Wells_Jan_2024[[Original Wellbore Intent]:[Original Wellbore Intent]],"Development",Offshore_Wells_Jan_2024[[Sidetrack/Respud]:[Sidetrack/Respud]],"Mech. Sidetracks")</f>
        <v>16</v>
      </c>
      <c r="AQ157" s="81">
        <f>COUNTIFS(Offshore_Wells_Jan_2024[[Region QB]:[Region QB]],"NNS",Offshore_Wells_Jan_2024[[Spud Year]:[Spud Year]],AQ$4,Offshore_Wells_Jan_2024[[Original Wellbore Intent]:[Original Wellbore Intent]],"Development",Offshore_Wells_Jan_2024[[Sidetrack/Respud]:[Sidetrack/Respud]],"Mech. Sidetracks")</f>
        <v>17</v>
      </c>
      <c r="AR157" s="81">
        <f>COUNTIFS(Offshore_Wells_Jan_2024[[Region QB]:[Region QB]],"NNS",Offshore_Wells_Jan_2024[[Spud Year]:[Spud Year]],AR$4,Offshore_Wells_Jan_2024[[Original Wellbore Intent]:[Original Wellbore Intent]],"Development",Offshore_Wells_Jan_2024[[Sidetrack/Respud]:[Sidetrack/Respud]],"Mech. Sidetracks")</f>
        <v>18</v>
      </c>
      <c r="AS157" s="81">
        <f>COUNTIFS(Offshore_Wells_Jan_2024[[Region QB]:[Region QB]],"NNS",Offshore_Wells_Jan_2024[[Spud Year]:[Spud Year]],AS$4,Offshore_Wells_Jan_2024[[Original Wellbore Intent]:[Original Wellbore Intent]],"Development",Offshore_Wells_Jan_2024[[Sidetrack/Respud]:[Sidetrack/Respud]],"Mech. Sidetracks")</f>
        <v>27</v>
      </c>
      <c r="AT157" s="81">
        <f>COUNTIFS(Offshore_Wells_Jan_2024[[Region QB]:[Region QB]],"NNS",Offshore_Wells_Jan_2024[[Spud Year]:[Spud Year]],AT$4,Offshore_Wells_Jan_2024[[Original Wellbore Intent]:[Original Wellbore Intent]],"Development",Offshore_Wells_Jan_2024[[Sidetrack/Respud]:[Sidetrack/Respud]],"Mech. Sidetracks")</f>
        <v>12</v>
      </c>
      <c r="AU157" s="81">
        <f>COUNTIFS(Offshore_Wells_Jan_2024[[Region QB]:[Region QB]],"NNS",Offshore_Wells_Jan_2024[[Spud Year]:[Spud Year]],AU$4,Offshore_Wells_Jan_2024[[Original Wellbore Intent]:[Original Wellbore Intent]],"Development",Offshore_Wells_Jan_2024[[Sidetrack/Respud]:[Sidetrack/Respud]],"Mech. Sidetracks")</f>
        <v>11</v>
      </c>
      <c r="AV157" s="81">
        <f>COUNTIFS(Offshore_Wells_Jan_2024[[Region QB]:[Region QB]],"NNS",Offshore_Wells_Jan_2024[[Spud Year]:[Spud Year]],AV$4,Offshore_Wells_Jan_2024[[Original Wellbore Intent]:[Original Wellbore Intent]],"Development",Offshore_Wells_Jan_2024[[Sidetrack/Respud]:[Sidetrack/Respud]],"Mech. Sidetracks")</f>
        <v>3</v>
      </c>
      <c r="AW157" s="81">
        <f>COUNTIFS(Offshore_Wells_Jan_2024[[Region QB]:[Region QB]],"NNS",Offshore_Wells_Jan_2024[[Spud Year]:[Spud Year]],AW$4,Offshore_Wells_Jan_2024[[Original Wellbore Intent]:[Original Wellbore Intent]],"Development",Offshore_Wells_Jan_2024[[Sidetrack/Respud]:[Sidetrack/Respud]],"Mech. Sidetracks")</f>
        <v>9</v>
      </c>
      <c r="AX157" s="81">
        <f>COUNTIFS(Offshore_Wells_Jan_2024[[Region QB]:[Region QB]],"NNS",Offshore_Wells_Jan_2024[[Spud Year]:[Spud Year]],AX$4,Offshore_Wells_Jan_2024[[Original Wellbore Intent]:[Original Wellbore Intent]],"Development",Offshore_Wells_Jan_2024[[Sidetrack/Respud]:[Sidetrack/Respud]],"Mech. Sidetracks")</f>
        <v>6</v>
      </c>
      <c r="AY157" s="81">
        <f>COUNTIFS(Offshore_Wells_Jan_2024[[Region QB]:[Region QB]],"NNS",Offshore_Wells_Jan_2024[[Spud Year]:[Spud Year]],AY$4,Offshore_Wells_Jan_2024[[Original Wellbore Intent]:[Original Wellbore Intent]],"Development",Offshore_Wells_Jan_2024[[Sidetrack/Respud]:[Sidetrack/Respud]],"Mech. Sidetracks")</f>
        <v>3</v>
      </c>
      <c r="AZ157" s="81">
        <f>COUNTIFS(Offshore_Wells_Jan_2024[[Region QB]:[Region QB]],"NNS",Offshore_Wells_Jan_2024[[Spud Year]:[Spud Year]],AZ$4,Offshore_Wells_Jan_2024[[Original Wellbore Intent]:[Original Wellbore Intent]],"Development",Offshore_Wells_Jan_2024[[Sidetrack/Respud]:[Sidetrack/Respud]],"Mech. Sidetracks")</f>
        <v>9</v>
      </c>
      <c r="BA157" s="81">
        <f>COUNTIFS(Offshore_Wells_Jan_2024[[Region QB]:[Region QB]],"NNS",Offshore_Wells_Jan_2024[[Spud Year]:[Spud Year]],BA$4,Offshore_Wells_Jan_2024[[Original Wellbore Intent]:[Original Wellbore Intent]],"Development",Offshore_Wells_Jan_2024[[Sidetrack/Respud]:[Sidetrack/Respud]],"Mech. Sidetracks")</f>
        <v>7</v>
      </c>
      <c r="BB157" s="81">
        <f>COUNTIFS(Offshore_Wells_Jan_2024[[Region QB]:[Region QB]],"NNS",Offshore_Wells_Jan_2024[[Spud Year]:[Spud Year]],BB$4,Offshore_Wells_Jan_2024[[Original Wellbore Intent]:[Original Wellbore Intent]],"Development",Offshore_Wells_Jan_2024[[Sidetrack/Respud]:[Sidetrack/Respud]],"Mech. Sidetracks")</f>
        <v>11</v>
      </c>
      <c r="BC157" s="81">
        <f>COUNTIFS(Offshore_Wells_Jan_2024[[Region QB]:[Region QB]],"NNS",Offshore_Wells_Jan_2024[[Spud Year]:[Spud Year]],BC$4,Offshore_Wells_Jan_2024[[Original Wellbore Intent]:[Original Wellbore Intent]],"Development",Offshore_Wells_Jan_2024[[Sidetrack/Respud]:[Sidetrack/Respud]],"Mech. Sidetracks")</f>
        <v>6</v>
      </c>
      <c r="BD157" s="81">
        <f>COUNTIFS(Offshore_Wells_Jan_2024[[Region QB]:[Region QB]],"NNS",Offshore_Wells_Jan_2024[[Spud Year]:[Spud Year]],BD$4,Offshore_Wells_Jan_2024[[Original Wellbore Intent]:[Original Wellbore Intent]],"Development",Offshore_Wells_Jan_2024[[Sidetrack/Respud]:[Sidetrack/Respud]],"Mech. Sidetracks")</f>
        <v>4</v>
      </c>
      <c r="BE157" s="81">
        <f>COUNTIFS(Offshore_Wells_Jan_2024[[Region QB]:[Region QB]],"NNS",Offshore_Wells_Jan_2024[[Spud Year]:[Spud Year]],BE$4,Offshore_Wells_Jan_2024[[Original Wellbore Intent]:[Original Wellbore Intent]],"Development",Offshore_Wells_Jan_2024[[Sidetrack/Respud]:[Sidetrack/Respud]],"Mech. Sidetracks")</f>
        <v>3</v>
      </c>
      <c r="BF157" s="81">
        <f>COUNTIFS(Offshore_Wells_Jan_2024[[Region QB]:[Region QB]],"NNS",Offshore_Wells_Jan_2024[[Spud Year]:[Spud Year]],BF$4,Offshore_Wells_Jan_2024[[Original Wellbore Intent]:[Original Wellbore Intent]],"Development",Offshore_Wells_Jan_2024[[Sidetrack/Respud]:[Sidetrack/Respud]],"Mech. Sidetracks")</f>
        <v>9</v>
      </c>
      <c r="BG157" s="81">
        <f>COUNTIFS(Offshore_Wells_Jan_2024[[Region QB]:[Region QB]],"NNS",Offshore_Wells_Jan_2024[[Spud Year]:[Spud Year]],BG$4,Offshore_Wells_Jan_2024[[Original Wellbore Intent]:[Original Wellbore Intent]],"Development",Offshore_Wells_Jan_2024[[Sidetrack/Respud]:[Sidetrack/Respud]],"Mech. Sidetracks")</f>
        <v>3</v>
      </c>
      <c r="BH157" s="81">
        <f>COUNTIFS(Offshore_Wells_Jan_2024[[Region QB]:[Region QB]],"NNS",Offshore_Wells_Jan_2024[[Spud Year]:[Spud Year]],BH$4,Offshore_Wells_Jan_2024[[Original Wellbore Intent]:[Original Wellbore Intent]],"Development",Offshore_Wells_Jan_2024[[Sidetrack/Respud]:[Sidetrack/Respud]],"Mech. Sidetracks")</f>
        <v>6</v>
      </c>
      <c r="BI157" s="81">
        <f>COUNTIFS(Offshore_Wells_Jan_2024[[Region QB]:[Region QB]],"NNS",Offshore_Wells_Jan_2024[[Spud Year]:[Spud Year]],BI$4,Offshore_Wells_Jan_2024[[Original Wellbore Intent]:[Original Wellbore Intent]],"Development",Offshore_Wells_Jan_2024[[Sidetrack/Respud]:[Sidetrack/Respud]],"Mech. Sidetracks")</f>
        <v>4</v>
      </c>
      <c r="BJ157" s="81">
        <f>COUNTIFS(Offshore_Wells_Jan_2024[[Region QB]:[Region QB]],"NNS",Offshore_Wells_Jan_2024[[Spud Year]:[Spud Year]],BJ$4,Offshore_Wells_Jan_2024[[Original Wellbore Intent]:[Original Wellbore Intent]],"Development",Offshore_Wells_Jan_2024[[Sidetrack/Respud]:[Sidetrack/Respud]],"Mech. Sidetracks")</f>
        <v>2</v>
      </c>
      <c r="BK157" s="73">
        <f t="shared" si="859"/>
        <v>693</v>
      </c>
    </row>
    <row r="158" spans="1:63" outlineLevel="1" x14ac:dyDescent="0.3">
      <c r="A158" s="17"/>
      <c r="B158" s="19" t="s">
        <v>41</v>
      </c>
      <c r="C158" s="81">
        <f>COUNTIFS(Offshore_Wells_Jan_2024[[Region QB]:[Region QB]],"SNS",Offshore_Wells_Jan_2024[[Spud Year]:[Spud Year]],C$4,Offshore_Wells_Jan_2024[[Original Wellbore Intent]:[Original Wellbore Intent]],"Development",Offshore_Wells_Jan_2024[[Sidetrack/Respud]:[Sidetrack/Respud]],"Mech. Sidetracks")</f>
        <v>0</v>
      </c>
      <c r="D158" s="81">
        <f>COUNTIFS(Offshore_Wells_Jan_2024[[Region QB]:[Region QB]],"SNS",Offshore_Wells_Jan_2024[[Spud Year]:[Spud Year]],D$4,Offshore_Wells_Jan_2024[[Original Wellbore Intent]:[Original Wellbore Intent]],"Development",Offshore_Wells_Jan_2024[[Sidetrack/Respud]:[Sidetrack/Respud]],"Mech. Sidetracks")</f>
        <v>0</v>
      </c>
      <c r="E158" s="81">
        <f>COUNTIFS(Offshore_Wells_Jan_2024[[Region QB]:[Region QB]],"SNS",Offshore_Wells_Jan_2024[[Spud Year]:[Spud Year]],E$4,Offshore_Wells_Jan_2024[[Original Wellbore Intent]:[Original Wellbore Intent]],"Development",Offshore_Wells_Jan_2024[[Sidetrack/Respud]:[Sidetrack/Respud]],"Mech. Sidetracks")</f>
        <v>0</v>
      </c>
      <c r="F158" s="81">
        <f>COUNTIFS(Offshore_Wells_Jan_2024[[Region QB]:[Region QB]],"SNS",Offshore_Wells_Jan_2024[[Spud Year]:[Spud Year]],F$4,Offshore_Wells_Jan_2024[[Original Wellbore Intent]:[Original Wellbore Intent]],"Development",Offshore_Wells_Jan_2024[[Sidetrack/Respud]:[Sidetrack/Respud]],"Mech. Sidetracks")</f>
        <v>0</v>
      </c>
      <c r="G158" s="81">
        <f>COUNTIFS(Offshore_Wells_Jan_2024[[Region QB]:[Region QB]],"SNS",Offshore_Wells_Jan_2024[[Spud Year]:[Spud Year]],G$4,Offshore_Wells_Jan_2024[[Original Wellbore Intent]:[Original Wellbore Intent]],"Development",Offshore_Wells_Jan_2024[[Sidetrack/Respud]:[Sidetrack/Respud]],"Mech. Sidetracks")</f>
        <v>0</v>
      </c>
      <c r="H158" s="81">
        <f>COUNTIFS(Offshore_Wells_Jan_2024[[Region QB]:[Region QB]],"SNS",Offshore_Wells_Jan_2024[[Spud Year]:[Spud Year]],H$4,Offshore_Wells_Jan_2024[[Original Wellbore Intent]:[Original Wellbore Intent]],"Development",Offshore_Wells_Jan_2024[[Sidetrack/Respud]:[Sidetrack/Respud]],"Mech. Sidetracks")</f>
        <v>1</v>
      </c>
      <c r="I158" s="81">
        <f>COUNTIFS(Offshore_Wells_Jan_2024[[Region QB]:[Region QB]],"SNS",Offshore_Wells_Jan_2024[[Spud Year]:[Spud Year]],I$4,Offshore_Wells_Jan_2024[[Original Wellbore Intent]:[Original Wellbore Intent]],"Development",Offshore_Wells_Jan_2024[[Sidetrack/Respud]:[Sidetrack/Respud]],"Mech. Sidetracks")</f>
        <v>2</v>
      </c>
      <c r="J158" s="81">
        <f>COUNTIFS(Offshore_Wells_Jan_2024[[Region QB]:[Region QB]],"SNS",Offshore_Wells_Jan_2024[[Spud Year]:[Spud Year]],J$4,Offshore_Wells_Jan_2024[[Original Wellbore Intent]:[Original Wellbore Intent]],"Development",Offshore_Wells_Jan_2024[[Sidetrack/Respud]:[Sidetrack/Respud]],"Mech. Sidetracks")</f>
        <v>0</v>
      </c>
      <c r="K158" s="81">
        <f>COUNTIFS(Offshore_Wells_Jan_2024[[Region QB]:[Region QB]],"SNS",Offshore_Wells_Jan_2024[[Spud Year]:[Spud Year]],K$4,Offshore_Wells_Jan_2024[[Original Wellbore Intent]:[Original Wellbore Intent]],"Development",Offshore_Wells_Jan_2024[[Sidetrack/Respud]:[Sidetrack/Respud]],"Mech. Sidetracks")</f>
        <v>2</v>
      </c>
      <c r="L158" s="81">
        <f>COUNTIFS(Offshore_Wells_Jan_2024[[Region QB]:[Region QB]],"SNS",Offshore_Wells_Jan_2024[[Spud Year]:[Spud Year]],L$4,Offshore_Wells_Jan_2024[[Original Wellbore Intent]:[Original Wellbore Intent]],"Development",Offshore_Wells_Jan_2024[[Sidetrack/Respud]:[Sidetrack/Respud]],"Mech. Sidetracks")</f>
        <v>0</v>
      </c>
      <c r="M158" s="81">
        <f>COUNTIFS(Offshore_Wells_Jan_2024[[Region QB]:[Region QB]],"SNS",Offshore_Wells_Jan_2024[[Spud Year]:[Spud Year]],M$4,Offshore_Wells_Jan_2024[[Original Wellbore Intent]:[Original Wellbore Intent]],"Development",Offshore_Wells_Jan_2024[[Sidetrack/Respud]:[Sidetrack/Respud]],"Mech. Sidetracks")</f>
        <v>1</v>
      </c>
      <c r="N158" s="81">
        <f>COUNTIFS(Offshore_Wells_Jan_2024[[Region QB]:[Region QB]],"SNS",Offshore_Wells_Jan_2024[[Spud Year]:[Spud Year]],N$4,Offshore_Wells_Jan_2024[[Original Wellbore Intent]:[Original Wellbore Intent]],"Development",Offshore_Wells_Jan_2024[[Sidetrack/Respud]:[Sidetrack/Respud]],"Mech. Sidetracks")</f>
        <v>2</v>
      </c>
      <c r="O158" s="81">
        <f>COUNTIFS(Offshore_Wells_Jan_2024[[Region QB]:[Region QB]],"SNS",Offshore_Wells_Jan_2024[[Spud Year]:[Spud Year]],O$4,Offshore_Wells_Jan_2024[[Original Wellbore Intent]:[Original Wellbore Intent]],"Development",Offshore_Wells_Jan_2024[[Sidetrack/Respud]:[Sidetrack/Respud]],"Mech. Sidetracks")</f>
        <v>1</v>
      </c>
      <c r="P158" s="81">
        <f>COUNTIFS(Offshore_Wells_Jan_2024[[Region QB]:[Region QB]],"SNS",Offshore_Wells_Jan_2024[[Spud Year]:[Spud Year]],P$4,Offshore_Wells_Jan_2024[[Original Wellbore Intent]:[Original Wellbore Intent]],"Development",Offshore_Wells_Jan_2024[[Sidetrack/Respud]:[Sidetrack/Respud]],"Mech. Sidetracks")</f>
        <v>0</v>
      </c>
      <c r="Q158" s="81">
        <f>COUNTIFS(Offshore_Wells_Jan_2024[[Region QB]:[Region QB]],"SNS",Offshore_Wells_Jan_2024[[Spud Year]:[Spud Year]],Q$4,Offshore_Wells_Jan_2024[[Original Wellbore Intent]:[Original Wellbore Intent]],"Development",Offshore_Wells_Jan_2024[[Sidetrack/Respud]:[Sidetrack/Respud]],"Mech. Sidetracks")</f>
        <v>1</v>
      </c>
      <c r="R158" s="81">
        <f>COUNTIFS(Offshore_Wells_Jan_2024[[Region QB]:[Region QB]],"SNS",Offshore_Wells_Jan_2024[[Spud Year]:[Spud Year]],R$4,Offshore_Wells_Jan_2024[[Original Wellbore Intent]:[Original Wellbore Intent]],"Development",Offshore_Wells_Jan_2024[[Sidetrack/Respud]:[Sidetrack/Respud]],"Mech. Sidetracks")</f>
        <v>0</v>
      </c>
      <c r="S158" s="81">
        <f>COUNTIFS(Offshore_Wells_Jan_2024[[Region QB]:[Region QB]],"SNS",Offshore_Wells_Jan_2024[[Spud Year]:[Spud Year]],S$4,Offshore_Wells_Jan_2024[[Original Wellbore Intent]:[Original Wellbore Intent]],"Development",Offshore_Wells_Jan_2024[[Sidetrack/Respud]:[Sidetrack/Respud]],"Mech. Sidetracks")</f>
        <v>0</v>
      </c>
      <c r="T158" s="81">
        <f>COUNTIFS(Offshore_Wells_Jan_2024[[Region QB]:[Region QB]],"SNS",Offshore_Wells_Jan_2024[[Spud Year]:[Spud Year]],T$4,Offshore_Wells_Jan_2024[[Original Wellbore Intent]:[Original Wellbore Intent]],"Development",Offshore_Wells_Jan_2024[[Sidetrack/Respud]:[Sidetrack/Respud]],"Mech. Sidetracks")</f>
        <v>0</v>
      </c>
      <c r="U158" s="81">
        <f>COUNTIFS(Offshore_Wells_Jan_2024[[Region QB]:[Region QB]],"SNS",Offshore_Wells_Jan_2024[[Spud Year]:[Spud Year]],U$4,Offshore_Wells_Jan_2024[[Original Wellbore Intent]:[Original Wellbore Intent]],"Development",Offshore_Wells_Jan_2024[[Sidetrack/Respud]:[Sidetrack/Respud]],"Mech. Sidetracks")</f>
        <v>0</v>
      </c>
      <c r="V158" s="81">
        <f>COUNTIFS(Offshore_Wells_Jan_2024[[Region QB]:[Region QB]],"SNS",Offshore_Wells_Jan_2024[[Spud Year]:[Spud Year]],V$4,Offshore_Wells_Jan_2024[[Original Wellbore Intent]:[Original Wellbore Intent]],"Development",Offshore_Wells_Jan_2024[[Sidetrack/Respud]:[Sidetrack/Respud]],"Mech. Sidetracks")</f>
        <v>1</v>
      </c>
      <c r="W158" s="81">
        <f>COUNTIFS(Offshore_Wells_Jan_2024[[Region QB]:[Region QB]],"SNS",Offshore_Wells_Jan_2024[[Spud Year]:[Spud Year]],W$4,Offshore_Wells_Jan_2024[[Original Wellbore Intent]:[Original Wellbore Intent]],"Development",Offshore_Wells_Jan_2024[[Sidetrack/Respud]:[Sidetrack/Respud]],"Mech. Sidetracks")</f>
        <v>2</v>
      </c>
      <c r="X158" s="81">
        <f>COUNTIFS(Offshore_Wells_Jan_2024[[Region QB]:[Region QB]],"SNS",Offshore_Wells_Jan_2024[[Spud Year]:[Spud Year]],X$4,Offshore_Wells_Jan_2024[[Original Wellbore Intent]:[Original Wellbore Intent]],"Development",Offshore_Wells_Jan_2024[[Sidetrack/Respud]:[Sidetrack/Respud]],"Mech. Sidetracks")</f>
        <v>1</v>
      </c>
      <c r="Y158" s="81">
        <f>COUNTIFS(Offshore_Wells_Jan_2024[[Region QB]:[Region QB]],"SNS",Offshore_Wells_Jan_2024[[Spud Year]:[Spud Year]],Y$4,Offshore_Wells_Jan_2024[[Original Wellbore Intent]:[Original Wellbore Intent]],"Development",Offshore_Wells_Jan_2024[[Sidetrack/Respud]:[Sidetrack/Respud]],"Mech. Sidetracks")</f>
        <v>0</v>
      </c>
      <c r="Z158" s="81">
        <f>COUNTIFS(Offshore_Wells_Jan_2024[[Region QB]:[Region QB]],"SNS",Offshore_Wells_Jan_2024[[Spud Year]:[Spud Year]],Z$4,Offshore_Wells_Jan_2024[[Original Wellbore Intent]:[Original Wellbore Intent]],"Development",Offshore_Wells_Jan_2024[[Sidetrack/Respud]:[Sidetrack/Respud]],"Mech. Sidetracks")</f>
        <v>3</v>
      </c>
      <c r="AA158" s="81">
        <f>COUNTIFS(Offshore_Wells_Jan_2024[[Region QB]:[Region QB]],"SNS",Offshore_Wells_Jan_2024[[Spud Year]:[Spud Year]],AA$4,Offshore_Wells_Jan_2024[[Original Wellbore Intent]:[Original Wellbore Intent]],"Development",Offshore_Wells_Jan_2024[[Sidetrack/Respud]:[Sidetrack/Respud]],"Mech. Sidetracks")</f>
        <v>4</v>
      </c>
      <c r="AB158" s="81">
        <f>COUNTIFS(Offshore_Wells_Jan_2024[[Region QB]:[Region QB]],"SNS",Offshore_Wells_Jan_2024[[Spud Year]:[Spud Year]],AB$4,Offshore_Wells_Jan_2024[[Original Wellbore Intent]:[Original Wellbore Intent]],"Development",Offshore_Wells_Jan_2024[[Sidetrack/Respud]:[Sidetrack/Respud]],"Mech. Sidetracks")</f>
        <v>1</v>
      </c>
      <c r="AC158" s="81">
        <f>COUNTIFS(Offshore_Wells_Jan_2024[[Region QB]:[Region QB]],"SNS",Offshore_Wells_Jan_2024[[Spud Year]:[Spud Year]],AC$4,Offshore_Wells_Jan_2024[[Original Wellbore Intent]:[Original Wellbore Intent]],"Development",Offshore_Wells_Jan_2024[[Sidetrack/Respud]:[Sidetrack/Respud]],"Mech. Sidetracks")</f>
        <v>5</v>
      </c>
      <c r="AD158" s="81">
        <f>COUNTIFS(Offshore_Wells_Jan_2024[[Region QB]:[Region QB]],"SNS",Offshore_Wells_Jan_2024[[Spud Year]:[Spud Year]],AD$4,Offshore_Wells_Jan_2024[[Original Wellbore Intent]:[Original Wellbore Intent]],"Development",Offshore_Wells_Jan_2024[[Sidetrack/Respud]:[Sidetrack/Respud]],"Mech. Sidetracks")</f>
        <v>5</v>
      </c>
      <c r="AE158" s="81">
        <f>COUNTIFS(Offshore_Wells_Jan_2024[[Region QB]:[Region QB]],"SNS",Offshore_Wells_Jan_2024[[Spud Year]:[Spud Year]],AE$4,Offshore_Wells_Jan_2024[[Original Wellbore Intent]:[Original Wellbore Intent]],"Development",Offshore_Wells_Jan_2024[[Sidetrack/Respud]:[Sidetrack/Respud]],"Mech. Sidetracks")</f>
        <v>6</v>
      </c>
      <c r="AF158" s="81">
        <f>COUNTIFS(Offshore_Wells_Jan_2024[[Region QB]:[Region QB]],"SNS",Offshore_Wells_Jan_2024[[Spud Year]:[Spud Year]],AF$4,Offshore_Wells_Jan_2024[[Original Wellbore Intent]:[Original Wellbore Intent]],"Development",Offshore_Wells_Jan_2024[[Sidetrack/Respud]:[Sidetrack/Respud]],"Mech. Sidetracks")</f>
        <v>3</v>
      </c>
      <c r="AG158" s="81">
        <f>COUNTIFS(Offshore_Wells_Jan_2024[[Region QB]:[Region QB]],"SNS",Offshore_Wells_Jan_2024[[Spud Year]:[Spud Year]],AG$4,Offshore_Wells_Jan_2024[[Original Wellbore Intent]:[Original Wellbore Intent]],"Development",Offshore_Wells_Jan_2024[[Sidetrack/Respud]:[Sidetrack/Respud]],"Mech. Sidetracks")</f>
        <v>12</v>
      </c>
      <c r="AH158" s="81">
        <f>COUNTIFS(Offshore_Wells_Jan_2024[[Region QB]:[Region QB]],"SNS",Offshore_Wells_Jan_2024[[Spud Year]:[Spud Year]],AH$4,Offshore_Wells_Jan_2024[[Original Wellbore Intent]:[Original Wellbore Intent]],"Development",Offshore_Wells_Jan_2024[[Sidetrack/Respud]:[Sidetrack/Respud]],"Mech. Sidetracks")</f>
        <v>11</v>
      </c>
      <c r="AI158" s="81">
        <f>COUNTIFS(Offshore_Wells_Jan_2024[[Region QB]:[Region QB]],"SNS",Offshore_Wells_Jan_2024[[Spud Year]:[Spud Year]],AI$4,Offshore_Wells_Jan_2024[[Original Wellbore Intent]:[Original Wellbore Intent]],"Development",Offshore_Wells_Jan_2024[[Sidetrack/Respud]:[Sidetrack/Respud]],"Mech. Sidetracks")</f>
        <v>9</v>
      </c>
      <c r="AJ158" s="81">
        <f>COUNTIFS(Offshore_Wells_Jan_2024[[Region QB]:[Region QB]],"SNS",Offshore_Wells_Jan_2024[[Spud Year]:[Spud Year]],AJ$4,Offshore_Wells_Jan_2024[[Original Wellbore Intent]:[Original Wellbore Intent]],"Development",Offshore_Wells_Jan_2024[[Sidetrack/Respud]:[Sidetrack/Respud]],"Mech. Sidetracks")</f>
        <v>7</v>
      </c>
      <c r="AK158" s="81">
        <f>COUNTIFS(Offshore_Wells_Jan_2024[[Region QB]:[Region QB]],"SNS",Offshore_Wells_Jan_2024[[Spud Year]:[Spud Year]],AK$4,Offshore_Wells_Jan_2024[[Original Wellbore Intent]:[Original Wellbore Intent]],"Development",Offshore_Wells_Jan_2024[[Sidetrack/Respud]:[Sidetrack/Respud]],"Mech. Sidetracks")</f>
        <v>12</v>
      </c>
      <c r="AL158" s="81">
        <f>COUNTIFS(Offshore_Wells_Jan_2024[[Region QB]:[Region QB]],"SNS",Offshore_Wells_Jan_2024[[Spud Year]:[Spud Year]],AL$4,Offshore_Wells_Jan_2024[[Original Wellbore Intent]:[Original Wellbore Intent]],"Development",Offshore_Wells_Jan_2024[[Sidetrack/Respud]:[Sidetrack/Respud]],"Mech. Sidetracks")</f>
        <v>16</v>
      </c>
      <c r="AM158" s="81">
        <f>COUNTIFS(Offshore_Wells_Jan_2024[[Region QB]:[Region QB]],"SNS",Offshore_Wells_Jan_2024[[Spud Year]:[Spud Year]],AM$4,Offshore_Wells_Jan_2024[[Original Wellbore Intent]:[Original Wellbore Intent]],"Development",Offshore_Wells_Jan_2024[[Sidetrack/Respud]:[Sidetrack/Respud]],"Mech. Sidetracks")</f>
        <v>13</v>
      </c>
      <c r="AN158" s="81">
        <f>COUNTIFS(Offshore_Wells_Jan_2024[[Region QB]:[Region QB]],"SNS",Offshore_Wells_Jan_2024[[Spud Year]:[Spud Year]],AN$4,Offshore_Wells_Jan_2024[[Original Wellbore Intent]:[Original Wellbore Intent]],"Development",Offshore_Wells_Jan_2024[[Sidetrack/Respud]:[Sidetrack/Respud]],"Mech. Sidetracks")</f>
        <v>5</v>
      </c>
      <c r="AO158" s="81">
        <f>COUNTIFS(Offshore_Wells_Jan_2024[[Region QB]:[Region QB]],"SNS",Offshore_Wells_Jan_2024[[Spud Year]:[Spud Year]],AO$4,Offshore_Wells_Jan_2024[[Original Wellbore Intent]:[Original Wellbore Intent]],"Development",Offshore_Wells_Jan_2024[[Sidetrack/Respud]:[Sidetrack/Respud]],"Mech. Sidetracks")</f>
        <v>17</v>
      </c>
      <c r="AP158" s="81">
        <f>COUNTIFS(Offshore_Wells_Jan_2024[[Region QB]:[Region QB]],"SNS",Offshore_Wells_Jan_2024[[Spud Year]:[Spud Year]],AP$4,Offshore_Wells_Jan_2024[[Original Wellbore Intent]:[Original Wellbore Intent]],"Development",Offshore_Wells_Jan_2024[[Sidetrack/Respud]:[Sidetrack/Respud]],"Mech. Sidetracks")</f>
        <v>19</v>
      </c>
      <c r="AQ158" s="81">
        <f>COUNTIFS(Offshore_Wells_Jan_2024[[Region QB]:[Region QB]],"SNS",Offshore_Wells_Jan_2024[[Spud Year]:[Spud Year]],AQ$4,Offshore_Wells_Jan_2024[[Original Wellbore Intent]:[Original Wellbore Intent]],"Development",Offshore_Wells_Jan_2024[[Sidetrack/Respud]:[Sidetrack/Respud]],"Mech. Sidetracks")</f>
        <v>6</v>
      </c>
      <c r="AR158" s="81">
        <f>COUNTIFS(Offshore_Wells_Jan_2024[[Region QB]:[Region QB]],"SNS",Offshore_Wells_Jan_2024[[Spud Year]:[Spud Year]],AR$4,Offshore_Wells_Jan_2024[[Original Wellbore Intent]:[Original Wellbore Intent]],"Development",Offshore_Wells_Jan_2024[[Sidetrack/Respud]:[Sidetrack/Respud]],"Mech. Sidetracks")</f>
        <v>11</v>
      </c>
      <c r="AS158" s="81">
        <f>COUNTIFS(Offshore_Wells_Jan_2024[[Region QB]:[Region QB]],"SNS",Offshore_Wells_Jan_2024[[Spud Year]:[Spud Year]],AS$4,Offshore_Wells_Jan_2024[[Original Wellbore Intent]:[Original Wellbore Intent]],"Development",Offshore_Wells_Jan_2024[[Sidetrack/Respud]:[Sidetrack/Respud]],"Mech. Sidetracks")</f>
        <v>14</v>
      </c>
      <c r="AT158" s="81">
        <f>COUNTIFS(Offshore_Wells_Jan_2024[[Region QB]:[Region QB]],"SNS",Offshore_Wells_Jan_2024[[Spud Year]:[Spud Year]],AT$4,Offshore_Wells_Jan_2024[[Original Wellbore Intent]:[Original Wellbore Intent]],"Development",Offshore_Wells_Jan_2024[[Sidetrack/Respud]:[Sidetrack/Respud]],"Mech. Sidetracks")</f>
        <v>14</v>
      </c>
      <c r="AU158" s="81">
        <f>COUNTIFS(Offshore_Wells_Jan_2024[[Region QB]:[Region QB]],"SNS",Offshore_Wells_Jan_2024[[Spud Year]:[Spud Year]],AU$4,Offshore_Wells_Jan_2024[[Original Wellbore Intent]:[Original Wellbore Intent]],"Development",Offshore_Wells_Jan_2024[[Sidetrack/Respud]:[Sidetrack/Respud]],"Mech. Sidetracks")</f>
        <v>7</v>
      </c>
      <c r="AV158" s="81">
        <f>COUNTIFS(Offshore_Wells_Jan_2024[[Region QB]:[Region QB]],"SNS",Offshore_Wells_Jan_2024[[Spud Year]:[Spud Year]],AV$4,Offshore_Wells_Jan_2024[[Original Wellbore Intent]:[Original Wellbore Intent]],"Development",Offshore_Wells_Jan_2024[[Sidetrack/Respud]:[Sidetrack/Respud]],"Mech. Sidetracks")</f>
        <v>2</v>
      </c>
      <c r="AW158" s="81">
        <f>COUNTIFS(Offshore_Wells_Jan_2024[[Region QB]:[Region QB]],"SNS",Offshore_Wells_Jan_2024[[Spud Year]:[Spud Year]],AW$4,Offshore_Wells_Jan_2024[[Original Wellbore Intent]:[Original Wellbore Intent]],"Development",Offshore_Wells_Jan_2024[[Sidetrack/Respud]:[Sidetrack/Respud]],"Mech. Sidetracks")</f>
        <v>2</v>
      </c>
      <c r="AX158" s="81">
        <f>COUNTIFS(Offshore_Wells_Jan_2024[[Region QB]:[Region QB]],"SNS",Offshore_Wells_Jan_2024[[Spud Year]:[Spud Year]],AX$4,Offshore_Wells_Jan_2024[[Original Wellbore Intent]:[Original Wellbore Intent]],"Development",Offshore_Wells_Jan_2024[[Sidetrack/Respud]:[Sidetrack/Respud]],"Mech. Sidetracks")</f>
        <v>3</v>
      </c>
      <c r="AY158" s="81">
        <f>COUNTIFS(Offshore_Wells_Jan_2024[[Region QB]:[Region QB]],"SNS",Offshore_Wells_Jan_2024[[Spud Year]:[Spud Year]],AY$4,Offshore_Wells_Jan_2024[[Original Wellbore Intent]:[Original Wellbore Intent]],"Development",Offshore_Wells_Jan_2024[[Sidetrack/Respud]:[Sidetrack/Respud]],"Mech. Sidetracks")</f>
        <v>0</v>
      </c>
      <c r="AZ158" s="81">
        <f>COUNTIFS(Offshore_Wells_Jan_2024[[Region QB]:[Region QB]],"SNS",Offshore_Wells_Jan_2024[[Spud Year]:[Spud Year]],AZ$4,Offshore_Wells_Jan_2024[[Original Wellbore Intent]:[Original Wellbore Intent]],"Development",Offshore_Wells_Jan_2024[[Sidetrack/Respud]:[Sidetrack/Respud]],"Mech. Sidetracks")</f>
        <v>4</v>
      </c>
      <c r="BA158" s="81">
        <f>COUNTIFS(Offshore_Wells_Jan_2024[[Region QB]:[Region QB]],"SNS",Offshore_Wells_Jan_2024[[Spud Year]:[Spud Year]],BA$4,Offshore_Wells_Jan_2024[[Original Wellbore Intent]:[Original Wellbore Intent]],"Development",Offshore_Wells_Jan_2024[[Sidetrack/Respud]:[Sidetrack/Respud]],"Mech. Sidetracks")</f>
        <v>5</v>
      </c>
      <c r="BB158" s="81">
        <f>COUNTIFS(Offshore_Wells_Jan_2024[[Region QB]:[Region QB]],"SNS",Offshore_Wells_Jan_2024[[Spud Year]:[Spud Year]],BB$4,Offshore_Wells_Jan_2024[[Original Wellbore Intent]:[Original Wellbore Intent]],"Development",Offshore_Wells_Jan_2024[[Sidetrack/Respud]:[Sidetrack/Respud]],"Mech. Sidetracks")</f>
        <v>2</v>
      </c>
      <c r="BC158" s="81">
        <f>COUNTIFS(Offshore_Wells_Jan_2024[[Region QB]:[Region QB]],"SNS",Offshore_Wells_Jan_2024[[Spud Year]:[Spud Year]],BC$4,Offshore_Wells_Jan_2024[[Original Wellbore Intent]:[Original Wellbore Intent]],"Development",Offshore_Wells_Jan_2024[[Sidetrack/Respud]:[Sidetrack/Respud]],"Mech. Sidetracks")</f>
        <v>1</v>
      </c>
      <c r="BD158" s="81">
        <f>COUNTIFS(Offshore_Wells_Jan_2024[[Region QB]:[Region QB]],"SNS",Offshore_Wells_Jan_2024[[Spud Year]:[Spud Year]],BD$4,Offshore_Wells_Jan_2024[[Original Wellbore Intent]:[Original Wellbore Intent]],"Development",Offshore_Wells_Jan_2024[[Sidetrack/Respud]:[Sidetrack/Respud]],"Mech. Sidetracks")</f>
        <v>1</v>
      </c>
      <c r="BE158" s="81">
        <f>COUNTIFS(Offshore_Wells_Jan_2024[[Region QB]:[Region QB]],"SNS",Offshore_Wells_Jan_2024[[Spud Year]:[Spud Year]],BE$4,Offshore_Wells_Jan_2024[[Original Wellbore Intent]:[Original Wellbore Intent]],"Development",Offshore_Wells_Jan_2024[[Sidetrack/Respud]:[Sidetrack/Respud]],"Mech. Sidetracks")</f>
        <v>1</v>
      </c>
      <c r="BF158" s="81">
        <f>COUNTIFS(Offshore_Wells_Jan_2024[[Region QB]:[Region QB]],"SNS",Offshore_Wells_Jan_2024[[Spud Year]:[Spud Year]],BF$4,Offshore_Wells_Jan_2024[[Original Wellbore Intent]:[Original Wellbore Intent]],"Development",Offshore_Wells_Jan_2024[[Sidetrack/Respud]:[Sidetrack/Respud]],"Mech. Sidetracks")</f>
        <v>3</v>
      </c>
      <c r="BG158" s="81">
        <f>COUNTIFS(Offshore_Wells_Jan_2024[[Region QB]:[Region QB]],"SNS",Offshore_Wells_Jan_2024[[Spud Year]:[Spud Year]],BG$4,Offshore_Wells_Jan_2024[[Original Wellbore Intent]:[Original Wellbore Intent]],"Development",Offshore_Wells_Jan_2024[[Sidetrack/Respud]:[Sidetrack/Respud]],"Mech. Sidetracks")</f>
        <v>0</v>
      </c>
      <c r="BH158" s="81">
        <f>COUNTIFS(Offshore_Wells_Jan_2024[[Region QB]:[Region QB]],"SNS",Offshore_Wells_Jan_2024[[Spud Year]:[Spud Year]],BH$4,Offshore_Wells_Jan_2024[[Original Wellbore Intent]:[Original Wellbore Intent]],"Development",Offshore_Wells_Jan_2024[[Sidetrack/Respud]:[Sidetrack/Respud]],"Mech. Sidetracks")</f>
        <v>0</v>
      </c>
      <c r="BI158" s="81">
        <f>COUNTIFS(Offshore_Wells_Jan_2024[[Region QB]:[Region QB]],"SNS",Offshore_Wells_Jan_2024[[Spud Year]:[Spud Year]],BI$4,Offshore_Wells_Jan_2024[[Original Wellbore Intent]:[Original Wellbore Intent]],"Development",Offshore_Wells_Jan_2024[[Sidetrack/Respud]:[Sidetrack/Respud]],"Mech. Sidetracks")</f>
        <v>1</v>
      </c>
      <c r="BJ158" s="81">
        <f>COUNTIFS(Offshore_Wells_Jan_2024[[Region QB]:[Region QB]],"SNS",Offshore_Wells_Jan_2024[[Spud Year]:[Spud Year]],BJ$4,Offshore_Wells_Jan_2024[[Original Wellbore Intent]:[Original Wellbore Intent]],"Development",Offshore_Wells_Jan_2024[[Sidetrack/Respud]:[Sidetrack/Respud]],"Mech. Sidetracks")</f>
        <v>0</v>
      </c>
      <c r="BK158" s="73">
        <f t="shared" si="859"/>
        <v>239</v>
      </c>
    </row>
    <row r="159" spans="1:63" outlineLevel="1" x14ac:dyDescent="0.3">
      <c r="A159" s="17"/>
      <c r="B159" s="19" t="s">
        <v>42</v>
      </c>
      <c r="C159" s="81">
        <f>COUNTIFS(Offshore_Wells_Jan_2024[[Region QB]:[Region QB]],"WoE/W",Offshore_Wells_Jan_2024[[Spud Year]:[Spud Year]],C$4,Offshore_Wells_Jan_2024[[Original Wellbore Intent]:[Original Wellbore Intent]],"Development",Offshore_Wells_Jan_2024[[Sidetrack/Respud]:[Sidetrack/Respud]],"Mech. Sidetracks")</f>
        <v>0</v>
      </c>
      <c r="D159" s="81">
        <f>COUNTIFS(Offshore_Wells_Jan_2024[[Region QB]:[Region QB]],"WoE/W",Offshore_Wells_Jan_2024[[Spud Year]:[Spud Year]],D$4,Offshore_Wells_Jan_2024[[Original Wellbore Intent]:[Original Wellbore Intent]],"Development",Offshore_Wells_Jan_2024[[Sidetrack/Respud]:[Sidetrack/Respud]],"Mech. Sidetracks")</f>
        <v>0</v>
      </c>
      <c r="E159" s="81">
        <f>COUNTIFS(Offshore_Wells_Jan_2024[[Region QB]:[Region QB]],"WoE/W",Offshore_Wells_Jan_2024[[Spud Year]:[Spud Year]],E$4,Offshore_Wells_Jan_2024[[Original Wellbore Intent]:[Original Wellbore Intent]],"Development",Offshore_Wells_Jan_2024[[Sidetrack/Respud]:[Sidetrack/Respud]],"Mech. Sidetracks")</f>
        <v>0</v>
      </c>
      <c r="F159" s="81">
        <f>COUNTIFS(Offshore_Wells_Jan_2024[[Region QB]:[Region QB]],"WoE/W",Offshore_Wells_Jan_2024[[Spud Year]:[Spud Year]],F$4,Offshore_Wells_Jan_2024[[Original Wellbore Intent]:[Original Wellbore Intent]],"Development",Offshore_Wells_Jan_2024[[Sidetrack/Respud]:[Sidetrack/Respud]],"Mech. Sidetracks")</f>
        <v>0</v>
      </c>
      <c r="G159" s="81">
        <f>COUNTIFS(Offshore_Wells_Jan_2024[[Region QB]:[Region QB]],"WoE/W",Offshore_Wells_Jan_2024[[Spud Year]:[Spud Year]],G$4,Offshore_Wells_Jan_2024[[Original Wellbore Intent]:[Original Wellbore Intent]],"Development",Offshore_Wells_Jan_2024[[Sidetrack/Respud]:[Sidetrack/Respud]],"Mech. Sidetracks")</f>
        <v>0</v>
      </c>
      <c r="H159" s="81">
        <f>COUNTIFS(Offshore_Wells_Jan_2024[[Region QB]:[Region QB]],"WoE/W",Offshore_Wells_Jan_2024[[Spud Year]:[Spud Year]],H$4,Offshore_Wells_Jan_2024[[Original Wellbore Intent]:[Original Wellbore Intent]],"Development",Offshore_Wells_Jan_2024[[Sidetrack/Respud]:[Sidetrack/Respud]],"Mech. Sidetracks")</f>
        <v>0</v>
      </c>
      <c r="I159" s="81">
        <f>COUNTIFS(Offshore_Wells_Jan_2024[[Region QB]:[Region QB]],"WoE/W",Offshore_Wells_Jan_2024[[Spud Year]:[Spud Year]],I$4,Offshore_Wells_Jan_2024[[Original Wellbore Intent]:[Original Wellbore Intent]],"Development",Offshore_Wells_Jan_2024[[Sidetrack/Respud]:[Sidetrack/Respud]],"Mech. Sidetracks")</f>
        <v>0</v>
      </c>
      <c r="J159" s="81">
        <f>COUNTIFS(Offshore_Wells_Jan_2024[[Region QB]:[Region QB]],"WoE/W",Offshore_Wells_Jan_2024[[Spud Year]:[Spud Year]],J$4,Offshore_Wells_Jan_2024[[Original Wellbore Intent]:[Original Wellbore Intent]],"Development",Offshore_Wells_Jan_2024[[Sidetrack/Respud]:[Sidetrack/Respud]],"Mech. Sidetracks")</f>
        <v>0</v>
      </c>
      <c r="K159" s="81">
        <f>COUNTIFS(Offshore_Wells_Jan_2024[[Region QB]:[Region QB]],"WoE/W",Offshore_Wells_Jan_2024[[Spud Year]:[Spud Year]],K$4,Offshore_Wells_Jan_2024[[Original Wellbore Intent]:[Original Wellbore Intent]],"Development",Offshore_Wells_Jan_2024[[Sidetrack/Respud]:[Sidetrack/Respud]],"Mech. Sidetracks")</f>
        <v>0</v>
      </c>
      <c r="L159" s="81">
        <f>COUNTIFS(Offshore_Wells_Jan_2024[[Region QB]:[Region QB]],"WoE/W",Offshore_Wells_Jan_2024[[Spud Year]:[Spud Year]],L$4,Offshore_Wells_Jan_2024[[Original Wellbore Intent]:[Original Wellbore Intent]],"Development",Offshore_Wells_Jan_2024[[Sidetrack/Respud]:[Sidetrack/Respud]],"Mech. Sidetracks")</f>
        <v>0</v>
      </c>
      <c r="M159" s="81">
        <f>COUNTIFS(Offshore_Wells_Jan_2024[[Region QB]:[Region QB]],"WoE/W",Offshore_Wells_Jan_2024[[Spud Year]:[Spud Year]],M$4,Offshore_Wells_Jan_2024[[Original Wellbore Intent]:[Original Wellbore Intent]],"Development",Offshore_Wells_Jan_2024[[Sidetrack/Respud]:[Sidetrack/Respud]],"Mech. Sidetracks")</f>
        <v>0</v>
      </c>
      <c r="N159" s="81">
        <f>COUNTIFS(Offshore_Wells_Jan_2024[[Region QB]:[Region QB]],"WoE/W",Offshore_Wells_Jan_2024[[Spud Year]:[Spud Year]],N$4,Offshore_Wells_Jan_2024[[Original Wellbore Intent]:[Original Wellbore Intent]],"Development",Offshore_Wells_Jan_2024[[Sidetrack/Respud]:[Sidetrack/Respud]],"Mech. Sidetracks")</f>
        <v>0</v>
      </c>
      <c r="O159" s="81">
        <f>COUNTIFS(Offshore_Wells_Jan_2024[[Region QB]:[Region QB]],"WoE/W",Offshore_Wells_Jan_2024[[Spud Year]:[Spud Year]],O$4,Offshore_Wells_Jan_2024[[Original Wellbore Intent]:[Original Wellbore Intent]],"Development",Offshore_Wells_Jan_2024[[Sidetrack/Respud]:[Sidetrack/Respud]],"Mech. Sidetracks")</f>
        <v>0</v>
      </c>
      <c r="P159" s="81">
        <f>COUNTIFS(Offshore_Wells_Jan_2024[[Region QB]:[Region QB]],"WoE/W",Offshore_Wells_Jan_2024[[Spud Year]:[Spud Year]],P$4,Offshore_Wells_Jan_2024[[Original Wellbore Intent]:[Original Wellbore Intent]],"Development",Offshore_Wells_Jan_2024[[Sidetrack/Respud]:[Sidetrack/Respud]],"Mech. Sidetracks")</f>
        <v>0</v>
      </c>
      <c r="Q159" s="81">
        <f>COUNTIFS(Offshore_Wells_Jan_2024[[Region QB]:[Region QB]],"WoE/W",Offshore_Wells_Jan_2024[[Spud Year]:[Spud Year]],Q$4,Offshore_Wells_Jan_2024[[Original Wellbore Intent]:[Original Wellbore Intent]],"Development",Offshore_Wells_Jan_2024[[Sidetrack/Respud]:[Sidetrack/Respud]],"Mech. Sidetracks")</f>
        <v>0</v>
      </c>
      <c r="R159" s="81">
        <f>COUNTIFS(Offshore_Wells_Jan_2024[[Region QB]:[Region QB]],"WoE/W",Offshore_Wells_Jan_2024[[Spud Year]:[Spud Year]],R$4,Offshore_Wells_Jan_2024[[Original Wellbore Intent]:[Original Wellbore Intent]],"Development",Offshore_Wells_Jan_2024[[Sidetrack/Respud]:[Sidetrack/Respud]],"Mech. Sidetracks")</f>
        <v>0</v>
      </c>
      <c r="S159" s="81">
        <f>COUNTIFS(Offshore_Wells_Jan_2024[[Region QB]:[Region QB]],"WoE/W",Offshore_Wells_Jan_2024[[Spud Year]:[Spud Year]],S$4,Offshore_Wells_Jan_2024[[Original Wellbore Intent]:[Original Wellbore Intent]],"Development",Offshore_Wells_Jan_2024[[Sidetrack/Respud]:[Sidetrack/Respud]],"Mech. Sidetracks")</f>
        <v>0</v>
      </c>
      <c r="T159" s="81">
        <f>COUNTIFS(Offshore_Wells_Jan_2024[[Region QB]:[Region QB]],"WoE/W",Offshore_Wells_Jan_2024[[Spud Year]:[Spud Year]],T$4,Offshore_Wells_Jan_2024[[Original Wellbore Intent]:[Original Wellbore Intent]],"Development",Offshore_Wells_Jan_2024[[Sidetrack/Respud]:[Sidetrack/Respud]],"Mech. Sidetracks")</f>
        <v>0</v>
      </c>
      <c r="U159" s="81">
        <f>COUNTIFS(Offshore_Wells_Jan_2024[[Region QB]:[Region QB]],"WoE/W",Offshore_Wells_Jan_2024[[Spud Year]:[Spud Year]],U$4,Offshore_Wells_Jan_2024[[Original Wellbore Intent]:[Original Wellbore Intent]],"Development",Offshore_Wells_Jan_2024[[Sidetrack/Respud]:[Sidetrack/Respud]],"Mech. Sidetracks")</f>
        <v>0</v>
      </c>
      <c r="V159" s="81">
        <f>COUNTIFS(Offshore_Wells_Jan_2024[[Region QB]:[Region QB]],"WoE/W",Offshore_Wells_Jan_2024[[Spud Year]:[Spud Year]],V$4,Offshore_Wells_Jan_2024[[Original Wellbore Intent]:[Original Wellbore Intent]],"Development",Offshore_Wells_Jan_2024[[Sidetrack/Respud]:[Sidetrack/Respud]],"Mech. Sidetracks")</f>
        <v>0</v>
      </c>
      <c r="W159" s="81">
        <f>COUNTIFS(Offshore_Wells_Jan_2024[[Region QB]:[Region QB]],"WoE/W",Offshore_Wells_Jan_2024[[Spud Year]:[Spud Year]],W$4,Offshore_Wells_Jan_2024[[Original Wellbore Intent]:[Original Wellbore Intent]],"Development",Offshore_Wells_Jan_2024[[Sidetrack/Respud]:[Sidetrack/Respud]],"Mech. Sidetracks")</f>
        <v>0</v>
      </c>
      <c r="X159" s="81">
        <f>COUNTIFS(Offshore_Wells_Jan_2024[[Region QB]:[Region QB]],"WoE/W",Offshore_Wells_Jan_2024[[Spud Year]:[Spud Year]],X$4,Offshore_Wells_Jan_2024[[Original Wellbore Intent]:[Original Wellbore Intent]],"Development",Offshore_Wells_Jan_2024[[Sidetrack/Respud]:[Sidetrack/Respud]],"Mech. Sidetracks")</f>
        <v>1</v>
      </c>
      <c r="Y159" s="81">
        <f>COUNTIFS(Offshore_Wells_Jan_2024[[Region QB]:[Region QB]],"WoE/W",Offshore_Wells_Jan_2024[[Spud Year]:[Spud Year]],Y$4,Offshore_Wells_Jan_2024[[Original Wellbore Intent]:[Original Wellbore Intent]],"Development",Offshore_Wells_Jan_2024[[Sidetrack/Respud]:[Sidetrack/Respud]],"Mech. Sidetracks")</f>
        <v>0</v>
      </c>
      <c r="Z159" s="81">
        <f>COUNTIFS(Offshore_Wells_Jan_2024[[Region QB]:[Region QB]],"WoE/W",Offshore_Wells_Jan_2024[[Spud Year]:[Spud Year]],Z$4,Offshore_Wells_Jan_2024[[Original Wellbore Intent]:[Original Wellbore Intent]],"Development",Offshore_Wells_Jan_2024[[Sidetrack/Respud]:[Sidetrack/Respud]],"Mech. Sidetracks")</f>
        <v>0</v>
      </c>
      <c r="AA159" s="81">
        <f>COUNTIFS(Offshore_Wells_Jan_2024[[Region QB]:[Region QB]],"WoE/W",Offshore_Wells_Jan_2024[[Spud Year]:[Spud Year]],AA$4,Offshore_Wells_Jan_2024[[Original Wellbore Intent]:[Original Wellbore Intent]],"Development",Offshore_Wells_Jan_2024[[Sidetrack/Respud]:[Sidetrack/Respud]],"Mech. Sidetracks")</f>
        <v>0</v>
      </c>
      <c r="AB159" s="81">
        <f>COUNTIFS(Offshore_Wells_Jan_2024[[Region QB]:[Region QB]],"WoE/W",Offshore_Wells_Jan_2024[[Spud Year]:[Spud Year]],AB$4,Offshore_Wells_Jan_2024[[Original Wellbore Intent]:[Original Wellbore Intent]],"Development",Offshore_Wells_Jan_2024[[Sidetrack/Respud]:[Sidetrack/Respud]],"Mech. Sidetracks")</f>
        <v>0</v>
      </c>
      <c r="AC159" s="81">
        <f>COUNTIFS(Offshore_Wells_Jan_2024[[Region QB]:[Region QB]],"WoE/W",Offshore_Wells_Jan_2024[[Spud Year]:[Spud Year]],AC$4,Offshore_Wells_Jan_2024[[Original Wellbore Intent]:[Original Wellbore Intent]],"Development",Offshore_Wells_Jan_2024[[Sidetrack/Respud]:[Sidetrack/Respud]],"Mech. Sidetracks")</f>
        <v>0</v>
      </c>
      <c r="AD159" s="81">
        <f>COUNTIFS(Offshore_Wells_Jan_2024[[Region QB]:[Region QB]],"WoE/W",Offshore_Wells_Jan_2024[[Spud Year]:[Spud Year]],AD$4,Offshore_Wells_Jan_2024[[Original Wellbore Intent]:[Original Wellbore Intent]],"Development",Offshore_Wells_Jan_2024[[Sidetrack/Respud]:[Sidetrack/Respud]],"Mech. Sidetracks")</f>
        <v>0</v>
      </c>
      <c r="AE159" s="81">
        <f>COUNTIFS(Offshore_Wells_Jan_2024[[Region QB]:[Region QB]],"WoE/W",Offshore_Wells_Jan_2024[[Spud Year]:[Spud Year]],AE$4,Offshore_Wells_Jan_2024[[Original Wellbore Intent]:[Original Wellbore Intent]],"Development",Offshore_Wells_Jan_2024[[Sidetrack/Respud]:[Sidetrack/Respud]],"Mech. Sidetracks")</f>
        <v>0</v>
      </c>
      <c r="AF159" s="81">
        <f>COUNTIFS(Offshore_Wells_Jan_2024[[Region QB]:[Region QB]],"WoE/W",Offshore_Wells_Jan_2024[[Spud Year]:[Spud Year]],AF$4,Offshore_Wells_Jan_2024[[Original Wellbore Intent]:[Original Wellbore Intent]],"Development",Offshore_Wells_Jan_2024[[Sidetrack/Respud]:[Sidetrack/Respud]],"Mech. Sidetracks")</f>
        <v>0</v>
      </c>
      <c r="AG159" s="81">
        <f>COUNTIFS(Offshore_Wells_Jan_2024[[Region QB]:[Region QB]],"WoE/W",Offshore_Wells_Jan_2024[[Spud Year]:[Spud Year]],AG$4,Offshore_Wells_Jan_2024[[Original Wellbore Intent]:[Original Wellbore Intent]],"Development",Offshore_Wells_Jan_2024[[Sidetrack/Respud]:[Sidetrack/Respud]],"Mech. Sidetracks")</f>
        <v>1</v>
      </c>
      <c r="AH159" s="81">
        <f>COUNTIFS(Offshore_Wells_Jan_2024[[Region QB]:[Region QB]],"WoE/W",Offshore_Wells_Jan_2024[[Spud Year]:[Spud Year]],AH$4,Offshore_Wells_Jan_2024[[Original Wellbore Intent]:[Original Wellbore Intent]],"Development",Offshore_Wells_Jan_2024[[Sidetrack/Respud]:[Sidetrack/Respud]],"Mech. Sidetracks")</f>
        <v>4</v>
      </c>
      <c r="AI159" s="81">
        <f>COUNTIFS(Offshore_Wells_Jan_2024[[Region QB]:[Region QB]],"WoE/W",Offshore_Wells_Jan_2024[[Spud Year]:[Spud Year]],AI$4,Offshore_Wells_Jan_2024[[Original Wellbore Intent]:[Original Wellbore Intent]],"Development",Offshore_Wells_Jan_2024[[Sidetrack/Respud]:[Sidetrack/Respud]],"Mech. Sidetracks")</f>
        <v>4</v>
      </c>
      <c r="AJ159" s="81">
        <f>COUNTIFS(Offshore_Wells_Jan_2024[[Region QB]:[Region QB]],"WoE/W",Offshore_Wells_Jan_2024[[Spud Year]:[Spud Year]],AJ$4,Offshore_Wells_Jan_2024[[Original Wellbore Intent]:[Original Wellbore Intent]],"Development",Offshore_Wells_Jan_2024[[Sidetrack/Respud]:[Sidetrack/Respud]],"Mech. Sidetracks")</f>
        <v>0</v>
      </c>
      <c r="AK159" s="81">
        <f>COUNTIFS(Offshore_Wells_Jan_2024[[Region QB]:[Region QB]],"WoE/W",Offshore_Wells_Jan_2024[[Spud Year]:[Spud Year]],AK$4,Offshore_Wells_Jan_2024[[Original Wellbore Intent]:[Original Wellbore Intent]],"Development",Offshore_Wells_Jan_2024[[Sidetrack/Respud]:[Sidetrack/Respud]],"Mech. Sidetracks")</f>
        <v>3</v>
      </c>
      <c r="AL159" s="81">
        <f>COUNTIFS(Offshore_Wells_Jan_2024[[Region QB]:[Region QB]],"WoE/W",Offshore_Wells_Jan_2024[[Spud Year]:[Spud Year]],AL$4,Offshore_Wells_Jan_2024[[Original Wellbore Intent]:[Original Wellbore Intent]],"Development",Offshore_Wells_Jan_2024[[Sidetrack/Respud]:[Sidetrack/Respud]],"Mech. Sidetracks")</f>
        <v>1</v>
      </c>
      <c r="AM159" s="81">
        <f>COUNTIFS(Offshore_Wells_Jan_2024[[Region QB]:[Region QB]],"WoE/W",Offshore_Wells_Jan_2024[[Spud Year]:[Spud Year]],AM$4,Offshore_Wells_Jan_2024[[Original Wellbore Intent]:[Original Wellbore Intent]],"Development",Offshore_Wells_Jan_2024[[Sidetrack/Respud]:[Sidetrack/Respud]],"Mech. Sidetracks")</f>
        <v>2</v>
      </c>
      <c r="AN159" s="81">
        <f>COUNTIFS(Offshore_Wells_Jan_2024[[Region QB]:[Region QB]],"WoE/W",Offshore_Wells_Jan_2024[[Spud Year]:[Spud Year]],AN$4,Offshore_Wells_Jan_2024[[Original Wellbore Intent]:[Original Wellbore Intent]],"Development",Offshore_Wells_Jan_2024[[Sidetrack/Respud]:[Sidetrack/Respud]],"Mech. Sidetracks")</f>
        <v>10</v>
      </c>
      <c r="AO159" s="81">
        <f>COUNTIFS(Offshore_Wells_Jan_2024[[Region QB]:[Region QB]],"WoE/W",Offshore_Wells_Jan_2024[[Spud Year]:[Spud Year]],AO$4,Offshore_Wells_Jan_2024[[Original Wellbore Intent]:[Original Wellbore Intent]],"Development",Offshore_Wells_Jan_2024[[Sidetrack/Respud]:[Sidetrack/Respud]],"Mech. Sidetracks")</f>
        <v>2</v>
      </c>
      <c r="AP159" s="81">
        <f>COUNTIFS(Offshore_Wells_Jan_2024[[Region QB]:[Region QB]],"WoE/W",Offshore_Wells_Jan_2024[[Spud Year]:[Spud Year]],AP$4,Offshore_Wells_Jan_2024[[Original Wellbore Intent]:[Original Wellbore Intent]],"Development",Offshore_Wells_Jan_2024[[Sidetrack/Respud]:[Sidetrack/Respud]],"Mech. Sidetracks")</f>
        <v>4</v>
      </c>
      <c r="AQ159" s="81">
        <f>COUNTIFS(Offshore_Wells_Jan_2024[[Region QB]:[Region QB]],"WoE/W",Offshore_Wells_Jan_2024[[Spud Year]:[Spud Year]],AQ$4,Offshore_Wells_Jan_2024[[Original Wellbore Intent]:[Original Wellbore Intent]],"Development",Offshore_Wells_Jan_2024[[Sidetrack/Respud]:[Sidetrack/Respud]],"Mech. Sidetracks")</f>
        <v>0</v>
      </c>
      <c r="AR159" s="81">
        <f>COUNTIFS(Offshore_Wells_Jan_2024[[Region QB]:[Region QB]],"WoE/W",Offshore_Wells_Jan_2024[[Spud Year]:[Spud Year]],AR$4,Offshore_Wells_Jan_2024[[Original Wellbore Intent]:[Original Wellbore Intent]],"Development",Offshore_Wells_Jan_2024[[Sidetrack/Respud]:[Sidetrack/Respud]],"Mech. Sidetracks")</f>
        <v>2</v>
      </c>
      <c r="AS159" s="81">
        <f>COUNTIFS(Offshore_Wells_Jan_2024[[Region QB]:[Region QB]],"WoE/W",Offshore_Wells_Jan_2024[[Spud Year]:[Spud Year]],AS$4,Offshore_Wells_Jan_2024[[Original Wellbore Intent]:[Original Wellbore Intent]],"Development",Offshore_Wells_Jan_2024[[Sidetrack/Respud]:[Sidetrack/Respud]],"Mech. Sidetracks")</f>
        <v>0</v>
      </c>
      <c r="AT159" s="81">
        <f>COUNTIFS(Offshore_Wells_Jan_2024[[Region QB]:[Region QB]],"WoE/W",Offshore_Wells_Jan_2024[[Spud Year]:[Spud Year]],AT$4,Offshore_Wells_Jan_2024[[Original Wellbore Intent]:[Original Wellbore Intent]],"Development",Offshore_Wells_Jan_2024[[Sidetrack/Respud]:[Sidetrack/Respud]],"Mech. Sidetracks")</f>
        <v>0</v>
      </c>
      <c r="AU159" s="81">
        <f>COUNTIFS(Offshore_Wells_Jan_2024[[Region QB]:[Region QB]],"WoE/W",Offshore_Wells_Jan_2024[[Spud Year]:[Spud Year]],AU$4,Offshore_Wells_Jan_2024[[Original Wellbore Intent]:[Original Wellbore Intent]],"Development",Offshore_Wells_Jan_2024[[Sidetrack/Respud]:[Sidetrack/Respud]],"Mech. Sidetracks")</f>
        <v>0</v>
      </c>
      <c r="AV159" s="81">
        <f>COUNTIFS(Offshore_Wells_Jan_2024[[Region QB]:[Region QB]],"WoE/W",Offshore_Wells_Jan_2024[[Spud Year]:[Spud Year]],AV$4,Offshore_Wells_Jan_2024[[Original Wellbore Intent]:[Original Wellbore Intent]],"Development",Offshore_Wells_Jan_2024[[Sidetrack/Respud]:[Sidetrack/Respud]],"Mech. Sidetracks")</f>
        <v>0</v>
      </c>
      <c r="AW159" s="81">
        <f>COUNTIFS(Offshore_Wells_Jan_2024[[Region QB]:[Region QB]],"WoE/W",Offshore_Wells_Jan_2024[[Spud Year]:[Spud Year]],AW$4,Offshore_Wells_Jan_2024[[Original Wellbore Intent]:[Original Wellbore Intent]],"Development",Offshore_Wells_Jan_2024[[Sidetrack/Respud]:[Sidetrack/Respud]],"Mech. Sidetracks")</f>
        <v>0</v>
      </c>
      <c r="AX159" s="81">
        <f>COUNTIFS(Offshore_Wells_Jan_2024[[Region QB]:[Region QB]],"WoE/W",Offshore_Wells_Jan_2024[[Spud Year]:[Spud Year]],AX$4,Offshore_Wells_Jan_2024[[Original Wellbore Intent]:[Original Wellbore Intent]],"Development",Offshore_Wells_Jan_2024[[Sidetrack/Respud]:[Sidetrack/Respud]],"Mech. Sidetracks")</f>
        <v>0</v>
      </c>
      <c r="AY159" s="81">
        <f>COUNTIFS(Offshore_Wells_Jan_2024[[Region QB]:[Region QB]],"WoE/W",Offshore_Wells_Jan_2024[[Spud Year]:[Spud Year]],AY$4,Offshore_Wells_Jan_2024[[Original Wellbore Intent]:[Original Wellbore Intent]],"Development",Offshore_Wells_Jan_2024[[Sidetrack/Respud]:[Sidetrack/Respud]],"Mech. Sidetracks")</f>
        <v>0</v>
      </c>
      <c r="AZ159" s="81">
        <f>COUNTIFS(Offshore_Wells_Jan_2024[[Region QB]:[Region QB]],"WoE/W",Offshore_Wells_Jan_2024[[Spud Year]:[Spud Year]],AZ$4,Offshore_Wells_Jan_2024[[Original Wellbore Intent]:[Original Wellbore Intent]],"Development",Offshore_Wells_Jan_2024[[Sidetrack/Respud]:[Sidetrack/Respud]],"Mech. Sidetracks")</f>
        <v>0</v>
      </c>
      <c r="BA159" s="81">
        <f>COUNTIFS(Offshore_Wells_Jan_2024[[Region QB]:[Region QB]],"WoE/W",Offshore_Wells_Jan_2024[[Spud Year]:[Spud Year]],BA$4,Offshore_Wells_Jan_2024[[Original Wellbore Intent]:[Original Wellbore Intent]],"Development",Offshore_Wells_Jan_2024[[Sidetrack/Respud]:[Sidetrack/Respud]],"Mech. Sidetracks")</f>
        <v>0</v>
      </c>
      <c r="BB159" s="81">
        <f>COUNTIFS(Offshore_Wells_Jan_2024[[Region QB]:[Region QB]],"WoE/W",Offshore_Wells_Jan_2024[[Spud Year]:[Spud Year]],BB$4,Offshore_Wells_Jan_2024[[Original Wellbore Intent]:[Original Wellbore Intent]],"Development",Offshore_Wells_Jan_2024[[Sidetrack/Respud]:[Sidetrack/Respud]],"Mech. Sidetracks")</f>
        <v>0</v>
      </c>
      <c r="BC159" s="81">
        <f>COUNTIFS(Offshore_Wells_Jan_2024[[Region QB]:[Region QB]],"WoE/W",Offshore_Wells_Jan_2024[[Spud Year]:[Spud Year]],BC$4,Offshore_Wells_Jan_2024[[Original Wellbore Intent]:[Original Wellbore Intent]],"Development",Offshore_Wells_Jan_2024[[Sidetrack/Respud]:[Sidetrack/Respud]],"Mech. Sidetracks")</f>
        <v>0</v>
      </c>
      <c r="BD159" s="81">
        <f>COUNTIFS(Offshore_Wells_Jan_2024[[Region QB]:[Region QB]],"WoE/W",Offshore_Wells_Jan_2024[[Spud Year]:[Spud Year]],BD$4,Offshore_Wells_Jan_2024[[Original Wellbore Intent]:[Original Wellbore Intent]],"Development",Offshore_Wells_Jan_2024[[Sidetrack/Respud]:[Sidetrack/Respud]],"Mech. Sidetracks")</f>
        <v>0</v>
      </c>
      <c r="BE159" s="81">
        <f>COUNTIFS(Offshore_Wells_Jan_2024[[Region QB]:[Region QB]],"WoE/W",Offshore_Wells_Jan_2024[[Spud Year]:[Spud Year]],BE$4,Offshore_Wells_Jan_2024[[Original Wellbore Intent]:[Original Wellbore Intent]],"Development",Offshore_Wells_Jan_2024[[Sidetrack/Respud]:[Sidetrack/Respud]],"Mech. Sidetracks")</f>
        <v>0</v>
      </c>
      <c r="BF159" s="81">
        <f>COUNTIFS(Offshore_Wells_Jan_2024[[Region QB]:[Region QB]],"WoE/W",Offshore_Wells_Jan_2024[[Spud Year]:[Spud Year]],BF$4,Offshore_Wells_Jan_2024[[Original Wellbore Intent]:[Original Wellbore Intent]],"Development",Offshore_Wells_Jan_2024[[Sidetrack/Respud]:[Sidetrack/Respud]],"Mech. Sidetracks")</f>
        <v>0</v>
      </c>
      <c r="BG159" s="81">
        <f>COUNTIFS(Offshore_Wells_Jan_2024[[Region QB]:[Region QB]],"WoE/W",Offshore_Wells_Jan_2024[[Spud Year]:[Spud Year]],BG$4,Offshore_Wells_Jan_2024[[Original Wellbore Intent]:[Original Wellbore Intent]],"Development",Offshore_Wells_Jan_2024[[Sidetrack/Respud]:[Sidetrack/Respud]],"Mech. Sidetracks")</f>
        <v>0</v>
      </c>
      <c r="BH159" s="81">
        <f>COUNTIFS(Offshore_Wells_Jan_2024[[Region QB]:[Region QB]],"WoE/W",Offshore_Wells_Jan_2024[[Spud Year]:[Spud Year]],BH$4,Offshore_Wells_Jan_2024[[Original Wellbore Intent]:[Original Wellbore Intent]],"Development",Offshore_Wells_Jan_2024[[Sidetrack/Respud]:[Sidetrack/Respud]],"Mech. Sidetracks")</f>
        <v>0</v>
      </c>
      <c r="BI159" s="81">
        <f>COUNTIFS(Offshore_Wells_Jan_2024[[Region QB]:[Region QB]],"WoE/W",Offshore_Wells_Jan_2024[[Spud Year]:[Spud Year]],BI$4,Offshore_Wells_Jan_2024[[Original Wellbore Intent]:[Original Wellbore Intent]],"Development",Offshore_Wells_Jan_2024[[Sidetrack/Respud]:[Sidetrack/Respud]],"Mech. Sidetracks")</f>
        <v>0</v>
      </c>
      <c r="BJ159" s="81">
        <f>COUNTIFS(Offshore_Wells_Jan_2024[[Region QB]:[Region QB]],"WoE/W",Offshore_Wells_Jan_2024[[Spud Year]:[Spud Year]],BJ$4,Offshore_Wells_Jan_2024[[Original Wellbore Intent]:[Original Wellbore Intent]],"Development",Offshore_Wells_Jan_2024[[Sidetrack/Respud]:[Sidetrack/Respud]],"Mech. Sidetracks")</f>
        <v>0</v>
      </c>
      <c r="BK159" s="73">
        <f t="shared" si="859"/>
        <v>34</v>
      </c>
    </row>
    <row r="160" spans="1:63" outlineLevel="1" x14ac:dyDescent="0.3">
      <c r="A160" s="17"/>
      <c r="B160" s="19" t="s">
        <v>43</v>
      </c>
      <c r="C160" s="81">
        <f>COUNTIFS(Offshore_Wells_Jan_2024[[Region QB]:[Region QB]],"WoS",Offshore_Wells_Jan_2024[[Spud Year]:[Spud Year]],C$4,Offshore_Wells_Jan_2024[[Original Wellbore Intent]:[Original Wellbore Intent]],"Development",Offshore_Wells_Jan_2024[[Sidetrack/Respud]:[Sidetrack/Respud]],"Mech. Sidetracks")</f>
        <v>0</v>
      </c>
      <c r="D160" s="81">
        <f>COUNTIFS(Offshore_Wells_Jan_2024[[Region QB]:[Region QB]],"WoS",Offshore_Wells_Jan_2024[[Spud Year]:[Spud Year]],D$4,Offshore_Wells_Jan_2024[[Original Wellbore Intent]:[Original Wellbore Intent]],"Development",Offshore_Wells_Jan_2024[[Sidetrack/Respud]:[Sidetrack/Respud]],"Mech. Sidetracks")</f>
        <v>0</v>
      </c>
      <c r="E160" s="81">
        <f>COUNTIFS(Offshore_Wells_Jan_2024[[Region QB]:[Region QB]],"WoS",Offshore_Wells_Jan_2024[[Spud Year]:[Spud Year]],E$4,Offshore_Wells_Jan_2024[[Original Wellbore Intent]:[Original Wellbore Intent]],"Development",Offshore_Wells_Jan_2024[[Sidetrack/Respud]:[Sidetrack/Respud]],"Mech. Sidetracks")</f>
        <v>0</v>
      </c>
      <c r="F160" s="81">
        <f>COUNTIFS(Offshore_Wells_Jan_2024[[Region QB]:[Region QB]],"WoS",Offshore_Wells_Jan_2024[[Spud Year]:[Spud Year]],F$4,Offshore_Wells_Jan_2024[[Original Wellbore Intent]:[Original Wellbore Intent]],"Development",Offshore_Wells_Jan_2024[[Sidetrack/Respud]:[Sidetrack/Respud]],"Mech. Sidetracks")</f>
        <v>0</v>
      </c>
      <c r="G160" s="81">
        <f>COUNTIFS(Offshore_Wells_Jan_2024[[Region QB]:[Region QB]],"WoS",Offshore_Wells_Jan_2024[[Spud Year]:[Spud Year]],G$4,Offshore_Wells_Jan_2024[[Original Wellbore Intent]:[Original Wellbore Intent]],"Development",Offshore_Wells_Jan_2024[[Sidetrack/Respud]:[Sidetrack/Respud]],"Mech. Sidetracks")</f>
        <v>0</v>
      </c>
      <c r="H160" s="81">
        <f>COUNTIFS(Offshore_Wells_Jan_2024[[Region QB]:[Region QB]],"WoS",Offshore_Wells_Jan_2024[[Spud Year]:[Spud Year]],H$4,Offshore_Wells_Jan_2024[[Original Wellbore Intent]:[Original Wellbore Intent]],"Development",Offshore_Wells_Jan_2024[[Sidetrack/Respud]:[Sidetrack/Respud]],"Mech. Sidetracks")</f>
        <v>0</v>
      </c>
      <c r="I160" s="81">
        <f>COUNTIFS(Offshore_Wells_Jan_2024[[Region QB]:[Region QB]],"WoS",Offshore_Wells_Jan_2024[[Spud Year]:[Spud Year]],I$4,Offshore_Wells_Jan_2024[[Original Wellbore Intent]:[Original Wellbore Intent]],"Development",Offshore_Wells_Jan_2024[[Sidetrack/Respud]:[Sidetrack/Respud]],"Mech. Sidetracks")</f>
        <v>0</v>
      </c>
      <c r="J160" s="81">
        <f>COUNTIFS(Offshore_Wells_Jan_2024[[Region QB]:[Region QB]],"WoS",Offshore_Wells_Jan_2024[[Spud Year]:[Spud Year]],J$4,Offshore_Wells_Jan_2024[[Original Wellbore Intent]:[Original Wellbore Intent]],"Development",Offshore_Wells_Jan_2024[[Sidetrack/Respud]:[Sidetrack/Respud]],"Mech. Sidetracks")</f>
        <v>0</v>
      </c>
      <c r="K160" s="81">
        <f>COUNTIFS(Offshore_Wells_Jan_2024[[Region QB]:[Region QB]],"WoS",Offshore_Wells_Jan_2024[[Spud Year]:[Spud Year]],K$4,Offshore_Wells_Jan_2024[[Original Wellbore Intent]:[Original Wellbore Intent]],"Development",Offshore_Wells_Jan_2024[[Sidetrack/Respud]:[Sidetrack/Respud]],"Mech. Sidetracks")</f>
        <v>0</v>
      </c>
      <c r="L160" s="81">
        <f>COUNTIFS(Offshore_Wells_Jan_2024[[Region QB]:[Region QB]],"WoS",Offshore_Wells_Jan_2024[[Spud Year]:[Spud Year]],L$4,Offshore_Wells_Jan_2024[[Original Wellbore Intent]:[Original Wellbore Intent]],"Development",Offshore_Wells_Jan_2024[[Sidetrack/Respud]:[Sidetrack/Respud]],"Mech. Sidetracks")</f>
        <v>0</v>
      </c>
      <c r="M160" s="81">
        <f>COUNTIFS(Offshore_Wells_Jan_2024[[Region QB]:[Region QB]],"WoS",Offshore_Wells_Jan_2024[[Spud Year]:[Spud Year]],M$4,Offshore_Wells_Jan_2024[[Original Wellbore Intent]:[Original Wellbore Intent]],"Development",Offshore_Wells_Jan_2024[[Sidetrack/Respud]:[Sidetrack/Respud]],"Mech. Sidetracks")</f>
        <v>0</v>
      </c>
      <c r="N160" s="81">
        <f>COUNTIFS(Offshore_Wells_Jan_2024[[Region QB]:[Region QB]],"WoS",Offshore_Wells_Jan_2024[[Spud Year]:[Spud Year]],N$4,Offshore_Wells_Jan_2024[[Original Wellbore Intent]:[Original Wellbore Intent]],"Development",Offshore_Wells_Jan_2024[[Sidetrack/Respud]:[Sidetrack/Respud]],"Mech. Sidetracks")</f>
        <v>0</v>
      </c>
      <c r="O160" s="81">
        <f>COUNTIFS(Offshore_Wells_Jan_2024[[Region QB]:[Region QB]],"WoS",Offshore_Wells_Jan_2024[[Spud Year]:[Spud Year]],O$4,Offshore_Wells_Jan_2024[[Original Wellbore Intent]:[Original Wellbore Intent]],"Development",Offshore_Wells_Jan_2024[[Sidetrack/Respud]:[Sidetrack/Respud]],"Mech. Sidetracks")</f>
        <v>0</v>
      </c>
      <c r="P160" s="81">
        <f>COUNTIFS(Offshore_Wells_Jan_2024[[Region QB]:[Region QB]],"WoS",Offshore_Wells_Jan_2024[[Spud Year]:[Spud Year]],P$4,Offshore_Wells_Jan_2024[[Original Wellbore Intent]:[Original Wellbore Intent]],"Development",Offshore_Wells_Jan_2024[[Sidetrack/Respud]:[Sidetrack/Respud]],"Mech. Sidetracks")</f>
        <v>0</v>
      </c>
      <c r="Q160" s="81">
        <f>COUNTIFS(Offshore_Wells_Jan_2024[[Region QB]:[Region QB]],"WoS",Offshore_Wells_Jan_2024[[Spud Year]:[Spud Year]],Q$4,Offshore_Wells_Jan_2024[[Original Wellbore Intent]:[Original Wellbore Intent]],"Development",Offshore_Wells_Jan_2024[[Sidetrack/Respud]:[Sidetrack/Respud]],"Mech. Sidetracks")</f>
        <v>0</v>
      </c>
      <c r="R160" s="81">
        <f>COUNTIFS(Offshore_Wells_Jan_2024[[Region QB]:[Region QB]],"WoS",Offshore_Wells_Jan_2024[[Spud Year]:[Spud Year]],R$4,Offshore_Wells_Jan_2024[[Original Wellbore Intent]:[Original Wellbore Intent]],"Development",Offshore_Wells_Jan_2024[[Sidetrack/Respud]:[Sidetrack/Respud]],"Mech. Sidetracks")</f>
        <v>0</v>
      </c>
      <c r="S160" s="81">
        <f>COUNTIFS(Offshore_Wells_Jan_2024[[Region QB]:[Region QB]],"WoS",Offshore_Wells_Jan_2024[[Spud Year]:[Spud Year]],S$4,Offshore_Wells_Jan_2024[[Original Wellbore Intent]:[Original Wellbore Intent]],"Development",Offshore_Wells_Jan_2024[[Sidetrack/Respud]:[Sidetrack/Respud]],"Mech. Sidetracks")</f>
        <v>0</v>
      </c>
      <c r="T160" s="81">
        <f>COUNTIFS(Offshore_Wells_Jan_2024[[Region QB]:[Region QB]],"WoS",Offshore_Wells_Jan_2024[[Spud Year]:[Spud Year]],T$4,Offshore_Wells_Jan_2024[[Original Wellbore Intent]:[Original Wellbore Intent]],"Development",Offshore_Wells_Jan_2024[[Sidetrack/Respud]:[Sidetrack/Respud]],"Mech. Sidetracks")</f>
        <v>0</v>
      </c>
      <c r="U160" s="81">
        <f>COUNTIFS(Offshore_Wells_Jan_2024[[Region QB]:[Region QB]],"WoS",Offshore_Wells_Jan_2024[[Spud Year]:[Spud Year]],U$4,Offshore_Wells_Jan_2024[[Original Wellbore Intent]:[Original Wellbore Intent]],"Development",Offshore_Wells_Jan_2024[[Sidetrack/Respud]:[Sidetrack/Respud]],"Mech. Sidetracks")</f>
        <v>0</v>
      </c>
      <c r="V160" s="81">
        <f>COUNTIFS(Offshore_Wells_Jan_2024[[Region QB]:[Region QB]],"WoS",Offshore_Wells_Jan_2024[[Spud Year]:[Spud Year]],V$4,Offshore_Wells_Jan_2024[[Original Wellbore Intent]:[Original Wellbore Intent]],"Development",Offshore_Wells_Jan_2024[[Sidetrack/Respud]:[Sidetrack/Respud]],"Mech. Sidetracks")</f>
        <v>0</v>
      </c>
      <c r="W160" s="81">
        <f>COUNTIFS(Offshore_Wells_Jan_2024[[Region QB]:[Region QB]],"WoS",Offshore_Wells_Jan_2024[[Spud Year]:[Spud Year]],W$4,Offshore_Wells_Jan_2024[[Original Wellbore Intent]:[Original Wellbore Intent]],"Development",Offshore_Wells_Jan_2024[[Sidetrack/Respud]:[Sidetrack/Respud]],"Mech. Sidetracks")</f>
        <v>0</v>
      </c>
      <c r="X160" s="81">
        <f>COUNTIFS(Offshore_Wells_Jan_2024[[Region QB]:[Region QB]],"WoS",Offshore_Wells_Jan_2024[[Spud Year]:[Spud Year]],X$4,Offshore_Wells_Jan_2024[[Original Wellbore Intent]:[Original Wellbore Intent]],"Development",Offshore_Wells_Jan_2024[[Sidetrack/Respud]:[Sidetrack/Respud]],"Mech. Sidetracks")</f>
        <v>0</v>
      </c>
      <c r="Y160" s="81">
        <f>COUNTIFS(Offshore_Wells_Jan_2024[[Region QB]:[Region QB]],"WoS",Offshore_Wells_Jan_2024[[Spud Year]:[Spud Year]],Y$4,Offshore_Wells_Jan_2024[[Original Wellbore Intent]:[Original Wellbore Intent]],"Development",Offshore_Wells_Jan_2024[[Sidetrack/Respud]:[Sidetrack/Respud]],"Mech. Sidetracks")</f>
        <v>0</v>
      </c>
      <c r="Z160" s="81">
        <f>COUNTIFS(Offshore_Wells_Jan_2024[[Region QB]:[Region QB]],"WoS",Offshore_Wells_Jan_2024[[Spud Year]:[Spud Year]],Z$4,Offshore_Wells_Jan_2024[[Original Wellbore Intent]:[Original Wellbore Intent]],"Development",Offshore_Wells_Jan_2024[[Sidetrack/Respud]:[Sidetrack/Respud]],"Mech. Sidetracks")</f>
        <v>0</v>
      </c>
      <c r="AA160" s="81">
        <f>COUNTIFS(Offshore_Wells_Jan_2024[[Region QB]:[Region QB]],"WoS",Offshore_Wells_Jan_2024[[Spud Year]:[Spud Year]],AA$4,Offshore_Wells_Jan_2024[[Original Wellbore Intent]:[Original Wellbore Intent]],"Development",Offshore_Wells_Jan_2024[[Sidetrack/Respud]:[Sidetrack/Respud]],"Mech. Sidetracks")</f>
        <v>0</v>
      </c>
      <c r="AB160" s="81">
        <f>COUNTIFS(Offshore_Wells_Jan_2024[[Region QB]:[Region QB]],"WoS",Offshore_Wells_Jan_2024[[Spud Year]:[Spud Year]],AB$4,Offshore_Wells_Jan_2024[[Original Wellbore Intent]:[Original Wellbore Intent]],"Development",Offshore_Wells_Jan_2024[[Sidetrack/Respud]:[Sidetrack/Respud]],"Mech. Sidetracks")</f>
        <v>0</v>
      </c>
      <c r="AC160" s="81">
        <f>COUNTIFS(Offshore_Wells_Jan_2024[[Region QB]:[Region QB]],"WoS",Offshore_Wells_Jan_2024[[Spud Year]:[Spud Year]],AC$4,Offshore_Wells_Jan_2024[[Original Wellbore Intent]:[Original Wellbore Intent]],"Development",Offshore_Wells_Jan_2024[[Sidetrack/Respud]:[Sidetrack/Respud]],"Mech. Sidetracks")</f>
        <v>0</v>
      </c>
      <c r="AD160" s="81">
        <f>COUNTIFS(Offshore_Wells_Jan_2024[[Region QB]:[Region QB]],"WoS",Offshore_Wells_Jan_2024[[Spud Year]:[Spud Year]],AD$4,Offshore_Wells_Jan_2024[[Original Wellbore Intent]:[Original Wellbore Intent]],"Development",Offshore_Wells_Jan_2024[[Sidetrack/Respud]:[Sidetrack/Respud]],"Mech. Sidetracks")</f>
        <v>0</v>
      </c>
      <c r="AE160" s="81">
        <f>COUNTIFS(Offshore_Wells_Jan_2024[[Region QB]:[Region QB]],"WoS",Offshore_Wells_Jan_2024[[Spud Year]:[Spud Year]],AE$4,Offshore_Wells_Jan_2024[[Original Wellbore Intent]:[Original Wellbore Intent]],"Development",Offshore_Wells_Jan_2024[[Sidetrack/Respud]:[Sidetrack/Respud]],"Mech. Sidetracks")</f>
        <v>0</v>
      </c>
      <c r="AF160" s="81">
        <f>COUNTIFS(Offshore_Wells_Jan_2024[[Region QB]:[Region QB]],"WoS",Offshore_Wells_Jan_2024[[Spud Year]:[Spud Year]],AF$4,Offshore_Wells_Jan_2024[[Original Wellbore Intent]:[Original Wellbore Intent]],"Development",Offshore_Wells_Jan_2024[[Sidetrack/Respud]:[Sidetrack/Respud]],"Mech. Sidetracks")</f>
        <v>0</v>
      </c>
      <c r="AG160" s="81">
        <f>COUNTIFS(Offshore_Wells_Jan_2024[[Region QB]:[Region QB]],"WoS",Offshore_Wells_Jan_2024[[Spud Year]:[Spud Year]],AG$4,Offshore_Wells_Jan_2024[[Original Wellbore Intent]:[Original Wellbore Intent]],"Development",Offshore_Wells_Jan_2024[[Sidetrack/Respud]:[Sidetrack/Respud]],"Mech. Sidetracks")</f>
        <v>0</v>
      </c>
      <c r="AH160" s="81">
        <f>COUNTIFS(Offshore_Wells_Jan_2024[[Region QB]:[Region QB]],"WoS",Offshore_Wells_Jan_2024[[Spud Year]:[Spud Year]],AH$4,Offshore_Wells_Jan_2024[[Original Wellbore Intent]:[Original Wellbore Intent]],"Development",Offshore_Wells_Jan_2024[[Sidetrack/Respud]:[Sidetrack/Respud]],"Mech. Sidetracks")</f>
        <v>1</v>
      </c>
      <c r="AI160" s="81">
        <f>COUNTIFS(Offshore_Wells_Jan_2024[[Region QB]:[Region QB]],"WoS",Offshore_Wells_Jan_2024[[Spud Year]:[Spud Year]],AI$4,Offshore_Wells_Jan_2024[[Original Wellbore Intent]:[Original Wellbore Intent]],"Development",Offshore_Wells_Jan_2024[[Sidetrack/Respud]:[Sidetrack/Respud]],"Mech. Sidetracks")</f>
        <v>2</v>
      </c>
      <c r="AJ160" s="81">
        <f>COUNTIFS(Offshore_Wells_Jan_2024[[Region QB]:[Region QB]],"WoS",Offshore_Wells_Jan_2024[[Spud Year]:[Spud Year]],AJ$4,Offshore_Wells_Jan_2024[[Original Wellbore Intent]:[Original Wellbore Intent]],"Development",Offshore_Wells_Jan_2024[[Sidetrack/Respud]:[Sidetrack/Respud]],"Mech. Sidetracks")</f>
        <v>0</v>
      </c>
      <c r="AK160" s="81">
        <f>COUNTIFS(Offshore_Wells_Jan_2024[[Region QB]:[Region QB]],"WoS",Offshore_Wells_Jan_2024[[Spud Year]:[Spud Year]],AK$4,Offshore_Wells_Jan_2024[[Original Wellbore Intent]:[Original Wellbore Intent]],"Development",Offshore_Wells_Jan_2024[[Sidetrack/Respud]:[Sidetrack/Respud]],"Mech. Sidetracks")</f>
        <v>1</v>
      </c>
      <c r="AL160" s="81">
        <f>COUNTIFS(Offshore_Wells_Jan_2024[[Region QB]:[Region QB]],"WoS",Offshore_Wells_Jan_2024[[Spud Year]:[Spud Year]],AL$4,Offshore_Wells_Jan_2024[[Original Wellbore Intent]:[Original Wellbore Intent]],"Development",Offshore_Wells_Jan_2024[[Sidetrack/Respud]:[Sidetrack/Respud]],"Mech. Sidetracks")</f>
        <v>4</v>
      </c>
      <c r="AM160" s="81">
        <f>COUNTIFS(Offshore_Wells_Jan_2024[[Region QB]:[Region QB]],"WoS",Offshore_Wells_Jan_2024[[Spud Year]:[Spud Year]],AM$4,Offshore_Wells_Jan_2024[[Original Wellbore Intent]:[Original Wellbore Intent]],"Development",Offshore_Wells_Jan_2024[[Sidetrack/Respud]:[Sidetrack/Respud]],"Mech. Sidetracks")</f>
        <v>5</v>
      </c>
      <c r="AN160" s="81">
        <f>COUNTIFS(Offshore_Wells_Jan_2024[[Region QB]:[Region QB]],"WoS",Offshore_Wells_Jan_2024[[Spud Year]:[Spud Year]],AN$4,Offshore_Wells_Jan_2024[[Original Wellbore Intent]:[Original Wellbore Intent]],"Development",Offshore_Wells_Jan_2024[[Sidetrack/Respud]:[Sidetrack/Respud]],"Mech. Sidetracks")</f>
        <v>1</v>
      </c>
      <c r="AO160" s="81">
        <f>COUNTIFS(Offshore_Wells_Jan_2024[[Region QB]:[Region QB]],"WoS",Offshore_Wells_Jan_2024[[Spud Year]:[Spud Year]],AO$4,Offshore_Wells_Jan_2024[[Original Wellbore Intent]:[Original Wellbore Intent]],"Development",Offshore_Wells_Jan_2024[[Sidetrack/Respud]:[Sidetrack/Respud]],"Mech. Sidetracks")</f>
        <v>3</v>
      </c>
      <c r="AP160" s="81">
        <f>COUNTIFS(Offshore_Wells_Jan_2024[[Region QB]:[Region QB]],"WoS",Offshore_Wells_Jan_2024[[Spud Year]:[Spud Year]],AP$4,Offshore_Wells_Jan_2024[[Original Wellbore Intent]:[Original Wellbore Intent]],"Development",Offshore_Wells_Jan_2024[[Sidetrack/Respud]:[Sidetrack/Respud]],"Mech. Sidetracks")</f>
        <v>4</v>
      </c>
      <c r="AQ160" s="81">
        <f>COUNTIFS(Offshore_Wells_Jan_2024[[Region QB]:[Region QB]],"WoS",Offshore_Wells_Jan_2024[[Spud Year]:[Spud Year]],AQ$4,Offshore_Wells_Jan_2024[[Original Wellbore Intent]:[Original Wellbore Intent]],"Development",Offshore_Wells_Jan_2024[[Sidetrack/Respud]:[Sidetrack/Respud]],"Mech. Sidetracks")</f>
        <v>2</v>
      </c>
      <c r="AR160" s="81">
        <f>COUNTIFS(Offshore_Wells_Jan_2024[[Region QB]:[Region QB]],"WoS",Offshore_Wells_Jan_2024[[Spud Year]:[Spud Year]],AR$4,Offshore_Wells_Jan_2024[[Original Wellbore Intent]:[Original Wellbore Intent]],"Development",Offshore_Wells_Jan_2024[[Sidetrack/Respud]:[Sidetrack/Respud]],"Mech. Sidetracks")</f>
        <v>5</v>
      </c>
      <c r="AS160" s="81">
        <f>COUNTIFS(Offshore_Wells_Jan_2024[[Region QB]:[Region QB]],"WoS",Offshore_Wells_Jan_2024[[Spud Year]:[Spud Year]],AS$4,Offshore_Wells_Jan_2024[[Original Wellbore Intent]:[Original Wellbore Intent]],"Development",Offshore_Wells_Jan_2024[[Sidetrack/Respud]:[Sidetrack/Respud]],"Mech. Sidetracks")</f>
        <v>3</v>
      </c>
      <c r="AT160" s="81">
        <f>COUNTIFS(Offshore_Wells_Jan_2024[[Region QB]:[Region QB]],"WoS",Offshore_Wells_Jan_2024[[Spud Year]:[Spud Year]],AT$4,Offshore_Wells_Jan_2024[[Original Wellbore Intent]:[Original Wellbore Intent]],"Development",Offshore_Wells_Jan_2024[[Sidetrack/Respud]:[Sidetrack/Respud]],"Mech. Sidetracks")</f>
        <v>0</v>
      </c>
      <c r="AU160" s="81">
        <f>COUNTIFS(Offshore_Wells_Jan_2024[[Region QB]:[Region QB]],"WoS",Offshore_Wells_Jan_2024[[Spud Year]:[Spud Year]],AU$4,Offshore_Wells_Jan_2024[[Original Wellbore Intent]:[Original Wellbore Intent]],"Development",Offshore_Wells_Jan_2024[[Sidetrack/Respud]:[Sidetrack/Respud]],"Mech. Sidetracks")</f>
        <v>3</v>
      </c>
      <c r="AV160" s="81">
        <f>COUNTIFS(Offshore_Wells_Jan_2024[[Region QB]:[Region QB]],"WoS",Offshore_Wells_Jan_2024[[Spud Year]:[Spud Year]],AV$4,Offshore_Wells_Jan_2024[[Original Wellbore Intent]:[Original Wellbore Intent]],"Development",Offshore_Wells_Jan_2024[[Sidetrack/Respud]:[Sidetrack/Respud]],"Mech. Sidetracks")</f>
        <v>2</v>
      </c>
      <c r="AW160" s="81">
        <f>COUNTIFS(Offshore_Wells_Jan_2024[[Region QB]:[Region QB]],"WoS",Offshore_Wells_Jan_2024[[Spud Year]:[Spud Year]],AW$4,Offshore_Wells_Jan_2024[[Original Wellbore Intent]:[Original Wellbore Intent]],"Development",Offshore_Wells_Jan_2024[[Sidetrack/Respud]:[Sidetrack/Respud]],"Mech. Sidetracks")</f>
        <v>0</v>
      </c>
      <c r="AX160" s="81">
        <f>COUNTIFS(Offshore_Wells_Jan_2024[[Region QB]:[Region QB]],"WoS",Offshore_Wells_Jan_2024[[Spud Year]:[Spud Year]],AX$4,Offshore_Wells_Jan_2024[[Original Wellbore Intent]:[Original Wellbore Intent]],"Development",Offshore_Wells_Jan_2024[[Sidetrack/Respud]:[Sidetrack/Respud]],"Mech. Sidetracks")</f>
        <v>0</v>
      </c>
      <c r="AY160" s="81">
        <f>COUNTIFS(Offshore_Wells_Jan_2024[[Region QB]:[Region QB]],"WoS",Offshore_Wells_Jan_2024[[Spud Year]:[Spud Year]],AY$4,Offshore_Wells_Jan_2024[[Original Wellbore Intent]:[Original Wellbore Intent]],"Development",Offshore_Wells_Jan_2024[[Sidetrack/Respud]:[Sidetrack/Respud]],"Mech. Sidetracks")</f>
        <v>0</v>
      </c>
      <c r="AZ160" s="81">
        <f>COUNTIFS(Offshore_Wells_Jan_2024[[Region QB]:[Region QB]],"WoS",Offshore_Wells_Jan_2024[[Spud Year]:[Spud Year]],AZ$4,Offshore_Wells_Jan_2024[[Original Wellbore Intent]:[Original Wellbore Intent]],"Development",Offshore_Wells_Jan_2024[[Sidetrack/Respud]:[Sidetrack/Respud]],"Mech. Sidetracks")</f>
        <v>3</v>
      </c>
      <c r="BA160" s="81">
        <f>COUNTIFS(Offshore_Wells_Jan_2024[[Region QB]:[Region QB]],"WoS",Offshore_Wells_Jan_2024[[Spud Year]:[Spud Year]],BA$4,Offshore_Wells_Jan_2024[[Original Wellbore Intent]:[Original Wellbore Intent]],"Development",Offshore_Wells_Jan_2024[[Sidetrack/Respud]:[Sidetrack/Respud]],"Mech. Sidetracks")</f>
        <v>2</v>
      </c>
      <c r="BB160" s="81">
        <f>COUNTIFS(Offshore_Wells_Jan_2024[[Region QB]:[Region QB]],"WoS",Offshore_Wells_Jan_2024[[Spud Year]:[Spud Year]],BB$4,Offshore_Wells_Jan_2024[[Original Wellbore Intent]:[Original Wellbore Intent]],"Development",Offshore_Wells_Jan_2024[[Sidetrack/Respud]:[Sidetrack/Respud]],"Mech. Sidetracks")</f>
        <v>3</v>
      </c>
      <c r="BC160" s="81">
        <f>COUNTIFS(Offshore_Wells_Jan_2024[[Region QB]:[Region QB]],"WoS",Offshore_Wells_Jan_2024[[Spud Year]:[Spud Year]],BC$4,Offshore_Wells_Jan_2024[[Original Wellbore Intent]:[Original Wellbore Intent]],"Development",Offshore_Wells_Jan_2024[[Sidetrack/Respud]:[Sidetrack/Respud]],"Mech. Sidetracks")</f>
        <v>2</v>
      </c>
      <c r="BD160" s="81">
        <f>COUNTIFS(Offshore_Wells_Jan_2024[[Region QB]:[Region QB]],"WoS",Offshore_Wells_Jan_2024[[Spud Year]:[Spud Year]],BD$4,Offshore_Wells_Jan_2024[[Original Wellbore Intent]:[Original Wellbore Intent]],"Development",Offshore_Wells_Jan_2024[[Sidetrack/Respud]:[Sidetrack/Respud]],"Mech. Sidetracks")</f>
        <v>2</v>
      </c>
      <c r="BE160" s="81">
        <f>COUNTIFS(Offshore_Wells_Jan_2024[[Region QB]:[Region QB]],"WoS",Offshore_Wells_Jan_2024[[Spud Year]:[Spud Year]],BE$4,Offshore_Wells_Jan_2024[[Original Wellbore Intent]:[Original Wellbore Intent]],"Development",Offshore_Wells_Jan_2024[[Sidetrack/Respud]:[Sidetrack/Respud]],"Mech. Sidetracks")</f>
        <v>0</v>
      </c>
      <c r="BF160" s="81">
        <f>COUNTIFS(Offshore_Wells_Jan_2024[[Region QB]:[Region QB]],"WoS",Offshore_Wells_Jan_2024[[Spud Year]:[Spud Year]],BF$4,Offshore_Wells_Jan_2024[[Original Wellbore Intent]:[Original Wellbore Intent]],"Development",Offshore_Wells_Jan_2024[[Sidetrack/Respud]:[Sidetrack/Respud]],"Mech. Sidetracks")</f>
        <v>0</v>
      </c>
      <c r="BG160" s="81">
        <f>COUNTIFS(Offshore_Wells_Jan_2024[[Region QB]:[Region QB]],"WoS",Offshore_Wells_Jan_2024[[Spud Year]:[Spud Year]],BG$4,Offshore_Wells_Jan_2024[[Original Wellbore Intent]:[Original Wellbore Intent]],"Development",Offshore_Wells_Jan_2024[[Sidetrack/Respud]:[Sidetrack/Respud]],"Mech. Sidetracks")</f>
        <v>0</v>
      </c>
      <c r="BH160" s="81">
        <f>COUNTIFS(Offshore_Wells_Jan_2024[[Region QB]:[Region QB]],"WoS",Offshore_Wells_Jan_2024[[Spud Year]:[Spud Year]],BH$4,Offshore_Wells_Jan_2024[[Original Wellbore Intent]:[Original Wellbore Intent]],"Development",Offshore_Wells_Jan_2024[[Sidetrack/Respud]:[Sidetrack/Respud]],"Mech. Sidetracks")</f>
        <v>0</v>
      </c>
      <c r="BI160" s="81">
        <f>COUNTIFS(Offshore_Wells_Jan_2024[[Region QB]:[Region QB]],"WoS",Offshore_Wells_Jan_2024[[Spud Year]:[Spud Year]],BI$4,Offshore_Wells_Jan_2024[[Original Wellbore Intent]:[Original Wellbore Intent]],"Development",Offshore_Wells_Jan_2024[[Sidetrack/Respud]:[Sidetrack/Respud]],"Mech. Sidetracks")</f>
        <v>0</v>
      </c>
      <c r="BJ160" s="81">
        <f>COUNTIFS(Offshore_Wells_Jan_2024[[Region QB]:[Region QB]],"WoS",Offshore_Wells_Jan_2024[[Spud Year]:[Spud Year]],BJ$4,Offshore_Wells_Jan_2024[[Original Wellbore Intent]:[Original Wellbore Intent]],"Development",Offshore_Wells_Jan_2024[[Sidetrack/Respud]:[Sidetrack/Respud]],"Mech. Sidetracks")</f>
        <v>1</v>
      </c>
      <c r="BK160" s="73">
        <f t="shared" si="859"/>
        <v>49</v>
      </c>
    </row>
    <row r="161" spans="1:63" x14ac:dyDescent="0.3">
      <c r="A161" s="7"/>
      <c r="B161" s="20"/>
      <c r="C161" s="86"/>
      <c r="D161" s="86"/>
      <c r="E161" s="86"/>
      <c r="F161" s="86"/>
      <c r="G161" s="86"/>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4"/>
    </row>
    <row r="162" spans="1:63" s="49" customFormat="1" ht="14.5" thickBot="1" x14ac:dyDescent="0.35">
      <c r="A162" s="51"/>
      <c r="B162" s="53"/>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c r="BJ162" s="82"/>
      <c r="BK162" s="83"/>
    </row>
    <row r="163" spans="1:63" x14ac:dyDescent="0.3">
      <c r="A163" s="17"/>
      <c r="B163" s="52"/>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4"/>
    </row>
    <row r="164" spans="1:63" x14ac:dyDescent="0.3">
      <c r="A164" s="16" t="s">
        <v>59</v>
      </c>
    </row>
    <row r="165" spans="1:63" x14ac:dyDescent="0.3">
      <c r="A165" s="1" t="s">
        <v>60</v>
      </c>
    </row>
    <row r="166" spans="1:63" x14ac:dyDescent="0.3">
      <c r="A166" s="1" t="s">
        <v>61</v>
      </c>
    </row>
    <row r="167" spans="1:63" x14ac:dyDescent="0.3">
      <c r="A167" s="1" t="s">
        <v>62</v>
      </c>
    </row>
    <row r="168" spans="1:63" x14ac:dyDescent="0.3">
      <c r="A168" s="2" t="s">
        <v>15001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2EA78-B84B-4CF8-945D-9AF2EF4FF1CF}">
  <dimension ref="A1:DT37"/>
  <sheetViews>
    <sheetView showGridLines="0" topLeftCell="A4" zoomScale="85" zoomScaleNormal="85" workbookViewId="0">
      <selection activeCell="DD28" sqref="DD28"/>
    </sheetView>
  </sheetViews>
  <sheetFormatPr defaultColWidth="9.1796875" defaultRowHeight="14" x14ac:dyDescent="0.3"/>
  <cols>
    <col min="1" max="1" width="89.7265625" style="2" customWidth="1"/>
    <col min="2" max="99" width="5.7265625" style="2" hidden="1" customWidth="1"/>
    <col min="100" max="123" width="5.7265625" style="2" customWidth="1"/>
    <col min="124" max="124" width="10.7265625" style="2" customWidth="1"/>
    <col min="125" max="16384" width="9.1796875" style="2"/>
  </cols>
  <sheetData>
    <row r="1" spans="1:124" ht="14.5" customHeight="1" x14ac:dyDescent="0.3">
      <c r="A1" s="106" t="s">
        <v>63</v>
      </c>
      <c r="B1" s="30"/>
      <c r="C1" s="30"/>
      <c r="D1" s="30"/>
      <c r="E1" s="30"/>
      <c r="F1" s="30"/>
      <c r="G1" s="30"/>
      <c r="H1" s="30"/>
    </row>
    <row r="2" spans="1:124" ht="14.5" customHeight="1" x14ac:dyDescent="0.3">
      <c r="A2" s="106"/>
      <c r="DT2" s="30"/>
    </row>
    <row r="3" spans="1:124" ht="14.5" customHeight="1" x14ac:dyDescent="0.3">
      <c r="A3" s="31" t="s">
        <v>64</v>
      </c>
      <c r="B3" s="32">
        <v>1902</v>
      </c>
      <c r="C3" s="32">
        <v>1903</v>
      </c>
      <c r="D3" s="32">
        <v>1904</v>
      </c>
      <c r="E3" s="32">
        <v>1905</v>
      </c>
      <c r="F3" s="32">
        <v>1906</v>
      </c>
      <c r="G3" s="32">
        <v>1907</v>
      </c>
      <c r="H3" s="32">
        <v>1908</v>
      </c>
      <c r="I3" s="32">
        <v>1909</v>
      </c>
      <c r="J3" s="32">
        <v>1910</v>
      </c>
      <c r="K3" s="32">
        <v>1911</v>
      </c>
      <c r="L3" s="32">
        <v>1912</v>
      </c>
      <c r="M3" s="32">
        <v>1913</v>
      </c>
      <c r="N3" s="32">
        <v>1914</v>
      </c>
      <c r="O3" s="32">
        <v>1915</v>
      </c>
      <c r="P3" s="32">
        <v>1916</v>
      </c>
      <c r="Q3" s="32">
        <v>1917</v>
      </c>
      <c r="R3" s="32">
        <v>1918</v>
      </c>
      <c r="S3" s="32">
        <v>1919</v>
      </c>
      <c r="T3" s="32">
        <v>1920</v>
      </c>
      <c r="U3" s="32">
        <v>1921</v>
      </c>
      <c r="V3" s="32">
        <v>1922</v>
      </c>
      <c r="W3" s="32">
        <v>1923</v>
      </c>
      <c r="X3" s="32">
        <v>1924</v>
      </c>
      <c r="Y3" s="32">
        <v>1925</v>
      </c>
      <c r="Z3" s="32">
        <v>1926</v>
      </c>
      <c r="AA3" s="32">
        <v>1927</v>
      </c>
      <c r="AB3" s="32">
        <v>1928</v>
      </c>
      <c r="AC3" s="32">
        <v>1929</v>
      </c>
      <c r="AD3" s="32">
        <v>1930</v>
      </c>
      <c r="AE3" s="32">
        <v>1931</v>
      </c>
      <c r="AF3" s="32">
        <v>1932</v>
      </c>
      <c r="AG3" s="32">
        <v>1933</v>
      </c>
      <c r="AH3" s="32">
        <v>1934</v>
      </c>
      <c r="AI3" s="32">
        <v>1935</v>
      </c>
      <c r="AJ3" s="32">
        <v>1936</v>
      </c>
      <c r="AK3" s="32">
        <v>1937</v>
      </c>
      <c r="AL3" s="32">
        <v>1938</v>
      </c>
      <c r="AM3" s="32">
        <v>1939</v>
      </c>
      <c r="AN3" s="32">
        <v>1940</v>
      </c>
      <c r="AO3" s="32">
        <v>1941</v>
      </c>
      <c r="AP3" s="32">
        <v>1942</v>
      </c>
      <c r="AQ3" s="32">
        <v>1943</v>
      </c>
      <c r="AR3" s="32">
        <v>1944</v>
      </c>
      <c r="AS3" s="32">
        <v>1945</v>
      </c>
      <c r="AT3" s="32">
        <v>1946</v>
      </c>
      <c r="AU3" s="32">
        <v>1947</v>
      </c>
      <c r="AV3" s="32">
        <v>1948</v>
      </c>
      <c r="AW3" s="32">
        <v>1949</v>
      </c>
      <c r="AX3" s="32">
        <v>1950</v>
      </c>
      <c r="AY3" s="32">
        <v>1951</v>
      </c>
      <c r="AZ3" s="32">
        <v>1952</v>
      </c>
      <c r="BA3" s="32">
        <v>1953</v>
      </c>
      <c r="BB3" s="32">
        <v>1954</v>
      </c>
      <c r="BC3" s="32">
        <v>1955</v>
      </c>
      <c r="BD3" s="32">
        <v>1956</v>
      </c>
      <c r="BE3" s="32">
        <v>1957</v>
      </c>
      <c r="BF3" s="32">
        <v>1958</v>
      </c>
      <c r="BG3" s="32">
        <v>1959</v>
      </c>
      <c r="BH3" s="32">
        <v>1960</v>
      </c>
      <c r="BI3" s="32">
        <v>1961</v>
      </c>
      <c r="BJ3" s="32">
        <v>1962</v>
      </c>
      <c r="BK3" s="32">
        <v>1963</v>
      </c>
      <c r="BL3" s="32">
        <v>1964</v>
      </c>
      <c r="BM3" s="32">
        <v>1965</v>
      </c>
      <c r="BN3" s="32">
        <v>1966</v>
      </c>
      <c r="BO3" s="32">
        <v>1967</v>
      </c>
      <c r="BP3" s="32">
        <v>1968</v>
      </c>
      <c r="BQ3" s="32">
        <v>1969</v>
      </c>
      <c r="BR3" s="32">
        <v>1970</v>
      </c>
      <c r="BS3" s="32">
        <v>1971</v>
      </c>
      <c r="BT3" s="32">
        <v>1972</v>
      </c>
      <c r="BU3" s="32">
        <v>1973</v>
      </c>
      <c r="BV3" s="32">
        <v>1974</v>
      </c>
      <c r="BW3" s="32">
        <v>1975</v>
      </c>
      <c r="BX3" s="32">
        <v>1976</v>
      </c>
      <c r="BY3" s="32">
        <v>1977</v>
      </c>
      <c r="BZ3" s="32">
        <v>1978</v>
      </c>
      <c r="CA3" s="32">
        <v>1979</v>
      </c>
      <c r="CB3" s="32">
        <v>1980</v>
      </c>
      <c r="CC3" s="32">
        <v>1981</v>
      </c>
      <c r="CD3" s="32">
        <v>1982</v>
      </c>
      <c r="CE3" s="32">
        <v>1983</v>
      </c>
      <c r="CF3" s="32">
        <v>1984</v>
      </c>
      <c r="CG3" s="32">
        <v>1985</v>
      </c>
      <c r="CH3" s="32">
        <v>1986</v>
      </c>
      <c r="CI3" s="32">
        <v>1987</v>
      </c>
      <c r="CJ3" s="32">
        <v>1988</v>
      </c>
      <c r="CK3" s="32">
        <v>1989</v>
      </c>
      <c r="CL3" s="32">
        <v>1990</v>
      </c>
      <c r="CM3" s="32">
        <v>1991</v>
      </c>
      <c r="CN3" s="32">
        <v>1992</v>
      </c>
      <c r="CO3" s="32">
        <v>1993</v>
      </c>
      <c r="CP3" s="32">
        <v>1994</v>
      </c>
      <c r="CQ3" s="32">
        <v>1995</v>
      </c>
      <c r="CR3" s="32">
        <v>1996</v>
      </c>
      <c r="CS3" s="32">
        <v>1997</v>
      </c>
      <c r="CT3" s="32">
        <v>1998</v>
      </c>
      <c r="CU3" s="32">
        <v>1999</v>
      </c>
      <c r="CV3" s="32">
        <v>2000</v>
      </c>
      <c r="CW3" s="32">
        <v>2001</v>
      </c>
      <c r="CX3" s="32">
        <v>2002</v>
      </c>
      <c r="CY3" s="32">
        <v>2003</v>
      </c>
      <c r="CZ3" s="32">
        <v>2004</v>
      </c>
      <c r="DA3" s="32">
        <v>2005</v>
      </c>
      <c r="DB3" s="32">
        <v>2006</v>
      </c>
      <c r="DC3" s="32">
        <v>2007</v>
      </c>
      <c r="DD3" s="32">
        <v>2008</v>
      </c>
      <c r="DE3" s="32">
        <v>2009</v>
      </c>
      <c r="DF3" s="32">
        <v>2010</v>
      </c>
      <c r="DG3" s="32">
        <v>2011</v>
      </c>
      <c r="DH3" s="32">
        <v>2012</v>
      </c>
      <c r="DI3" s="32">
        <v>2013</v>
      </c>
      <c r="DJ3" s="32">
        <v>2014</v>
      </c>
      <c r="DK3" s="32">
        <v>2015</v>
      </c>
      <c r="DL3" s="32">
        <v>2016</v>
      </c>
      <c r="DM3" s="32">
        <v>2017</v>
      </c>
      <c r="DN3" s="32">
        <v>2018</v>
      </c>
      <c r="DO3" s="32">
        <v>2019</v>
      </c>
      <c r="DP3" s="32">
        <v>2020</v>
      </c>
      <c r="DQ3" s="32">
        <v>2021</v>
      </c>
      <c r="DR3" s="32">
        <v>2022</v>
      </c>
      <c r="DS3" s="32">
        <v>2023</v>
      </c>
      <c r="DT3" s="33" t="s">
        <v>35</v>
      </c>
    </row>
    <row r="4" spans="1:124" ht="14.5" customHeight="1" x14ac:dyDescent="0.3">
      <c r="A4" s="34"/>
      <c r="B4" s="93"/>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94"/>
    </row>
    <row r="5" spans="1:124" s="17" customFormat="1" x14ac:dyDescent="0.3">
      <c r="A5" s="35" t="s">
        <v>65</v>
      </c>
      <c r="B5" s="95">
        <f>SUM(B6:B8)</f>
        <v>5</v>
      </c>
      <c r="C5" s="96">
        <f t="shared" ref="C5:BN5" si="0">SUM(C6:C8)</f>
        <v>0</v>
      </c>
      <c r="D5" s="96">
        <f t="shared" si="0"/>
        <v>0</v>
      </c>
      <c r="E5" s="96">
        <f t="shared" si="0"/>
        <v>0</v>
      </c>
      <c r="F5" s="96">
        <f t="shared" si="0"/>
        <v>0</v>
      </c>
      <c r="G5" s="96">
        <f t="shared" si="0"/>
        <v>0</v>
      </c>
      <c r="H5" s="96">
        <f t="shared" si="0"/>
        <v>0</v>
      </c>
      <c r="I5" s="96">
        <f t="shared" si="0"/>
        <v>0</v>
      </c>
      <c r="J5" s="96">
        <f t="shared" si="0"/>
        <v>1</v>
      </c>
      <c r="K5" s="96">
        <f t="shared" si="0"/>
        <v>1</v>
      </c>
      <c r="L5" s="96">
        <f t="shared" si="0"/>
        <v>0</v>
      </c>
      <c r="M5" s="96">
        <f t="shared" si="0"/>
        <v>0</v>
      </c>
      <c r="N5" s="96">
        <f t="shared" si="0"/>
        <v>0</v>
      </c>
      <c r="O5" s="96">
        <f t="shared" si="0"/>
        <v>0</v>
      </c>
      <c r="P5" s="96">
        <f t="shared" si="0"/>
        <v>0</v>
      </c>
      <c r="Q5" s="96">
        <f t="shared" si="0"/>
        <v>0</v>
      </c>
      <c r="R5" s="96">
        <f t="shared" si="0"/>
        <v>2</v>
      </c>
      <c r="S5" s="96">
        <f t="shared" si="0"/>
        <v>8</v>
      </c>
      <c r="T5" s="96">
        <f t="shared" si="0"/>
        <v>3</v>
      </c>
      <c r="U5" s="96">
        <f t="shared" si="0"/>
        <v>0</v>
      </c>
      <c r="V5" s="96">
        <f t="shared" si="0"/>
        <v>0</v>
      </c>
      <c r="W5" s="96">
        <f t="shared" si="0"/>
        <v>0</v>
      </c>
      <c r="X5" s="96">
        <f t="shared" si="0"/>
        <v>1</v>
      </c>
      <c r="Y5" s="96">
        <f t="shared" si="0"/>
        <v>1</v>
      </c>
      <c r="Z5" s="96">
        <f t="shared" si="0"/>
        <v>0</v>
      </c>
      <c r="AA5" s="96">
        <f t="shared" si="0"/>
        <v>0</v>
      </c>
      <c r="AB5" s="96">
        <f t="shared" si="0"/>
        <v>0</v>
      </c>
      <c r="AC5" s="96">
        <f t="shared" si="0"/>
        <v>0</v>
      </c>
      <c r="AD5" s="96">
        <f t="shared" si="0"/>
        <v>0</v>
      </c>
      <c r="AE5" s="96">
        <f t="shared" si="0"/>
        <v>1</v>
      </c>
      <c r="AF5" s="96">
        <f t="shared" si="0"/>
        <v>0</v>
      </c>
      <c r="AG5" s="96">
        <f t="shared" si="0"/>
        <v>0</v>
      </c>
      <c r="AH5" s="96">
        <f t="shared" si="0"/>
        <v>0</v>
      </c>
      <c r="AI5" s="96">
        <f t="shared" si="0"/>
        <v>0</v>
      </c>
      <c r="AJ5" s="96">
        <f t="shared" si="0"/>
        <v>11</v>
      </c>
      <c r="AK5" s="96">
        <f t="shared" si="0"/>
        <v>8</v>
      </c>
      <c r="AL5" s="96">
        <f t="shared" si="0"/>
        <v>20</v>
      </c>
      <c r="AM5" s="96">
        <f t="shared" si="0"/>
        <v>73</v>
      </c>
      <c r="AN5" s="96">
        <f t="shared" si="0"/>
        <v>30</v>
      </c>
      <c r="AO5" s="96">
        <f t="shared" si="0"/>
        <v>24</v>
      </c>
      <c r="AP5" s="96">
        <f t="shared" si="0"/>
        <v>55</v>
      </c>
      <c r="AQ5" s="96">
        <f t="shared" si="0"/>
        <v>162</v>
      </c>
      <c r="AR5" s="96">
        <f t="shared" si="0"/>
        <v>50</v>
      </c>
      <c r="AS5" s="96">
        <f t="shared" si="0"/>
        <v>17</v>
      </c>
      <c r="AT5" s="96">
        <f t="shared" si="0"/>
        <v>8</v>
      </c>
      <c r="AU5" s="96">
        <f t="shared" si="0"/>
        <v>16</v>
      </c>
      <c r="AV5" s="96">
        <f t="shared" si="0"/>
        <v>19</v>
      </c>
      <c r="AW5" s="96">
        <f t="shared" si="0"/>
        <v>10</v>
      </c>
      <c r="AX5" s="96">
        <f t="shared" si="0"/>
        <v>2</v>
      </c>
      <c r="AY5" s="96">
        <f t="shared" si="0"/>
        <v>6</v>
      </c>
      <c r="AZ5" s="96">
        <f t="shared" si="0"/>
        <v>11</v>
      </c>
      <c r="BA5" s="96">
        <f t="shared" si="0"/>
        <v>11</v>
      </c>
      <c r="BB5" s="96">
        <f t="shared" si="0"/>
        <v>23</v>
      </c>
      <c r="BC5" s="96">
        <f t="shared" si="0"/>
        <v>26</v>
      </c>
      <c r="BD5" s="96">
        <f t="shared" si="0"/>
        <v>30</v>
      </c>
      <c r="BE5" s="96">
        <f t="shared" si="0"/>
        <v>50</v>
      </c>
      <c r="BF5" s="96">
        <f t="shared" si="0"/>
        <v>27</v>
      </c>
      <c r="BG5" s="96">
        <f t="shared" si="0"/>
        <v>42</v>
      </c>
      <c r="BH5" s="96">
        <f t="shared" si="0"/>
        <v>38</v>
      </c>
      <c r="BI5" s="96">
        <f t="shared" si="0"/>
        <v>37</v>
      </c>
      <c r="BJ5" s="96">
        <f t="shared" si="0"/>
        <v>34</v>
      </c>
      <c r="BK5" s="96">
        <f t="shared" si="0"/>
        <v>18</v>
      </c>
      <c r="BL5" s="96">
        <f t="shared" si="0"/>
        <v>25</v>
      </c>
      <c r="BM5" s="96">
        <f t="shared" si="0"/>
        <v>24</v>
      </c>
      <c r="BN5" s="96">
        <f t="shared" si="0"/>
        <v>21</v>
      </c>
      <c r="BO5" s="96">
        <f t="shared" ref="BO5:DR5" si="1">SUM(BO6:BO8)</f>
        <v>5</v>
      </c>
      <c r="BP5" s="96">
        <f t="shared" si="1"/>
        <v>5</v>
      </c>
      <c r="BQ5" s="96">
        <f t="shared" si="1"/>
        <v>6</v>
      </c>
      <c r="BR5" s="96">
        <f t="shared" si="1"/>
        <v>9</v>
      </c>
      <c r="BS5" s="96">
        <f t="shared" si="1"/>
        <v>11</v>
      </c>
      <c r="BT5" s="96">
        <f t="shared" si="1"/>
        <v>10</v>
      </c>
      <c r="BU5" s="96">
        <f t="shared" si="1"/>
        <v>19</v>
      </c>
      <c r="BV5" s="96">
        <f t="shared" si="1"/>
        <v>11</v>
      </c>
      <c r="BW5" s="96">
        <f t="shared" si="1"/>
        <v>24</v>
      </c>
      <c r="BX5" s="96">
        <f t="shared" si="1"/>
        <v>8</v>
      </c>
      <c r="BY5" s="96">
        <f t="shared" si="1"/>
        <v>8</v>
      </c>
      <c r="BZ5" s="96">
        <f t="shared" si="1"/>
        <v>12</v>
      </c>
      <c r="CA5" s="96">
        <f t="shared" si="1"/>
        <v>9</v>
      </c>
      <c r="CB5" s="96">
        <f t="shared" si="1"/>
        <v>28</v>
      </c>
      <c r="CC5" s="96">
        <f t="shared" si="1"/>
        <v>41</v>
      </c>
      <c r="CD5" s="96">
        <f t="shared" si="1"/>
        <v>25</v>
      </c>
      <c r="CE5" s="96">
        <f t="shared" si="1"/>
        <v>20</v>
      </c>
      <c r="CF5" s="96">
        <f t="shared" si="1"/>
        <v>52</v>
      </c>
      <c r="CG5" s="96">
        <f t="shared" si="1"/>
        <v>72</v>
      </c>
      <c r="CH5" s="96">
        <f t="shared" si="1"/>
        <v>71</v>
      </c>
      <c r="CI5" s="96">
        <f t="shared" si="1"/>
        <v>38</v>
      </c>
      <c r="CJ5" s="96">
        <f t="shared" si="1"/>
        <v>49</v>
      </c>
      <c r="CK5" s="96">
        <f t="shared" si="1"/>
        <v>44</v>
      </c>
      <c r="CL5" s="96">
        <f t="shared" si="1"/>
        <v>38</v>
      </c>
      <c r="CM5" s="96">
        <f t="shared" si="1"/>
        <v>13</v>
      </c>
      <c r="CN5" s="96">
        <f t="shared" si="1"/>
        <v>13</v>
      </c>
      <c r="CO5" s="96">
        <f t="shared" si="1"/>
        <v>9</v>
      </c>
      <c r="CP5" s="96">
        <f t="shared" si="1"/>
        <v>16</v>
      </c>
      <c r="CQ5" s="96">
        <f t="shared" si="1"/>
        <v>22</v>
      </c>
      <c r="CR5" s="96">
        <f t="shared" si="1"/>
        <v>36</v>
      </c>
      <c r="CS5" s="96">
        <f t="shared" si="1"/>
        <v>29</v>
      </c>
      <c r="CT5" s="96">
        <f t="shared" si="1"/>
        <v>20</v>
      </c>
      <c r="CU5" s="96">
        <f t="shared" si="1"/>
        <v>13</v>
      </c>
      <c r="CV5" s="96">
        <f t="shared" si="1"/>
        <v>19</v>
      </c>
      <c r="CW5" s="96">
        <f t="shared" si="1"/>
        <v>10</v>
      </c>
      <c r="CX5" s="96">
        <f t="shared" si="1"/>
        <v>21</v>
      </c>
      <c r="CY5" s="96">
        <f t="shared" si="1"/>
        <v>9</v>
      </c>
      <c r="CZ5" s="96">
        <f t="shared" si="1"/>
        <v>10</v>
      </c>
      <c r="DA5" s="96">
        <f t="shared" si="1"/>
        <v>16</v>
      </c>
      <c r="DB5" s="96">
        <f t="shared" si="1"/>
        <v>16</v>
      </c>
      <c r="DC5" s="96">
        <f t="shared" si="1"/>
        <v>24</v>
      </c>
      <c r="DD5" s="96">
        <f t="shared" si="1"/>
        <v>20</v>
      </c>
      <c r="DE5" s="96">
        <f t="shared" si="1"/>
        <v>18</v>
      </c>
      <c r="DF5" s="96">
        <f t="shared" si="1"/>
        <v>8</v>
      </c>
      <c r="DG5" s="96">
        <f t="shared" si="1"/>
        <v>17</v>
      </c>
      <c r="DH5" s="96">
        <f t="shared" si="1"/>
        <v>6</v>
      </c>
      <c r="DI5" s="96">
        <f t="shared" si="1"/>
        <v>10</v>
      </c>
      <c r="DJ5" s="96">
        <f t="shared" si="1"/>
        <v>14</v>
      </c>
      <c r="DK5" s="96">
        <f t="shared" si="1"/>
        <v>2</v>
      </c>
      <c r="DL5" s="96">
        <f t="shared" si="1"/>
        <v>3</v>
      </c>
      <c r="DM5" s="96">
        <f t="shared" si="1"/>
        <v>4</v>
      </c>
      <c r="DN5" s="96">
        <f t="shared" si="1"/>
        <v>1</v>
      </c>
      <c r="DO5" s="96">
        <f t="shared" si="1"/>
        <v>4</v>
      </c>
      <c r="DP5" s="96">
        <f t="shared" si="1"/>
        <v>1</v>
      </c>
      <c r="DQ5" s="96">
        <f t="shared" si="1"/>
        <v>0</v>
      </c>
      <c r="DR5" s="96">
        <f t="shared" si="1"/>
        <v>0</v>
      </c>
      <c r="DS5" s="96">
        <f t="shared" ref="DS5" si="2">SUM(DS6:DS8)</f>
        <v>1</v>
      </c>
      <c r="DT5" s="97">
        <f>SUM(B5:DS5)</f>
        <v>1971</v>
      </c>
    </row>
    <row r="6" spans="1:124" s="17" customFormat="1" x14ac:dyDescent="0.3">
      <c r="A6" s="36" t="s">
        <v>54</v>
      </c>
      <c r="B6" s="98">
        <f>COUNTIFS(Onshore_Wells_Jan_2024[[Region QB]:[Region QB]],"LAND",Onshore_Wells_Jan_2024[[Spud Year]:[Spud Year]],B$3,Onshore_Wells_Jan_2024[[Original Wellbore Intent]:[Original Wellbore Intent]],"Exploration",Onshore_Wells_Jan_2024[[Sidetrack/Respud]:[Sidetrack/Respud]],"Original Wellbores")</f>
        <v>5</v>
      </c>
      <c r="C6" s="81">
        <f>COUNTIFS(Onshore_Wells_Jan_2024[[Region QB]:[Region QB]],"LAND",Onshore_Wells_Jan_2024[[Spud Year]:[Spud Year]],C$3,Onshore_Wells_Jan_2024[[Original Wellbore Intent]:[Original Wellbore Intent]],"Exploration",Onshore_Wells_Jan_2024[[Sidetrack/Respud]:[Sidetrack/Respud]],"Original Wellbores")</f>
        <v>0</v>
      </c>
      <c r="D6" s="81">
        <f>COUNTIFS(Onshore_Wells_Jan_2024[[Region QB]:[Region QB]],"LAND",Onshore_Wells_Jan_2024[[Spud Year]:[Spud Year]],D$3,Onshore_Wells_Jan_2024[[Original Wellbore Intent]:[Original Wellbore Intent]],"Exploration",Onshore_Wells_Jan_2024[[Sidetrack/Respud]:[Sidetrack/Respud]],"Original Wellbores")</f>
        <v>0</v>
      </c>
      <c r="E6" s="81">
        <f>COUNTIFS(Onshore_Wells_Jan_2024[[Region QB]:[Region QB]],"LAND",Onshore_Wells_Jan_2024[[Spud Year]:[Spud Year]],E$3,Onshore_Wells_Jan_2024[[Original Wellbore Intent]:[Original Wellbore Intent]],"Exploration",Onshore_Wells_Jan_2024[[Sidetrack/Respud]:[Sidetrack/Respud]],"Original Wellbores")</f>
        <v>0</v>
      </c>
      <c r="F6" s="81">
        <f>COUNTIFS(Onshore_Wells_Jan_2024[[Region QB]:[Region QB]],"LAND",Onshore_Wells_Jan_2024[[Spud Year]:[Spud Year]],F$3,Onshore_Wells_Jan_2024[[Original Wellbore Intent]:[Original Wellbore Intent]],"Exploration",Onshore_Wells_Jan_2024[[Sidetrack/Respud]:[Sidetrack/Respud]],"Original Wellbores")</f>
        <v>0</v>
      </c>
      <c r="G6" s="81">
        <f>COUNTIFS(Onshore_Wells_Jan_2024[[Region QB]:[Region QB]],"LAND",Onshore_Wells_Jan_2024[[Spud Year]:[Spud Year]],G$3,Onshore_Wells_Jan_2024[[Original Wellbore Intent]:[Original Wellbore Intent]],"Exploration",Onshore_Wells_Jan_2024[[Sidetrack/Respud]:[Sidetrack/Respud]],"Original Wellbores")</f>
        <v>0</v>
      </c>
      <c r="H6" s="81">
        <f>COUNTIFS(Onshore_Wells_Jan_2024[[Region QB]:[Region QB]],"LAND",Onshore_Wells_Jan_2024[[Spud Year]:[Spud Year]],H$3,Onshore_Wells_Jan_2024[[Original Wellbore Intent]:[Original Wellbore Intent]],"Exploration",Onshore_Wells_Jan_2024[[Sidetrack/Respud]:[Sidetrack/Respud]],"Original Wellbores")</f>
        <v>0</v>
      </c>
      <c r="I6" s="81">
        <f>COUNTIFS(Onshore_Wells_Jan_2024[[Region QB]:[Region QB]],"LAND",Onshore_Wells_Jan_2024[[Spud Year]:[Spud Year]],I$3,Onshore_Wells_Jan_2024[[Original Wellbore Intent]:[Original Wellbore Intent]],"Exploration",Onshore_Wells_Jan_2024[[Sidetrack/Respud]:[Sidetrack/Respud]],"Original Wellbores")</f>
        <v>0</v>
      </c>
      <c r="J6" s="81">
        <f>COUNTIFS(Onshore_Wells_Jan_2024[[Region QB]:[Region QB]],"LAND",Onshore_Wells_Jan_2024[[Spud Year]:[Spud Year]],J$3,Onshore_Wells_Jan_2024[[Original Wellbore Intent]:[Original Wellbore Intent]],"Exploration",Onshore_Wells_Jan_2024[[Sidetrack/Respud]:[Sidetrack/Respud]],"Original Wellbores")</f>
        <v>1</v>
      </c>
      <c r="K6" s="81">
        <f>COUNTIFS(Onshore_Wells_Jan_2024[[Region QB]:[Region QB]],"LAND",Onshore_Wells_Jan_2024[[Spud Year]:[Spud Year]],K$3,Onshore_Wells_Jan_2024[[Original Wellbore Intent]:[Original Wellbore Intent]],"Exploration",Onshore_Wells_Jan_2024[[Sidetrack/Respud]:[Sidetrack/Respud]],"Original Wellbores")</f>
        <v>1</v>
      </c>
      <c r="L6" s="81">
        <f>COUNTIFS(Onshore_Wells_Jan_2024[[Region QB]:[Region QB]],"LAND",Onshore_Wells_Jan_2024[[Spud Year]:[Spud Year]],L$3,Onshore_Wells_Jan_2024[[Original Wellbore Intent]:[Original Wellbore Intent]],"Exploration",Onshore_Wells_Jan_2024[[Sidetrack/Respud]:[Sidetrack/Respud]],"Original Wellbores")</f>
        <v>0</v>
      </c>
      <c r="M6" s="81">
        <f>COUNTIFS(Onshore_Wells_Jan_2024[[Region QB]:[Region QB]],"LAND",Onshore_Wells_Jan_2024[[Spud Year]:[Spud Year]],M$3,Onshore_Wells_Jan_2024[[Original Wellbore Intent]:[Original Wellbore Intent]],"Exploration",Onshore_Wells_Jan_2024[[Sidetrack/Respud]:[Sidetrack/Respud]],"Original Wellbores")</f>
        <v>0</v>
      </c>
      <c r="N6" s="81">
        <f>COUNTIFS(Onshore_Wells_Jan_2024[[Region QB]:[Region QB]],"LAND",Onshore_Wells_Jan_2024[[Spud Year]:[Spud Year]],N$3,Onshore_Wells_Jan_2024[[Original Wellbore Intent]:[Original Wellbore Intent]],"Exploration",Onshore_Wells_Jan_2024[[Sidetrack/Respud]:[Sidetrack/Respud]],"Original Wellbores")</f>
        <v>0</v>
      </c>
      <c r="O6" s="81">
        <f>COUNTIFS(Onshore_Wells_Jan_2024[[Region QB]:[Region QB]],"LAND",Onshore_Wells_Jan_2024[[Spud Year]:[Spud Year]],O$3,Onshore_Wells_Jan_2024[[Original Wellbore Intent]:[Original Wellbore Intent]],"Exploration",Onshore_Wells_Jan_2024[[Sidetrack/Respud]:[Sidetrack/Respud]],"Original Wellbores")</f>
        <v>0</v>
      </c>
      <c r="P6" s="81">
        <f>COUNTIFS(Onshore_Wells_Jan_2024[[Region QB]:[Region QB]],"LAND",Onshore_Wells_Jan_2024[[Spud Year]:[Spud Year]],P$3,Onshore_Wells_Jan_2024[[Original Wellbore Intent]:[Original Wellbore Intent]],"Exploration",Onshore_Wells_Jan_2024[[Sidetrack/Respud]:[Sidetrack/Respud]],"Original Wellbores")</f>
        <v>0</v>
      </c>
      <c r="Q6" s="81">
        <f>COUNTIFS(Onshore_Wells_Jan_2024[[Region QB]:[Region QB]],"LAND",Onshore_Wells_Jan_2024[[Spud Year]:[Spud Year]],Q$3,Onshore_Wells_Jan_2024[[Original Wellbore Intent]:[Original Wellbore Intent]],"Exploration",Onshore_Wells_Jan_2024[[Sidetrack/Respud]:[Sidetrack/Respud]],"Original Wellbores")</f>
        <v>0</v>
      </c>
      <c r="R6" s="81">
        <f>COUNTIFS(Onshore_Wells_Jan_2024[[Region QB]:[Region QB]],"LAND",Onshore_Wells_Jan_2024[[Spud Year]:[Spud Year]],R$3,Onshore_Wells_Jan_2024[[Original Wellbore Intent]:[Original Wellbore Intent]],"Exploration",Onshore_Wells_Jan_2024[[Sidetrack/Respud]:[Sidetrack/Respud]],"Original Wellbores")</f>
        <v>2</v>
      </c>
      <c r="S6" s="81">
        <f>COUNTIFS(Onshore_Wells_Jan_2024[[Region QB]:[Region QB]],"LAND",Onshore_Wells_Jan_2024[[Spud Year]:[Spud Year]],S$3,Onshore_Wells_Jan_2024[[Original Wellbore Intent]:[Original Wellbore Intent]],"Exploration",Onshore_Wells_Jan_2024[[Sidetrack/Respud]:[Sidetrack/Respud]],"Original Wellbores")</f>
        <v>8</v>
      </c>
      <c r="T6" s="81">
        <f>COUNTIFS(Onshore_Wells_Jan_2024[[Region QB]:[Region QB]],"LAND",Onshore_Wells_Jan_2024[[Spud Year]:[Spud Year]],T$3,Onshore_Wells_Jan_2024[[Original Wellbore Intent]:[Original Wellbore Intent]],"Exploration",Onshore_Wells_Jan_2024[[Sidetrack/Respud]:[Sidetrack/Respud]],"Original Wellbores")</f>
        <v>3</v>
      </c>
      <c r="U6" s="81">
        <f>COUNTIFS(Onshore_Wells_Jan_2024[[Region QB]:[Region QB]],"LAND",Onshore_Wells_Jan_2024[[Spud Year]:[Spud Year]],U$3,Onshore_Wells_Jan_2024[[Original Wellbore Intent]:[Original Wellbore Intent]],"Exploration",Onshore_Wells_Jan_2024[[Sidetrack/Respud]:[Sidetrack/Respud]],"Original Wellbores")</f>
        <v>0</v>
      </c>
      <c r="V6" s="81">
        <f>COUNTIFS(Onshore_Wells_Jan_2024[[Region QB]:[Region QB]],"LAND",Onshore_Wells_Jan_2024[[Spud Year]:[Spud Year]],V$3,Onshore_Wells_Jan_2024[[Original Wellbore Intent]:[Original Wellbore Intent]],"Exploration",Onshore_Wells_Jan_2024[[Sidetrack/Respud]:[Sidetrack/Respud]],"Original Wellbores")</f>
        <v>0</v>
      </c>
      <c r="W6" s="81">
        <f>COUNTIFS(Onshore_Wells_Jan_2024[[Region QB]:[Region QB]],"LAND",Onshore_Wells_Jan_2024[[Spud Year]:[Spud Year]],W$3,Onshore_Wells_Jan_2024[[Original Wellbore Intent]:[Original Wellbore Intent]],"Exploration",Onshore_Wells_Jan_2024[[Sidetrack/Respud]:[Sidetrack/Respud]],"Original Wellbores")</f>
        <v>0</v>
      </c>
      <c r="X6" s="81">
        <f>COUNTIFS(Onshore_Wells_Jan_2024[[Region QB]:[Region QB]],"LAND",Onshore_Wells_Jan_2024[[Spud Year]:[Spud Year]],X$3,Onshore_Wells_Jan_2024[[Original Wellbore Intent]:[Original Wellbore Intent]],"Exploration",Onshore_Wells_Jan_2024[[Sidetrack/Respud]:[Sidetrack/Respud]],"Original Wellbores")</f>
        <v>0</v>
      </c>
      <c r="Y6" s="81">
        <f>COUNTIFS(Onshore_Wells_Jan_2024[[Region QB]:[Region QB]],"LAND",Onshore_Wells_Jan_2024[[Spud Year]:[Spud Year]],Y$3,Onshore_Wells_Jan_2024[[Original Wellbore Intent]:[Original Wellbore Intent]],"Exploration",Onshore_Wells_Jan_2024[[Sidetrack/Respud]:[Sidetrack/Respud]],"Original Wellbores")</f>
        <v>0</v>
      </c>
      <c r="Z6" s="81">
        <f>COUNTIFS(Onshore_Wells_Jan_2024[[Region QB]:[Region QB]],"LAND",Onshore_Wells_Jan_2024[[Spud Year]:[Spud Year]],Z$3,Onshore_Wells_Jan_2024[[Original Wellbore Intent]:[Original Wellbore Intent]],"Exploration",Onshore_Wells_Jan_2024[[Sidetrack/Respud]:[Sidetrack/Respud]],"Original Wellbores")</f>
        <v>0</v>
      </c>
      <c r="AA6" s="81">
        <f>COUNTIFS(Onshore_Wells_Jan_2024[[Region QB]:[Region QB]],"LAND",Onshore_Wells_Jan_2024[[Spud Year]:[Spud Year]],AA$3,Onshore_Wells_Jan_2024[[Original Wellbore Intent]:[Original Wellbore Intent]],"Exploration",Onshore_Wells_Jan_2024[[Sidetrack/Respud]:[Sidetrack/Respud]],"Original Wellbores")</f>
        <v>0</v>
      </c>
      <c r="AB6" s="81">
        <f>COUNTIFS(Onshore_Wells_Jan_2024[[Region QB]:[Region QB]],"LAND",Onshore_Wells_Jan_2024[[Spud Year]:[Spud Year]],AB$3,Onshore_Wells_Jan_2024[[Original Wellbore Intent]:[Original Wellbore Intent]],"Exploration",Onshore_Wells_Jan_2024[[Sidetrack/Respud]:[Sidetrack/Respud]],"Original Wellbores")</f>
        <v>0</v>
      </c>
      <c r="AC6" s="81">
        <f>COUNTIFS(Onshore_Wells_Jan_2024[[Region QB]:[Region QB]],"LAND",Onshore_Wells_Jan_2024[[Spud Year]:[Spud Year]],AC$3,Onshore_Wells_Jan_2024[[Original Wellbore Intent]:[Original Wellbore Intent]],"Exploration",Onshore_Wells_Jan_2024[[Sidetrack/Respud]:[Sidetrack/Respud]],"Original Wellbores")</f>
        <v>0</v>
      </c>
      <c r="AD6" s="81">
        <f>COUNTIFS(Onshore_Wells_Jan_2024[[Region QB]:[Region QB]],"LAND",Onshore_Wells_Jan_2024[[Spud Year]:[Spud Year]],AD$3,Onshore_Wells_Jan_2024[[Original Wellbore Intent]:[Original Wellbore Intent]],"Exploration",Onshore_Wells_Jan_2024[[Sidetrack/Respud]:[Sidetrack/Respud]],"Original Wellbores")</f>
        <v>0</v>
      </c>
      <c r="AE6" s="81">
        <f>COUNTIFS(Onshore_Wells_Jan_2024[[Region QB]:[Region QB]],"LAND",Onshore_Wells_Jan_2024[[Spud Year]:[Spud Year]],AE$3,Onshore_Wells_Jan_2024[[Original Wellbore Intent]:[Original Wellbore Intent]],"Exploration",Onshore_Wells_Jan_2024[[Sidetrack/Respud]:[Sidetrack/Respud]],"Original Wellbores")</f>
        <v>1</v>
      </c>
      <c r="AF6" s="81">
        <f>COUNTIFS(Onshore_Wells_Jan_2024[[Region QB]:[Region QB]],"LAND",Onshore_Wells_Jan_2024[[Spud Year]:[Spud Year]],AF$3,Onshore_Wells_Jan_2024[[Original Wellbore Intent]:[Original Wellbore Intent]],"Exploration",Onshore_Wells_Jan_2024[[Sidetrack/Respud]:[Sidetrack/Respud]],"Original Wellbores")</f>
        <v>0</v>
      </c>
      <c r="AG6" s="81">
        <f>COUNTIFS(Onshore_Wells_Jan_2024[[Region QB]:[Region QB]],"LAND",Onshore_Wells_Jan_2024[[Spud Year]:[Spud Year]],AG$3,Onshore_Wells_Jan_2024[[Original Wellbore Intent]:[Original Wellbore Intent]],"Exploration",Onshore_Wells_Jan_2024[[Sidetrack/Respud]:[Sidetrack/Respud]],"Original Wellbores")</f>
        <v>0</v>
      </c>
      <c r="AH6" s="81">
        <f>COUNTIFS(Onshore_Wells_Jan_2024[[Region QB]:[Region QB]],"LAND",Onshore_Wells_Jan_2024[[Spud Year]:[Spud Year]],AH$3,Onshore_Wells_Jan_2024[[Original Wellbore Intent]:[Original Wellbore Intent]],"Exploration",Onshore_Wells_Jan_2024[[Sidetrack/Respud]:[Sidetrack/Respud]],"Original Wellbores")</f>
        <v>0</v>
      </c>
      <c r="AI6" s="81">
        <f>COUNTIFS(Onshore_Wells_Jan_2024[[Region QB]:[Region QB]],"LAND",Onshore_Wells_Jan_2024[[Spud Year]:[Spud Year]],AI$3,Onshore_Wells_Jan_2024[[Original Wellbore Intent]:[Original Wellbore Intent]],"Exploration",Onshore_Wells_Jan_2024[[Sidetrack/Respud]:[Sidetrack/Respud]],"Original Wellbores")</f>
        <v>0</v>
      </c>
      <c r="AJ6" s="81">
        <f>COUNTIFS(Onshore_Wells_Jan_2024[[Region QB]:[Region QB]],"LAND",Onshore_Wells_Jan_2024[[Spud Year]:[Spud Year]],AJ$3,Onshore_Wells_Jan_2024[[Original Wellbore Intent]:[Original Wellbore Intent]],"Exploration",Onshore_Wells_Jan_2024[[Sidetrack/Respud]:[Sidetrack/Respud]],"Original Wellbores")</f>
        <v>11</v>
      </c>
      <c r="AK6" s="81">
        <f>COUNTIFS(Onshore_Wells_Jan_2024[[Region QB]:[Region QB]],"LAND",Onshore_Wells_Jan_2024[[Spud Year]:[Spud Year]],AK$3,Onshore_Wells_Jan_2024[[Original Wellbore Intent]:[Original Wellbore Intent]],"Exploration",Onshore_Wells_Jan_2024[[Sidetrack/Respud]:[Sidetrack/Respud]],"Original Wellbores")</f>
        <v>8</v>
      </c>
      <c r="AL6" s="81">
        <f>COUNTIFS(Onshore_Wells_Jan_2024[[Region QB]:[Region QB]],"LAND",Onshore_Wells_Jan_2024[[Spud Year]:[Spud Year]],AL$3,Onshore_Wells_Jan_2024[[Original Wellbore Intent]:[Original Wellbore Intent]],"Exploration",Onshore_Wells_Jan_2024[[Sidetrack/Respud]:[Sidetrack/Respud]],"Original Wellbores")</f>
        <v>15</v>
      </c>
      <c r="AM6" s="81">
        <f>COUNTIFS(Onshore_Wells_Jan_2024[[Region QB]:[Region QB]],"LAND",Onshore_Wells_Jan_2024[[Spud Year]:[Spud Year]],AM$3,Onshore_Wells_Jan_2024[[Original Wellbore Intent]:[Original Wellbore Intent]],"Exploration",Onshore_Wells_Jan_2024[[Sidetrack/Respud]:[Sidetrack/Respud]],"Original Wellbores")</f>
        <v>21</v>
      </c>
      <c r="AN6" s="81">
        <f>COUNTIFS(Onshore_Wells_Jan_2024[[Region QB]:[Region QB]],"LAND",Onshore_Wells_Jan_2024[[Spud Year]:[Spud Year]],AN$3,Onshore_Wells_Jan_2024[[Original Wellbore Intent]:[Original Wellbore Intent]],"Exploration",Onshore_Wells_Jan_2024[[Sidetrack/Respud]:[Sidetrack/Respud]],"Original Wellbores")</f>
        <v>11</v>
      </c>
      <c r="AO6" s="81">
        <f>COUNTIFS(Onshore_Wells_Jan_2024[[Region QB]:[Region QB]],"LAND",Onshore_Wells_Jan_2024[[Spud Year]:[Spud Year]],AO$3,Onshore_Wells_Jan_2024[[Original Wellbore Intent]:[Original Wellbore Intent]],"Exploration",Onshore_Wells_Jan_2024[[Sidetrack/Respud]:[Sidetrack/Respud]],"Original Wellbores")</f>
        <v>2</v>
      </c>
      <c r="AP6" s="81">
        <f>COUNTIFS(Onshore_Wells_Jan_2024[[Region QB]:[Region QB]],"LAND",Onshore_Wells_Jan_2024[[Spud Year]:[Spud Year]],AP$3,Onshore_Wells_Jan_2024[[Original Wellbore Intent]:[Original Wellbore Intent]],"Exploration",Onshore_Wells_Jan_2024[[Sidetrack/Respud]:[Sidetrack/Respud]],"Original Wellbores")</f>
        <v>7</v>
      </c>
      <c r="AQ6" s="81">
        <f>COUNTIFS(Onshore_Wells_Jan_2024[[Region QB]:[Region QB]],"LAND",Onshore_Wells_Jan_2024[[Spud Year]:[Spud Year]],AQ$3,Onshore_Wells_Jan_2024[[Original Wellbore Intent]:[Original Wellbore Intent]],"Exploration",Onshore_Wells_Jan_2024[[Sidetrack/Respud]:[Sidetrack/Respud]],"Original Wellbores")</f>
        <v>20</v>
      </c>
      <c r="AR6" s="81">
        <f>COUNTIFS(Onshore_Wells_Jan_2024[[Region QB]:[Region QB]],"LAND",Onshore_Wells_Jan_2024[[Spud Year]:[Spud Year]],AR$3,Onshore_Wells_Jan_2024[[Original Wellbore Intent]:[Original Wellbore Intent]],"Exploration",Onshore_Wells_Jan_2024[[Sidetrack/Respud]:[Sidetrack/Respud]],"Original Wellbores")</f>
        <v>12</v>
      </c>
      <c r="AS6" s="81">
        <f>COUNTIFS(Onshore_Wells_Jan_2024[[Region QB]:[Region QB]],"LAND",Onshore_Wells_Jan_2024[[Spud Year]:[Spud Year]],AS$3,Onshore_Wells_Jan_2024[[Original Wellbore Intent]:[Original Wellbore Intent]],"Exploration",Onshore_Wells_Jan_2024[[Sidetrack/Respud]:[Sidetrack/Respud]],"Original Wellbores")</f>
        <v>16</v>
      </c>
      <c r="AT6" s="81">
        <f>COUNTIFS(Onshore_Wells_Jan_2024[[Region QB]:[Region QB]],"LAND",Onshore_Wells_Jan_2024[[Spud Year]:[Spud Year]],AT$3,Onshore_Wells_Jan_2024[[Original Wellbore Intent]:[Original Wellbore Intent]],"Exploration",Onshore_Wells_Jan_2024[[Sidetrack/Respud]:[Sidetrack/Respud]],"Original Wellbores")</f>
        <v>1</v>
      </c>
      <c r="AU6" s="81">
        <f>COUNTIFS(Onshore_Wells_Jan_2024[[Region QB]:[Region QB]],"LAND",Onshore_Wells_Jan_2024[[Spud Year]:[Spud Year]],AU$3,Onshore_Wells_Jan_2024[[Original Wellbore Intent]:[Original Wellbore Intent]],"Exploration",Onshore_Wells_Jan_2024[[Sidetrack/Respud]:[Sidetrack/Respud]],"Original Wellbores")</f>
        <v>7</v>
      </c>
      <c r="AV6" s="81">
        <f>COUNTIFS(Onshore_Wells_Jan_2024[[Region QB]:[Region QB]],"LAND",Onshore_Wells_Jan_2024[[Spud Year]:[Spud Year]],AV$3,Onshore_Wells_Jan_2024[[Original Wellbore Intent]:[Original Wellbore Intent]],"Exploration",Onshore_Wells_Jan_2024[[Sidetrack/Respud]:[Sidetrack/Respud]],"Original Wellbores")</f>
        <v>11</v>
      </c>
      <c r="AW6" s="81">
        <f>COUNTIFS(Onshore_Wells_Jan_2024[[Region QB]:[Region QB]],"LAND",Onshore_Wells_Jan_2024[[Spud Year]:[Spud Year]],AW$3,Onshore_Wells_Jan_2024[[Original Wellbore Intent]:[Original Wellbore Intent]],"Exploration",Onshore_Wells_Jan_2024[[Sidetrack/Respud]:[Sidetrack/Respud]],"Original Wellbores")</f>
        <v>2</v>
      </c>
      <c r="AX6" s="81">
        <f>COUNTIFS(Onshore_Wells_Jan_2024[[Region QB]:[Region QB]],"LAND",Onshore_Wells_Jan_2024[[Spud Year]:[Spud Year]],AX$3,Onshore_Wells_Jan_2024[[Original Wellbore Intent]:[Original Wellbore Intent]],"Exploration",Onshore_Wells_Jan_2024[[Sidetrack/Respud]:[Sidetrack/Respud]],"Original Wellbores")</f>
        <v>0</v>
      </c>
      <c r="AY6" s="81">
        <f>COUNTIFS(Onshore_Wells_Jan_2024[[Region QB]:[Region QB]],"LAND",Onshore_Wells_Jan_2024[[Spud Year]:[Spud Year]],AY$3,Onshore_Wells_Jan_2024[[Original Wellbore Intent]:[Original Wellbore Intent]],"Exploration",Onshore_Wells_Jan_2024[[Sidetrack/Respud]:[Sidetrack/Respud]],"Original Wellbores")</f>
        <v>0</v>
      </c>
      <c r="AZ6" s="81">
        <f>COUNTIFS(Onshore_Wells_Jan_2024[[Region QB]:[Region QB]],"LAND",Onshore_Wells_Jan_2024[[Spud Year]:[Spud Year]],AZ$3,Onshore_Wells_Jan_2024[[Original Wellbore Intent]:[Original Wellbore Intent]],"Exploration",Onshore_Wells_Jan_2024[[Sidetrack/Respud]:[Sidetrack/Respud]],"Original Wellbores")</f>
        <v>1</v>
      </c>
      <c r="BA6" s="81">
        <f>COUNTIFS(Onshore_Wells_Jan_2024[[Region QB]:[Region QB]],"LAND",Onshore_Wells_Jan_2024[[Spud Year]:[Spud Year]],BA$3,Onshore_Wells_Jan_2024[[Original Wellbore Intent]:[Original Wellbore Intent]],"Exploration",Onshore_Wells_Jan_2024[[Sidetrack/Respud]:[Sidetrack/Respud]],"Original Wellbores")</f>
        <v>6</v>
      </c>
      <c r="BB6" s="81">
        <f>COUNTIFS(Onshore_Wells_Jan_2024[[Region QB]:[Region QB]],"LAND",Onshore_Wells_Jan_2024[[Spud Year]:[Spud Year]],BB$3,Onshore_Wells_Jan_2024[[Original Wellbore Intent]:[Original Wellbore Intent]],"Exploration",Onshore_Wells_Jan_2024[[Sidetrack/Respud]:[Sidetrack/Respud]],"Original Wellbores")</f>
        <v>14</v>
      </c>
      <c r="BC6" s="81">
        <f>COUNTIFS(Onshore_Wells_Jan_2024[[Region QB]:[Region QB]],"LAND",Onshore_Wells_Jan_2024[[Spud Year]:[Spud Year]],BC$3,Onshore_Wells_Jan_2024[[Original Wellbore Intent]:[Original Wellbore Intent]],"Exploration",Onshore_Wells_Jan_2024[[Sidetrack/Respud]:[Sidetrack/Respud]],"Original Wellbores")</f>
        <v>11</v>
      </c>
      <c r="BD6" s="81">
        <f>COUNTIFS(Onshore_Wells_Jan_2024[[Region QB]:[Region QB]],"LAND",Onshore_Wells_Jan_2024[[Spud Year]:[Spud Year]],BD$3,Onshore_Wells_Jan_2024[[Original Wellbore Intent]:[Original Wellbore Intent]],"Exploration",Onshore_Wells_Jan_2024[[Sidetrack/Respud]:[Sidetrack/Respud]],"Original Wellbores")</f>
        <v>9</v>
      </c>
      <c r="BE6" s="81">
        <f>COUNTIFS(Onshore_Wells_Jan_2024[[Region QB]:[Region QB]],"LAND",Onshore_Wells_Jan_2024[[Spud Year]:[Spud Year]],BE$3,Onshore_Wells_Jan_2024[[Original Wellbore Intent]:[Original Wellbore Intent]],"Exploration",Onshore_Wells_Jan_2024[[Sidetrack/Respud]:[Sidetrack/Respud]],"Original Wellbores")</f>
        <v>5</v>
      </c>
      <c r="BF6" s="81">
        <f>COUNTIFS(Onshore_Wells_Jan_2024[[Region QB]:[Region QB]],"LAND",Onshore_Wells_Jan_2024[[Spud Year]:[Spud Year]],BF$3,Onshore_Wells_Jan_2024[[Original Wellbore Intent]:[Original Wellbore Intent]],"Exploration",Onshore_Wells_Jan_2024[[Sidetrack/Respud]:[Sidetrack/Respud]],"Original Wellbores")</f>
        <v>17</v>
      </c>
      <c r="BG6" s="81">
        <f>COUNTIFS(Onshore_Wells_Jan_2024[[Region QB]:[Region QB]],"LAND",Onshore_Wells_Jan_2024[[Spud Year]:[Spud Year]],BG$3,Onshore_Wells_Jan_2024[[Original Wellbore Intent]:[Original Wellbore Intent]],"Exploration",Onshore_Wells_Jan_2024[[Sidetrack/Respud]:[Sidetrack/Respud]],"Original Wellbores")</f>
        <v>13</v>
      </c>
      <c r="BH6" s="81">
        <f>COUNTIFS(Onshore_Wells_Jan_2024[[Region QB]:[Region QB]],"LAND",Onshore_Wells_Jan_2024[[Spud Year]:[Spud Year]],BH$3,Onshore_Wells_Jan_2024[[Original Wellbore Intent]:[Original Wellbore Intent]],"Exploration",Onshore_Wells_Jan_2024[[Sidetrack/Respud]:[Sidetrack/Respud]],"Original Wellbores")</f>
        <v>22</v>
      </c>
      <c r="BI6" s="81">
        <f>COUNTIFS(Onshore_Wells_Jan_2024[[Region QB]:[Region QB]],"LAND",Onshore_Wells_Jan_2024[[Spud Year]:[Spud Year]],BI$3,Onshore_Wells_Jan_2024[[Original Wellbore Intent]:[Original Wellbore Intent]],"Exploration",Onshore_Wells_Jan_2024[[Sidetrack/Respud]:[Sidetrack/Respud]],"Original Wellbores")</f>
        <v>5</v>
      </c>
      <c r="BJ6" s="81">
        <f>COUNTIFS(Onshore_Wells_Jan_2024[[Region QB]:[Region QB]],"LAND",Onshore_Wells_Jan_2024[[Spud Year]:[Spud Year]],BJ$3,Onshore_Wells_Jan_2024[[Original Wellbore Intent]:[Original Wellbore Intent]],"Exploration",Onshore_Wells_Jan_2024[[Sidetrack/Respud]:[Sidetrack/Respud]],"Original Wellbores")</f>
        <v>8</v>
      </c>
      <c r="BK6" s="81">
        <f>COUNTIFS(Onshore_Wells_Jan_2024[[Region QB]:[Region QB]],"LAND",Onshore_Wells_Jan_2024[[Spud Year]:[Spud Year]],BK$3,Onshore_Wells_Jan_2024[[Original Wellbore Intent]:[Original Wellbore Intent]],"Exploration",Onshore_Wells_Jan_2024[[Sidetrack/Respud]:[Sidetrack/Respud]],"Original Wellbores")</f>
        <v>6</v>
      </c>
      <c r="BL6" s="81">
        <f>COUNTIFS(Onshore_Wells_Jan_2024[[Region QB]:[Region QB]],"LAND",Onshore_Wells_Jan_2024[[Spud Year]:[Spud Year]],BL$3,Onshore_Wells_Jan_2024[[Original Wellbore Intent]:[Original Wellbore Intent]],"Exploration",Onshore_Wells_Jan_2024[[Sidetrack/Respud]:[Sidetrack/Respud]],"Original Wellbores")</f>
        <v>7</v>
      </c>
      <c r="BM6" s="81">
        <f>COUNTIFS(Onshore_Wells_Jan_2024[[Region QB]:[Region QB]],"LAND",Onshore_Wells_Jan_2024[[Spud Year]:[Spud Year]],BM$3,Onshore_Wells_Jan_2024[[Original Wellbore Intent]:[Original Wellbore Intent]],"Exploration",Onshore_Wells_Jan_2024[[Sidetrack/Respud]:[Sidetrack/Respud]],"Original Wellbores")</f>
        <v>16</v>
      </c>
      <c r="BN6" s="81">
        <f>COUNTIFS(Onshore_Wells_Jan_2024[[Region QB]:[Region QB]],"LAND",Onshore_Wells_Jan_2024[[Spud Year]:[Spud Year]],BN$3,Onshore_Wells_Jan_2024[[Original Wellbore Intent]:[Original Wellbore Intent]],"Exploration",Onshore_Wells_Jan_2024[[Sidetrack/Respud]:[Sidetrack/Respud]],"Original Wellbores")</f>
        <v>15</v>
      </c>
      <c r="BO6" s="81">
        <f>COUNTIFS(Onshore_Wells_Jan_2024[[Region QB]:[Region QB]],"LAND",Onshore_Wells_Jan_2024[[Spud Year]:[Spud Year]],BO$3,Onshore_Wells_Jan_2024[[Original Wellbore Intent]:[Original Wellbore Intent]],"Exploration",Onshore_Wells_Jan_2024[[Sidetrack/Respud]:[Sidetrack/Respud]],"Original Wellbores")</f>
        <v>3</v>
      </c>
      <c r="BP6" s="81">
        <f>COUNTIFS(Onshore_Wells_Jan_2024[[Region QB]:[Region QB]],"LAND",Onshore_Wells_Jan_2024[[Spud Year]:[Spud Year]],BP$3,Onshore_Wells_Jan_2024[[Original Wellbore Intent]:[Original Wellbore Intent]],"Exploration",Onshore_Wells_Jan_2024[[Sidetrack/Respud]:[Sidetrack/Respud]],"Original Wellbores")</f>
        <v>4</v>
      </c>
      <c r="BQ6" s="81">
        <f>COUNTIFS(Onshore_Wells_Jan_2024[[Region QB]:[Region QB]],"LAND",Onshore_Wells_Jan_2024[[Spud Year]:[Spud Year]],BQ$3,Onshore_Wells_Jan_2024[[Original Wellbore Intent]:[Original Wellbore Intent]],"Exploration",Onshore_Wells_Jan_2024[[Sidetrack/Respud]:[Sidetrack/Respud]],"Original Wellbores")</f>
        <v>6</v>
      </c>
      <c r="BR6" s="81">
        <f>COUNTIFS(Onshore_Wells_Jan_2024[[Region QB]:[Region QB]],"LAND",Onshore_Wells_Jan_2024[[Spud Year]:[Spud Year]],BR$3,Onshore_Wells_Jan_2024[[Original Wellbore Intent]:[Original Wellbore Intent]],"Exploration",Onshore_Wells_Jan_2024[[Sidetrack/Respud]:[Sidetrack/Respud]],"Original Wellbores")</f>
        <v>8</v>
      </c>
      <c r="BS6" s="81">
        <f>COUNTIFS(Onshore_Wells_Jan_2024[[Region QB]:[Region QB]],"LAND",Onshore_Wells_Jan_2024[[Spud Year]:[Spud Year]],BS$3,Onshore_Wells_Jan_2024[[Original Wellbore Intent]:[Original Wellbore Intent]],"Exploration",Onshore_Wells_Jan_2024[[Sidetrack/Respud]:[Sidetrack/Respud]],"Original Wellbores")</f>
        <v>11</v>
      </c>
      <c r="BT6" s="81">
        <f>COUNTIFS(Onshore_Wells_Jan_2024[[Region QB]:[Region QB]],"LAND",Onshore_Wells_Jan_2024[[Spud Year]:[Spud Year]],BT$3,Onshore_Wells_Jan_2024[[Original Wellbore Intent]:[Original Wellbore Intent]],"Exploration",Onshore_Wells_Jan_2024[[Sidetrack/Respud]:[Sidetrack/Respud]],"Original Wellbores")</f>
        <v>10</v>
      </c>
      <c r="BU6" s="81">
        <f>COUNTIFS(Onshore_Wells_Jan_2024[[Region QB]:[Region QB]],"LAND",Onshore_Wells_Jan_2024[[Spud Year]:[Spud Year]],BU$3,Onshore_Wells_Jan_2024[[Original Wellbore Intent]:[Original Wellbore Intent]],"Exploration",Onshore_Wells_Jan_2024[[Sidetrack/Respud]:[Sidetrack/Respud]],"Original Wellbores")</f>
        <v>15</v>
      </c>
      <c r="BV6" s="81">
        <f>COUNTIFS(Onshore_Wells_Jan_2024[[Region QB]:[Region QB]],"LAND",Onshore_Wells_Jan_2024[[Spud Year]:[Spud Year]],BV$3,Onshore_Wells_Jan_2024[[Original Wellbore Intent]:[Original Wellbore Intent]],"Exploration",Onshore_Wells_Jan_2024[[Sidetrack/Respud]:[Sidetrack/Respud]],"Original Wellbores")</f>
        <v>6</v>
      </c>
      <c r="BW6" s="81">
        <f>COUNTIFS(Onshore_Wells_Jan_2024[[Region QB]:[Region QB]],"LAND",Onshore_Wells_Jan_2024[[Spud Year]:[Spud Year]],BW$3,Onshore_Wells_Jan_2024[[Original Wellbore Intent]:[Original Wellbore Intent]],"Exploration",Onshore_Wells_Jan_2024[[Sidetrack/Respud]:[Sidetrack/Respud]],"Original Wellbores")</f>
        <v>5</v>
      </c>
      <c r="BX6" s="81">
        <f>COUNTIFS(Onshore_Wells_Jan_2024[[Region QB]:[Region QB]],"LAND",Onshore_Wells_Jan_2024[[Spud Year]:[Spud Year]],BX$3,Onshore_Wells_Jan_2024[[Original Wellbore Intent]:[Original Wellbore Intent]],"Exploration",Onshore_Wells_Jan_2024[[Sidetrack/Respud]:[Sidetrack/Respud]],"Original Wellbores")</f>
        <v>7</v>
      </c>
      <c r="BY6" s="81">
        <f>COUNTIFS(Onshore_Wells_Jan_2024[[Region QB]:[Region QB]],"LAND",Onshore_Wells_Jan_2024[[Spud Year]:[Spud Year]],BY$3,Onshore_Wells_Jan_2024[[Original Wellbore Intent]:[Original Wellbore Intent]],"Exploration",Onshore_Wells_Jan_2024[[Sidetrack/Respud]:[Sidetrack/Respud]],"Original Wellbores")</f>
        <v>4</v>
      </c>
      <c r="BZ6" s="81">
        <f>COUNTIFS(Onshore_Wells_Jan_2024[[Region QB]:[Region QB]],"LAND",Onshore_Wells_Jan_2024[[Spud Year]:[Spud Year]],BZ$3,Onshore_Wells_Jan_2024[[Original Wellbore Intent]:[Original Wellbore Intent]],"Exploration",Onshore_Wells_Jan_2024[[Sidetrack/Respud]:[Sidetrack/Respud]],"Original Wellbores")</f>
        <v>4</v>
      </c>
      <c r="CA6" s="81">
        <f>COUNTIFS(Onshore_Wells_Jan_2024[[Region QB]:[Region QB]],"LAND",Onshore_Wells_Jan_2024[[Spud Year]:[Spud Year]],CA$3,Onshore_Wells_Jan_2024[[Original Wellbore Intent]:[Original Wellbore Intent]],"Exploration",Onshore_Wells_Jan_2024[[Sidetrack/Respud]:[Sidetrack/Respud]],"Original Wellbores")</f>
        <v>7</v>
      </c>
      <c r="CB6" s="81">
        <f>COUNTIFS(Onshore_Wells_Jan_2024[[Region QB]:[Region QB]],"LAND",Onshore_Wells_Jan_2024[[Spud Year]:[Spud Year]],CB$3,Onshore_Wells_Jan_2024[[Original Wellbore Intent]:[Original Wellbore Intent]],"Exploration",Onshore_Wells_Jan_2024[[Sidetrack/Respud]:[Sidetrack/Respud]],"Original Wellbores")</f>
        <v>7</v>
      </c>
      <c r="CC6" s="81">
        <f>COUNTIFS(Onshore_Wells_Jan_2024[[Region QB]:[Region QB]],"LAND",Onshore_Wells_Jan_2024[[Spud Year]:[Spud Year]],CC$3,Onshore_Wells_Jan_2024[[Original Wellbore Intent]:[Original Wellbore Intent]],"Exploration",Onshore_Wells_Jan_2024[[Sidetrack/Respud]:[Sidetrack/Respud]],"Original Wellbores")</f>
        <v>36</v>
      </c>
      <c r="CD6" s="81">
        <f>COUNTIFS(Onshore_Wells_Jan_2024[[Region QB]:[Region QB]],"LAND",Onshore_Wells_Jan_2024[[Spud Year]:[Spud Year]],CD$3,Onshore_Wells_Jan_2024[[Original Wellbore Intent]:[Original Wellbore Intent]],"Exploration",Onshore_Wells_Jan_2024[[Sidetrack/Respud]:[Sidetrack/Respud]],"Original Wellbores")</f>
        <v>18</v>
      </c>
      <c r="CE6" s="81">
        <f>COUNTIFS(Onshore_Wells_Jan_2024[[Region QB]:[Region QB]],"LAND",Onshore_Wells_Jan_2024[[Spud Year]:[Spud Year]],CE$3,Onshore_Wells_Jan_2024[[Original Wellbore Intent]:[Original Wellbore Intent]],"Exploration",Onshore_Wells_Jan_2024[[Sidetrack/Respud]:[Sidetrack/Respud]],"Original Wellbores")</f>
        <v>15</v>
      </c>
      <c r="CF6" s="81">
        <f>COUNTIFS(Onshore_Wells_Jan_2024[[Region QB]:[Region QB]],"LAND",Onshore_Wells_Jan_2024[[Spud Year]:[Spud Year]],CF$3,Onshore_Wells_Jan_2024[[Original Wellbore Intent]:[Original Wellbore Intent]],"Exploration",Onshore_Wells_Jan_2024[[Sidetrack/Respud]:[Sidetrack/Respud]],"Original Wellbores")</f>
        <v>34</v>
      </c>
      <c r="CG6" s="81">
        <f>COUNTIFS(Onshore_Wells_Jan_2024[[Region QB]:[Region QB]],"LAND",Onshore_Wells_Jan_2024[[Spud Year]:[Spud Year]],CG$3,Onshore_Wells_Jan_2024[[Original Wellbore Intent]:[Original Wellbore Intent]],"Exploration",Onshore_Wells_Jan_2024[[Sidetrack/Respud]:[Sidetrack/Respud]],"Original Wellbores")</f>
        <v>34</v>
      </c>
      <c r="CH6" s="81">
        <f>COUNTIFS(Onshore_Wells_Jan_2024[[Region QB]:[Region QB]],"LAND",Onshore_Wells_Jan_2024[[Spud Year]:[Spud Year]],CH$3,Onshore_Wells_Jan_2024[[Original Wellbore Intent]:[Original Wellbore Intent]],"Exploration",Onshore_Wells_Jan_2024[[Sidetrack/Respud]:[Sidetrack/Respud]],"Original Wellbores")</f>
        <v>39</v>
      </c>
      <c r="CI6" s="81">
        <f>COUNTIFS(Onshore_Wells_Jan_2024[[Region QB]:[Region QB]],"LAND",Onshore_Wells_Jan_2024[[Spud Year]:[Spud Year]],CI$3,Onshore_Wells_Jan_2024[[Original Wellbore Intent]:[Original Wellbore Intent]],"Exploration",Onshore_Wells_Jan_2024[[Sidetrack/Respud]:[Sidetrack/Respud]],"Original Wellbores")</f>
        <v>30</v>
      </c>
      <c r="CJ6" s="81">
        <f>COUNTIFS(Onshore_Wells_Jan_2024[[Region QB]:[Region QB]],"LAND",Onshore_Wells_Jan_2024[[Spud Year]:[Spud Year]],CJ$3,Onshore_Wells_Jan_2024[[Original Wellbore Intent]:[Original Wellbore Intent]],"Exploration",Onshore_Wells_Jan_2024[[Sidetrack/Respud]:[Sidetrack/Respud]],"Original Wellbores")</f>
        <v>17</v>
      </c>
      <c r="CK6" s="81">
        <f>COUNTIFS(Onshore_Wells_Jan_2024[[Region QB]:[Region QB]],"LAND",Onshore_Wells_Jan_2024[[Spud Year]:[Spud Year]],CK$3,Onshore_Wells_Jan_2024[[Original Wellbore Intent]:[Original Wellbore Intent]],"Exploration",Onshore_Wells_Jan_2024[[Sidetrack/Respud]:[Sidetrack/Respud]],"Original Wellbores")</f>
        <v>17</v>
      </c>
      <c r="CL6" s="81">
        <f>COUNTIFS(Onshore_Wells_Jan_2024[[Region QB]:[Region QB]],"LAND",Onshore_Wells_Jan_2024[[Spud Year]:[Spud Year]],CL$3,Onshore_Wells_Jan_2024[[Original Wellbore Intent]:[Original Wellbore Intent]],"Exploration",Onshore_Wells_Jan_2024[[Sidetrack/Respud]:[Sidetrack/Respud]],"Original Wellbores")</f>
        <v>13</v>
      </c>
      <c r="CM6" s="81">
        <f>COUNTIFS(Onshore_Wells_Jan_2024[[Region QB]:[Region QB]],"LAND",Onshore_Wells_Jan_2024[[Spud Year]:[Spud Year]],CM$3,Onshore_Wells_Jan_2024[[Original Wellbore Intent]:[Original Wellbore Intent]],"Exploration",Onshore_Wells_Jan_2024[[Sidetrack/Respud]:[Sidetrack/Respud]],"Original Wellbores")</f>
        <v>9</v>
      </c>
      <c r="CN6" s="81">
        <f>COUNTIFS(Onshore_Wells_Jan_2024[[Region QB]:[Region QB]],"LAND",Onshore_Wells_Jan_2024[[Spud Year]:[Spud Year]],CN$3,Onshore_Wells_Jan_2024[[Original Wellbore Intent]:[Original Wellbore Intent]],"Exploration",Onshore_Wells_Jan_2024[[Sidetrack/Respud]:[Sidetrack/Respud]],"Original Wellbores")</f>
        <v>6</v>
      </c>
      <c r="CO6" s="81">
        <f>COUNTIFS(Onshore_Wells_Jan_2024[[Region QB]:[Region QB]],"LAND",Onshore_Wells_Jan_2024[[Spud Year]:[Spud Year]],CO$3,Onshore_Wells_Jan_2024[[Original Wellbore Intent]:[Original Wellbore Intent]],"Exploration",Onshore_Wells_Jan_2024[[Sidetrack/Respud]:[Sidetrack/Respud]],"Original Wellbores")</f>
        <v>2</v>
      </c>
      <c r="CP6" s="81">
        <f>COUNTIFS(Onshore_Wells_Jan_2024[[Region QB]:[Region QB]],"LAND",Onshore_Wells_Jan_2024[[Spud Year]:[Spud Year]],CP$3,Onshore_Wells_Jan_2024[[Original Wellbore Intent]:[Original Wellbore Intent]],"Exploration",Onshore_Wells_Jan_2024[[Sidetrack/Respud]:[Sidetrack/Respud]],"Original Wellbores")</f>
        <v>3</v>
      </c>
      <c r="CQ6" s="81">
        <f>COUNTIFS(Onshore_Wells_Jan_2024[[Region QB]:[Region QB]],"LAND",Onshore_Wells_Jan_2024[[Spud Year]:[Spud Year]],CQ$3,Onshore_Wells_Jan_2024[[Original Wellbore Intent]:[Original Wellbore Intent]],"Exploration",Onshore_Wells_Jan_2024[[Sidetrack/Respud]:[Sidetrack/Respud]],"Original Wellbores")</f>
        <v>2</v>
      </c>
      <c r="CR6" s="81">
        <f>COUNTIFS(Onshore_Wells_Jan_2024[[Region QB]:[Region QB]],"LAND",Onshore_Wells_Jan_2024[[Spud Year]:[Spud Year]],CR$3,Onshore_Wells_Jan_2024[[Original Wellbore Intent]:[Original Wellbore Intent]],"Exploration",Onshore_Wells_Jan_2024[[Sidetrack/Respud]:[Sidetrack/Respud]],"Original Wellbores")</f>
        <v>5</v>
      </c>
      <c r="CS6" s="81">
        <f>COUNTIFS(Onshore_Wells_Jan_2024[[Region QB]:[Region QB]],"LAND",Onshore_Wells_Jan_2024[[Spud Year]:[Spud Year]],CS$3,Onshore_Wells_Jan_2024[[Original Wellbore Intent]:[Original Wellbore Intent]],"Exploration",Onshore_Wells_Jan_2024[[Sidetrack/Respud]:[Sidetrack/Respud]],"Original Wellbores")</f>
        <v>9</v>
      </c>
      <c r="CT6" s="81">
        <f>COUNTIFS(Onshore_Wells_Jan_2024[[Region QB]:[Region QB]],"LAND",Onshore_Wells_Jan_2024[[Spud Year]:[Spud Year]],CT$3,Onshore_Wells_Jan_2024[[Original Wellbore Intent]:[Original Wellbore Intent]],"Exploration",Onshore_Wells_Jan_2024[[Sidetrack/Respud]:[Sidetrack/Respud]],"Original Wellbores")</f>
        <v>5</v>
      </c>
      <c r="CU6" s="81">
        <f>COUNTIFS(Onshore_Wells_Jan_2024[[Region QB]:[Region QB]],"LAND",Onshore_Wells_Jan_2024[[Spud Year]:[Spud Year]],CU$3,Onshore_Wells_Jan_2024[[Original Wellbore Intent]:[Original Wellbore Intent]],"Exploration",Onshore_Wells_Jan_2024[[Sidetrack/Respud]:[Sidetrack/Respud]],"Original Wellbores")</f>
        <v>6</v>
      </c>
      <c r="CV6" s="81">
        <f>COUNTIFS(Onshore_Wells_Jan_2024[[Region QB]:[Region QB]],"LAND",Onshore_Wells_Jan_2024[[Spud Year]:[Spud Year]],CV$3,Onshore_Wells_Jan_2024[[Original Wellbore Intent]:[Original Wellbore Intent]],"Exploration",Onshore_Wells_Jan_2024[[Sidetrack/Respud]:[Sidetrack/Respud]],"Original Wellbores")</f>
        <v>10</v>
      </c>
      <c r="CW6" s="81">
        <f>COUNTIFS(Onshore_Wells_Jan_2024[[Region QB]:[Region QB]],"LAND",Onshore_Wells_Jan_2024[[Spud Year]:[Spud Year]],CW$3,Onshore_Wells_Jan_2024[[Original Wellbore Intent]:[Original Wellbore Intent]],"Exploration",Onshore_Wells_Jan_2024[[Sidetrack/Respud]:[Sidetrack/Respud]],"Original Wellbores")</f>
        <v>6</v>
      </c>
      <c r="CX6" s="81">
        <f>COUNTIFS(Onshore_Wells_Jan_2024[[Region QB]:[Region QB]],"LAND",Onshore_Wells_Jan_2024[[Spud Year]:[Spud Year]],CX$3,Onshore_Wells_Jan_2024[[Original Wellbore Intent]:[Original Wellbore Intent]],"Exploration",Onshore_Wells_Jan_2024[[Sidetrack/Respud]:[Sidetrack/Respud]],"Original Wellbores")</f>
        <v>15</v>
      </c>
      <c r="CY6" s="81">
        <f>COUNTIFS(Onshore_Wells_Jan_2024[[Region QB]:[Region QB]],"LAND",Onshore_Wells_Jan_2024[[Spud Year]:[Spud Year]],CY$3,Onshore_Wells_Jan_2024[[Original Wellbore Intent]:[Original Wellbore Intent]],"Exploration",Onshore_Wells_Jan_2024[[Sidetrack/Respud]:[Sidetrack/Respud]],"Original Wellbores")</f>
        <v>2</v>
      </c>
      <c r="CZ6" s="81">
        <f>COUNTIFS(Onshore_Wells_Jan_2024[[Region QB]:[Region QB]],"LAND",Onshore_Wells_Jan_2024[[Spud Year]:[Spud Year]],CZ$3,Onshore_Wells_Jan_2024[[Original Wellbore Intent]:[Original Wellbore Intent]],"Exploration",Onshore_Wells_Jan_2024[[Sidetrack/Respud]:[Sidetrack/Respud]],"Original Wellbores")</f>
        <v>4</v>
      </c>
      <c r="DA6" s="81">
        <f>COUNTIFS(Onshore_Wells_Jan_2024[[Region QB]:[Region QB]],"LAND",Onshore_Wells_Jan_2024[[Spud Year]:[Spud Year]],DA$3,Onshore_Wells_Jan_2024[[Original Wellbore Intent]:[Original Wellbore Intent]],"Exploration",Onshore_Wells_Jan_2024[[Sidetrack/Respud]:[Sidetrack/Respud]],"Original Wellbores")</f>
        <v>5</v>
      </c>
      <c r="DB6" s="81">
        <f>COUNTIFS(Onshore_Wells_Jan_2024[[Region QB]:[Region QB]],"LAND",Onshore_Wells_Jan_2024[[Spud Year]:[Spud Year]],DB$3,Onshore_Wells_Jan_2024[[Original Wellbore Intent]:[Original Wellbore Intent]],"Exploration",Onshore_Wells_Jan_2024[[Sidetrack/Respud]:[Sidetrack/Respud]],"Original Wellbores")</f>
        <v>7</v>
      </c>
      <c r="DC6" s="81">
        <f>COUNTIFS(Onshore_Wells_Jan_2024[[Region QB]:[Region QB]],"LAND",Onshore_Wells_Jan_2024[[Spud Year]:[Spud Year]],DC$3,Onshore_Wells_Jan_2024[[Original Wellbore Intent]:[Original Wellbore Intent]],"Exploration",Onshore_Wells_Jan_2024[[Sidetrack/Respud]:[Sidetrack/Respud]],"Original Wellbores")</f>
        <v>13</v>
      </c>
      <c r="DD6" s="81">
        <f>COUNTIFS(Onshore_Wells_Jan_2024[[Region QB]:[Region QB]],"LAND",Onshore_Wells_Jan_2024[[Spud Year]:[Spud Year]],DD$3,Onshore_Wells_Jan_2024[[Original Wellbore Intent]:[Original Wellbore Intent]],"Exploration",Onshore_Wells_Jan_2024[[Sidetrack/Respud]:[Sidetrack/Respud]],"Original Wellbores")</f>
        <v>10</v>
      </c>
      <c r="DE6" s="81">
        <f>COUNTIFS(Onshore_Wells_Jan_2024[[Region QB]:[Region QB]],"LAND",Onshore_Wells_Jan_2024[[Spud Year]:[Spud Year]],DE$3,Onshore_Wells_Jan_2024[[Original Wellbore Intent]:[Original Wellbore Intent]],"Exploration",Onshore_Wells_Jan_2024[[Sidetrack/Respud]:[Sidetrack/Respud]],"Original Wellbores")</f>
        <v>12</v>
      </c>
      <c r="DF6" s="81">
        <f>COUNTIFS(Onshore_Wells_Jan_2024[[Region QB]:[Region QB]],"LAND",Onshore_Wells_Jan_2024[[Spud Year]:[Spud Year]],DF$3,Onshore_Wells_Jan_2024[[Original Wellbore Intent]:[Original Wellbore Intent]],"Exploration",Onshore_Wells_Jan_2024[[Sidetrack/Respud]:[Sidetrack/Respud]],"Original Wellbores")</f>
        <v>6</v>
      </c>
      <c r="DG6" s="81">
        <f>COUNTIFS(Onshore_Wells_Jan_2024[[Region QB]:[Region QB]],"LAND",Onshore_Wells_Jan_2024[[Spud Year]:[Spud Year]],DG$3,Onshore_Wells_Jan_2024[[Original Wellbore Intent]:[Original Wellbore Intent]],"Exploration",Onshore_Wells_Jan_2024[[Sidetrack/Respud]:[Sidetrack/Respud]],"Original Wellbores")</f>
        <v>11</v>
      </c>
      <c r="DH6" s="81">
        <f>COUNTIFS(Onshore_Wells_Jan_2024[[Region QB]:[Region QB]],"LAND",Onshore_Wells_Jan_2024[[Spud Year]:[Spud Year]],DH$3,Onshore_Wells_Jan_2024[[Original Wellbore Intent]:[Original Wellbore Intent]],"Exploration",Onshore_Wells_Jan_2024[[Sidetrack/Respud]:[Sidetrack/Respud]],"Original Wellbores")</f>
        <v>3</v>
      </c>
      <c r="DI6" s="81">
        <f>COUNTIFS(Onshore_Wells_Jan_2024[[Region QB]:[Region QB]],"LAND",Onshore_Wells_Jan_2024[[Spud Year]:[Spud Year]],DI$3,Onshore_Wells_Jan_2024[[Original Wellbore Intent]:[Original Wellbore Intent]],"Exploration",Onshore_Wells_Jan_2024[[Sidetrack/Respud]:[Sidetrack/Respud]],"Original Wellbores")</f>
        <v>3</v>
      </c>
      <c r="DJ6" s="81">
        <f>COUNTIFS(Onshore_Wells_Jan_2024[[Region QB]:[Region QB]],"LAND",Onshore_Wells_Jan_2024[[Spud Year]:[Spud Year]],DJ$3,Onshore_Wells_Jan_2024[[Original Wellbore Intent]:[Original Wellbore Intent]],"Exploration",Onshore_Wells_Jan_2024[[Sidetrack/Respud]:[Sidetrack/Respud]],"Original Wellbores")</f>
        <v>7</v>
      </c>
      <c r="DK6" s="81">
        <f>COUNTIFS(Onshore_Wells_Jan_2024[[Region QB]:[Region QB]],"LAND",Onshore_Wells_Jan_2024[[Spud Year]:[Spud Year]],DK$3,Onshore_Wells_Jan_2024[[Original Wellbore Intent]:[Original Wellbore Intent]],"Exploration",Onshore_Wells_Jan_2024[[Sidetrack/Respud]:[Sidetrack/Respud]],"Original Wellbores")</f>
        <v>1</v>
      </c>
      <c r="DL6" s="81">
        <f>COUNTIFS(Onshore_Wells_Jan_2024[[Region QB]:[Region QB]],"LAND",Onshore_Wells_Jan_2024[[Spud Year]:[Spud Year]],DL$3,Onshore_Wells_Jan_2024[[Original Wellbore Intent]:[Original Wellbore Intent]],"Exploration",Onshore_Wells_Jan_2024[[Sidetrack/Respud]:[Sidetrack/Respud]],"Original Wellbores")</f>
        <v>1</v>
      </c>
      <c r="DM6" s="81">
        <f>COUNTIFS(Onshore_Wells_Jan_2024[[Region QB]:[Region QB]],"LAND",Onshore_Wells_Jan_2024[[Spud Year]:[Spud Year]],DM$3,Onshore_Wells_Jan_2024[[Original Wellbore Intent]:[Original Wellbore Intent]],"Exploration",Onshore_Wells_Jan_2024[[Sidetrack/Respud]:[Sidetrack/Respud]],"Original Wellbores")</f>
        <v>3</v>
      </c>
      <c r="DN6" s="81">
        <f>COUNTIFS(Onshore_Wells_Jan_2024[[Region QB]:[Region QB]],"LAND",Onshore_Wells_Jan_2024[[Spud Year]:[Spud Year]],DN$3,Onshore_Wells_Jan_2024[[Original Wellbore Intent]:[Original Wellbore Intent]],"Exploration",Onshore_Wells_Jan_2024[[Sidetrack/Respud]:[Sidetrack/Respud]],"Original Wellbores")</f>
        <v>1</v>
      </c>
      <c r="DO6" s="81">
        <f>COUNTIFS(Onshore_Wells_Jan_2024[[Region QB]:[Region QB]],"LAND",Onshore_Wells_Jan_2024[[Spud Year]:[Spud Year]],DO$3,Onshore_Wells_Jan_2024[[Original Wellbore Intent]:[Original Wellbore Intent]],"Exploration",Onshore_Wells_Jan_2024[[Sidetrack/Respud]:[Sidetrack/Respud]],"Original Wellbores")</f>
        <v>2</v>
      </c>
      <c r="DP6" s="81">
        <f>COUNTIFS(Onshore_Wells_Jan_2024[[Region QB]:[Region QB]],"LAND",Onshore_Wells_Jan_2024[[Spud Year]:[Spud Year]],DP$3,Onshore_Wells_Jan_2024[[Original Wellbore Intent]:[Original Wellbore Intent]],"Exploration",Onshore_Wells_Jan_2024[[Sidetrack/Respud]:[Sidetrack/Respud]],"Original Wellbores")</f>
        <v>0</v>
      </c>
      <c r="DQ6" s="81">
        <f>COUNTIFS(Onshore_Wells_Jan_2024[[Region QB]:[Region QB]],"LAND",Onshore_Wells_Jan_2024[[Spud Year]:[Spud Year]],DQ$3,Onshore_Wells_Jan_2024[[Original Wellbore Intent]:[Original Wellbore Intent]],"Exploration",Onshore_Wells_Jan_2024[[Sidetrack/Respud]:[Sidetrack/Respud]],"Original Wellbores")</f>
        <v>0</v>
      </c>
      <c r="DR6" s="81">
        <f>COUNTIFS(Onshore_Wells_Jan_2024[[Region QB]:[Region QB]],"LAND",Onshore_Wells_Jan_2024[[Spud Year]:[Spud Year]],DR$3,Onshore_Wells_Jan_2024[[Original Wellbore Intent]:[Original Wellbore Intent]],"Exploration",Onshore_Wells_Jan_2024[[Sidetrack/Respud]:[Sidetrack/Respud]],"Original Wellbores")</f>
        <v>0</v>
      </c>
      <c r="DS6" s="81">
        <f>COUNTIFS(Onshore_Wells_Jan_2024[[Region QB]:[Region QB]],"LAND",Onshore_Wells_Jan_2024[[Spud Year]:[Spud Year]],DS$3,Onshore_Wells_Jan_2024[[Original Wellbore Intent]:[Original Wellbore Intent]],"Exploration",Onshore_Wells_Jan_2024[[Sidetrack/Respud]:[Sidetrack/Respud]],"Original Wellbores")</f>
        <v>0</v>
      </c>
      <c r="DT6" s="99">
        <f>SUM(B6:DS6)</f>
        <v>839</v>
      </c>
    </row>
    <row r="7" spans="1:124" s="17" customFormat="1" x14ac:dyDescent="0.3">
      <c r="A7" s="36" t="s">
        <v>55</v>
      </c>
      <c r="B7" s="98">
        <f>COUNTIFS(Onshore_Wells_Jan_2024[[Region QB]:[Region QB]],"LAND",Onshore_Wells_Jan_2024[[Spud Year]:[Spud Year]],B$3,Onshore_Wells_Jan_2024[[Original Wellbore Intent]:[Original Wellbore Intent]],"Appraisal",Onshore_Wells_Jan_2024[[Sidetrack/Respud]:[Sidetrack/Respud]],"Original Wellbores")</f>
        <v>0</v>
      </c>
      <c r="C7" s="81">
        <f>COUNTIFS(Onshore_Wells_Jan_2024[[Region QB]:[Region QB]],"LAND",Onshore_Wells_Jan_2024[[Spud Year]:[Spud Year]],C$3,Onshore_Wells_Jan_2024[[Original Wellbore Intent]:[Original Wellbore Intent]],"Appraisal",Onshore_Wells_Jan_2024[[Sidetrack/Respud]:[Sidetrack/Respud]],"Original Wellbores")</f>
        <v>0</v>
      </c>
      <c r="D7" s="81">
        <f>COUNTIFS(Onshore_Wells_Jan_2024[[Region QB]:[Region QB]],"LAND",Onshore_Wells_Jan_2024[[Spud Year]:[Spud Year]],D$3,Onshore_Wells_Jan_2024[[Original Wellbore Intent]:[Original Wellbore Intent]],"Appraisal",Onshore_Wells_Jan_2024[[Sidetrack/Respud]:[Sidetrack/Respud]],"Original Wellbores")</f>
        <v>0</v>
      </c>
      <c r="E7" s="81">
        <f>COUNTIFS(Onshore_Wells_Jan_2024[[Region QB]:[Region QB]],"LAND",Onshore_Wells_Jan_2024[[Spud Year]:[Spud Year]],E$3,Onshore_Wells_Jan_2024[[Original Wellbore Intent]:[Original Wellbore Intent]],"Appraisal",Onshore_Wells_Jan_2024[[Sidetrack/Respud]:[Sidetrack/Respud]],"Original Wellbores")</f>
        <v>0</v>
      </c>
      <c r="F7" s="81">
        <f>COUNTIFS(Onshore_Wells_Jan_2024[[Region QB]:[Region QB]],"LAND",Onshore_Wells_Jan_2024[[Spud Year]:[Spud Year]],F$3,Onshore_Wells_Jan_2024[[Original Wellbore Intent]:[Original Wellbore Intent]],"Appraisal",Onshore_Wells_Jan_2024[[Sidetrack/Respud]:[Sidetrack/Respud]],"Original Wellbores")</f>
        <v>0</v>
      </c>
      <c r="G7" s="81">
        <f>COUNTIFS(Onshore_Wells_Jan_2024[[Region QB]:[Region QB]],"LAND",Onshore_Wells_Jan_2024[[Spud Year]:[Spud Year]],G$3,Onshore_Wells_Jan_2024[[Original Wellbore Intent]:[Original Wellbore Intent]],"Appraisal",Onshore_Wells_Jan_2024[[Sidetrack/Respud]:[Sidetrack/Respud]],"Original Wellbores")</f>
        <v>0</v>
      </c>
      <c r="H7" s="81">
        <f>COUNTIFS(Onshore_Wells_Jan_2024[[Region QB]:[Region QB]],"LAND",Onshore_Wells_Jan_2024[[Spud Year]:[Spud Year]],H$3,Onshore_Wells_Jan_2024[[Original Wellbore Intent]:[Original Wellbore Intent]],"Appraisal",Onshore_Wells_Jan_2024[[Sidetrack/Respud]:[Sidetrack/Respud]],"Original Wellbores")</f>
        <v>0</v>
      </c>
      <c r="I7" s="81">
        <f>COUNTIFS(Onshore_Wells_Jan_2024[[Region QB]:[Region QB]],"LAND",Onshore_Wells_Jan_2024[[Spud Year]:[Spud Year]],I$3,Onshore_Wells_Jan_2024[[Original Wellbore Intent]:[Original Wellbore Intent]],"Appraisal",Onshore_Wells_Jan_2024[[Sidetrack/Respud]:[Sidetrack/Respud]],"Original Wellbores")</f>
        <v>0</v>
      </c>
      <c r="J7" s="81">
        <f>COUNTIFS(Onshore_Wells_Jan_2024[[Region QB]:[Region QB]],"LAND",Onshore_Wells_Jan_2024[[Spud Year]:[Spud Year]],J$3,Onshore_Wells_Jan_2024[[Original Wellbore Intent]:[Original Wellbore Intent]],"Appraisal",Onshore_Wells_Jan_2024[[Sidetrack/Respud]:[Sidetrack/Respud]],"Original Wellbores")</f>
        <v>0</v>
      </c>
      <c r="K7" s="81">
        <f>COUNTIFS(Onshore_Wells_Jan_2024[[Region QB]:[Region QB]],"LAND",Onshore_Wells_Jan_2024[[Spud Year]:[Spud Year]],K$3,Onshore_Wells_Jan_2024[[Original Wellbore Intent]:[Original Wellbore Intent]],"Appraisal",Onshore_Wells_Jan_2024[[Sidetrack/Respud]:[Sidetrack/Respud]],"Original Wellbores")</f>
        <v>0</v>
      </c>
      <c r="L7" s="81">
        <f>COUNTIFS(Onshore_Wells_Jan_2024[[Region QB]:[Region QB]],"LAND",Onshore_Wells_Jan_2024[[Spud Year]:[Spud Year]],L$3,Onshore_Wells_Jan_2024[[Original Wellbore Intent]:[Original Wellbore Intent]],"Appraisal",Onshore_Wells_Jan_2024[[Sidetrack/Respud]:[Sidetrack/Respud]],"Original Wellbores")</f>
        <v>0</v>
      </c>
      <c r="M7" s="81">
        <f>COUNTIFS(Onshore_Wells_Jan_2024[[Region QB]:[Region QB]],"LAND",Onshore_Wells_Jan_2024[[Spud Year]:[Spud Year]],M$3,Onshore_Wells_Jan_2024[[Original Wellbore Intent]:[Original Wellbore Intent]],"Appraisal",Onshore_Wells_Jan_2024[[Sidetrack/Respud]:[Sidetrack/Respud]],"Original Wellbores")</f>
        <v>0</v>
      </c>
      <c r="N7" s="81">
        <f>COUNTIFS(Onshore_Wells_Jan_2024[[Region QB]:[Region QB]],"LAND",Onshore_Wells_Jan_2024[[Spud Year]:[Spud Year]],N$3,Onshore_Wells_Jan_2024[[Original Wellbore Intent]:[Original Wellbore Intent]],"Appraisal",Onshore_Wells_Jan_2024[[Sidetrack/Respud]:[Sidetrack/Respud]],"Original Wellbores")</f>
        <v>0</v>
      </c>
      <c r="O7" s="81">
        <f>COUNTIFS(Onshore_Wells_Jan_2024[[Region QB]:[Region QB]],"LAND",Onshore_Wells_Jan_2024[[Spud Year]:[Spud Year]],O$3,Onshore_Wells_Jan_2024[[Original Wellbore Intent]:[Original Wellbore Intent]],"Appraisal",Onshore_Wells_Jan_2024[[Sidetrack/Respud]:[Sidetrack/Respud]],"Original Wellbores")</f>
        <v>0</v>
      </c>
      <c r="P7" s="81">
        <f>COUNTIFS(Onshore_Wells_Jan_2024[[Region QB]:[Region QB]],"LAND",Onshore_Wells_Jan_2024[[Spud Year]:[Spud Year]],P$3,Onshore_Wells_Jan_2024[[Original Wellbore Intent]:[Original Wellbore Intent]],"Appraisal",Onshore_Wells_Jan_2024[[Sidetrack/Respud]:[Sidetrack/Respud]],"Original Wellbores")</f>
        <v>0</v>
      </c>
      <c r="Q7" s="81">
        <f>COUNTIFS(Onshore_Wells_Jan_2024[[Region QB]:[Region QB]],"LAND",Onshore_Wells_Jan_2024[[Spud Year]:[Spud Year]],Q$3,Onshore_Wells_Jan_2024[[Original Wellbore Intent]:[Original Wellbore Intent]],"Appraisal",Onshore_Wells_Jan_2024[[Sidetrack/Respud]:[Sidetrack/Respud]],"Original Wellbores")</f>
        <v>0</v>
      </c>
      <c r="R7" s="81">
        <f>COUNTIFS(Onshore_Wells_Jan_2024[[Region QB]:[Region QB]],"LAND",Onshore_Wells_Jan_2024[[Spud Year]:[Spud Year]],R$3,Onshore_Wells_Jan_2024[[Original Wellbore Intent]:[Original Wellbore Intent]],"Appraisal",Onshore_Wells_Jan_2024[[Sidetrack/Respud]:[Sidetrack/Respud]],"Original Wellbores")</f>
        <v>0</v>
      </c>
      <c r="S7" s="81">
        <f>COUNTIFS(Onshore_Wells_Jan_2024[[Region QB]:[Region QB]],"LAND",Onshore_Wells_Jan_2024[[Spud Year]:[Spud Year]],S$3,Onshore_Wells_Jan_2024[[Original Wellbore Intent]:[Original Wellbore Intent]],"Appraisal",Onshore_Wells_Jan_2024[[Sidetrack/Respud]:[Sidetrack/Respud]],"Original Wellbores")</f>
        <v>0</v>
      </c>
      <c r="T7" s="81">
        <f>COUNTIFS(Onshore_Wells_Jan_2024[[Region QB]:[Region QB]],"LAND",Onshore_Wells_Jan_2024[[Spud Year]:[Spud Year]],T$3,Onshore_Wells_Jan_2024[[Original Wellbore Intent]:[Original Wellbore Intent]],"Appraisal",Onshore_Wells_Jan_2024[[Sidetrack/Respud]:[Sidetrack/Respud]],"Original Wellbores")</f>
        <v>0</v>
      </c>
      <c r="U7" s="81">
        <f>COUNTIFS(Onshore_Wells_Jan_2024[[Region QB]:[Region QB]],"LAND",Onshore_Wells_Jan_2024[[Spud Year]:[Spud Year]],U$3,Onshore_Wells_Jan_2024[[Original Wellbore Intent]:[Original Wellbore Intent]],"Appraisal",Onshore_Wells_Jan_2024[[Sidetrack/Respud]:[Sidetrack/Respud]],"Original Wellbores")</f>
        <v>0</v>
      </c>
      <c r="V7" s="81">
        <f>COUNTIFS(Onshore_Wells_Jan_2024[[Region QB]:[Region QB]],"LAND",Onshore_Wells_Jan_2024[[Spud Year]:[Spud Year]],V$3,Onshore_Wells_Jan_2024[[Original Wellbore Intent]:[Original Wellbore Intent]],"Appraisal",Onshore_Wells_Jan_2024[[Sidetrack/Respud]:[Sidetrack/Respud]],"Original Wellbores")</f>
        <v>0</v>
      </c>
      <c r="W7" s="81">
        <f>COUNTIFS(Onshore_Wells_Jan_2024[[Region QB]:[Region QB]],"LAND",Onshore_Wells_Jan_2024[[Spud Year]:[Spud Year]],W$3,Onshore_Wells_Jan_2024[[Original Wellbore Intent]:[Original Wellbore Intent]],"Appraisal",Onshore_Wells_Jan_2024[[Sidetrack/Respud]:[Sidetrack/Respud]],"Original Wellbores")</f>
        <v>0</v>
      </c>
      <c r="X7" s="81">
        <f>COUNTIFS(Onshore_Wells_Jan_2024[[Region QB]:[Region QB]],"LAND",Onshore_Wells_Jan_2024[[Spud Year]:[Spud Year]],X$3,Onshore_Wells_Jan_2024[[Original Wellbore Intent]:[Original Wellbore Intent]],"Appraisal",Onshore_Wells_Jan_2024[[Sidetrack/Respud]:[Sidetrack/Respud]],"Original Wellbores")</f>
        <v>1</v>
      </c>
      <c r="Y7" s="81">
        <f>COUNTIFS(Onshore_Wells_Jan_2024[[Region QB]:[Region QB]],"LAND",Onshore_Wells_Jan_2024[[Spud Year]:[Spud Year]],Y$3,Onshore_Wells_Jan_2024[[Original Wellbore Intent]:[Original Wellbore Intent]],"Appraisal",Onshore_Wells_Jan_2024[[Sidetrack/Respud]:[Sidetrack/Respud]],"Original Wellbores")</f>
        <v>1</v>
      </c>
      <c r="Z7" s="81">
        <f>COUNTIFS(Onshore_Wells_Jan_2024[[Region QB]:[Region QB]],"LAND",Onshore_Wells_Jan_2024[[Spud Year]:[Spud Year]],Z$3,Onshore_Wells_Jan_2024[[Original Wellbore Intent]:[Original Wellbore Intent]],"Appraisal",Onshore_Wells_Jan_2024[[Sidetrack/Respud]:[Sidetrack/Respud]],"Original Wellbores")</f>
        <v>0</v>
      </c>
      <c r="AA7" s="81">
        <f>COUNTIFS(Onshore_Wells_Jan_2024[[Region QB]:[Region QB]],"LAND",Onshore_Wells_Jan_2024[[Spud Year]:[Spud Year]],AA$3,Onshore_Wells_Jan_2024[[Original Wellbore Intent]:[Original Wellbore Intent]],"Appraisal",Onshore_Wells_Jan_2024[[Sidetrack/Respud]:[Sidetrack/Respud]],"Original Wellbores")</f>
        <v>0</v>
      </c>
      <c r="AB7" s="81">
        <f>COUNTIFS(Onshore_Wells_Jan_2024[[Region QB]:[Region QB]],"LAND",Onshore_Wells_Jan_2024[[Spud Year]:[Spud Year]],AB$3,Onshore_Wells_Jan_2024[[Original Wellbore Intent]:[Original Wellbore Intent]],"Appraisal",Onshore_Wells_Jan_2024[[Sidetrack/Respud]:[Sidetrack/Respud]],"Original Wellbores")</f>
        <v>0</v>
      </c>
      <c r="AC7" s="81">
        <f>COUNTIFS(Onshore_Wells_Jan_2024[[Region QB]:[Region QB]],"LAND",Onshore_Wells_Jan_2024[[Spud Year]:[Spud Year]],AC$3,Onshore_Wells_Jan_2024[[Original Wellbore Intent]:[Original Wellbore Intent]],"Appraisal",Onshore_Wells_Jan_2024[[Sidetrack/Respud]:[Sidetrack/Respud]],"Original Wellbores")</f>
        <v>0</v>
      </c>
      <c r="AD7" s="81">
        <f>COUNTIFS(Onshore_Wells_Jan_2024[[Region QB]:[Region QB]],"LAND",Onshore_Wells_Jan_2024[[Spud Year]:[Spud Year]],AD$3,Onshore_Wells_Jan_2024[[Original Wellbore Intent]:[Original Wellbore Intent]],"Appraisal",Onshore_Wells_Jan_2024[[Sidetrack/Respud]:[Sidetrack/Respud]],"Original Wellbores")</f>
        <v>0</v>
      </c>
      <c r="AE7" s="81">
        <f>COUNTIFS(Onshore_Wells_Jan_2024[[Region QB]:[Region QB]],"LAND",Onshore_Wells_Jan_2024[[Spud Year]:[Spud Year]],AE$3,Onshore_Wells_Jan_2024[[Original Wellbore Intent]:[Original Wellbore Intent]],"Appraisal",Onshore_Wells_Jan_2024[[Sidetrack/Respud]:[Sidetrack/Respud]],"Original Wellbores")</f>
        <v>0</v>
      </c>
      <c r="AF7" s="81">
        <f>COUNTIFS(Onshore_Wells_Jan_2024[[Region QB]:[Region QB]],"LAND",Onshore_Wells_Jan_2024[[Spud Year]:[Spud Year]],AF$3,Onshore_Wells_Jan_2024[[Original Wellbore Intent]:[Original Wellbore Intent]],"Appraisal",Onshore_Wells_Jan_2024[[Sidetrack/Respud]:[Sidetrack/Respud]],"Original Wellbores")</f>
        <v>0</v>
      </c>
      <c r="AG7" s="81">
        <f>COUNTIFS(Onshore_Wells_Jan_2024[[Region QB]:[Region QB]],"LAND",Onshore_Wells_Jan_2024[[Spud Year]:[Spud Year]],AG$3,Onshore_Wells_Jan_2024[[Original Wellbore Intent]:[Original Wellbore Intent]],"Appraisal",Onshore_Wells_Jan_2024[[Sidetrack/Respud]:[Sidetrack/Respud]],"Original Wellbores")</f>
        <v>0</v>
      </c>
      <c r="AH7" s="81">
        <f>COUNTIFS(Onshore_Wells_Jan_2024[[Region QB]:[Region QB]],"LAND",Onshore_Wells_Jan_2024[[Spud Year]:[Spud Year]],AH$3,Onshore_Wells_Jan_2024[[Original Wellbore Intent]:[Original Wellbore Intent]],"Appraisal",Onshore_Wells_Jan_2024[[Sidetrack/Respud]:[Sidetrack/Respud]],"Original Wellbores")</f>
        <v>0</v>
      </c>
      <c r="AI7" s="81">
        <f>COUNTIFS(Onshore_Wells_Jan_2024[[Region QB]:[Region QB]],"LAND",Onshore_Wells_Jan_2024[[Spud Year]:[Spud Year]],AI$3,Onshore_Wells_Jan_2024[[Original Wellbore Intent]:[Original Wellbore Intent]],"Appraisal",Onshore_Wells_Jan_2024[[Sidetrack/Respud]:[Sidetrack/Respud]],"Original Wellbores")</f>
        <v>0</v>
      </c>
      <c r="AJ7" s="81">
        <f>COUNTIFS(Onshore_Wells_Jan_2024[[Region QB]:[Region QB]],"LAND",Onshore_Wells_Jan_2024[[Spud Year]:[Spud Year]],AJ$3,Onshore_Wells_Jan_2024[[Original Wellbore Intent]:[Original Wellbore Intent]],"Appraisal",Onshore_Wells_Jan_2024[[Sidetrack/Respud]:[Sidetrack/Respud]],"Original Wellbores")</f>
        <v>0</v>
      </c>
      <c r="AK7" s="81">
        <f>COUNTIFS(Onshore_Wells_Jan_2024[[Region QB]:[Region QB]],"LAND",Onshore_Wells_Jan_2024[[Spud Year]:[Spud Year]],AK$3,Onshore_Wells_Jan_2024[[Original Wellbore Intent]:[Original Wellbore Intent]],"Appraisal",Onshore_Wells_Jan_2024[[Sidetrack/Respud]:[Sidetrack/Respud]],"Original Wellbores")</f>
        <v>0</v>
      </c>
      <c r="AL7" s="81">
        <f>COUNTIFS(Onshore_Wells_Jan_2024[[Region QB]:[Region QB]],"LAND",Onshore_Wells_Jan_2024[[Spud Year]:[Spud Year]],AL$3,Onshore_Wells_Jan_2024[[Original Wellbore Intent]:[Original Wellbore Intent]],"Appraisal",Onshore_Wells_Jan_2024[[Sidetrack/Respud]:[Sidetrack/Respud]],"Original Wellbores")</f>
        <v>5</v>
      </c>
      <c r="AM7" s="81">
        <f>COUNTIFS(Onshore_Wells_Jan_2024[[Region QB]:[Region QB]],"LAND",Onshore_Wells_Jan_2024[[Spud Year]:[Spud Year]],AM$3,Onshore_Wells_Jan_2024[[Original Wellbore Intent]:[Original Wellbore Intent]],"Appraisal",Onshore_Wells_Jan_2024[[Sidetrack/Respud]:[Sidetrack/Respud]],"Original Wellbores")</f>
        <v>13</v>
      </c>
      <c r="AN7" s="81">
        <f>COUNTIFS(Onshore_Wells_Jan_2024[[Region QB]:[Region QB]],"LAND",Onshore_Wells_Jan_2024[[Spud Year]:[Spud Year]],AN$3,Onshore_Wells_Jan_2024[[Original Wellbore Intent]:[Original Wellbore Intent]],"Appraisal",Onshore_Wells_Jan_2024[[Sidetrack/Respud]:[Sidetrack/Respud]],"Original Wellbores")</f>
        <v>0</v>
      </c>
      <c r="AO7" s="81">
        <f>COUNTIFS(Onshore_Wells_Jan_2024[[Region QB]:[Region QB]],"LAND",Onshore_Wells_Jan_2024[[Spud Year]:[Spud Year]],AO$3,Onshore_Wells_Jan_2024[[Original Wellbore Intent]:[Original Wellbore Intent]],"Appraisal",Onshore_Wells_Jan_2024[[Sidetrack/Respud]:[Sidetrack/Respud]],"Original Wellbores")</f>
        <v>0</v>
      </c>
      <c r="AP7" s="81">
        <f>COUNTIFS(Onshore_Wells_Jan_2024[[Region QB]:[Region QB]],"LAND",Onshore_Wells_Jan_2024[[Spud Year]:[Spud Year]],AP$3,Onshore_Wells_Jan_2024[[Original Wellbore Intent]:[Original Wellbore Intent]],"Appraisal",Onshore_Wells_Jan_2024[[Sidetrack/Respud]:[Sidetrack/Respud]],"Original Wellbores")</f>
        <v>0</v>
      </c>
      <c r="AQ7" s="81">
        <f>COUNTIFS(Onshore_Wells_Jan_2024[[Region QB]:[Region QB]],"LAND",Onshore_Wells_Jan_2024[[Spud Year]:[Spud Year]],AQ$3,Onshore_Wells_Jan_2024[[Original Wellbore Intent]:[Original Wellbore Intent]],"Appraisal",Onshore_Wells_Jan_2024[[Sidetrack/Respud]:[Sidetrack/Respud]],"Original Wellbores")</f>
        <v>4</v>
      </c>
      <c r="AR7" s="81">
        <f>COUNTIFS(Onshore_Wells_Jan_2024[[Region QB]:[Region QB]],"LAND",Onshore_Wells_Jan_2024[[Spud Year]:[Spud Year]],AR$3,Onshore_Wells_Jan_2024[[Original Wellbore Intent]:[Original Wellbore Intent]],"Appraisal",Onshore_Wells_Jan_2024[[Sidetrack/Respud]:[Sidetrack/Respud]],"Original Wellbores")</f>
        <v>3</v>
      </c>
      <c r="AS7" s="81">
        <f>COUNTIFS(Onshore_Wells_Jan_2024[[Region QB]:[Region QB]],"LAND",Onshore_Wells_Jan_2024[[Spud Year]:[Spud Year]],AS$3,Onshore_Wells_Jan_2024[[Original Wellbore Intent]:[Original Wellbore Intent]],"Appraisal",Onshore_Wells_Jan_2024[[Sidetrack/Respud]:[Sidetrack/Respud]],"Original Wellbores")</f>
        <v>1</v>
      </c>
      <c r="AT7" s="81">
        <f>COUNTIFS(Onshore_Wells_Jan_2024[[Region QB]:[Region QB]],"LAND",Onshore_Wells_Jan_2024[[Spud Year]:[Spud Year]],AT$3,Onshore_Wells_Jan_2024[[Original Wellbore Intent]:[Original Wellbore Intent]],"Appraisal",Onshore_Wells_Jan_2024[[Sidetrack/Respud]:[Sidetrack/Respud]],"Original Wellbores")</f>
        <v>1</v>
      </c>
      <c r="AU7" s="81">
        <f>COUNTIFS(Onshore_Wells_Jan_2024[[Region QB]:[Region QB]],"LAND",Onshore_Wells_Jan_2024[[Spud Year]:[Spud Year]],AU$3,Onshore_Wells_Jan_2024[[Original Wellbore Intent]:[Original Wellbore Intent]],"Appraisal",Onshore_Wells_Jan_2024[[Sidetrack/Respud]:[Sidetrack/Respud]],"Original Wellbores")</f>
        <v>2</v>
      </c>
      <c r="AV7" s="81">
        <f>COUNTIFS(Onshore_Wells_Jan_2024[[Region QB]:[Region QB]],"LAND",Onshore_Wells_Jan_2024[[Spud Year]:[Spud Year]],AV$3,Onshore_Wells_Jan_2024[[Original Wellbore Intent]:[Original Wellbore Intent]],"Appraisal",Onshore_Wells_Jan_2024[[Sidetrack/Respud]:[Sidetrack/Respud]],"Original Wellbores")</f>
        <v>1</v>
      </c>
      <c r="AW7" s="81">
        <f>COUNTIFS(Onshore_Wells_Jan_2024[[Region QB]:[Region QB]],"LAND",Onshore_Wells_Jan_2024[[Spud Year]:[Spud Year]],AW$3,Onshore_Wells_Jan_2024[[Original Wellbore Intent]:[Original Wellbore Intent]],"Appraisal",Onshore_Wells_Jan_2024[[Sidetrack/Respud]:[Sidetrack/Respud]],"Original Wellbores")</f>
        <v>1</v>
      </c>
      <c r="AX7" s="81">
        <f>COUNTIFS(Onshore_Wells_Jan_2024[[Region QB]:[Region QB]],"LAND",Onshore_Wells_Jan_2024[[Spud Year]:[Spud Year]],AX$3,Onshore_Wells_Jan_2024[[Original Wellbore Intent]:[Original Wellbore Intent]],"Appraisal",Onshore_Wells_Jan_2024[[Sidetrack/Respud]:[Sidetrack/Respud]],"Original Wellbores")</f>
        <v>1</v>
      </c>
      <c r="AY7" s="81">
        <f>COUNTIFS(Onshore_Wells_Jan_2024[[Region QB]:[Region QB]],"LAND",Onshore_Wells_Jan_2024[[Spud Year]:[Spud Year]],AY$3,Onshore_Wells_Jan_2024[[Original Wellbore Intent]:[Original Wellbore Intent]],"Appraisal",Onshore_Wells_Jan_2024[[Sidetrack/Respud]:[Sidetrack/Respud]],"Original Wellbores")</f>
        <v>3</v>
      </c>
      <c r="AZ7" s="81">
        <f>COUNTIFS(Onshore_Wells_Jan_2024[[Region QB]:[Region QB]],"LAND",Onshore_Wells_Jan_2024[[Spud Year]:[Spud Year]],AZ$3,Onshore_Wells_Jan_2024[[Original Wellbore Intent]:[Original Wellbore Intent]],"Appraisal",Onshore_Wells_Jan_2024[[Sidetrack/Respud]:[Sidetrack/Respud]],"Original Wellbores")</f>
        <v>0</v>
      </c>
      <c r="BA7" s="81">
        <f>COUNTIFS(Onshore_Wells_Jan_2024[[Region QB]:[Region QB]],"LAND",Onshore_Wells_Jan_2024[[Spud Year]:[Spud Year]],BA$3,Onshore_Wells_Jan_2024[[Original Wellbore Intent]:[Original Wellbore Intent]],"Appraisal",Onshore_Wells_Jan_2024[[Sidetrack/Respud]:[Sidetrack/Respud]],"Original Wellbores")</f>
        <v>0</v>
      </c>
      <c r="BB7" s="81">
        <f>COUNTIFS(Onshore_Wells_Jan_2024[[Region QB]:[Region QB]],"LAND",Onshore_Wells_Jan_2024[[Spud Year]:[Spud Year]],BB$3,Onshore_Wells_Jan_2024[[Original Wellbore Intent]:[Original Wellbore Intent]],"Appraisal",Onshore_Wells_Jan_2024[[Sidetrack/Respud]:[Sidetrack/Respud]],"Original Wellbores")</f>
        <v>1</v>
      </c>
      <c r="BC7" s="81">
        <f>COUNTIFS(Onshore_Wells_Jan_2024[[Region QB]:[Region QB]],"LAND",Onshore_Wells_Jan_2024[[Spud Year]:[Spud Year]],BC$3,Onshore_Wells_Jan_2024[[Original Wellbore Intent]:[Original Wellbore Intent]],"Appraisal",Onshore_Wells_Jan_2024[[Sidetrack/Respud]:[Sidetrack/Respud]],"Original Wellbores")</f>
        <v>6</v>
      </c>
      <c r="BD7" s="81">
        <f>COUNTIFS(Onshore_Wells_Jan_2024[[Region QB]:[Region QB]],"LAND",Onshore_Wells_Jan_2024[[Spud Year]:[Spud Year]],BD$3,Onshore_Wells_Jan_2024[[Original Wellbore Intent]:[Original Wellbore Intent]],"Appraisal",Onshore_Wells_Jan_2024[[Sidetrack/Respud]:[Sidetrack/Respud]],"Original Wellbores")</f>
        <v>16</v>
      </c>
      <c r="BE7" s="81">
        <f>COUNTIFS(Onshore_Wells_Jan_2024[[Region QB]:[Region QB]],"LAND",Onshore_Wells_Jan_2024[[Spud Year]:[Spud Year]],BE$3,Onshore_Wells_Jan_2024[[Original Wellbore Intent]:[Original Wellbore Intent]],"Appraisal",Onshore_Wells_Jan_2024[[Sidetrack/Respud]:[Sidetrack/Respud]],"Original Wellbores")</f>
        <v>32</v>
      </c>
      <c r="BF7" s="81">
        <f>COUNTIFS(Onshore_Wells_Jan_2024[[Region QB]:[Region QB]],"LAND",Onshore_Wells_Jan_2024[[Spud Year]:[Spud Year]],BF$3,Onshore_Wells_Jan_2024[[Original Wellbore Intent]:[Original Wellbore Intent]],"Appraisal",Onshore_Wells_Jan_2024[[Sidetrack/Respud]:[Sidetrack/Respud]],"Original Wellbores")</f>
        <v>1</v>
      </c>
      <c r="BG7" s="81">
        <f>COUNTIFS(Onshore_Wells_Jan_2024[[Region QB]:[Region QB]],"LAND",Onshore_Wells_Jan_2024[[Spud Year]:[Spud Year]],BG$3,Onshore_Wells_Jan_2024[[Original Wellbore Intent]:[Original Wellbore Intent]],"Appraisal",Onshore_Wells_Jan_2024[[Sidetrack/Respud]:[Sidetrack/Respud]],"Original Wellbores")</f>
        <v>13</v>
      </c>
      <c r="BH7" s="81">
        <f>COUNTIFS(Onshore_Wells_Jan_2024[[Region QB]:[Region QB]],"LAND",Onshore_Wells_Jan_2024[[Spud Year]:[Spud Year]],BH$3,Onshore_Wells_Jan_2024[[Original Wellbore Intent]:[Original Wellbore Intent]],"Appraisal",Onshore_Wells_Jan_2024[[Sidetrack/Respud]:[Sidetrack/Respud]],"Original Wellbores")</f>
        <v>3</v>
      </c>
      <c r="BI7" s="81">
        <f>COUNTIFS(Onshore_Wells_Jan_2024[[Region QB]:[Region QB]],"LAND",Onshore_Wells_Jan_2024[[Spud Year]:[Spud Year]],BI$3,Onshore_Wells_Jan_2024[[Original Wellbore Intent]:[Original Wellbore Intent]],"Appraisal",Onshore_Wells_Jan_2024[[Sidetrack/Respud]:[Sidetrack/Respud]],"Original Wellbores")</f>
        <v>7</v>
      </c>
      <c r="BJ7" s="81">
        <f>COUNTIFS(Onshore_Wells_Jan_2024[[Region QB]:[Region QB]],"LAND",Onshore_Wells_Jan_2024[[Spud Year]:[Spud Year]],BJ$3,Onshore_Wells_Jan_2024[[Original Wellbore Intent]:[Original Wellbore Intent]],"Appraisal",Onshore_Wells_Jan_2024[[Sidetrack/Respud]:[Sidetrack/Respud]],"Original Wellbores")</f>
        <v>9</v>
      </c>
      <c r="BK7" s="81">
        <f>COUNTIFS(Onshore_Wells_Jan_2024[[Region QB]:[Region QB]],"LAND",Onshore_Wells_Jan_2024[[Spud Year]:[Spud Year]],BK$3,Onshore_Wells_Jan_2024[[Original Wellbore Intent]:[Original Wellbore Intent]],"Appraisal",Onshore_Wells_Jan_2024[[Sidetrack/Respud]:[Sidetrack/Respud]],"Original Wellbores")</f>
        <v>3</v>
      </c>
      <c r="BL7" s="81">
        <f>COUNTIFS(Onshore_Wells_Jan_2024[[Region QB]:[Region QB]],"LAND",Onshore_Wells_Jan_2024[[Spud Year]:[Spud Year]],BL$3,Onshore_Wells_Jan_2024[[Original Wellbore Intent]:[Original Wellbore Intent]],"Appraisal",Onshore_Wells_Jan_2024[[Sidetrack/Respud]:[Sidetrack/Respud]],"Original Wellbores")</f>
        <v>5</v>
      </c>
      <c r="BM7" s="81">
        <f>COUNTIFS(Onshore_Wells_Jan_2024[[Region QB]:[Region QB]],"LAND",Onshore_Wells_Jan_2024[[Spud Year]:[Spud Year]],BM$3,Onshore_Wells_Jan_2024[[Original Wellbore Intent]:[Original Wellbore Intent]],"Appraisal",Onshore_Wells_Jan_2024[[Sidetrack/Respud]:[Sidetrack/Respud]],"Original Wellbores")</f>
        <v>2</v>
      </c>
      <c r="BN7" s="81">
        <f>COUNTIFS(Onshore_Wells_Jan_2024[[Region QB]:[Region QB]],"LAND",Onshore_Wells_Jan_2024[[Spud Year]:[Spud Year]],BN$3,Onshore_Wells_Jan_2024[[Original Wellbore Intent]:[Original Wellbore Intent]],"Appraisal",Onshore_Wells_Jan_2024[[Sidetrack/Respud]:[Sidetrack/Respud]],"Original Wellbores")</f>
        <v>3</v>
      </c>
      <c r="BO7" s="81">
        <f>COUNTIFS(Onshore_Wells_Jan_2024[[Region QB]:[Region QB]],"LAND",Onshore_Wells_Jan_2024[[Spud Year]:[Spud Year]],BO$3,Onshore_Wells_Jan_2024[[Original Wellbore Intent]:[Original Wellbore Intent]],"Appraisal",Onshore_Wells_Jan_2024[[Sidetrack/Respud]:[Sidetrack/Respud]],"Original Wellbores")</f>
        <v>0</v>
      </c>
      <c r="BP7" s="81">
        <f>COUNTIFS(Onshore_Wells_Jan_2024[[Region QB]:[Region QB]],"LAND",Onshore_Wells_Jan_2024[[Spud Year]:[Spud Year]],BP$3,Onshore_Wells_Jan_2024[[Original Wellbore Intent]:[Original Wellbore Intent]],"Appraisal",Onshore_Wells_Jan_2024[[Sidetrack/Respud]:[Sidetrack/Respud]],"Original Wellbores")</f>
        <v>0</v>
      </c>
      <c r="BQ7" s="81">
        <f>COUNTIFS(Onshore_Wells_Jan_2024[[Region QB]:[Region QB]],"LAND",Onshore_Wells_Jan_2024[[Spud Year]:[Spud Year]],BQ$3,Onshore_Wells_Jan_2024[[Original Wellbore Intent]:[Original Wellbore Intent]],"Appraisal",Onshore_Wells_Jan_2024[[Sidetrack/Respud]:[Sidetrack/Respud]],"Original Wellbores")</f>
        <v>0</v>
      </c>
      <c r="BR7" s="81">
        <f>COUNTIFS(Onshore_Wells_Jan_2024[[Region QB]:[Region QB]],"LAND",Onshore_Wells_Jan_2024[[Spud Year]:[Spud Year]],BR$3,Onshore_Wells_Jan_2024[[Original Wellbore Intent]:[Original Wellbore Intent]],"Appraisal",Onshore_Wells_Jan_2024[[Sidetrack/Respud]:[Sidetrack/Respud]],"Original Wellbores")</f>
        <v>0</v>
      </c>
      <c r="BS7" s="81">
        <f>COUNTIFS(Onshore_Wells_Jan_2024[[Region QB]:[Region QB]],"LAND",Onshore_Wells_Jan_2024[[Spud Year]:[Spud Year]],BS$3,Onshore_Wells_Jan_2024[[Original Wellbore Intent]:[Original Wellbore Intent]],"Appraisal",Onshore_Wells_Jan_2024[[Sidetrack/Respud]:[Sidetrack/Respud]],"Original Wellbores")</f>
        <v>0</v>
      </c>
      <c r="BT7" s="81">
        <f>COUNTIFS(Onshore_Wells_Jan_2024[[Region QB]:[Region QB]],"LAND",Onshore_Wells_Jan_2024[[Spud Year]:[Spud Year]],BT$3,Onshore_Wells_Jan_2024[[Original Wellbore Intent]:[Original Wellbore Intent]],"Appraisal",Onshore_Wells_Jan_2024[[Sidetrack/Respud]:[Sidetrack/Respud]],"Original Wellbores")</f>
        <v>0</v>
      </c>
      <c r="BU7" s="81">
        <f>COUNTIFS(Onshore_Wells_Jan_2024[[Region QB]:[Region QB]],"LAND",Onshore_Wells_Jan_2024[[Spud Year]:[Spud Year]],BU$3,Onshore_Wells_Jan_2024[[Original Wellbore Intent]:[Original Wellbore Intent]],"Appraisal",Onshore_Wells_Jan_2024[[Sidetrack/Respud]:[Sidetrack/Respud]],"Original Wellbores")</f>
        <v>3</v>
      </c>
      <c r="BV7" s="81">
        <f>COUNTIFS(Onshore_Wells_Jan_2024[[Region QB]:[Region QB]],"LAND",Onshore_Wells_Jan_2024[[Spud Year]:[Spud Year]],BV$3,Onshore_Wells_Jan_2024[[Original Wellbore Intent]:[Original Wellbore Intent]],"Appraisal",Onshore_Wells_Jan_2024[[Sidetrack/Respud]:[Sidetrack/Respud]],"Original Wellbores")</f>
        <v>0</v>
      </c>
      <c r="BW7" s="81">
        <f>COUNTIFS(Onshore_Wells_Jan_2024[[Region QB]:[Region QB]],"LAND",Onshore_Wells_Jan_2024[[Spud Year]:[Spud Year]],BW$3,Onshore_Wells_Jan_2024[[Original Wellbore Intent]:[Original Wellbore Intent]],"Appraisal",Onshore_Wells_Jan_2024[[Sidetrack/Respud]:[Sidetrack/Respud]],"Original Wellbores")</f>
        <v>7</v>
      </c>
      <c r="BX7" s="81">
        <f>COUNTIFS(Onshore_Wells_Jan_2024[[Region QB]:[Region QB]],"LAND",Onshore_Wells_Jan_2024[[Spud Year]:[Spud Year]],BX$3,Onshore_Wells_Jan_2024[[Original Wellbore Intent]:[Original Wellbore Intent]],"Appraisal",Onshore_Wells_Jan_2024[[Sidetrack/Respud]:[Sidetrack/Respud]],"Original Wellbores")</f>
        <v>1</v>
      </c>
      <c r="BY7" s="81">
        <f>COUNTIFS(Onshore_Wells_Jan_2024[[Region QB]:[Region QB]],"LAND",Onshore_Wells_Jan_2024[[Spud Year]:[Spud Year]],BY$3,Onshore_Wells_Jan_2024[[Original Wellbore Intent]:[Original Wellbore Intent]],"Appraisal",Onshore_Wells_Jan_2024[[Sidetrack/Respud]:[Sidetrack/Respud]],"Original Wellbores")</f>
        <v>1</v>
      </c>
      <c r="BZ7" s="81">
        <f>COUNTIFS(Onshore_Wells_Jan_2024[[Region QB]:[Region QB]],"LAND",Onshore_Wells_Jan_2024[[Spud Year]:[Spud Year]],BZ$3,Onshore_Wells_Jan_2024[[Original Wellbore Intent]:[Original Wellbore Intent]],"Appraisal",Onshore_Wells_Jan_2024[[Sidetrack/Respud]:[Sidetrack/Respud]],"Original Wellbores")</f>
        <v>0</v>
      </c>
      <c r="CA7" s="81">
        <f>COUNTIFS(Onshore_Wells_Jan_2024[[Region QB]:[Region QB]],"LAND",Onshore_Wells_Jan_2024[[Spud Year]:[Spud Year]],CA$3,Onshore_Wells_Jan_2024[[Original Wellbore Intent]:[Original Wellbore Intent]],"Appraisal",Onshore_Wells_Jan_2024[[Sidetrack/Respud]:[Sidetrack/Respud]],"Original Wellbores")</f>
        <v>0</v>
      </c>
      <c r="CB7" s="81">
        <f>COUNTIFS(Onshore_Wells_Jan_2024[[Region QB]:[Region QB]],"LAND",Onshore_Wells_Jan_2024[[Spud Year]:[Spud Year]],CB$3,Onshore_Wells_Jan_2024[[Original Wellbore Intent]:[Original Wellbore Intent]],"Appraisal",Onshore_Wells_Jan_2024[[Sidetrack/Respud]:[Sidetrack/Respud]],"Original Wellbores")</f>
        <v>3</v>
      </c>
      <c r="CC7" s="81">
        <f>COUNTIFS(Onshore_Wells_Jan_2024[[Region QB]:[Region QB]],"LAND",Onshore_Wells_Jan_2024[[Spud Year]:[Spud Year]],CC$3,Onshore_Wells_Jan_2024[[Original Wellbore Intent]:[Original Wellbore Intent]],"Appraisal",Onshore_Wells_Jan_2024[[Sidetrack/Respud]:[Sidetrack/Respud]],"Original Wellbores")</f>
        <v>0</v>
      </c>
      <c r="CD7" s="81">
        <f>COUNTIFS(Onshore_Wells_Jan_2024[[Region QB]:[Region QB]],"LAND",Onshore_Wells_Jan_2024[[Spud Year]:[Spud Year]],CD$3,Onshore_Wells_Jan_2024[[Original Wellbore Intent]:[Original Wellbore Intent]],"Appraisal",Onshore_Wells_Jan_2024[[Sidetrack/Respud]:[Sidetrack/Respud]],"Original Wellbores")</f>
        <v>1</v>
      </c>
      <c r="CE7" s="81">
        <f>COUNTIFS(Onshore_Wells_Jan_2024[[Region QB]:[Region QB]],"LAND",Onshore_Wells_Jan_2024[[Spud Year]:[Spud Year]],CE$3,Onshore_Wells_Jan_2024[[Original Wellbore Intent]:[Original Wellbore Intent]],"Appraisal",Onshore_Wells_Jan_2024[[Sidetrack/Respud]:[Sidetrack/Respud]],"Original Wellbores")</f>
        <v>4</v>
      </c>
      <c r="CF7" s="81">
        <f>COUNTIFS(Onshore_Wells_Jan_2024[[Region QB]:[Region QB]],"LAND",Onshore_Wells_Jan_2024[[Spud Year]:[Spud Year]],CF$3,Onshore_Wells_Jan_2024[[Original Wellbore Intent]:[Original Wellbore Intent]],"Appraisal",Onshore_Wells_Jan_2024[[Sidetrack/Respud]:[Sidetrack/Respud]],"Original Wellbores")</f>
        <v>14</v>
      </c>
      <c r="CG7" s="81">
        <f>COUNTIFS(Onshore_Wells_Jan_2024[[Region QB]:[Region QB]],"LAND",Onshore_Wells_Jan_2024[[Spud Year]:[Spud Year]],CG$3,Onshore_Wells_Jan_2024[[Original Wellbore Intent]:[Original Wellbore Intent]],"Appraisal",Onshore_Wells_Jan_2024[[Sidetrack/Respud]:[Sidetrack/Respud]],"Original Wellbores")</f>
        <v>9</v>
      </c>
      <c r="CH7" s="81">
        <f>COUNTIFS(Onshore_Wells_Jan_2024[[Region QB]:[Region QB]],"LAND",Onshore_Wells_Jan_2024[[Spud Year]:[Spud Year]],CH$3,Onshore_Wells_Jan_2024[[Original Wellbore Intent]:[Original Wellbore Intent]],"Appraisal",Onshore_Wells_Jan_2024[[Sidetrack/Respud]:[Sidetrack/Respud]],"Original Wellbores")</f>
        <v>13</v>
      </c>
      <c r="CI7" s="81">
        <f>COUNTIFS(Onshore_Wells_Jan_2024[[Region QB]:[Region QB]],"LAND",Onshore_Wells_Jan_2024[[Spud Year]:[Spud Year]],CI$3,Onshore_Wells_Jan_2024[[Original Wellbore Intent]:[Original Wellbore Intent]],"Appraisal",Onshore_Wells_Jan_2024[[Sidetrack/Respud]:[Sidetrack/Respud]],"Original Wellbores")</f>
        <v>3</v>
      </c>
      <c r="CJ7" s="81">
        <f>COUNTIFS(Onshore_Wells_Jan_2024[[Region QB]:[Region QB]],"LAND",Onshore_Wells_Jan_2024[[Spud Year]:[Spud Year]],CJ$3,Onshore_Wells_Jan_2024[[Original Wellbore Intent]:[Original Wellbore Intent]],"Appraisal",Onshore_Wells_Jan_2024[[Sidetrack/Respud]:[Sidetrack/Respud]],"Original Wellbores")</f>
        <v>2</v>
      </c>
      <c r="CK7" s="81">
        <f>COUNTIFS(Onshore_Wells_Jan_2024[[Region QB]:[Region QB]],"LAND",Onshore_Wells_Jan_2024[[Spud Year]:[Spud Year]],CK$3,Onshore_Wells_Jan_2024[[Original Wellbore Intent]:[Original Wellbore Intent]],"Appraisal",Onshore_Wells_Jan_2024[[Sidetrack/Respud]:[Sidetrack/Respud]],"Original Wellbores")</f>
        <v>2</v>
      </c>
      <c r="CL7" s="81">
        <f>COUNTIFS(Onshore_Wells_Jan_2024[[Region QB]:[Region QB]],"LAND",Onshore_Wells_Jan_2024[[Spud Year]:[Spud Year]],CL$3,Onshore_Wells_Jan_2024[[Original Wellbore Intent]:[Original Wellbore Intent]],"Appraisal",Onshore_Wells_Jan_2024[[Sidetrack/Respud]:[Sidetrack/Respud]],"Original Wellbores")</f>
        <v>1</v>
      </c>
      <c r="CM7" s="81">
        <f>COUNTIFS(Onshore_Wells_Jan_2024[[Region QB]:[Region QB]],"LAND",Onshore_Wells_Jan_2024[[Spud Year]:[Spud Year]],CM$3,Onshore_Wells_Jan_2024[[Original Wellbore Intent]:[Original Wellbore Intent]],"Appraisal",Onshore_Wells_Jan_2024[[Sidetrack/Respud]:[Sidetrack/Respud]],"Original Wellbores")</f>
        <v>0</v>
      </c>
      <c r="CN7" s="81">
        <f>COUNTIFS(Onshore_Wells_Jan_2024[[Region QB]:[Region QB]],"LAND",Onshore_Wells_Jan_2024[[Spud Year]:[Spud Year]],CN$3,Onshore_Wells_Jan_2024[[Original Wellbore Intent]:[Original Wellbore Intent]],"Appraisal",Onshore_Wells_Jan_2024[[Sidetrack/Respud]:[Sidetrack/Respud]],"Original Wellbores")</f>
        <v>0</v>
      </c>
      <c r="CO7" s="81">
        <f>COUNTIFS(Onshore_Wells_Jan_2024[[Region QB]:[Region QB]],"LAND",Onshore_Wells_Jan_2024[[Spud Year]:[Spud Year]],CO$3,Onshore_Wells_Jan_2024[[Original Wellbore Intent]:[Original Wellbore Intent]],"Appraisal",Onshore_Wells_Jan_2024[[Sidetrack/Respud]:[Sidetrack/Respud]],"Original Wellbores")</f>
        <v>0</v>
      </c>
      <c r="CP7" s="81">
        <f>COUNTIFS(Onshore_Wells_Jan_2024[[Region QB]:[Region QB]],"LAND",Onshore_Wells_Jan_2024[[Spud Year]:[Spud Year]],CP$3,Onshore_Wells_Jan_2024[[Original Wellbore Intent]:[Original Wellbore Intent]],"Appraisal",Onshore_Wells_Jan_2024[[Sidetrack/Respud]:[Sidetrack/Respud]],"Original Wellbores")</f>
        <v>1</v>
      </c>
      <c r="CQ7" s="81">
        <f>COUNTIFS(Onshore_Wells_Jan_2024[[Region QB]:[Region QB]],"LAND",Onshore_Wells_Jan_2024[[Spud Year]:[Spud Year]],CQ$3,Onshore_Wells_Jan_2024[[Original Wellbore Intent]:[Original Wellbore Intent]],"Appraisal",Onshore_Wells_Jan_2024[[Sidetrack/Respud]:[Sidetrack/Respud]],"Original Wellbores")</f>
        <v>1</v>
      </c>
      <c r="CR7" s="81">
        <f>COUNTIFS(Onshore_Wells_Jan_2024[[Region QB]:[Region QB]],"LAND",Onshore_Wells_Jan_2024[[Spud Year]:[Spud Year]],CR$3,Onshore_Wells_Jan_2024[[Original Wellbore Intent]:[Original Wellbore Intent]],"Appraisal",Onshore_Wells_Jan_2024[[Sidetrack/Respud]:[Sidetrack/Respud]],"Original Wellbores")</f>
        <v>2</v>
      </c>
      <c r="CS7" s="81">
        <f>COUNTIFS(Onshore_Wells_Jan_2024[[Region QB]:[Region QB]],"LAND",Onshore_Wells_Jan_2024[[Spud Year]:[Spud Year]],CS$3,Onshore_Wells_Jan_2024[[Original Wellbore Intent]:[Original Wellbore Intent]],"Appraisal",Onshore_Wells_Jan_2024[[Sidetrack/Respud]:[Sidetrack/Respud]],"Original Wellbores")</f>
        <v>1</v>
      </c>
      <c r="CT7" s="81">
        <f>COUNTIFS(Onshore_Wells_Jan_2024[[Region QB]:[Region QB]],"LAND",Onshore_Wells_Jan_2024[[Spud Year]:[Spud Year]],CT$3,Onshore_Wells_Jan_2024[[Original Wellbore Intent]:[Original Wellbore Intent]],"Appraisal",Onshore_Wells_Jan_2024[[Sidetrack/Respud]:[Sidetrack/Respud]],"Original Wellbores")</f>
        <v>5</v>
      </c>
      <c r="CU7" s="81">
        <f>COUNTIFS(Onshore_Wells_Jan_2024[[Region QB]:[Region QB]],"LAND",Onshore_Wells_Jan_2024[[Spud Year]:[Spud Year]],CU$3,Onshore_Wells_Jan_2024[[Original Wellbore Intent]:[Original Wellbore Intent]],"Appraisal",Onshore_Wells_Jan_2024[[Sidetrack/Respud]:[Sidetrack/Respud]],"Original Wellbores")</f>
        <v>1</v>
      </c>
      <c r="CV7" s="81">
        <f>COUNTIFS(Onshore_Wells_Jan_2024[[Region QB]:[Region QB]],"LAND",Onshore_Wells_Jan_2024[[Spud Year]:[Spud Year]],CV$3,Onshore_Wells_Jan_2024[[Original Wellbore Intent]:[Original Wellbore Intent]],"Appraisal",Onshore_Wells_Jan_2024[[Sidetrack/Respud]:[Sidetrack/Respud]],"Original Wellbores")</f>
        <v>4</v>
      </c>
      <c r="CW7" s="81">
        <f>COUNTIFS(Onshore_Wells_Jan_2024[[Region QB]:[Region QB]],"LAND",Onshore_Wells_Jan_2024[[Spud Year]:[Spud Year]],CW$3,Onshore_Wells_Jan_2024[[Original Wellbore Intent]:[Original Wellbore Intent]],"Appraisal",Onshore_Wells_Jan_2024[[Sidetrack/Respud]:[Sidetrack/Respud]],"Original Wellbores")</f>
        <v>1</v>
      </c>
      <c r="CX7" s="81">
        <f>COUNTIFS(Onshore_Wells_Jan_2024[[Region QB]:[Region QB]],"LAND",Onshore_Wells_Jan_2024[[Spud Year]:[Spud Year]],CX$3,Onshore_Wells_Jan_2024[[Original Wellbore Intent]:[Original Wellbore Intent]],"Appraisal",Onshore_Wells_Jan_2024[[Sidetrack/Respud]:[Sidetrack/Respud]],"Original Wellbores")</f>
        <v>1</v>
      </c>
      <c r="CY7" s="81">
        <f>COUNTIFS(Onshore_Wells_Jan_2024[[Region QB]:[Region QB]],"LAND",Onshore_Wells_Jan_2024[[Spud Year]:[Spud Year]],CY$3,Onshore_Wells_Jan_2024[[Original Wellbore Intent]:[Original Wellbore Intent]],"Appraisal",Onshore_Wells_Jan_2024[[Sidetrack/Respud]:[Sidetrack/Respud]],"Original Wellbores")</f>
        <v>1</v>
      </c>
      <c r="CZ7" s="81">
        <f>COUNTIFS(Onshore_Wells_Jan_2024[[Region QB]:[Region QB]],"LAND",Onshore_Wells_Jan_2024[[Spud Year]:[Spud Year]],CZ$3,Onshore_Wells_Jan_2024[[Original Wellbore Intent]:[Original Wellbore Intent]],"Appraisal",Onshore_Wells_Jan_2024[[Sidetrack/Respud]:[Sidetrack/Respud]],"Original Wellbores")</f>
        <v>1</v>
      </c>
      <c r="DA7" s="81">
        <f>COUNTIFS(Onshore_Wells_Jan_2024[[Region QB]:[Region QB]],"LAND",Onshore_Wells_Jan_2024[[Spud Year]:[Spud Year]],DA$3,Onshore_Wells_Jan_2024[[Original Wellbore Intent]:[Original Wellbore Intent]],"Appraisal",Onshore_Wells_Jan_2024[[Sidetrack/Respud]:[Sidetrack/Respud]],"Original Wellbores")</f>
        <v>2</v>
      </c>
      <c r="DB7" s="81">
        <f>COUNTIFS(Onshore_Wells_Jan_2024[[Region QB]:[Region QB]],"LAND",Onshore_Wells_Jan_2024[[Spud Year]:[Spud Year]],DB$3,Onshore_Wells_Jan_2024[[Original Wellbore Intent]:[Original Wellbore Intent]],"Appraisal",Onshore_Wells_Jan_2024[[Sidetrack/Respud]:[Sidetrack/Respud]],"Original Wellbores")</f>
        <v>2</v>
      </c>
      <c r="DC7" s="81">
        <f>COUNTIFS(Onshore_Wells_Jan_2024[[Region QB]:[Region QB]],"LAND",Onshore_Wells_Jan_2024[[Spud Year]:[Spud Year]],DC$3,Onshore_Wells_Jan_2024[[Original Wellbore Intent]:[Original Wellbore Intent]],"Appraisal",Onshore_Wells_Jan_2024[[Sidetrack/Respud]:[Sidetrack/Respud]],"Original Wellbores")</f>
        <v>0</v>
      </c>
      <c r="DD7" s="81">
        <f>COUNTIFS(Onshore_Wells_Jan_2024[[Region QB]:[Region QB]],"LAND",Onshore_Wells_Jan_2024[[Spud Year]:[Spud Year]],DD$3,Onshore_Wells_Jan_2024[[Original Wellbore Intent]:[Original Wellbore Intent]],"Appraisal",Onshore_Wells_Jan_2024[[Sidetrack/Respud]:[Sidetrack/Respud]],"Original Wellbores")</f>
        <v>6</v>
      </c>
      <c r="DE7" s="81">
        <f>COUNTIFS(Onshore_Wells_Jan_2024[[Region QB]:[Region QB]],"LAND",Onshore_Wells_Jan_2024[[Spud Year]:[Spud Year]],DE$3,Onshore_Wells_Jan_2024[[Original Wellbore Intent]:[Original Wellbore Intent]],"Appraisal",Onshore_Wells_Jan_2024[[Sidetrack/Respud]:[Sidetrack/Respud]],"Original Wellbores")</f>
        <v>0</v>
      </c>
      <c r="DF7" s="81">
        <f>COUNTIFS(Onshore_Wells_Jan_2024[[Region QB]:[Region QB]],"LAND",Onshore_Wells_Jan_2024[[Spud Year]:[Spud Year]],DF$3,Onshore_Wells_Jan_2024[[Original Wellbore Intent]:[Original Wellbore Intent]],"Appraisal",Onshore_Wells_Jan_2024[[Sidetrack/Respud]:[Sidetrack/Respud]],"Original Wellbores")</f>
        <v>1</v>
      </c>
      <c r="DG7" s="81">
        <f>COUNTIFS(Onshore_Wells_Jan_2024[[Region QB]:[Region QB]],"LAND",Onshore_Wells_Jan_2024[[Spud Year]:[Spud Year]],DG$3,Onshore_Wells_Jan_2024[[Original Wellbore Intent]:[Original Wellbore Intent]],"Appraisal",Onshore_Wells_Jan_2024[[Sidetrack/Respud]:[Sidetrack/Respud]],"Original Wellbores")</f>
        <v>0</v>
      </c>
      <c r="DH7" s="81">
        <f>COUNTIFS(Onshore_Wells_Jan_2024[[Region QB]:[Region QB]],"LAND",Onshore_Wells_Jan_2024[[Spud Year]:[Spud Year]],DH$3,Onshore_Wells_Jan_2024[[Original Wellbore Intent]:[Original Wellbore Intent]],"Appraisal",Onshore_Wells_Jan_2024[[Sidetrack/Respud]:[Sidetrack/Respud]],"Original Wellbores")</f>
        <v>1</v>
      </c>
      <c r="DI7" s="81">
        <f>COUNTIFS(Onshore_Wells_Jan_2024[[Region QB]:[Region QB]],"LAND",Onshore_Wells_Jan_2024[[Spud Year]:[Spud Year]],DI$3,Onshore_Wells_Jan_2024[[Original Wellbore Intent]:[Original Wellbore Intent]],"Appraisal",Onshore_Wells_Jan_2024[[Sidetrack/Respud]:[Sidetrack/Respud]],"Original Wellbores")</f>
        <v>3</v>
      </c>
      <c r="DJ7" s="81">
        <f>COUNTIFS(Onshore_Wells_Jan_2024[[Region QB]:[Region QB]],"LAND",Onshore_Wells_Jan_2024[[Spud Year]:[Spud Year]],DJ$3,Onshore_Wells_Jan_2024[[Original Wellbore Intent]:[Original Wellbore Intent]],"Appraisal",Onshore_Wells_Jan_2024[[Sidetrack/Respud]:[Sidetrack/Respud]],"Original Wellbores")</f>
        <v>0</v>
      </c>
      <c r="DK7" s="81">
        <f>COUNTIFS(Onshore_Wells_Jan_2024[[Region QB]:[Region QB]],"LAND",Onshore_Wells_Jan_2024[[Spud Year]:[Spud Year]],DK$3,Onshore_Wells_Jan_2024[[Original Wellbore Intent]:[Original Wellbore Intent]],"Appraisal",Onshore_Wells_Jan_2024[[Sidetrack/Respud]:[Sidetrack/Respud]],"Original Wellbores")</f>
        <v>0</v>
      </c>
      <c r="DL7" s="81">
        <f>COUNTIFS(Onshore_Wells_Jan_2024[[Region QB]:[Region QB]],"LAND",Onshore_Wells_Jan_2024[[Spud Year]:[Spud Year]],DL$3,Onshore_Wells_Jan_2024[[Original Wellbore Intent]:[Original Wellbore Intent]],"Appraisal",Onshore_Wells_Jan_2024[[Sidetrack/Respud]:[Sidetrack/Respud]],"Original Wellbores")</f>
        <v>0</v>
      </c>
      <c r="DM7" s="81">
        <f>COUNTIFS(Onshore_Wells_Jan_2024[[Region QB]:[Region QB]],"LAND",Onshore_Wells_Jan_2024[[Spud Year]:[Spud Year]],DM$3,Onshore_Wells_Jan_2024[[Original Wellbore Intent]:[Original Wellbore Intent]],"Appraisal",Onshore_Wells_Jan_2024[[Sidetrack/Respud]:[Sidetrack/Respud]],"Original Wellbores")</f>
        <v>0</v>
      </c>
      <c r="DN7" s="81">
        <f>COUNTIFS(Onshore_Wells_Jan_2024[[Region QB]:[Region QB]],"LAND",Onshore_Wells_Jan_2024[[Spud Year]:[Spud Year]],DN$3,Onshore_Wells_Jan_2024[[Original Wellbore Intent]:[Original Wellbore Intent]],"Appraisal",Onshore_Wells_Jan_2024[[Sidetrack/Respud]:[Sidetrack/Respud]],"Original Wellbores")</f>
        <v>0</v>
      </c>
      <c r="DO7" s="81">
        <f>COUNTIFS(Onshore_Wells_Jan_2024[[Region QB]:[Region QB]],"LAND",Onshore_Wells_Jan_2024[[Spud Year]:[Spud Year]],DO$3,Onshore_Wells_Jan_2024[[Original Wellbore Intent]:[Original Wellbore Intent]],"Appraisal",Onshore_Wells_Jan_2024[[Sidetrack/Respud]:[Sidetrack/Respud]],"Original Wellbores")</f>
        <v>2</v>
      </c>
      <c r="DP7" s="81">
        <f>COUNTIFS(Onshore_Wells_Jan_2024[[Region QB]:[Region QB]],"LAND",Onshore_Wells_Jan_2024[[Spud Year]:[Spud Year]],DP$3,Onshore_Wells_Jan_2024[[Original Wellbore Intent]:[Original Wellbore Intent]],"Appraisal",Onshore_Wells_Jan_2024[[Sidetrack/Respud]:[Sidetrack/Respud]],"Original Wellbores")</f>
        <v>1</v>
      </c>
      <c r="DQ7" s="81">
        <f>COUNTIFS(Onshore_Wells_Jan_2024[[Region QB]:[Region QB]],"LAND",Onshore_Wells_Jan_2024[[Spud Year]:[Spud Year]],DQ$3,Onshore_Wells_Jan_2024[[Original Wellbore Intent]:[Original Wellbore Intent]],"Appraisal",Onshore_Wells_Jan_2024[[Sidetrack/Respud]:[Sidetrack/Respud]],"Original Wellbores")</f>
        <v>0</v>
      </c>
      <c r="DR7" s="81">
        <f>COUNTIFS(Onshore_Wells_Jan_2024[[Region QB]:[Region QB]],"LAND",Onshore_Wells_Jan_2024[[Spud Year]:[Spud Year]],DR$3,Onshore_Wells_Jan_2024[[Original Wellbore Intent]:[Original Wellbore Intent]],"Appraisal",Onshore_Wells_Jan_2024[[Sidetrack/Respud]:[Sidetrack/Respud]],"Original Wellbores")</f>
        <v>0</v>
      </c>
      <c r="DS7" s="81">
        <f>COUNTIFS(Onshore_Wells_Jan_2024[[Region QB]:[Region QB]],"LAND",Onshore_Wells_Jan_2024[[Spud Year]:[Spud Year]],DS$3,Onshore_Wells_Jan_2024[[Original Wellbore Intent]:[Original Wellbore Intent]],"Appraisal",Onshore_Wells_Jan_2024[[Sidetrack/Respud]:[Sidetrack/Respud]],"Original Wellbores")</f>
        <v>0</v>
      </c>
      <c r="DT7" s="99">
        <f>SUM(B7:DS7)</f>
        <v>239</v>
      </c>
    </row>
    <row r="8" spans="1:124" s="17" customFormat="1" x14ac:dyDescent="0.3">
      <c r="A8" s="36" t="s">
        <v>56</v>
      </c>
      <c r="B8" s="98">
        <f>COUNTIFS(Onshore_Wells_Jan_2024[[Region QB]:[Region QB]],"LAND",Onshore_Wells_Jan_2024[[Spud Year]:[Spud Year]],B$3,Onshore_Wells_Jan_2024[[Original Wellbore Intent]:[Original Wellbore Intent]],"Development",Onshore_Wells_Jan_2024[[Sidetrack/Respud]:[Sidetrack/Respud]],"Original Wellbores")</f>
        <v>0</v>
      </c>
      <c r="C8" s="81">
        <f>COUNTIFS(Onshore_Wells_Jan_2024[[Region QB]:[Region QB]],"LAND",Onshore_Wells_Jan_2024[[Spud Year]:[Spud Year]],C$3,Onshore_Wells_Jan_2024[[Original Wellbore Intent]:[Original Wellbore Intent]],"Development",Onshore_Wells_Jan_2024[[Sidetrack/Respud]:[Sidetrack/Respud]],"Original Wellbores")</f>
        <v>0</v>
      </c>
      <c r="D8" s="81">
        <f>COUNTIFS(Onshore_Wells_Jan_2024[[Region QB]:[Region QB]],"LAND",Onshore_Wells_Jan_2024[[Spud Year]:[Spud Year]],D$3,Onshore_Wells_Jan_2024[[Original Wellbore Intent]:[Original Wellbore Intent]],"Development",Onshore_Wells_Jan_2024[[Sidetrack/Respud]:[Sidetrack/Respud]],"Original Wellbores")</f>
        <v>0</v>
      </c>
      <c r="E8" s="81">
        <f>COUNTIFS(Onshore_Wells_Jan_2024[[Region QB]:[Region QB]],"LAND",Onshore_Wells_Jan_2024[[Spud Year]:[Spud Year]],E$3,Onshore_Wells_Jan_2024[[Original Wellbore Intent]:[Original Wellbore Intent]],"Development",Onshore_Wells_Jan_2024[[Sidetrack/Respud]:[Sidetrack/Respud]],"Original Wellbores")</f>
        <v>0</v>
      </c>
      <c r="F8" s="81">
        <f>COUNTIFS(Onshore_Wells_Jan_2024[[Region QB]:[Region QB]],"LAND",Onshore_Wells_Jan_2024[[Spud Year]:[Spud Year]],F$3,Onshore_Wells_Jan_2024[[Original Wellbore Intent]:[Original Wellbore Intent]],"Development",Onshore_Wells_Jan_2024[[Sidetrack/Respud]:[Sidetrack/Respud]],"Original Wellbores")</f>
        <v>0</v>
      </c>
      <c r="G8" s="81">
        <f>COUNTIFS(Onshore_Wells_Jan_2024[[Region QB]:[Region QB]],"LAND",Onshore_Wells_Jan_2024[[Spud Year]:[Spud Year]],G$3,Onshore_Wells_Jan_2024[[Original Wellbore Intent]:[Original Wellbore Intent]],"Development",Onshore_Wells_Jan_2024[[Sidetrack/Respud]:[Sidetrack/Respud]],"Original Wellbores")</f>
        <v>0</v>
      </c>
      <c r="H8" s="81">
        <f>COUNTIFS(Onshore_Wells_Jan_2024[[Region QB]:[Region QB]],"LAND",Onshore_Wells_Jan_2024[[Spud Year]:[Spud Year]],H$3,Onshore_Wells_Jan_2024[[Original Wellbore Intent]:[Original Wellbore Intent]],"Development",Onshore_Wells_Jan_2024[[Sidetrack/Respud]:[Sidetrack/Respud]],"Original Wellbores")</f>
        <v>0</v>
      </c>
      <c r="I8" s="81">
        <f>COUNTIFS(Onshore_Wells_Jan_2024[[Region QB]:[Region QB]],"LAND",Onshore_Wells_Jan_2024[[Spud Year]:[Spud Year]],I$3,Onshore_Wells_Jan_2024[[Original Wellbore Intent]:[Original Wellbore Intent]],"Development",Onshore_Wells_Jan_2024[[Sidetrack/Respud]:[Sidetrack/Respud]],"Original Wellbores")</f>
        <v>0</v>
      </c>
      <c r="J8" s="81">
        <f>COUNTIFS(Onshore_Wells_Jan_2024[[Region QB]:[Region QB]],"LAND",Onshore_Wells_Jan_2024[[Spud Year]:[Spud Year]],J$3,Onshore_Wells_Jan_2024[[Original Wellbore Intent]:[Original Wellbore Intent]],"Development",Onshore_Wells_Jan_2024[[Sidetrack/Respud]:[Sidetrack/Respud]],"Original Wellbores")</f>
        <v>0</v>
      </c>
      <c r="K8" s="81">
        <f>COUNTIFS(Onshore_Wells_Jan_2024[[Region QB]:[Region QB]],"LAND",Onshore_Wells_Jan_2024[[Spud Year]:[Spud Year]],K$3,Onshore_Wells_Jan_2024[[Original Wellbore Intent]:[Original Wellbore Intent]],"Development",Onshore_Wells_Jan_2024[[Sidetrack/Respud]:[Sidetrack/Respud]],"Original Wellbores")</f>
        <v>0</v>
      </c>
      <c r="L8" s="81">
        <f>COUNTIFS(Onshore_Wells_Jan_2024[[Region QB]:[Region QB]],"LAND",Onshore_Wells_Jan_2024[[Spud Year]:[Spud Year]],L$3,Onshore_Wells_Jan_2024[[Original Wellbore Intent]:[Original Wellbore Intent]],"Development",Onshore_Wells_Jan_2024[[Sidetrack/Respud]:[Sidetrack/Respud]],"Original Wellbores")</f>
        <v>0</v>
      </c>
      <c r="M8" s="81">
        <f>COUNTIFS(Onshore_Wells_Jan_2024[[Region QB]:[Region QB]],"LAND",Onshore_Wells_Jan_2024[[Spud Year]:[Spud Year]],M$3,Onshore_Wells_Jan_2024[[Original Wellbore Intent]:[Original Wellbore Intent]],"Development",Onshore_Wells_Jan_2024[[Sidetrack/Respud]:[Sidetrack/Respud]],"Original Wellbores")</f>
        <v>0</v>
      </c>
      <c r="N8" s="81">
        <f>COUNTIFS(Onshore_Wells_Jan_2024[[Region QB]:[Region QB]],"LAND",Onshore_Wells_Jan_2024[[Spud Year]:[Spud Year]],N$3,Onshore_Wells_Jan_2024[[Original Wellbore Intent]:[Original Wellbore Intent]],"Development",Onshore_Wells_Jan_2024[[Sidetrack/Respud]:[Sidetrack/Respud]],"Original Wellbores")</f>
        <v>0</v>
      </c>
      <c r="O8" s="81">
        <f>COUNTIFS(Onshore_Wells_Jan_2024[[Region QB]:[Region QB]],"LAND",Onshore_Wells_Jan_2024[[Spud Year]:[Spud Year]],O$3,Onshore_Wells_Jan_2024[[Original Wellbore Intent]:[Original Wellbore Intent]],"Development",Onshore_Wells_Jan_2024[[Sidetrack/Respud]:[Sidetrack/Respud]],"Original Wellbores")</f>
        <v>0</v>
      </c>
      <c r="P8" s="81">
        <f>COUNTIFS(Onshore_Wells_Jan_2024[[Region QB]:[Region QB]],"LAND",Onshore_Wells_Jan_2024[[Spud Year]:[Spud Year]],P$3,Onshore_Wells_Jan_2024[[Original Wellbore Intent]:[Original Wellbore Intent]],"Development",Onshore_Wells_Jan_2024[[Sidetrack/Respud]:[Sidetrack/Respud]],"Original Wellbores")</f>
        <v>0</v>
      </c>
      <c r="Q8" s="81">
        <f>COUNTIFS(Onshore_Wells_Jan_2024[[Region QB]:[Region QB]],"LAND",Onshore_Wells_Jan_2024[[Spud Year]:[Spud Year]],Q$3,Onshore_Wells_Jan_2024[[Original Wellbore Intent]:[Original Wellbore Intent]],"Development",Onshore_Wells_Jan_2024[[Sidetrack/Respud]:[Sidetrack/Respud]],"Original Wellbores")</f>
        <v>0</v>
      </c>
      <c r="R8" s="81">
        <f>COUNTIFS(Onshore_Wells_Jan_2024[[Region QB]:[Region QB]],"LAND",Onshore_Wells_Jan_2024[[Spud Year]:[Spud Year]],R$3,Onshore_Wells_Jan_2024[[Original Wellbore Intent]:[Original Wellbore Intent]],"Development",Onshore_Wells_Jan_2024[[Sidetrack/Respud]:[Sidetrack/Respud]],"Original Wellbores")</f>
        <v>0</v>
      </c>
      <c r="S8" s="81">
        <f>COUNTIFS(Onshore_Wells_Jan_2024[[Region QB]:[Region QB]],"LAND",Onshore_Wells_Jan_2024[[Spud Year]:[Spud Year]],S$3,Onshore_Wells_Jan_2024[[Original Wellbore Intent]:[Original Wellbore Intent]],"Development",Onshore_Wells_Jan_2024[[Sidetrack/Respud]:[Sidetrack/Respud]],"Original Wellbores")</f>
        <v>0</v>
      </c>
      <c r="T8" s="81">
        <f>COUNTIFS(Onshore_Wells_Jan_2024[[Region QB]:[Region QB]],"LAND",Onshore_Wells_Jan_2024[[Spud Year]:[Spud Year]],T$3,Onshore_Wells_Jan_2024[[Original Wellbore Intent]:[Original Wellbore Intent]],"Development",Onshore_Wells_Jan_2024[[Sidetrack/Respud]:[Sidetrack/Respud]],"Original Wellbores")</f>
        <v>0</v>
      </c>
      <c r="U8" s="81">
        <f>COUNTIFS(Onshore_Wells_Jan_2024[[Region QB]:[Region QB]],"LAND",Onshore_Wells_Jan_2024[[Spud Year]:[Spud Year]],U$3,Onshore_Wells_Jan_2024[[Original Wellbore Intent]:[Original Wellbore Intent]],"Development",Onshore_Wells_Jan_2024[[Sidetrack/Respud]:[Sidetrack/Respud]],"Original Wellbores")</f>
        <v>0</v>
      </c>
      <c r="V8" s="81">
        <f>COUNTIFS(Onshore_Wells_Jan_2024[[Region QB]:[Region QB]],"LAND",Onshore_Wells_Jan_2024[[Spud Year]:[Spud Year]],V$3,Onshore_Wells_Jan_2024[[Original Wellbore Intent]:[Original Wellbore Intent]],"Development",Onshore_Wells_Jan_2024[[Sidetrack/Respud]:[Sidetrack/Respud]],"Original Wellbores")</f>
        <v>0</v>
      </c>
      <c r="W8" s="81">
        <f>COUNTIFS(Onshore_Wells_Jan_2024[[Region QB]:[Region QB]],"LAND",Onshore_Wells_Jan_2024[[Spud Year]:[Spud Year]],W$3,Onshore_Wells_Jan_2024[[Original Wellbore Intent]:[Original Wellbore Intent]],"Development",Onshore_Wells_Jan_2024[[Sidetrack/Respud]:[Sidetrack/Respud]],"Original Wellbores")</f>
        <v>0</v>
      </c>
      <c r="X8" s="81">
        <f>COUNTIFS(Onshore_Wells_Jan_2024[[Region QB]:[Region QB]],"LAND",Onshore_Wells_Jan_2024[[Spud Year]:[Spud Year]],X$3,Onshore_Wells_Jan_2024[[Original Wellbore Intent]:[Original Wellbore Intent]],"Development",Onshore_Wells_Jan_2024[[Sidetrack/Respud]:[Sidetrack/Respud]],"Original Wellbores")</f>
        <v>0</v>
      </c>
      <c r="Y8" s="81">
        <f>COUNTIFS(Onshore_Wells_Jan_2024[[Region QB]:[Region QB]],"LAND",Onshore_Wells_Jan_2024[[Spud Year]:[Spud Year]],Y$3,Onshore_Wells_Jan_2024[[Original Wellbore Intent]:[Original Wellbore Intent]],"Development",Onshore_Wells_Jan_2024[[Sidetrack/Respud]:[Sidetrack/Respud]],"Original Wellbores")</f>
        <v>0</v>
      </c>
      <c r="Z8" s="81">
        <f>COUNTIFS(Onshore_Wells_Jan_2024[[Region QB]:[Region QB]],"LAND",Onshore_Wells_Jan_2024[[Spud Year]:[Spud Year]],Z$3,Onshore_Wells_Jan_2024[[Original Wellbore Intent]:[Original Wellbore Intent]],"Development",Onshore_Wells_Jan_2024[[Sidetrack/Respud]:[Sidetrack/Respud]],"Original Wellbores")</f>
        <v>0</v>
      </c>
      <c r="AA8" s="81">
        <f>COUNTIFS(Onshore_Wells_Jan_2024[[Region QB]:[Region QB]],"LAND",Onshore_Wells_Jan_2024[[Spud Year]:[Spud Year]],AA$3,Onshore_Wells_Jan_2024[[Original Wellbore Intent]:[Original Wellbore Intent]],"Development",Onshore_Wells_Jan_2024[[Sidetrack/Respud]:[Sidetrack/Respud]],"Original Wellbores")</f>
        <v>0</v>
      </c>
      <c r="AB8" s="81">
        <f>COUNTIFS(Onshore_Wells_Jan_2024[[Region QB]:[Region QB]],"LAND",Onshore_Wells_Jan_2024[[Spud Year]:[Spud Year]],AB$3,Onshore_Wells_Jan_2024[[Original Wellbore Intent]:[Original Wellbore Intent]],"Development",Onshore_Wells_Jan_2024[[Sidetrack/Respud]:[Sidetrack/Respud]],"Original Wellbores")</f>
        <v>0</v>
      </c>
      <c r="AC8" s="81">
        <f>COUNTIFS(Onshore_Wells_Jan_2024[[Region QB]:[Region QB]],"LAND",Onshore_Wells_Jan_2024[[Spud Year]:[Spud Year]],AC$3,Onshore_Wells_Jan_2024[[Original Wellbore Intent]:[Original Wellbore Intent]],"Development",Onshore_Wells_Jan_2024[[Sidetrack/Respud]:[Sidetrack/Respud]],"Original Wellbores")</f>
        <v>0</v>
      </c>
      <c r="AD8" s="81">
        <f>COUNTIFS(Onshore_Wells_Jan_2024[[Region QB]:[Region QB]],"LAND",Onshore_Wells_Jan_2024[[Spud Year]:[Spud Year]],AD$3,Onshore_Wells_Jan_2024[[Original Wellbore Intent]:[Original Wellbore Intent]],"Development",Onshore_Wells_Jan_2024[[Sidetrack/Respud]:[Sidetrack/Respud]],"Original Wellbores")</f>
        <v>0</v>
      </c>
      <c r="AE8" s="81">
        <f>COUNTIFS(Onshore_Wells_Jan_2024[[Region QB]:[Region QB]],"LAND",Onshore_Wells_Jan_2024[[Spud Year]:[Spud Year]],AE$3,Onshore_Wells_Jan_2024[[Original Wellbore Intent]:[Original Wellbore Intent]],"Development",Onshore_Wells_Jan_2024[[Sidetrack/Respud]:[Sidetrack/Respud]],"Original Wellbores")</f>
        <v>0</v>
      </c>
      <c r="AF8" s="81">
        <f>COUNTIFS(Onshore_Wells_Jan_2024[[Region QB]:[Region QB]],"LAND",Onshore_Wells_Jan_2024[[Spud Year]:[Spud Year]],AF$3,Onshore_Wells_Jan_2024[[Original Wellbore Intent]:[Original Wellbore Intent]],"Development",Onshore_Wells_Jan_2024[[Sidetrack/Respud]:[Sidetrack/Respud]],"Original Wellbores")</f>
        <v>0</v>
      </c>
      <c r="AG8" s="81">
        <f>COUNTIFS(Onshore_Wells_Jan_2024[[Region QB]:[Region QB]],"LAND",Onshore_Wells_Jan_2024[[Spud Year]:[Spud Year]],AG$3,Onshore_Wells_Jan_2024[[Original Wellbore Intent]:[Original Wellbore Intent]],"Development",Onshore_Wells_Jan_2024[[Sidetrack/Respud]:[Sidetrack/Respud]],"Original Wellbores")</f>
        <v>0</v>
      </c>
      <c r="AH8" s="81">
        <f>COUNTIFS(Onshore_Wells_Jan_2024[[Region QB]:[Region QB]],"LAND",Onshore_Wells_Jan_2024[[Spud Year]:[Spud Year]],AH$3,Onshore_Wells_Jan_2024[[Original Wellbore Intent]:[Original Wellbore Intent]],"Development",Onshore_Wells_Jan_2024[[Sidetrack/Respud]:[Sidetrack/Respud]],"Original Wellbores")</f>
        <v>0</v>
      </c>
      <c r="AI8" s="81">
        <f>COUNTIFS(Onshore_Wells_Jan_2024[[Region QB]:[Region QB]],"LAND",Onshore_Wells_Jan_2024[[Spud Year]:[Spud Year]],AI$3,Onshore_Wells_Jan_2024[[Original Wellbore Intent]:[Original Wellbore Intent]],"Development",Onshore_Wells_Jan_2024[[Sidetrack/Respud]:[Sidetrack/Respud]],"Original Wellbores")</f>
        <v>0</v>
      </c>
      <c r="AJ8" s="81">
        <f>COUNTIFS(Onshore_Wells_Jan_2024[[Region QB]:[Region QB]],"LAND",Onshore_Wells_Jan_2024[[Spud Year]:[Spud Year]],AJ$3,Onshore_Wells_Jan_2024[[Original Wellbore Intent]:[Original Wellbore Intent]],"Development",Onshore_Wells_Jan_2024[[Sidetrack/Respud]:[Sidetrack/Respud]],"Original Wellbores")</f>
        <v>0</v>
      </c>
      <c r="AK8" s="81">
        <f>COUNTIFS(Onshore_Wells_Jan_2024[[Region QB]:[Region QB]],"LAND",Onshore_Wells_Jan_2024[[Spud Year]:[Spud Year]],AK$3,Onshore_Wells_Jan_2024[[Original Wellbore Intent]:[Original Wellbore Intent]],"Development",Onshore_Wells_Jan_2024[[Sidetrack/Respud]:[Sidetrack/Respud]],"Original Wellbores")</f>
        <v>0</v>
      </c>
      <c r="AL8" s="81">
        <f>COUNTIFS(Onshore_Wells_Jan_2024[[Region QB]:[Region QB]],"LAND",Onshore_Wells_Jan_2024[[Spud Year]:[Spud Year]],AL$3,Onshore_Wells_Jan_2024[[Original Wellbore Intent]:[Original Wellbore Intent]],"Development",Onshore_Wells_Jan_2024[[Sidetrack/Respud]:[Sidetrack/Respud]],"Original Wellbores")</f>
        <v>0</v>
      </c>
      <c r="AM8" s="81">
        <f>COUNTIFS(Onshore_Wells_Jan_2024[[Region QB]:[Region QB]],"LAND",Onshore_Wells_Jan_2024[[Spud Year]:[Spud Year]],AM$3,Onshore_Wells_Jan_2024[[Original Wellbore Intent]:[Original Wellbore Intent]],"Development",Onshore_Wells_Jan_2024[[Sidetrack/Respud]:[Sidetrack/Respud]],"Original Wellbores")</f>
        <v>39</v>
      </c>
      <c r="AN8" s="81">
        <f>COUNTIFS(Onshore_Wells_Jan_2024[[Region QB]:[Region QB]],"LAND",Onshore_Wells_Jan_2024[[Spud Year]:[Spud Year]],AN$3,Onshore_Wells_Jan_2024[[Original Wellbore Intent]:[Original Wellbore Intent]],"Development",Onshore_Wells_Jan_2024[[Sidetrack/Respud]:[Sidetrack/Respud]],"Original Wellbores")</f>
        <v>19</v>
      </c>
      <c r="AO8" s="81">
        <f>COUNTIFS(Onshore_Wells_Jan_2024[[Region QB]:[Region QB]],"LAND",Onshore_Wells_Jan_2024[[Spud Year]:[Spud Year]],AO$3,Onshore_Wells_Jan_2024[[Original Wellbore Intent]:[Original Wellbore Intent]],"Development",Onshore_Wells_Jan_2024[[Sidetrack/Respud]:[Sidetrack/Respud]],"Original Wellbores")</f>
        <v>22</v>
      </c>
      <c r="AP8" s="81">
        <f>COUNTIFS(Onshore_Wells_Jan_2024[[Region QB]:[Region QB]],"LAND",Onshore_Wells_Jan_2024[[Spud Year]:[Spud Year]],AP$3,Onshore_Wells_Jan_2024[[Original Wellbore Intent]:[Original Wellbore Intent]],"Development",Onshore_Wells_Jan_2024[[Sidetrack/Respud]:[Sidetrack/Respud]],"Original Wellbores")</f>
        <v>48</v>
      </c>
      <c r="AQ8" s="81">
        <f>COUNTIFS(Onshore_Wells_Jan_2024[[Region QB]:[Region QB]],"LAND",Onshore_Wells_Jan_2024[[Spud Year]:[Spud Year]],AQ$3,Onshore_Wells_Jan_2024[[Original Wellbore Intent]:[Original Wellbore Intent]],"Development",Onshore_Wells_Jan_2024[[Sidetrack/Respud]:[Sidetrack/Respud]],"Original Wellbores")</f>
        <v>138</v>
      </c>
      <c r="AR8" s="81">
        <f>COUNTIFS(Onshore_Wells_Jan_2024[[Region QB]:[Region QB]],"LAND",Onshore_Wells_Jan_2024[[Spud Year]:[Spud Year]],AR$3,Onshore_Wells_Jan_2024[[Original Wellbore Intent]:[Original Wellbore Intent]],"Development",Onshore_Wells_Jan_2024[[Sidetrack/Respud]:[Sidetrack/Respud]],"Original Wellbores")</f>
        <v>35</v>
      </c>
      <c r="AS8" s="81">
        <f>COUNTIFS(Onshore_Wells_Jan_2024[[Region QB]:[Region QB]],"LAND",Onshore_Wells_Jan_2024[[Spud Year]:[Spud Year]],AS$3,Onshore_Wells_Jan_2024[[Original Wellbore Intent]:[Original Wellbore Intent]],"Development",Onshore_Wells_Jan_2024[[Sidetrack/Respud]:[Sidetrack/Respud]],"Original Wellbores")</f>
        <v>0</v>
      </c>
      <c r="AT8" s="81">
        <f>COUNTIFS(Onshore_Wells_Jan_2024[[Region QB]:[Region QB]],"LAND",Onshore_Wells_Jan_2024[[Spud Year]:[Spud Year]],AT$3,Onshore_Wells_Jan_2024[[Original Wellbore Intent]:[Original Wellbore Intent]],"Development",Onshore_Wells_Jan_2024[[Sidetrack/Respud]:[Sidetrack/Respud]],"Original Wellbores")</f>
        <v>6</v>
      </c>
      <c r="AU8" s="81">
        <f>COUNTIFS(Onshore_Wells_Jan_2024[[Region QB]:[Region QB]],"LAND",Onshore_Wells_Jan_2024[[Spud Year]:[Spud Year]],AU$3,Onshore_Wells_Jan_2024[[Original Wellbore Intent]:[Original Wellbore Intent]],"Development",Onshore_Wells_Jan_2024[[Sidetrack/Respud]:[Sidetrack/Respud]],"Original Wellbores")</f>
        <v>7</v>
      </c>
      <c r="AV8" s="81">
        <f>COUNTIFS(Onshore_Wells_Jan_2024[[Region QB]:[Region QB]],"LAND",Onshore_Wells_Jan_2024[[Spud Year]:[Spud Year]],AV$3,Onshore_Wells_Jan_2024[[Original Wellbore Intent]:[Original Wellbore Intent]],"Development",Onshore_Wells_Jan_2024[[Sidetrack/Respud]:[Sidetrack/Respud]],"Original Wellbores")</f>
        <v>7</v>
      </c>
      <c r="AW8" s="81">
        <f>COUNTIFS(Onshore_Wells_Jan_2024[[Region QB]:[Region QB]],"LAND",Onshore_Wells_Jan_2024[[Spud Year]:[Spud Year]],AW$3,Onshore_Wells_Jan_2024[[Original Wellbore Intent]:[Original Wellbore Intent]],"Development",Onshore_Wells_Jan_2024[[Sidetrack/Respud]:[Sidetrack/Respud]],"Original Wellbores")</f>
        <v>7</v>
      </c>
      <c r="AX8" s="81">
        <f>COUNTIFS(Onshore_Wells_Jan_2024[[Region QB]:[Region QB]],"LAND",Onshore_Wells_Jan_2024[[Spud Year]:[Spud Year]],AX$3,Onshore_Wells_Jan_2024[[Original Wellbore Intent]:[Original Wellbore Intent]],"Development",Onshore_Wells_Jan_2024[[Sidetrack/Respud]:[Sidetrack/Respud]],"Original Wellbores")</f>
        <v>1</v>
      </c>
      <c r="AY8" s="81">
        <f>COUNTIFS(Onshore_Wells_Jan_2024[[Region QB]:[Region QB]],"LAND",Onshore_Wells_Jan_2024[[Spud Year]:[Spud Year]],AY$3,Onshore_Wells_Jan_2024[[Original Wellbore Intent]:[Original Wellbore Intent]],"Development",Onshore_Wells_Jan_2024[[Sidetrack/Respud]:[Sidetrack/Respud]],"Original Wellbores")</f>
        <v>3</v>
      </c>
      <c r="AZ8" s="81">
        <f>COUNTIFS(Onshore_Wells_Jan_2024[[Region QB]:[Region QB]],"LAND",Onshore_Wells_Jan_2024[[Spud Year]:[Spud Year]],AZ$3,Onshore_Wells_Jan_2024[[Original Wellbore Intent]:[Original Wellbore Intent]],"Development",Onshore_Wells_Jan_2024[[Sidetrack/Respud]:[Sidetrack/Respud]],"Original Wellbores")</f>
        <v>10</v>
      </c>
      <c r="BA8" s="81">
        <f>COUNTIFS(Onshore_Wells_Jan_2024[[Region QB]:[Region QB]],"LAND",Onshore_Wells_Jan_2024[[Spud Year]:[Spud Year]],BA$3,Onshore_Wells_Jan_2024[[Original Wellbore Intent]:[Original Wellbore Intent]],"Development",Onshore_Wells_Jan_2024[[Sidetrack/Respud]:[Sidetrack/Respud]],"Original Wellbores")</f>
        <v>5</v>
      </c>
      <c r="BB8" s="81">
        <f>COUNTIFS(Onshore_Wells_Jan_2024[[Region QB]:[Region QB]],"LAND",Onshore_Wells_Jan_2024[[Spud Year]:[Spud Year]],BB$3,Onshore_Wells_Jan_2024[[Original Wellbore Intent]:[Original Wellbore Intent]],"Development",Onshore_Wells_Jan_2024[[Sidetrack/Respud]:[Sidetrack/Respud]],"Original Wellbores")</f>
        <v>8</v>
      </c>
      <c r="BC8" s="81">
        <f>COUNTIFS(Onshore_Wells_Jan_2024[[Region QB]:[Region QB]],"LAND",Onshore_Wells_Jan_2024[[Spud Year]:[Spud Year]],BC$3,Onshore_Wells_Jan_2024[[Original Wellbore Intent]:[Original Wellbore Intent]],"Development",Onshore_Wells_Jan_2024[[Sidetrack/Respud]:[Sidetrack/Respud]],"Original Wellbores")</f>
        <v>9</v>
      </c>
      <c r="BD8" s="81">
        <f>COUNTIFS(Onshore_Wells_Jan_2024[[Region QB]:[Region QB]],"LAND",Onshore_Wells_Jan_2024[[Spud Year]:[Spud Year]],BD$3,Onshore_Wells_Jan_2024[[Original Wellbore Intent]:[Original Wellbore Intent]],"Development",Onshore_Wells_Jan_2024[[Sidetrack/Respud]:[Sidetrack/Respud]],"Original Wellbores")</f>
        <v>5</v>
      </c>
      <c r="BE8" s="81">
        <f>COUNTIFS(Onshore_Wells_Jan_2024[[Region QB]:[Region QB]],"LAND",Onshore_Wells_Jan_2024[[Spud Year]:[Spud Year]],BE$3,Onshore_Wells_Jan_2024[[Original Wellbore Intent]:[Original Wellbore Intent]],"Development",Onshore_Wells_Jan_2024[[Sidetrack/Respud]:[Sidetrack/Respud]],"Original Wellbores")</f>
        <v>13</v>
      </c>
      <c r="BF8" s="81">
        <f>COUNTIFS(Onshore_Wells_Jan_2024[[Region QB]:[Region QB]],"LAND",Onshore_Wells_Jan_2024[[Spud Year]:[Spud Year]],BF$3,Onshore_Wells_Jan_2024[[Original Wellbore Intent]:[Original Wellbore Intent]],"Development",Onshore_Wells_Jan_2024[[Sidetrack/Respud]:[Sidetrack/Respud]],"Original Wellbores")</f>
        <v>9</v>
      </c>
      <c r="BG8" s="81">
        <f>COUNTIFS(Onshore_Wells_Jan_2024[[Region QB]:[Region QB]],"LAND",Onshore_Wells_Jan_2024[[Spud Year]:[Spud Year]],BG$3,Onshore_Wells_Jan_2024[[Original Wellbore Intent]:[Original Wellbore Intent]],"Development",Onshore_Wells_Jan_2024[[Sidetrack/Respud]:[Sidetrack/Respud]],"Original Wellbores")</f>
        <v>16</v>
      </c>
      <c r="BH8" s="81">
        <f>COUNTIFS(Onshore_Wells_Jan_2024[[Region QB]:[Region QB]],"LAND",Onshore_Wells_Jan_2024[[Spud Year]:[Spud Year]],BH$3,Onshore_Wells_Jan_2024[[Original Wellbore Intent]:[Original Wellbore Intent]],"Development",Onshore_Wells_Jan_2024[[Sidetrack/Respud]:[Sidetrack/Respud]],"Original Wellbores")</f>
        <v>13</v>
      </c>
      <c r="BI8" s="81">
        <f>COUNTIFS(Onshore_Wells_Jan_2024[[Region QB]:[Region QB]],"LAND",Onshore_Wells_Jan_2024[[Spud Year]:[Spud Year]],BI$3,Onshore_Wells_Jan_2024[[Original Wellbore Intent]:[Original Wellbore Intent]],"Development",Onshore_Wells_Jan_2024[[Sidetrack/Respud]:[Sidetrack/Respud]],"Original Wellbores")</f>
        <v>25</v>
      </c>
      <c r="BJ8" s="81">
        <f>COUNTIFS(Onshore_Wells_Jan_2024[[Region QB]:[Region QB]],"LAND",Onshore_Wells_Jan_2024[[Spud Year]:[Spud Year]],BJ$3,Onshore_Wells_Jan_2024[[Original Wellbore Intent]:[Original Wellbore Intent]],"Development",Onshore_Wells_Jan_2024[[Sidetrack/Respud]:[Sidetrack/Respud]],"Original Wellbores")</f>
        <v>17</v>
      </c>
      <c r="BK8" s="81">
        <f>COUNTIFS(Onshore_Wells_Jan_2024[[Region QB]:[Region QB]],"LAND",Onshore_Wells_Jan_2024[[Spud Year]:[Spud Year]],BK$3,Onshore_Wells_Jan_2024[[Original Wellbore Intent]:[Original Wellbore Intent]],"Development",Onshore_Wells_Jan_2024[[Sidetrack/Respud]:[Sidetrack/Respud]],"Original Wellbores")</f>
        <v>9</v>
      </c>
      <c r="BL8" s="81">
        <f>COUNTIFS(Onshore_Wells_Jan_2024[[Region QB]:[Region QB]],"LAND",Onshore_Wells_Jan_2024[[Spud Year]:[Spud Year]],BL$3,Onshore_Wells_Jan_2024[[Original Wellbore Intent]:[Original Wellbore Intent]],"Development",Onshore_Wells_Jan_2024[[Sidetrack/Respud]:[Sidetrack/Respud]],"Original Wellbores")</f>
        <v>13</v>
      </c>
      <c r="BM8" s="81">
        <f>COUNTIFS(Onshore_Wells_Jan_2024[[Region QB]:[Region QB]],"LAND",Onshore_Wells_Jan_2024[[Spud Year]:[Spud Year]],BM$3,Onshore_Wells_Jan_2024[[Original Wellbore Intent]:[Original Wellbore Intent]],"Development",Onshore_Wells_Jan_2024[[Sidetrack/Respud]:[Sidetrack/Respud]],"Original Wellbores")</f>
        <v>6</v>
      </c>
      <c r="BN8" s="81">
        <f>COUNTIFS(Onshore_Wells_Jan_2024[[Region QB]:[Region QB]],"LAND",Onshore_Wells_Jan_2024[[Spud Year]:[Spud Year]],BN$3,Onshore_Wells_Jan_2024[[Original Wellbore Intent]:[Original Wellbore Intent]],"Development",Onshore_Wells_Jan_2024[[Sidetrack/Respud]:[Sidetrack/Respud]],"Original Wellbores")</f>
        <v>3</v>
      </c>
      <c r="BO8" s="81">
        <f>COUNTIFS(Onshore_Wells_Jan_2024[[Region QB]:[Region QB]],"LAND",Onshore_Wells_Jan_2024[[Spud Year]:[Spud Year]],BO$3,Onshore_Wells_Jan_2024[[Original Wellbore Intent]:[Original Wellbore Intent]],"Development",Onshore_Wells_Jan_2024[[Sidetrack/Respud]:[Sidetrack/Respud]],"Original Wellbores")</f>
        <v>2</v>
      </c>
      <c r="BP8" s="81">
        <f>COUNTIFS(Onshore_Wells_Jan_2024[[Region QB]:[Region QB]],"LAND",Onshore_Wells_Jan_2024[[Spud Year]:[Spud Year]],BP$3,Onshore_Wells_Jan_2024[[Original Wellbore Intent]:[Original Wellbore Intent]],"Development",Onshore_Wells_Jan_2024[[Sidetrack/Respud]:[Sidetrack/Respud]],"Original Wellbores")</f>
        <v>1</v>
      </c>
      <c r="BQ8" s="81">
        <f>COUNTIFS(Onshore_Wells_Jan_2024[[Region QB]:[Region QB]],"LAND",Onshore_Wells_Jan_2024[[Spud Year]:[Spud Year]],BQ$3,Onshore_Wells_Jan_2024[[Original Wellbore Intent]:[Original Wellbore Intent]],"Development",Onshore_Wells_Jan_2024[[Sidetrack/Respud]:[Sidetrack/Respud]],"Original Wellbores")</f>
        <v>0</v>
      </c>
      <c r="BR8" s="81">
        <f>COUNTIFS(Onshore_Wells_Jan_2024[[Region QB]:[Region QB]],"LAND",Onshore_Wells_Jan_2024[[Spud Year]:[Spud Year]],BR$3,Onshore_Wells_Jan_2024[[Original Wellbore Intent]:[Original Wellbore Intent]],"Development",Onshore_Wells_Jan_2024[[Sidetrack/Respud]:[Sidetrack/Respud]],"Original Wellbores")</f>
        <v>1</v>
      </c>
      <c r="BS8" s="81">
        <f>COUNTIFS(Onshore_Wells_Jan_2024[[Region QB]:[Region QB]],"LAND",Onshore_Wells_Jan_2024[[Spud Year]:[Spud Year]],BS$3,Onshore_Wells_Jan_2024[[Original Wellbore Intent]:[Original Wellbore Intent]],"Development",Onshore_Wells_Jan_2024[[Sidetrack/Respud]:[Sidetrack/Respud]],"Original Wellbores")</f>
        <v>0</v>
      </c>
      <c r="BT8" s="81">
        <f>COUNTIFS(Onshore_Wells_Jan_2024[[Region QB]:[Region QB]],"LAND",Onshore_Wells_Jan_2024[[Spud Year]:[Spud Year]],BT$3,Onshore_Wells_Jan_2024[[Original Wellbore Intent]:[Original Wellbore Intent]],"Development",Onshore_Wells_Jan_2024[[Sidetrack/Respud]:[Sidetrack/Respud]],"Original Wellbores")</f>
        <v>0</v>
      </c>
      <c r="BU8" s="81">
        <f>COUNTIFS(Onshore_Wells_Jan_2024[[Region QB]:[Region QB]],"LAND",Onshore_Wells_Jan_2024[[Spud Year]:[Spud Year]],BU$3,Onshore_Wells_Jan_2024[[Original Wellbore Intent]:[Original Wellbore Intent]],"Development",Onshore_Wells_Jan_2024[[Sidetrack/Respud]:[Sidetrack/Respud]],"Original Wellbores")</f>
        <v>1</v>
      </c>
      <c r="BV8" s="81">
        <f>COUNTIFS(Onshore_Wells_Jan_2024[[Region QB]:[Region QB]],"LAND",Onshore_Wells_Jan_2024[[Spud Year]:[Spud Year]],BV$3,Onshore_Wells_Jan_2024[[Original Wellbore Intent]:[Original Wellbore Intent]],"Development",Onshore_Wells_Jan_2024[[Sidetrack/Respud]:[Sidetrack/Respud]],"Original Wellbores")</f>
        <v>5</v>
      </c>
      <c r="BW8" s="81">
        <f>COUNTIFS(Onshore_Wells_Jan_2024[[Region QB]:[Region QB]],"LAND",Onshore_Wells_Jan_2024[[Spud Year]:[Spud Year]],BW$3,Onshore_Wells_Jan_2024[[Original Wellbore Intent]:[Original Wellbore Intent]],"Development",Onshore_Wells_Jan_2024[[Sidetrack/Respud]:[Sidetrack/Respud]],"Original Wellbores")</f>
        <v>12</v>
      </c>
      <c r="BX8" s="81">
        <f>COUNTIFS(Onshore_Wells_Jan_2024[[Region QB]:[Region QB]],"LAND",Onshore_Wells_Jan_2024[[Spud Year]:[Spud Year]],BX$3,Onshore_Wells_Jan_2024[[Original Wellbore Intent]:[Original Wellbore Intent]],"Development",Onshore_Wells_Jan_2024[[Sidetrack/Respud]:[Sidetrack/Respud]],"Original Wellbores")</f>
        <v>0</v>
      </c>
      <c r="BY8" s="81">
        <f>COUNTIFS(Onshore_Wells_Jan_2024[[Region QB]:[Region QB]],"LAND",Onshore_Wells_Jan_2024[[Spud Year]:[Spud Year]],BY$3,Onshore_Wells_Jan_2024[[Original Wellbore Intent]:[Original Wellbore Intent]],"Development",Onshore_Wells_Jan_2024[[Sidetrack/Respud]:[Sidetrack/Respud]],"Original Wellbores")</f>
        <v>3</v>
      </c>
      <c r="BZ8" s="81">
        <f>COUNTIFS(Onshore_Wells_Jan_2024[[Region QB]:[Region QB]],"LAND",Onshore_Wells_Jan_2024[[Spud Year]:[Spud Year]],BZ$3,Onshore_Wells_Jan_2024[[Original Wellbore Intent]:[Original Wellbore Intent]],"Development",Onshore_Wells_Jan_2024[[Sidetrack/Respud]:[Sidetrack/Respud]],"Original Wellbores")</f>
        <v>8</v>
      </c>
      <c r="CA8" s="81">
        <f>COUNTIFS(Onshore_Wells_Jan_2024[[Region QB]:[Region QB]],"LAND",Onshore_Wells_Jan_2024[[Spud Year]:[Spud Year]],CA$3,Onshore_Wells_Jan_2024[[Original Wellbore Intent]:[Original Wellbore Intent]],"Development",Onshore_Wells_Jan_2024[[Sidetrack/Respud]:[Sidetrack/Respud]],"Original Wellbores")</f>
        <v>2</v>
      </c>
      <c r="CB8" s="81">
        <f>COUNTIFS(Onshore_Wells_Jan_2024[[Region QB]:[Region QB]],"LAND",Onshore_Wells_Jan_2024[[Spud Year]:[Spud Year]],CB$3,Onshore_Wells_Jan_2024[[Original Wellbore Intent]:[Original Wellbore Intent]],"Development",Onshore_Wells_Jan_2024[[Sidetrack/Respud]:[Sidetrack/Respud]],"Original Wellbores")</f>
        <v>18</v>
      </c>
      <c r="CC8" s="81">
        <f>COUNTIFS(Onshore_Wells_Jan_2024[[Region QB]:[Region QB]],"LAND",Onshore_Wells_Jan_2024[[Spud Year]:[Spud Year]],CC$3,Onshore_Wells_Jan_2024[[Original Wellbore Intent]:[Original Wellbore Intent]],"Development",Onshore_Wells_Jan_2024[[Sidetrack/Respud]:[Sidetrack/Respud]],"Original Wellbores")</f>
        <v>5</v>
      </c>
      <c r="CD8" s="81">
        <f>COUNTIFS(Onshore_Wells_Jan_2024[[Region QB]:[Region QB]],"LAND",Onshore_Wells_Jan_2024[[Spud Year]:[Spud Year]],CD$3,Onshore_Wells_Jan_2024[[Original Wellbore Intent]:[Original Wellbore Intent]],"Development",Onshore_Wells_Jan_2024[[Sidetrack/Respud]:[Sidetrack/Respud]],"Original Wellbores")</f>
        <v>6</v>
      </c>
      <c r="CE8" s="81">
        <f>COUNTIFS(Onshore_Wells_Jan_2024[[Region QB]:[Region QB]],"LAND",Onshore_Wells_Jan_2024[[Spud Year]:[Spud Year]],CE$3,Onshore_Wells_Jan_2024[[Original Wellbore Intent]:[Original Wellbore Intent]],"Development",Onshore_Wells_Jan_2024[[Sidetrack/Respud]:[Sidetrack/Respud]],"Original Wellbores")</f>
        <v>1</v>
      </c>
      <c r="CF8" s="81">
        <f>COUNTIFS(Onshore_Wells_Jan_2024[[Region QB]:[Region QB]],"LAND",Onshore_Wells_Jan_2024[[Spud Year]:[Spud Year]],CF$3,Onshore_Wells_Jan_2024[[Original Wellbore Intent]:[Original Wellbore Intent]],"Development",Onshore_Wells_Jan_2024[[Sidetrack/Respud]:[Sidetrack/Respud]],"Original Wellbores")</f>
        <v>4</v>
      </c>
      <c r="CG8" s="81">
        <f>COUNTIFS(Onshore_Wells_Jan_2024[[Region QB]:[Region QB]],"LAND",Onshore_Wells_Jan_2024[[Spud Year]:[Spud Year]],CG$3,Onshore_Wells_Jan_2024[[Original Wellbore Intent]:[Original Wellbore Intent]],"Development",Onshore_Wells_Jan_2024[[Sidetrack/Respud]:[Sidetrack/Respud]],"Original Wellbores")</f>
        <v>29</v>
      </c>
      <c r="CH8" s="81">
        <f>COUNTIFS(Onshore_Wells_Jan_2024[[Region QB]:[Region QB]],"LAND",Onshore_Wells_Jan_2024[[Spud Year]:[Spud Year]],CH$3,Onshore_Wells_Jan_2024[[Original Wellbore Intent]:[Original Wellbore Intent]],"Development",Onshore_Wells_Jan_2024[[Sidetrack/Respud]:[Sidetrack/Respud]],"Original Wellbores")</f>
        <v>19</v>
      </c>
      <c r="CI8" s="81">
        <f>COUNTIFS(Onshore_Wells_Jan_2024[[Region QB]:[Region QB]],"LAND",Onshore_Wells_Jan_2024[[Spud Year]:[Spud Year]],CI$3,Onshore_Wells_Jan_2024[[Original Wellbore Intent]:[Original Wellbore Intent]],"Development",Onshore_Wells_Jan_2024[[Sidetrack/Respud]:[Sidetrack/Respud]],"Original Wellbores")</f>
        <v>5</v>
      </c>
      <c r="CJ8" s="81">
        <f>COUNTIFS(Onshore_Wells_Jan_2024[[Region QB]:[Region QB]],"LAND",Onshore_Wells_Jan_2024[[Spud Year]:[Spud Year]],CJ$3,Onshore_Wells_Jan_2024[[Original Wellbore Intent]:[Original Wellbore Intent]],"Development",Onshore_Wells_Jan_2024[[Sidetrack/Respud]:[Sidetrack/Respud]],"Original Wellbores")</f>
        <v>30</v>
      </c>
      <c r="CK8" s="81">
        <f>COUNTIFS(Onshore_Wells_Jan_2024[[Region QB]:[Region QB]],"LAND",Onshore_Wells_Jan_2024[[Spud Year]:[Spud Year]],CK$3,Onshore_Wells_Jan_2024[[Original Wellbore Intent]:[Original Wellbore Intent]],"Development",Onshore_Wells_Jan_2024[[Sidetrack/Respud]:[Sidetrack/Respud]],"Original Wellbores")</f>
        <v>25</v>
      </c>
      <c r="CL8" s="81">
        <f>COUNTIFS(Onshore_Wells_Jan_2024[[Region QB]:[Region QB]],"LAND",Onshore_Wells_Jan_2024[[Spud Year]:[Spud Year]],CL$3,Onshore_Wells_Jan_2024[[Original Wellbore Intent]:[Original Wellbore Intent]],"Development",Onshore_Wells_Jan_2024[[Sidetrack/Respud]:[Sidetrack/Respud]],"Original Wellbores")</f>
        <v>24</v>
      </c>
      <c r="CM8" s="81">
        <f>COUNTIFS(Onshore_Wells_Jan_2024[[Region QB]:[Region QB]],"LAND",Onshore_Wells_Jan_2024[[Spud Year]:[Spud Year]],CM$3,Onshore_Wells_Jan_2024[[Original Wellbore Intent]:[Original Wellbore Intent]],"Development",Onshore_Wells_Jan_2024[[Sidetrack/Respud]:[Sidetrack/Respud]],"Original Wellbores")</f>
        <v>4</v>
      </c>
      <c r="CN8" s="81">
        <f>COUNTIFS(Onshore_Wells_Jan_2024[[Region QB]:[Region QB]],"LAND",Onshore_Wells_Jan_2024[[Spud Year]:[Spud Year]],CN$3,Onshore_Wells_Jan_2024[[Original Wellbore Intent]:[Original Wellbore Intent]],"Development",Onshore_Wells_Jan_2024[[Sidetrack/Respud]:[Sidetrack/Respud]],"Original Wellbores")</f>
        <v>7</v>
      </c>
      <c r="CO8" s="81">
        <f>COUNTIFS(Onshore_Wells_Jan_2024[[Region QB]:[Region QB]],"LAND",Onshore_Wells_Jan_2024[[Spud Year]:[Spud Year]],CO$3,Onshore_Wells_Jan_2024[[Original Wellbore Intent]:[Original Wellbore Intent]],"Development",Onshore_Wells_Jan_2024[[Sidetrack/Respud]:[Sidetrack/Respud]],"Original Wellbores")</f>
        <v>7</v>
      </c>
      <c r="CP8" s="81">
        <f>COUNTIFS(Onshore_Wells_Jan_2024[[Region QB]:[Region QB]],"LAND",Onshore_Wells_Jan_2024[[Spud Year]:[Spud Year]],CP$3,Onshore_Wells_Jan_2024[[Original Wellbore Intent]:[Original Wellbore Intent]],"Development",Onshore_Wells_Jan_2024[[Sidetrack/Respud]:[Sidetrack/Respud]],"Original Wellbores")</f>
        <v>12</v>
      </c>
      <c r="CQ8" s="81">
        <f>COUNTIFS(Onshore_Wells_Jan_2024[[Region QB]:[Region QB]],"LAND",Onshore_Wells_Jan_2024[[Spud Year]:[Spud Year]],CQ$3,Onshore_Wells_Jan_2024[[Original Wellbore Intent]:[Original Wellbore Intent]],"Development",Onshore_Wells_Jan_2024[[Sidetrack/Respud]:[Sidetrack/Respud]],"Original Wellbores")</f>
        <v>19</v>
      </c>
      <c r="CR8" s="81">
        <f>COUNTIFS(Onshore_Wells_Jan_2024[[Region QB]:[Region QB]],"LAND",Onshore_Wells_Jan_2024[[Spud Year]:[Spud Year]],CR$3,Onshore_Wells_Jan_2024[[Original Wellbore Intent]:[Original Wellbore Intent]],"Development",Onshore_Wells_Jan_2024[[Sidetrack/Respud]:[Sidetrack/Respud]],"Original Wellbores")</f>
        <v>29</v>
      </c>
      <c r="CS8" s="81">
        <f>COUNTIFS(Onshore_Wells_Jan_2024[[Region QB]:[Region QB]],"LAND",Onshore_Wells_Jan_2024[[Spud Year]:[Spud Year]],CS$3,Onshore_Wells_Jan_2024[[Original Wellbore Intent]:[Original Wellbore Intent]],"Development",Onshore_Wells_Jan_2024[[Sidetrack/Respud]:[Sidetrack/Respud]],"Original Wellbores")</f>
        <v>19</v>
      </c>
      <c r="CT8" s="81">
        <f>COUNTIFS(Onshore_Wells_Jan_2024[[Region QB]:[Region QB]],"LAND",Onshore_Wells_Jan_2024[[Spud Year]:[Spud Year]],CT$3,Onshore_Wells_Jan_2024[[Original Wellbore Intent]:[Original Wellbore Intent]],"Development",Onshore_Wells_Jan_2024[[Sidetrack/Respud]:[Sidetrack/Respud]],"Original Wellbores")</f>
        <v>10</v>
      </c>
      <c r="CU8" s="81">
        <f>COUNTIFS(Onshore_Wells_Jan_2024[[Region QB]:[Region QB]],"LAND",Onshore_Wells_Jan_2024[[Spud Year]:[Spud Year]],CU$3,Onshore_Wells_Jan_2024[[Original Wellbore Intent]:[Original Wellbore Intent]],"Development",Onshore_Wells_Jan_2024[[Sidetrack/Respud]:[Sidetrack/Respud]],"Original Wellbores")</f>
        <v>6</v>
      </c>
      <c r="CV8" s="81">
        <f>COUNTIFS(Onshore_Wells_Jan_2024[[Region QB]:[Region QB]],"LAND",Onshore_Wells_Jan_2024[[Spud Year]:[Spud Year]],CV$3,Onshore_Wells_Jan_2024[[Original Wellbore Intent]:[Original Wellbore Intent]],"Development",Onshore_Wells_Jan_2024[[Sidetrack/Respud]:[Sidetrack/Respud]],"Original Wellbores")</f>
        <v>5</v>
      </c>
      <c r="CW8" s="81">
        <f>COUNTIFS(Onshore_Wells_Jan_2024[[Region QB]:[Region QB]],"LAND",Onshore_Wells_Jan_2024[[Spud Year]:[Spud Year]],CW$3,Onshore_Wells_Jan_2024[[Original Wellbore Intent]:[Original Wellbore Intent]],"Development",Onshore_Wells_Jan_2024[[Sidetrack/Respud]:[Sidetrack/Respud]],"Original Wellbores")</f>
        <v>3</v>
      </c>
      <c r="CX8" s="81">
        <f>COUNTIFS(Onshore_Wells_Jan_2024[[Region QB]:[Region QB]],"LAND",Onshore_Wells_Jan_2024[[Spud Year]:[Spud Year]],CX$3,Onshore_Wells_Jan_2024[[Original Wellbore Intent]:[Original Wellbore Intent]],"Development",Onshore_Wells_Jan_2024[[Sidetrack/Respud]:[Sidetrack/Respud]],"Original Wellbores")</f>
        <v>5</v>
      </c>
      <c r="CY8" s="81">
        <f>COUNTIFS(Onshore_Wells_Jan_2024[[Region QB]:[Region QB]],"LAND",Onshore_Wells_Jan_2024[[Spud Year]:[Spud Year]],CY$3,Onshore_Wells_Jan_2024[[Original Wellbore Intent]:[Original Wellbore Intent]],"Development",Onshore_Wells_Jan_2024[[Sidetrack/Respud]:[Sidetrack/Respud]],"Original Wellbores")</f>
        <v>6</v>
      </c>
      <c r="CZ8" s="81">
        <f>COUNTIFS(Onshore_Wells_Jan_2024[[Region QB]:[Region QB]],"LAND",Onshore_Wells_Jan_2024[[Spud Year]:[Spud Year]],CZ$3,Onshore_Wells_Jan_2024[[Original Wellbore Intent]:[Original Wellbore Intent]],"Development",Onshore_Wells_Jan_2024[[Sidetrack/Respud]:[Sidetrack/Respud]],"Original Wellbores")</f>
        <v>5</v>
      </c>
      <c r="DA8" s="81">
        <f>COUNTIFS(Onshore_Wells_Jan_2024[[Region QB]:[Region QB]],"LAND",Onshore_Wells_Jan_2024[[Spud Year]:[Spud Year]],DA$3,Onshore_Wells_Jan_2024[[Original Wellbore Intent]:[Original Wellbore Intent]],"Development",Onshore_Wells_Jan_2024[[Sidetrack/Respud]:[Sidetrack/Respud]],"Original Wellbores")</f>
        <v>9</v>
      </c>
      <c r="DB8" s="81">
        <f>COUNTIFS(Onshore_Wells_Jan_2024[[Region QB]:[Region QB]],"LAND",Onshore_Wells_Jan_2024[[Spud Year]:[Spud Year]],DB$3,Onshore_Wells_Jan_2024[[Original Wellbore Intent]:[Original Wellbore Intent]],"Development",Onshore_Wells_Jan_2024[[Sidetrack/Respud]:[Sidetrack/Respud]],"Original Wellbores")</f>
        <v>7</v>
      </c>
      <c r="DC8" s="81">
        <f>COUNTIFS(Onshore_Wells_Jan_2024[[Region QB]:[Region QB]],"LAND",Onshore_Wells_Jan_2024[[Spud Year]:[Spud Year]],DC$3,Onshore_Wells_Jan_2024[[Original Wellbore Intent]:[Original Wellbore Intent]],"Development",Onshore_Wells_Jan_2024[[Sidetrack/Respud]:[Sidetrack/Respud]],"Original Wellbores")</f>
        <v>11</v>
      </c>
      <c r="DD8" s="81">
        <f>COUNTIFS(Onshore_Wells_Jan_2024[[Region QB]:[Region QB]],"LAND",Onshore_Wells_Jan_2024[[Spud Year]:[Spud Year]],DD$3,Onshore_Wells_Jan_2024[[Original Wellbore Intent]:[Original Wellbore Intent]],"Development",Onshore_Wells_Jan_2024[[Sidetrack/Respud]:[Sidetrack/Respud]],"Original Wellbores")</f>
        <v>4</v>
      </c>
      <c r="DE8" s="81">
        <f>COUNTIFS(Onshore_Wells_Jan_2024[[Region QB]:[Region QB]],"LAND",Onshore_Wells_Jan_2024[[Spud Year]:[Spud Year]],DE$3,Onshore_Wells_Jan_2024[[Original Wellbore Intent]:[Original Wellbore Intent]],"Development",Onshore_Wells_Jan_2024[[Sidetrack/Respud]:[Sidetrack/Respud]],"Original Wellbores")</f>
        <v>6</v>
      </c>
      <c r="DF8" s="81">
        <f>COUNTIFS(Onshore_Wells_Jan_2024[[Region QB]:[Region QB]],"LAND",Onshore_Wells_Jan_2024[[Spud Year]:[Spud Year]],DF$3,Onshore_Wells_Jan_2024[[Original Wellbore Intent]:[Original Wellbore Intent]],"Development",Onshore_Wells_Jan_2024[[Sidetrack/Respud]:[Sidetrack/Respud]],"Original Wellbores")</f>
        <v>1</v>
      </c>
      <c r="DG8" s="81">
        <f>COUNTIFS(Onshore_Wells_Jan_2024[[Region QB]:[Region QB]],"LAND",Onshore_Wells_Jan_2024[[Spud Year]:[Spud Year]],DG$3,Onshore_Wells_Jan_2024[[Original Wellbore Intent]:[Original Wellbore Intent]],"Development",Onshore_Wells_Jan_2024[[Sidetrack/Respud]:[Sidetrack/Respud]],"Original Wellbores")</f>
        <v>6</v>
      </c>
      <c r="DH8" s="81">
        <f>COUNTIFS(Onshore_Wells_Jan_2024[[Region QB]:[Region QB]],"LAND",Onshore_Wells_Jan_2024[[Spud Year]:[Spud Year]],DH$3,Onshore_Wells_Jan_2024[[Original Wellbore Intent]:[Original Wellbore Intent]],"Development",Onshore_Wells_Jan_2024[[Sidetrack/Respud]:[Sidetrack/Respud]],"Original Wellbores")</f>
        <v>2</v>
      </c>
      <c r="DI8" s="81">
        <f>COUNTIFS(Onshore_Wells_Jan_2024[[Region QB]:[Region QB]],"LAND",Onshore_Wells_Jan_2024[[Spud Year]:[Spud Year]],DI$3,Onshore_Wells_Jan_2024[[Original Wellbore Intent]:[Original Wellbore Intent]],"Development",Onshore_Wells_Jan_2024[[Sidetrack/Respud]:[Sidetrack/Respud]],"Original Wellbores")</f>
        <v>4</v>
      </c>
      <c r="DJ8" s="81">
        <f>COUNTIFS(Onshore_Wells_Jan_2024[[Region QB]:[Region QB]],"LAND",Onshore_Wells_Jan_2024[[Spud Year]:[Spud Year]],DJ$3,Onshore_Wells_Jan_2024[[Original Wellbore Intent]:[Original Wellbore Intent]],"Development",Onshore_Wells_Jan_2024[[Sidetrack/Respud]:[Sidetrack/Respud]],"Original Wellbores")</f>
        <v>7</v>
      </c>
      <c r="DK8" s="81">
        <f>COUNTIFS(Onshore_Wells_Jan_2024[[Region QB]:[Region QB]],"LAND",Onshore_Wells_Jan_2024[[Spud Year]:[Spud Year]],DK$3,Onshore_Wells_Jan_2024[[Original Wellbore Intent]:[Original Wellbore Intent]],"Development",Onshore_Wells_Jan_2024[[Sidetrack/Respud]:[Sidetrack/Respud]],"Original Wellbores")</f>
        <v>1</v>
      </c>
      <c r="DL8" s="81">
        <f>COUNTIFS(Onshore_Wells_Jan_2024[[Region QB]:[Region QB]],"LAND",Onshore_Wells_Jan_2024[[Spud Year]:[Spud Year]],DL$3,Onshore_Wells_Jan_2024[[Original Wellbore Intent]:[Original Wellbore Intent]],"Development",Onshore_Wells_Jan_2024[[Sidetrack/Respud]:[Sidetrack/Respud]],"Original Wellbores")</f>
        <v>2</v>
      </c>
      <c r="DM8" s="81">
        <f>COUNTIFS(Onshore_Wells_Jan_2024[[Region QB]:[Region QB]],"LAND",Onshore_Wells_Jan_2024[[Spud Year]:[Spud Year]],DM$3,Onshore_Wells_Jan_2024[[Original Wellbore Intent]:[Original Wellbore Intent]],"Development",Onshore_Wells_Jan_2024[[Sidetrack/Respud]:[Sidetrack/Respud]],"Original Wellbores")</f>
        <v>1</v>
      </c>
      <c r="DN8" s="81">
        <f>COUNTIFS(Onshore_Wells_Jan_2024[[Region QB]:[Region QB]],"LAND",Onshore_Wells_Jan_2024[[Spud Year]:[Spud Year]],DN$3,Onshore_Wells_Jan_2024[[Original Wellbore Intent]:[Original Wellbore Intent]],"Development",Onshore_Wells_Jan_2024[[Sidetrack/Respud]:[Sidetrack/Respud]],"Original Wellbores")</f>
        <v>0</v>
      </c>
      <c r="DO8" s="81">
        <f>COUNTIFS(Onshore_Wells_Jan_2024[[Region QB]:[Region QB]],"LAND",Onshore_Wells_Jan_2024[[Spud Year]:[Spud Year]],DO$3,Onshore_Wells_Jan_2024[[Original Wellbore Intent]:[Original Wellbore Intent]],"Development",Onshore_Wells_Jan_2024[[Sidetrack/Respud]:[Sidetrack/Respud]],"Original Wellbores")</f>
        <v>0</v>
      </c>
      <c r="DP8" s="81">
        <f>COUNTIFS(Onshore_Wells_Jan_2024[[Region QB]:[Region QB]],"LAND",Onshore_Wells_Jan_2024[[Spud Year]:[Spud Year]],DP$3,Onshore_Wells_Jan_2024[[Original Wellbore Intent]:[Original Wellbore Intent]],"Development",Onshore_Wells_Jan_2024[[Sidetrack/Respud]:[Sidetrack/Respud]],"Original Wellbores")</f>
        <v>0</v>
      </c>
      <c r="DQ8" s="81">
        <f>COUNTIFS(Onshore_Wells_Jan_2024[[Region QB]:[Region QB]],"LAND",Onshore_Wells_Jan_2024[[Spud Year]:[Spud Year]],DQ$3,Onshore_Wells_Jan_2024[[Original Wellbore Intent]:[Original Wellbore Intent]],"Development",Onshore_Wells_Jan_2024[[Sidetrack/Respud]:[Sidetrack/Respud]],"Original Wellbores")</f>
        <v>0</v>
      </c>
      <c r="DR8" s="81">
        <f>COUNTIFS(Onshore_Wells_Jan_2024[[Region QB]:[Region QB]],"LAND",Onshore_Wells_Jan_2024[[Spud Year]:[Spud Year]],DR$3,Onshore_Wells_Jan_2024[[Original Wellbore Intent]:[Original Wellbore Intent]],"Development",Onshore_Wells_Jan_2024[[Sidetrack/Respud]:[Sidetrack/Respud]],"Original Wellbores")</f>
        <v>0</v>
      </c>
      <c r="DS8" s="81">
        <f>COUNTIFS(Onshore_Wells_Jan_2024[[Region QB]:[Region QB]],"LAND",Onshore_Wells_Jan_2024[[Spud Year]:[Spud Year]],DS$3,Onshore_Wells_Jan_2024[[Original Wellbore Intent]:[Original Wellbore Intent]],"Development",Onshore_Wells_Jan_2024[[Sidetrack/Respud]:[Sidetrack/Respud]],"Original Wellbores")</f>
        <v>1</v>
      </c>
      <c r="DT8" s="99">
        <f>SUM(B8:DS8)</f>
        <v>893</v>
      </c>
    </row>
    <row r="9" spans="1:124" s="17" customFormat="1" x14ac:dyDescent="0.3">
      <c r="A9" s="36"/>
      <c r="B9" s="98"/>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1"/>
      <c r="CK9" s="81"/>
      <c r="CL9" s="81"/>
      <c r="CM9" s="81"/>
      <c r="CN9" s="81"/>
      <c r="CO9" s="81"/>
      <c r="CP9" s="81"/>
      <c r="CQ9" s="81"/>
      <c r="CR9" s="81"/>
      <c r="CS9" s="81"/>
      <c r="CT9" s="81"/>
      <c r="CU9" s="81"/>
      <c r="CV9" s="81"/>
      <c r="CW9" s="81"/>
      <c r="CX9" s="81"/>
      <c r="CY9" s="81"/>
      <c r="CZ9" s="81"/>
      <c r="DA9" s="81"/>
      <c r="DB9" s="81"/>
      <c r="DC9" s="81"/>
      <c r="DD9" s="81"/>
      <c r="DE9" s="81"/>
      <c r="DF9" s="81"/>
      <c r="DG9" s="81"/>
      <c r="DH9" s="81"/>
      <c r="DI9" s="81"/>
      <c r="DJ9" s="81"/>
      <c r="DK9" s="81"/>
      <c r="DL9" s="81"/>
      <c r="DM9" s="81"/>
      <c r="DN9" s="81"/>
      <c r="DO9" s="81"/>
      <c r="DP9" s="81"/>
      <c r="DQ9" s="81"/>
      <c r="DR9" s="81"/>
      <c r="DS9" s="81"/>
      <c r="DT9" s="99"/>
    </row>
    <row r="10" spans="1:124" s="17" customFormat="1" x14ac:dyDescent="0.3">
      <c r="A10" s="35" t="s">
        <v>57</v>
      </c>
      <c r="B10" s="95">
        <f>SUM(B11:B13)</f>
        <v>0</v>
      </c>
      <c r="C10" s="96">
        <f t="shared" ref="C10:BN10" si="3">SUM(C11:C13)</f>
        <v>0</v>
      </c>
      <c r="D10" s="96">
        <f t="shared" si="3"/>
        <v>0</v>
      </c>
      <c r="E10" s="96">
        <f t="shared" si="3"/>
        <v>0</v>
      </c>
      <c r="F10" s="96">
        <f t="shared" si="3"/>
        <v>0</v>
      </c>
      <c r="G10" s="96">
        <f t="shared" si="3"/>
        <v>0</v>
      </c>
      <c r="H10" s="96">
        <f t="shared" si="3"/>
        <v>0</v>
      </c>
      <c r="I10" s="96">
        <f t="shared" si="3"/>
        <v>0</v>
      </c>
      <c r="J10" s="96">
        <f t="shared" si="3"/>
        <v>0</v>
      </c>
      <c r="K10" s="96">
        <f t="shared" si="3"/>
        <v>0</v>
      </c>
      <c r="L10" s="96">
        <f t="shared" si="3"/>
        <v>0</v>
      </c>
      <c r="M10" s="96">
        <f t="shared" si="3"/>
        <v>0</v>
      </c>
      <c r="N10" s="96">
        <f t="shared" si="3"/>
        <v>0</v>
      </c>
      <c r="O10" s="96">
        <f t="shared" si="3"/>
        <v>0</v>
      </c>
      <c r="P10" s="96">
        <f t="shared" si="3"/>
        <v>0</v>
      </c>
      <c r="Q10" s="96">
        <f t="shared" si="3"/>
        <v>0</v>
      </c>
      <c r="R10" s="96">
        <f t="shared" si="3"/>
        <v>0</v>
      </c>
      <c r="S10" s="96">
        <f t="shared" si="3"/>
        <v>0</v>
      </c>
      <c r="T10" s="96">
        <f t="shared" si="3"/>
        <v>0</v>
      </c>
      <c r="U10" s="96">
        <f t="shared" si="3"/>
        <v>0</v>
      </c>
      <c r="V10" s="96">
        <f t="shared" si="3"/>
        <v>0</v>
      </c>
      <c r="W10" s="96">
        <f t="shared" si="3"/>
        <v>0</v>
      </c>
      <c r="X10" s="96">
        <f t="shared" si="3"/>
        <v>0</v>
      </c>
      <c r="Y10" s="96">
        <f t="shared" si="3"/>
        <v>0</v>
      </c>
      <c r="Z10" s="96">
        <f t="shared" si="3"/>
        <v>0</v>
      </c>
      <c r="AA10" s="96">
        <f t="shared" si="3"/>
        <v>0</v>
      </c>
      <c r="AB10" s="96">
        <f t="shared" si="3"/>
        <v>0</v>
      </c>
      <c r="AC10" s="96">
        <f t="shared" si="3"/>
        <v>0</v>
      </c>
      <c r="AD10" s="96">
        <f t="shared" si="3"/>
        <v>0</v>
      </c>
      <c r="AE10" s="96">
        <f t="shared" si="3"/>
        <v>0</v>
      </c>
      <c r="AF10" s="96">
        <f t="shared" si="3"/>
        <v>0</v>
      </c>
      <c r="AG10" s="96">
        <f t="shared" si="3"/>
        <v>0</v>
      </c>
      <c r="AH10" s="96">
        <f t="shared" si="3"/>
        <v>0</v>
      </c>
      <c r="AI10" s="96">
        <f t="shared" si="3"/>
        <v>0</v>
      </c>
      <c r="AJ10" s="96">
        <f t="shared" si="3"/>
        <v>0</v>
      </c>
      <c r="AK10" s="96">
        <f t="shared" si="3"/>
        <v>0</v>
      </c>
      <c r="AL10" s="96">
        <f t="shared" si="3"/>
        <v>0</v>
      </c>
      <c r="AM10" s="96">
        <f t="shared" si="3"/>
        <v>0</v>
      </c>
      <c r="AN10" s="96">
        <f t="shared" si="3"/>
        <v>0</v>
      </c>
      <c r="AO10" s="96">
        <f t="shared" si="3"/>
        <v>0</v>
      </c>
      <c r="AP10" s="96">
        <f t="shared" si="3"/>
        <v>0</v>
      </c>
      <c r="AQ10" s="96">
        <f t="shared" si="3"/>
        <v>0</v>
      </c>
      <c r="AR10" s="96">
        <f t="shared" si="3"/>
        <v>0</v>
      </c>
      <c r="AS10" s="96">
        <f t="shared" si="3"/>
        <v>0</v>
      </c>
      <c r="AT10" s="96">
        <f t="shared" si="3"/>
        <v>0</v>
      </c>
      <c r="AU10" s="96">
        <f t="shared" si="3"/>
        <v>0</v>
      </c>
      <c r="AV10" s="96">
        <f t="shared" si="3"/>
        <v>0</v>
      </c>
      <c r="AW10" s="96">
        <f t="shared" si="3"/>
        <v>0</v>
      </c>
      <c r="AX10" s="96">
        <f t="shared" si="3"/>
        <v>0</v>
      </c>
      <c r="AY10" s="96">
        <f t="shared" si="3"/>
        <v>0</v>
      </c>
      <c r="AZ10" s="96">
        <f t="shared" si="3"/>
        <v>0</v>
      </c>
      <c r="BA10" s="96">
        <f t="shared" si="3"/>
        <v>0</v>
      </c>
      <c r="BB10" s="96">
        <f t="shared" si="3"/>
        <v>0</v>
      </c>
      <c r="BC10" s="96">
        <f t="shared" si="3"/>
        <v>0</v>
      </c>
      <c r="BD10" s="96">
        <f t="shared" si="3"/>
        <v>0</v>
      </c>
      <c r="BE10" s="96">
        <f t="shared" si="3"/>
        <v>0</v>
      </c>
      <c r="BF10" s="96">
        <f t="shared" si="3"/>
        <v>0</v>
      </c>
      <c r="BG10" s="96">
        <f t="shared" si="3"/>
        <v>0</v>
      </c>
      <c r="BH10" s="96">
        <f t="shared" si="3"/>
        <v>0</v>
      </c>
      <c r="BI10" s="96">
        <f t="shared" si="3"/>
        <v>0</v>
      </c>
      <c r="BJ10" s="96">
        <f t="shared" si="3"/>
        <v>0</v>
      </c>
      <c r="BK10" s="96">
        <f t="shared" si="3"/>
        <v>0</v>
      </c>
      <c r="BL10" s="96">
        <f t="shared" si="3"/>
        <v>0</v>
      </c>
      <c r="BM10" s="96">
        <f t="shared" si="3"/>
        <v>0</v>
      </c>
      <c r="BN10" s="96">
        <f t="shared" si="3"/>
        <v>0</v>
      </c>
      <c r="BO10" s="96">
        <f t="shared" ref="BO10:DR10" si="4">SUM(BO11:BO13)</f>
        <v>0</v>
      </c>
      <c r="BP10" s="96">
        <f t="shared" si="4"/>
        <v>0</v>
      </c>
      <c r="BQ10" s="96">
        <f t="shared" si="4"/>
        <v>0</v>
      </c>
      <c r="BR10" s="96">
        <f t="shared" si="4"/>
        <v>0</v>
      </c>
      <c r="BS10" s="96">
        <f t="shared" si="4"/>
        <v>0</v>
      </c>
      <c r="BT10" s="96">
        <f t="shared" si="4"/>
        <v>0</v>
      </c>
      <c r="BU10" s="96">
        <f t="shared" si="4"/>
        <v>0</v>
      </c>
      <c r="BV10" s="96">
        <f t="shared" si="4"/>
        <v>0</v>
      </c>
      <c r="BW10" s="96">
        <f t="shared" si="4"/>
        <v>0</v>
      </c>
      <c r="BX10" s="96">
        <f t="shared" si="4"/>
        <v>0</v>
      </c>
      <c r="BY10" s="96">
        <f t="shared" si="4"/>
        <v>0</v>
      </c>
      <c r="BZ10" s="96">
        <f t="shared" si="4"/>
        <v>0</v>
      </c>
      <c r="CA10" s="96">
        <f t="shared" si="4"/>
        <v>0</v>
      </c>
      <c r="CB10" s="96">
        <f t="shared" si="4"/>
        <v>0</v>
      </c>
      <c r="CC10" s="96">
        <f t="shared" si="4"/>
        <v>0</v>
      </c>
      <c r="CD10" s="96">
        <f t="shared" si="4"/>
        <v>0</v>
      </c>
      <c r="CE10" s="96">
        <f t="shared" si="4"/>
        <v>0</v>
      </c>
      <c r="CF10" s="96">
        <f t="shared" si="4"/>
        <v>0</v>
      </c>
      <c r="CG10" s="96">
        <f t="shared" si="4"/>
        <v>0</v>
      </c>
      <c r="CH10" s="96">
        <f t="shared" si="4"/>
        <v>0</v>
      </c>
      <c r="CI10" s="96">
        <f t="shared" si="4"/>
        <v>0</v>
      </c>
      <c r="CJ10" s="96">
        <f t="shared" si="4"/>
        <v>0</v>
      </c>
      <c r="CK10" s="96">
        <f t="shared" si="4"/>
        <v>0</v>
      </c>
      <c r="CL10" s="96">
        <f t="shared" si="4"/>
        <v>0</v>
      </c>
      <c r="CM10" s="96">
        <f t="shared" si="4"/>
        <v>0</v>
      </c>
      <c r="CN10" s="96">
        <f t="shared" si="4"/>
        <v>0</v>
      </c>
      <c r="CO10" s="96">
        <f t="shared" si="4"/>
        <v>0</v>
      </c>
      <c r="CP10" s="96">
        <f t="shared" si="4"/>
        <v>0</v>
      </c>
      <c r="CQ10" s="96">
        <f t="shared" si="4"/>
        <v>0</v>
      </c>
      <c r="CR10" s="96">
        <f t="shared" si="4"/>
        <v>0</v>
      </c>
      <c r="CS10" s="96">
        <f t="shared" si="4"/>
        <v>2</v>
      </c>
      <c r="CT10" s="96">
        <f t="shared" si="4"/>
        <v>5</v>
      </c>
      <c r="CU10" s="96">
        <f t="shared" si="4"/>
        <v>1</v>
      </c>
      <c r="CV10" s="96">
        <f t="shared" si="4"/>
        <v>1</v>
      </c>
      <c r="CW10" s="96">
        <f t="shared" si="4"/>
        <v>5</v>
      </c>
      <c r="CX10" s="96">
        <f t="shared" si="4"/>
        <v>0</v>
      </c>
      <c r="CY10" s="96">
        <f t="shared" si="4"/>
        <v>0</v>
      </c>
      <c r="CZ10" s="96">
        <f t="shared" si="4"/>
        <v>4</v>
      </c>
      <c r="DA10" s="96">
        <f t="shared" si="4"/>
        <v>0</v>
      </c>
      <c r="DB10" s="96">
        <f t="shared" si="4"/>
        <v>4</v>
      </c>
      <c r="DC10" s="96">
        <f t="shared" si="4"/>
        <v>3</v>
      </c>
      <c r="DD10" s="96">
        <f t="shared" si="4"/>
        <v>20</v>
      </c>
      <c r="DE10" s="96">
        <f t="shared" si="4"/>
        <v>4</v>
      </c>
      <c r="DF10" s="96">
        <f t="shared" si="4"/>
        <v>9</v>
      </c>
      <c r="DG10" s="96">
        <f t="shared" si="4"/>
        <v>5</v>
      </c>
      <c r="DH10" s="96">
        <f t="shared" si="4"/>
        <v>6</v>
      </c>
      <c r="DI10" s="96">
        <f t="shared" si="4"/>
        <v>5</v>
      </c>
      <c r="DJ10" s="96">
        <f t="shared" si="4"/>
        <v>3</v>
      </c>
      <c r="DK10" s="96">
        <f t="shared" si="4"/>
        <v>5</v>
      </c>
      <c r="DL10" s="96">
        <f t="shared" si="4"/>
        <v>1</v>
      </c>
      <c r="DM10" s="96">
        <f t="shared" si="4"/>
        <v>1</v>
      </c>
      <c r="DN10" s="96">
        <f t="shared" si="4"/>
        <v>2</v>
      </c>
      <c r="DO10" s="96">
        <f t="shared" si="4"/>
        <v>1</v>
      </c>
      <c r="DP10" s="96">
        <f t="shared" si="4"/>
        <v>1</v>
      </c>
      <c r="DQ10" s="96">
        <f t="shared" si="4"/>
        <v>0</v>
      </c>
      <c r="DR10" s="96">
        <f t="shared" si="4"/>
        <v>3</v>
      </c>
      <c r="DS10" s="96">
        <f t="shared" ref="DS10" si="5">SUM(DS11:DS13)</f>
        <v>1</v>
      </c>
      <c r="DT10" s="97">
        <f>SUM(B10:DS10)</f>
        <v>92</v>
      </c>
    </row>
    <row r="11" spans="1:124" s="17" customFormat="1" x14ac:dyDescent="0.3">
      <c r="A11" s="36" t="s">
        <v>54</v>
      </c>
      <c r="B11" s="98">
        <f>COUNTIFS(Onshore_Wells_Jan_2024[[Region QB]:[Region QB]],"LAND",Onshore_Wells_Jan_2024[[Spud Year]:[Spud Year]],B$3,Onshore_Wells_Jan_2024[[Original Wellbore Intent]:[Original Wellbore Intent]],"Exploration",Onshore_Wells_Jan_2024[[Sidetrack/Respud]:[Sidetrack/Respud]],"Geol. Sidetracks")</f>
        <v>0</v>
      </c>
      <c r="C11" s="81">
        <f>COUNTIFS(Onshore_Wells_Jan_2024[[Region QB]:[Region QB]],"LAND",Onshore_Wells_Jan_2024[[Spud Year]:[Spud Year]],C$3,Onshore_Wells_Jan_2024[[Original Wellbore Intent]:[Original Wellbore Intent]],"Exploration",Onshore_Wells_Jan_2024[[Sidetrack/Respud]:[Sidetrack/Respud]],"Geol. Sidetracks")</f>
        <v>0</v>
      </c>
      <c r="D11" s="81">
        <f>COUNTIFS(Onshore_Wells_Jan_2024[[Region QB]:[Region QB]],"LAND",Onshore_Wells_Jan_2024[[Spud Year]:[Spud Year]],D$3,Onshore_Wells_Jan_2024[[Original Wellbore Intent]:[Original Wellbore Intent]],"Exploration",Onshore_Wells_Jan_2024[[Sidetrack/Respud]:[Sidetrack/Respud]],"Geol. Sidetracks")</f>
        <v>0</v>
      </c>
      <c r="E11" s="81">
        <f>COUNTIFS(Onshore_Wells_Jan_2024[[Region QB]:[Region QB]],"LAND",Onshore_Wells_Jan_2024[[Spud Year]:[Spud Year]],E$3,Onshore_Wells_Jan_2024[[Original Wellbore Intent]:[Original Wellbore Intent]],"Exploration",Onshore_Wells_Jan_2024[[Sidetrack/Respud]:[Sidetrack/Respud]],"Geol. Sidetracks")</f>
        <v>0</v>
      </c>
      <c r="F11" s="81">
        <f>COUNTIFS(Onshore_Wells_Jan_2024[[Region QB]:[Region QB]],"LAND",Onshore_Wells_Jan_2024[[Spud Year]:[Spud Year]],F$3,Onshore_Wells_Jan_2024[[Original Wellbore Intent]:[Original Wellbore Intent]],"Exploration",Onshore_Wells_Jan_2024[[Sidetrack/Respud]:[Sidetrack/Respud]],"Geol. Sidetracks")</f>
        <v>0</v>
      </c>
      <c r="G11" s="81">
        <f>COUNTIFS(Onshore_Wells_Jan_2024[[Region QB]:[Region QB]],"LAND",Onshore_Wells_Jan_2024[[Spud Year]:[Spud Year]],G$3,Onshore_Wells_Jan_2024[[Original Wellbore Intent]:[Original Wellbore Intent]],"Exploration",Onshore_Wells_Jan_2024[[Sidetrack/Respud]:[Sidetrack/Respud]],"Geol. Sidetracks")</f>
        <v>0</v>
      </c>
      <c r="H11" s="81">
        <f>COUNTIFS(Onshore_Wells_Jan_2024[[Region QB]:[Region QB]],"LAND",Onshore_Wells_Jan_2024[[Spud Year]:[Spud Year]],H$3,Onshore_Wells_Jan_2024[[Original Wellbore Intent]:[Original Wellbore Intent]],"Exploration",Onshore_Wells_Jan_2024[[Sidetrack/Respud]:[Sidetrack/Respud]],"Geol. Sidetracks")</f>
        <v>0</v>
      </c>
      <c r="I11" s="81">
        <f>COUNTIFS(Onshore_Wells_Jan_2024[[Region QB]:[Region QB]],"LAND",Onshore_Wells_Jan_2024[[Spud Year]:[Spud Year]],I$3,Onshore_Wells_Jan_2024[[Original Wellbore Intent]:[Original Wellbore Intent]],"Exploration",Onshore_Wells_Jan_2024[[Sidetrack/Respud]:[Sidetrack/Respud]],"Geol. Sidetracks")</f>
        <v>0</v>
      </c>
      <c r="J11" s="81">
        <f>COUNTIFS(Onshore_Wells_Jan_2024[[Region QB]:[Region QB]],"LAND",Onshore_Wells_Jan_2024[[Spud Year]:[Spud Year]],J$3,Onshore_Wells_Jan_2024[[Original Wellbore Intent]:[Original Wellbore Intent]],"Exploration",Onshore_Wells_Jan_2024[[Sidetrack/Respud]:[Sidetrack/Respud]],"Geol. Sidetracks")</f>
        <v>0</v>
      </c>
      <c r="K11" s="81">
        <f>COUNTIFS(Onshore_Wells_Jan_2024[[Region QB]:[Region QB]],"LAND",Onshore_Wells_Jan_2024[[Spud Year]:[Spud Year]],K$3,Onshore_Wells_Jan_2024[[Original Wellbore Intent]:[Original Wellbore Intent]],"Exploration",Onshore_Wells_Jan_2024[[Sidetrack/Respud]:[Sidetrack/Respud]],"Geol. Sidetracks")</f>
        <v>0</v>
      </c>
      <c r="L11" s="81">
        <f>COUNTIFS(Onshore_Wells_Jan_2024[[Region QB]:[Region QB]],"LAND",Onshore_Wells_Jan_2024[[Spud Year]:[Spud Year]],L$3,Onshore_Wells_Jan_2024[[Original Wellbore Intent]:[Original Wellbore Intent]],"Exploration",Onshore_Wells_Jan_2024[[Sidetrack/Respud]:[Sidetrack/Respud]],"Geol. Sidetracks")</f>
        <v>0</v>
      </c>
      <c r="M11" s="81">
        <f>COUNTIFS(Onshore_Wells_Jan_2024[[Region QB]:[Region QB]],"LAND",Onshore_Wells_Jan_2024[[Spud Year]:[Spud Year]],M$3,Onshore_Wells_Jan_2024[[Original Wellbore Intent]:[Original Wellbore Intent]],"Exploration",Onshore_Wells_Jan_2024[[Sidetrack/Respud]:[Sidetrack/Respud]],"Geol. Sidetracks")</f>
        <v>0</v>
      </c>
      <c r="N11" s="81">
        <f>COUNTIFS(Onshore_Wells_Jan_2024[[Region QB]:[Region QB]],"LAND",Onshore_Wells_Jan_2024[[Spud Year]:[Spud Year]],N$3,Onshore_Wells_Jan_2024[[Original Wellbore Intent]:[Original Wellbore Intent]],"Exploration",Onshore_Wells_Jan_2024[[Sidetrack/Respud]:[Sidetrack/Respud]],"Geol. Sidetracks")</f>
        <v>0</v>
      </c>
      <c r="O11" s="81">
        <f>COUNTIFS(Onshore_Wells_Jan_2024[[Region QB]:[Region QB]],"LAND",Onshore_Wells_Jan_2024[[Spud Year]:[Spud Year]],O$3,Onshore_Wells_Jan_2024[[Original Wellbore Intent]:[Original Wellbore Intent]],"Exploration",Onshore_Wells_Jan_2024[[Sidetrack/Respud]:[Sidetrack/Respud]],"Geol. Sidetracks")</f>
        <v>0</v>
      </c>
      <c r="P11" s="81">
        <f>COUNTIFS(Onshore_Wells_Jan_2024[[Region QB]:[Region QB]],"LAND",Onshore_Wells_Jan_2024[[Spud Year]:[Spud Year]],P$3,Onshore_Wells_Jan_2024[[Original Wellbore Intent]:[Original Wellbore Intent]],"Exploration",Onshore_Wells_Jan_2024[[Sidetrack/Respud]:[Sidetrack/Respud]],"Geol. Sidetracks")</f>
        <v>0</v>
      </c>
      <c r="Q11" s="81">
        <f>COUNTIFS(Onshore_Wells_Jan_2024[[Region QB]:[Region QB]],"LAND",Onshore_Wells_Jan_2024[[Spud Year]:[Spud Year]],Q$3,Onshore_Wells_Jan_2024[[Original Wellbore Intent]:[Original Wellbore Intent]],"Exploration",Onshore_Wells_Jan_2024[[Sidetrack/Respud]:[Sidetrack/Respud]],"Geol. Sidetracks")</f>
        <v>0</v>
      </c>
      <c r="R11" s="81">
        <f>COUNTIFS(Onshore_Wells_Jan_2024[[Region QB]:[Region QB]],"LAND",Onshore_Wells_Jan_2024[[Spud Year]:[Spud Year]],R$3,Onshore_Wells_Jan_2024[[Original Wellbore Intent]:[Original Wellbore Intent]],"Exploration",Onshore_Wells_Jan_2024[[Sidetrack/Respud]:[Sidetrack/Respud]],"Geol. Sidetracks")</f>
        <v>0</v>
      </c>
      <c r="S11" s="81">
        <f>COUNTIFS(Onshore_Wells_Jan_2024[[Region QB]:[Region QB]],"LAND",Onshore_Wells_Jan_2024[[Spud Year]:[Spud Year]],S$3,Onshore_Wells_Jan_2024[[Original Wellbore Intent]:[Original Wellbore Intent]],"Exploration",Onshore_Wells_Jan_2024[[Sidetrack/Respud]:[Sidetrack/Respud]],"Geol. Sidetracks")</f>
        <v>0</v>
      </c>
      <c r="T11" s="81">
        <f>COUNTIFS(Onshore_Wells_Jan_2024[[Region QB]:[Region QB]],"LAND",Onshore_Wells_Jan_2024[[Spud Year]:[Spud Year]],T$3,Onshore_Wells_Jan_2024[[Original Wellbore Intent]:[Original Wellbore Intent]],"Exploration",Onshore_Wells_Jan_2024[[Sidetrack/Respud]:[Sidetrack/Respud]],"Geol. Sidetracks")</f>
        <v>0</v>
      </c>
      <c r="U11" s="81">
        <f>COUNTIFS(Onshore_Wells_Jan_2024[[Region QB]:[Region QB]],"LAND",Onshore_Wells_Jan_2024[[Spud Year]:[Spud Year]],U$3,Onshore_Wells_Jan_2024[[Original Wellbore Intent]:[Original Wellbore Intent]],"Exploration",Onshore_Wells_Jan_2024[[Sidetrack/Respud]:[Sidetrack/Respud]],"Geol. Sidetracks")</f>
        <v>0</v>
      </c>
      <c r="V11" s="81">
        <f>COUNTIFS(Onshore_Wells_Jan_2024[[Region QB]:[Region QB]],"LAND",Onshore_Wells_Jan_2024[[Spud Year]:[Spud Year]],V$3,Onshore_Wells_Jan_2024[[Original Wellbore Intent]:[Original Wellbore Intent]],"Exploration",Onshore_Wells_Jan_2024[[Sidetrack/Respud]:[Sidetrack/Respud]],"Geol. Sidetracks")</f>
        <v>0</v>
      </c>
      <c r="W11" s="81">
        <f>COUNTIFS(Onshore_Wells_Jan_2024[[Region QB]:[Region QB]],"LAND",Onshore_Wells_Jan_2024[[Spud Year]:[Spud Year]],W$3,Onshore_Wells_Jan_2024[[Original Wellbore Intent]:[Original Wellbore Intent]],"Exploration",Onshore_Wells_Jan_2024[[Sidetrack/Respud]:[Sidetrack/Respud]],"Geol. Sidetracks")</f>
        <v>0</v>
      </c>
      <c r="X11" s="81">
        <f>COUNTIFS(Onshore_Wells_Jan_2024[[Region QB]:[Region QB]],"LAND",Onshore_Wells_Jan_2024[[Spud Year]:[Spud Year]],X$3,Onshore_Wells_Jan_2024[[Original Wellbore Intent]:[Original Wellbore Intent]],"Exploration",Onshore_Wells_Jan_2024[[Sidetrack/Respud]:[Sidetrack/Respud]],"Geol. Sidetracks")</f>
        <v>0</v>
      </c>
      <c r="Y11" s="81">
        <f>COUNTIFS(Onshore_Wells_Jan_2024[[Region QB]:[Region QB]],"LAND",Onshore_Wells_Jan_2024[[Spud Year]:[Spud Year]],Y$3,Onshore_Wells_Jan_2024[[Original Wellbore Intent]:[Original Wellbore Intent]],"Exploration",Onshore_Wells_Jan_2024[[Sidetrack/Respud]:[Sidetrack/Respud]],"Geol. Sidetracks")</f>
        <v>0</v>
      </c>
      <c r="Z11" s="81">
        <f>COUNTIFS(Onshore_Wells_Jan_2024[[Region QB]:[Region QB]],"LAND",Onshore_Wells_Jan_2024[[Spud Year]:[Spud Year]],Z$3,Onshore_Wells_Jan_2024[[Original Wellbore Intent]:[Original Wellbore Intent]],"Exploration",Onshore_Wells_Jan_2024[[Sidetrack/Respud]:[Sidetrack/Respud]],"Geol. Sidetracks")</f>
        <v>0</v>
      </c>
      <c r="AA11" s="81">
        <f>COUNTIFS(Onshore_Wells_Jan_2024[[Region QB]:[Region QB]],"LAND",Onshore_Wells_Jan_2024[[Spud Year]:[Spud Year]],AA$3,Onshore_Wells_Jan_2024[[Original Wellbore Intent]:[Original Wellbore Intent]],"Exploration",Onshore_Wells_Jan_2024[[Sidetrack/Respud]:[Sidetrack/Respud]],"Geol. Sidetracks")</f>
        <v>0</v>
      </c>
      <c r="AB11" s="81">
        <f>COUNTIFS(Onshore_Wells_Jan_2024[[Region QB]:[Region QB]],"LAND",Onshore_Wells_Jan_2024[[Spud Year]:[Spud Year]],AB$3,Onshore_Wells_Jan_2024[[Original Wellbore Intent]:[Original Wellbore Intent]],"Exploration",Onshore_Wells_Jan_2024[[Sidetrack/Respud]:[Sidetrack/Respud]],"Geol. Sidetracks")</f>
        <v>0</v>
      </c>
      <c r="AC11" s="81">
        <f>COUNTIFS(Onshore_Wells_Jan_2024[[Region QB]:[Region QB]],"LAND",Onshore_Wells_Jan_2024[[Spud Year]:[Spud Year]],AC$3,Onshore_Wells_Jan_2024[[Original Wellbore Intent]:[Original Wellbore Intent]],"Exploration",Onshore_Wells_Jan_2024[[Sidetrack/Respud]:[Sidetrack/Respud]],"Geol. Sidetracks")</f>
        <v>0</v>
      </c>
      <c r="AD11" s="81">
        <f>COUNTIFS(Onshore_Wells_Jan_2024[[Region QB]:[Region QB]],"LAND",Onshore_Wells_Jan_2024[[Spud Year]:[Spud Year]],AD$3,Onshore_Wells_Jan_2024[[Original Wellbore Intent]:[Original Wellbore Intent]],"Exploration",Onshore_Wells_Jan_2024[[Sidetrack/Respud]:[Sidetrack/Respud]],"Geol. Sidetracks")</f>
        <v>0</v>
      </c>
      <c r="AE11" s="81">
        <f>COUNTIFS(Onshore_Wells_Jan_2024[[Region QB]:[Region QB]],"LAND",Onshore_Wells_Jan_2024[[Spud Year]:[Spud Year]],AE$3,Onshore_Wells_Jan_2024[[Original Wellbore Intent]:[Original Wellbore Intent]],"Exploration",Onshore_Wells_Jan_2024[[Sidetrack/Respud]:[Sidetrack/Respud]],"Geol. Sidetracks")</f>
        <v>0</v>
      </c>
      <c r="AF11" s="81">
        <f>COUNTIFS(Onshore_Wells_Jan_2024[[Region QB]:[Region QB]],"LAND",Onshore_Wells_Jan_2024[[Spud Year]:[Spud Year]],AF$3,Onshore_Wells_Jan_2024[[Original Wellbore Intent]:[Original Wellbore Intent]],"Exploration",Onshore_Wells_Jan_2024[[Sidetrack/Respud]:[Sidetrack/Respud]],"Geol. Sidetracks")</f>
        <v>0</v>
      </c>
      <c r="AG11" s="81">
        <f>COUNTIFS(Onshore_Wells_Jan_2024[[Region QB]:[Region QB]],"LAND",Onshore_Wells_Jan_2024[[Spud Year]:[Spud Year]],AG$3,Onshore_Wells_Jan_2024[[Original Wellbore Intent]:[Original Wellbore Intent]],"Exploration",Onshore_Wells_Jan_2024[[Sidetrack/Respud]:[Sidetrack/Respud]],"Geol. Sidetracks")</f>
        <v>0</v>
      </c>
      <c r="AH11" s="81">
        <f>COUNTIFS(Onshore_Wells_Jan_2024[[Region QB]:[Region QB]],"LAND",Onshore_Wells_Jan_2024[[Spud Year]:[Spud Year]],AH$3,Onshore_Wells_Jan_2024[[Original Wellbore Intent]:[Original Wellbore Intent]],"Exploration",Onshore_Wells_Jan_2024[[Sidetrack/Respud]:[Sidetrack/Respud]],"Geol. Sidetracks")</f>
        <v>0</v>
      </c>
      <c r="AI11" s="81">
        <f>COUNTIFS(Onshore_Wells_Jan_2024[[Region QB]:[Region QB]],"LAND",Onshore_Wells_Jan_2024[[Spud Year]:[Spud Year]],AI$3,Onshore_Wells_Jan_2024[[Original Wellbore Intent]:[Original Wellbore Intent]],"Exploration",Onshore_Wells_Jan_2024[[Sidetrack/Respud]:[Sidetrack/Respud]],"Geol. Sidetracks")</f>
        <v>0</v>
      </c>
      <c r="AJ11" s="81">
        <f>COUNTIFS(Onshore_Wells_Jan_2024[[Region QB]:[Region QB]],"LAND",Onshore_Wells_Jan_2024[[Spud Year]:[Spud Year]],AJ$3,Onshore_Wells_Jan_2024[[Original Wellbore Intent]:[Original Wellbore Intent]],"Exploration",Onshore_Wells_Jan_2024[[Sidetrack/Respud]:[Sidetrack/Respud]],"Geol. Sidetracks")</f>
        <v>0</v>
      </c>
      <c r="AK11" s="81">
        <f>COUNTIFS(Onshore_Wells_Jan_2024[[Region QB]:[Region QB]],"LAND",Onshore_Wells_Jan_2024[[Spud Year]:[Spud Year]],AK$3,Onshore_Wells_Jan_2024[[Original Wellbore Intent]:[Original Wellbore Intent]],"Exploration",Onshore_Wells_Jan_2024[[Sidetrack/Respud]:[Sidetrack/Respud]],"Geol. Sidetracks")</f>
        <v>0</v>
      </c>
      <c r="AL11" s="81">
        <f>COUNTIFS(Onshore_Wells_Jan_2024[[Region QB]:[Region QB]],"LAND",Onshore_Wells_Jan_2024[[Spud Year]:[Spud Year]],AL$3,Onshore_Wells_Jan_2024[[Original Wellbore Intent]:[Original Wellbore Intent]],"Exploration",Onshore_Wells_Jan_2024[[Sidetrack/Respud]:[Sidetrack/Respud]],"Geol. Sidetracks")</f>
        <v>0</v>
      </c>
      <c r="AM11" s="81">
        <f>COUNTIFS(Onshore_Wells_Jan_2024[[Region QB]:[Region QB]],"LAND",Onshore_Wells_Jan_2024[[Spud Year]:[Spud Year]],AM$3,Onshore_Wells_Jan_2024[[Original Wellbore Intent]:[Original Wellbore Intent]],"Exploration",Onshore_Wells_Jan_2024[[Sidetrack/Respud]:[Sidetrack/Respud]],"Geol. Sidetracks")</f>
        <v>0</v>
      </c>
      <c r="AN11" s="81">
        <f>COUNTIFS(Onshore_Wells_Jan_2024[[Region QB]:[Region QB]],"LAND",Onshore_Wells_Jan_2024[[Spud Year]:[Spud Year]],AN$3,Onshore_Wells_Jan_2024[[Original Wellbore Intent]:[Original Wellbore Intent]],"Exploration",Onshore_Wells_Jan_2024[[Sidetrack/Respud]:[Sidetrack/Respud]],"Geol. Sidetracks")</f>
        <v>0</v>
      </c>
      <c r="AO11" s="81">
        <f>COUNTIFS(Onshore_Wells_Jan_2024[[Region QB]:[Region QB]],"LAND",Onshore_Wells_Jan_2024[[Spud Year]:[Spud Year]],AO$3,Onshore_Wells_Jan_2024[[Original Wellbore Intent]:[Original Wellbore Intent]],"Exploration",Onshore_Wells_Jan_2024[[Sidetrack/Respud]:[Sidetrack/Respud]],"Geol. Sidetracks")</f>
        <v>0</v>
      </c>
      <c r="AP11" s="81">
        <f>COUNTIFS(Onshore_Wells_Jan_2024[[Region QB]:[Region QB]],"LAND",Onshore_Wells_Jan_2024[[Spud Year]:[Spud Year]],AP$3,Onshore_Wells_Jan_2024[[Original Wellbore Intent]:[Original Wellbore Intent]],"Exploration",Onshore_Wells_Jan_2024[[Sidetrack/Respud]:[Sidetrack/Respud]],"Geol. Sidetracks")</f>
        <v>0</v>
      </c>
      <c r="AQ11" s="81">
        <f>COUNTIFS(Onshore_Wells_Jan_2024[[Region QB]:[Region QB]],"LAND",Onshore_Wells_Jan_2024[[Spud Year]:[Spud Year]],AQ$3,Onshore_Wells_Jan_2024[[Original Wellbore Intent]:[Original Wellbore Intent]],"Exploration",Onshore_Wells_Jan_2024[[Sidetrack/Respud]:[Sidetrack/Respud]],"Geol. Sidetracks")</f>
        <v>0</v>
      </c>
      <c r="AR11" s="81">
        <f>COUNTIFS(Onshore_Wells_Jan_2024[[Region QB]:[Region QB]],"LAND",Onshore_Wells_Jan_2024[[Spud Year]:[Spud Year]],AR$3,Onshore_Wells_Jan_2024[[Original Wellbore Intent]:[Original Wellbore Intent]],"Exploration",Onshore_Wells_Jan_2024[[Sidetrack/Respud]:[Sidetrack/Respud]],"Geol. Sidetracks")</f>
        <v>0</v>
      </c>
      <c r="AS11" s="81">
        <f>COUNTIFS(Onshore_Wells_Jan_2024[[Region QB]:[Region QB]],"LAND",Onshore_Wells_Jan_2024[[Spud Year]:[Spud Year]],AS$3,Onshore_Wells_Jan_2024[[Original Wellbore Intent]:[Original Wellbore Intent]],"Exploration",Onshore_Wells_Jan_2024[[Sidetrack/Respud]:[Sidetrack/Respud]],"Geol. Sidetracks")</f>
        <v>0</v>
      </c>
      <c r="AT11" s="81">
        <f>COUNTIFS(Onshore_Wells_Jan_2024[[Region QB]:[Region QB]],"LAND",Onshore_Wells_Jan_2024[[Spud Year]:[Spud Year]],AT$3,Onshore_Wells_Jan_2024[[Original Wellbore Intent]:[Original Wellbore Intent]],"Exploration",Onshore_Wells_Jan_2024[[Sidetrack/Respud]:[Sidetrack/Respud]],"Geol. Sidetracks")</f>
        <v>0</v>
      </c>
      <c r="AU11" s="81">
        <f>COUNTIFS(Onshore_Wells_Jan_2024[[Region QB]:[Region QB]],"LAND",Onshore_Wells_Jan_2024[[Spud Year]:[Spud Year]],AU$3,Onshore_Wells_Jan_2024[[Original Wellbore Intent]:[Original Wellbore Intent]],"Exploration",Onshore_Wells_Jan_2024[[Sidetrack/Respud]:[Sidetrack/Respud]],"Geol. Sidetracks")</f>
        <v>0</v>
      </c>
      <c r="AV11" s="81">
        <f>COUNTIFS(Onshore_Wells_Jan_2024[[Region QB]:[Region QB]],"LAND",Onshore_Wells_Jan_2024[[Spud Year]:[Spud Year]],AV$3,Onshore_Wells_Jan_2024[[Original Wellbore Intent]:[Original Wellbore Intent]],"Exploration",Onshore_Wells_Jan_2024[[Sidetrack/Respud]:[Sidetrack/Respud]],"Geol. Sidetracks")</f>
        <v>0</v>
      </c>
      <c r="AW11" s="81">
        <f>COUNTIFS(Onshore_Wells_Jan_2024[[Region QB]:[Region QB]],"LAND",Onshore_Wells_Jan_2024[[Spud Year]:[Spud Year]],AW$3,Onshore_Wells_Jan_2024[[Original Wellbore Intent]:[Original Wellbore Intent]],"Exploration",Onshore_Wells_Jan_2024[[Sidetrack/Respud]:[Sidetrack/Respud]],"Geol. Sidetracks")</f>
        <v>0</v>
      </c>
      <c r="AX11" s="81">
        <f>COUNTIFS(Onshore_Wells_Jan_2024[[Region QB]:[Region QB]],"LAND",Onshore_Wells_Jan_2024[[Spud Year]:[Spud Year]],AX$3,Onshore_Wells_Jan_2024[[Original Wellbore Intent]:[Original Wellbore Intent]],"Exploration",Onshore_Wells_Jan_2024[[Sidetrack/Respud]:[Sidetrack/Respud]],"Geol. Sidetracks")</f>
        <v>0</v>
      </c>
      <c r="AY11" s="81">
        <f>COUNTIFS(Onshore_Wells_Jan_2024[[Region QB]:[Region QB]],"LAND",Onshore_Wells_Jan_2024[[Spud Year]:[Spud Year]],AY$3,Onshore_Wells_Jan_2024[[Original Wellbore Intent]:[Original Wellbore Intent]],"Exploration",Onshore_Wells_Jan_2024[[Sidetrack/Respud]:[Sidetrack/Respud]],"Geol. Sidetracks")</f>
        <v>0</v>
      </c>
      <c r="AZ11" s="81">
        <f>COUNTIFS(Onshore_Wells_Jan_2024[[Region QB]:[Region QB]],"LAND",Onshore_Wells_Jan_2024[[Spud Year]:[Spud Year]],AZ$3,Onshore_Wells_Jan_2024[[Original Wellbore Intent]:[Original Wellbore Intent]],"Exploration",Onshore_Wells_Jan_2024[[Sidetrack/Respud]:[Sidetrack/Respud]],"Geol. Sidetracks")</f>
        <v>0</v>
      </c>
      <c r="BA11" s="81">
        <f>COUNTIFS(Onshore_Wells_Jan_2024[[Region QB]:[Region QB]],"LAND",Onshore_Wells_Jan_2024[[Spud Year]:[Spud Year]],BA$3,Onshore_Wells_Jan_2024[[Original Wellbore Intent]:[Original Wellbore Intent]],"Exploration",Onshore_Wells_Jan_2024[[Sidetrack/Respud]:[Sidetrack/Respud]],"Geol. Sidetracks")</f>
        <v>0</v>
      </c>
      <c r="BB11" s="81">
        <f>COUNTIFS(Onshore_Wells_Jan_2024[[Region QB]:[Region QB]],"LAND",Onshore_Wells_Jan_2024[[Spud Year]:[Spud Year]],BB$3,Onshore_Wells_Jan_2024[[Original Wellbore Intent]:[Original Wellbore Intent]],"Exploration",Onshore_Wells_Jan_2024[[Sidetrack/Respud]:[Sidetrack/Respud]],"Geol. Sidetracks")</f>
        <v>0</v>
      </c>
      <c r="BC11" s="81">
        <f>COUNTIFS(Onshore_Wells_Jan_2024[[Region QB]:[Region QB]],"LAND",Onshore_Wells_Jan_2024[[Spud Year]:[Spud Year]],BC$3,Onshore_Wells_Jan_2024[[Original Wellbore Intent]:[Original Wellbore Intent]],"Exploration",Onshore_Wells_Jan_2024[[Sidetrack/Respud]:[Sidetrack/Respud]],"Geol. Sidetracks")</f>
        <v>0</v>
      </c>
      <c r="BD11" s="81">
        <f>COUNTIFS(Onshore_Wells_Jan_2024[[Region QB]:[Region QB]],"LAND",Onshore_Wells_Jan_2024[[Spud Year]:[Spud Year]],BD$3,Onshore_Wells_Jan_2024[[Original Wellbore Intent]:[Original Wellbore Intent]],"Exploration",Onshore_Wells_Jan_2024[[Sidetrack/Respud]:[Sidetrack/Respud]],"Geol. Sidetracks")</f>
        <v>0</v>
      </c>
      <c r="BE11" s="81">
        <f>COUNTIFS(Onshore_Wells_Jan_2024[[Region QB]:[Region QB]],"LAND",Onshore_Wells_Jan_2024[[Spud Year]:[Spud Year]],BE$3,Onshore_Wells_Jan_2024[[Original Wellbore Intent]:[Original Wellbore Intent]],"Exploration",Onshore_Wells_Jan_2024[[Sidetrack/Respud]:[Sidetrack/Respud]],"Geol. Sidetracks")</f>
        <v>0</v>
      </c>
      <c r="BF11" s="81">
        <f>COUNTIFS(Onshore_Wells_Jan_2024[[Region QB]:[Region QB]],"LAND",Onshore_Wells_Jan_2024[[Spud Year]:[Spud Year]],BF$3,Onshore_Wells_Jan_2024[[Original Wellbore Intent]:[Original Wellbore Intent]],"Exploration",Onshore_Wells_Jan_2024[[Sidetrack/Respud]:[Sidetrack/Respud]],"Geol. Sidetracks")</f>
        <v>0</v>
      </c>
      <c r="BG11" s="81">
        <f>COUNTIFS(Onshore_Wells_Jan_2024[[Region QB]:[Region QB]],"LAND",Onshore_Wells_Jan_2024[[Spud Year]:[Spud Year]],BG$3,Onshore_Wells_Jan_2024[[Original Wellbore Intent]:[Original Wellbore Intent]],"Exploration",Onshore_Wells_Jan_2024[[Sidetrack/Respud]:[Sidetrack/Respud]],"Geol. Sidetracks")</f>
        <v>0</v>
      </c>
      <c r="BH11" s="81">
        <f>COUNTIFS(Onshore_Wells_Jan_2024[[Region QB]:[Region QB]],"LAND",Onshore_Wells_Jan_2024[[Spud Year]:[Spud Year]],BH$3,Onshore_Wells_Jan_2024[[Original Wellbore Intent]:[Original Wellbore Intent]],"Exploration",Onshore_Wells_Jan_2024[[Sidetrack/Respud]:[Sidetrack/Respud]],"Geol. Sidetracks")</f>
        <v>0</v>
      </c>
      <c r="BI11" s="81">
        <f>COUNTIFS(Onshore_Wells_Jan_2024[[Region QB]:[Region QB]],"LAND",Onshore_Wells_Jan_2024[[Spud Year]:[Spud Year]],BI$3,Onshore_Wells_Jan_2024[[Original Wellbore Intent]:[Original Wellbore Intent]],"Exploration",Onshore_Wells_Jan_2024[[Sidetrack/Respud]:[Sidetrack/Respud]],"Geol. Sidetracks")</f>
        <v>0</v>
      </c>
      <c r="BJ11" s="81">
        <f>COUNTIFS(Onshore_Wells_Jan_2024[[Region QB]:[Region QB]],"LAND",Onshore_Wells_Jan_2024[[Spud Year]:[Spud Year]],BJ$3,Onshore_Wells_Jan_2024[[Original Wellbore Intent]:[Original Wellbore Intent]],"Exploration",Onshore_Wells_Jan_2024[[Sidetrack/Respud]:[Sidetrack/Respud]],"Geol. Sidetracks")</f>
        <v>0</v>
      </c>
      <c r="BK11" s="81">
        <f>COUNTIFS(Onshore_Wells_Jan_2024[[Region QB]:[Region QB]],"LAND",Onshore_Wells_Jan_2024[[Spud Year]:[Spud Year]],BK$3,Onshore_Wells_Jan_2024[[Original Wellbore Intent]:[Original Wellbore Intent]],"Exploration",Onshore_Wells_Jan_2024[[Sidetrack/Respud]:[Sidetrack/Respud]],"Geol. Sidetracks")</f>
        <v>0</v>
      </c>
      <c r="BL11" s="81">
        <f>COUNTIFS(Onshore_Wells_Jan_2024[[Region QB]:[Region QB]],"LAND",Onshore_Wells_Jan_2024[[Spud Year]:[Spud Year]],BL$3,Onshore_Wells_Jan_2024[[Original Wellbore Intent]:[Original Wellbore Intent]],"Exploration",Onshore_Wells_Jan_2024[[Sidetrack/Respud]:[Sidetrack/Respud]],"Geol. Sidetracks")</f>
        <v>0</v>
      </c>
      <c r="BM11" s="81">
        <f>COUNTIFS(Onshore_Wells_Jan_2024[[Region QB]:[Region QB]],"LAND",Onshore_Wells_Jan_2024[[Spud Year]:[Spud Year]],BM$3,Onshore_Wells_Jan_2024[[Original Wellbore Intent]:[Original Wellbore Intent]],"Exploration",Onshore_Wells_Jan_2024[[Sidetrack/Respud]:[Sidetrack/Respud]],"Geol. Sidetracks")</f>
        <v>0</v>
      </c>
      <c r="BN11" s="81">
        <f>COUNTIFS(Onshore_Wells_Jan_2024[[Region QB]:[Region QB]],"LAND",Onshore_Wells_Jan_2024[[Spud Year]:[Spud Year]],BN$3,Onshore_Wells_Jan_2024[[Original Wellbore Intent]:[Original Wellbore Intent]],"Exploration",Onshore_Wells_Jan_2024[[Sidetrack/Respud]:[Sidetrack/Respud]],"Geol. Sidetracks")</f>
        <v>0</v>
      </c>
      <c r="BO11" s="81">
        <f>COUNTIFS(Onshore_Wells_Jan_2024[[Region QB]:[Region QB]],"LAND",Onshore_Wells_Jan_2024[[Spud Year]:[Spud Year]],BO$3,Onshore_Wells_Jan_2024[[Original Wellbore Intent]:[Original Wellbore Intent]],"Exploration",Onshore_Wells_Jan_2024[[Sidetrack/Respud]:[Sidetrack/Respud]],"Geol. Sidetracks")</f>
        <v>0</v>
      </c>
      <c r="BP11" s="81">
        <f>COUNTIFS(Onshore_Wells_Jan_2024[[Region QB]:[Region QB]],"LAND",Onshore_Wells_Jan_2024[[Spud Year]:[Spud Year]],BP$3,Onshore_Wells_Jan_2024[[Original Wellbore Intent]:[Original Wellbore Intent]],"Exploration",Onshore_Wells_Jan_2024[[Sidetrack/Respud]:[Sidetrack/Respud]],"Geol. Sidetracks")</f>
        <v>0</v>
      </c>
      <c r="BQ11" s="81">
        <f>COUNTIFS(Onshore_Wells_Jan_2024[[Region QB]:[Region QB]],"LAND",Onshore_Wells_Jan_2024[[Spud Year]:[Spud Year]],BQ$3,Onshore_Wells_Jan_2024[[Original Wellbore Intent]:[Original Wellbore Intent]],"Exploration",Onshore_Wells_Jan_2024[[Sidetrack/Respud]:[Sidetrack/Respud]],"Geol. Sidetracks")</f>
        <v>0</v>
      </c>
      <c r="BR11" s="81">
        <f>COUNTIFS(Onshore_Wells_Jan_2024[[Region QB]:[Region QB]],"LAND",Onshore_Wells_Jan_2024[[Spud Year]:[Spud Year]],BR$3,Onshore_Wells_Jan_2024[[Original Wellbore Intent]:[Original Wellbore Intent]],"Exploration",Onshore_Wells_Jan_2024[[Sidetrack/Respud]:[Sidetrack/Respud]],"Geol. Sidetracks")</f>
        <v>0</v>
      </c>
      <c r="BS11" s="81">
        <f>COUNTIFS(Onshore_Wells_Jan_2024[[Region QB]:[Region QB]],"LAND",Onshore_Wells_Jan_2024[[Spud Year]:[Spud Year]],BS$3,Onshore_Wells_Jan_2024[[Original Wellbore Intent]:[Original Wellbore Intent]],"Exploration",Onshore_Wells_Jan_2024[[Sidetrack/Respud]:[Sidetrack/Respud]],"Geol. Sidetracks")</f>
        <v>0</v>
      </c>
      <c r="BT11" s="81">
        <f>COUNTIFS(Onshore_Wells_Jan_2024[[Region QB]:[Region QB]],"LAND",Onshore_Wells_Jan_2024[[Spud Year]:[Spud Year]],BT$3,Onshore_Wells_Jan_2024[[Original Wellbore Intent]:[Original Wellbore Intent]],"Exploration",Onshore_Wells_Jan_2024[[Sidetrack/Respud]:[Sidetrack/Respud]],"Geol. Sidetracks")</f>
        <v>0</v>
      </c>
      <c r="BU11" s="81">
        <f>COUNTIFS(Onshore_Wells_Jan_2024[[Region QB]:[Region QB]],"LAND",Onshore_Wells_Jan_2024[[Spud Year]:[Spud Year]],BU$3,Onshore_Wells_Jan_2024[[Original Wellbore Intent]:[Original Wellbore Intent]],"Exploration",Onshore_Wells_Jan_2024[[Sidetrack/Respud]:[Sidetrack/Respud]],"Geol. Sidetracks")</f>
        <v>0</v>
      </c>
      <c r="BV11" s="81">
        <f>COUNTIFS(Onshore_Wells_Jan_2024[[Region QB]:[Region QB]],"LAND",Onshore_Wells_Jan_2024[[Spud Year]:[Spud Year]],BV$3,Onshore_Wells_Jan_2024[[Original Wellbore Intent]:[Original Wellbore Intent]],"Exploration",Onshore_Wells_Jan_2024[[Sidetrack/Respud]:[Sidetrack/Respud]],"Geol. Sidetracks")</f>
        <v>0</v>
      </c>
      <c r="BW11" s="81">
        <f>COUNTIFS(Onshore_Wells_Jan_2024[[Region QB]:[Region QB]],"LAND",Onshore_Wells_Jan_2024[[Spud Year]:[Spud Year]],BW$3,Onshore_Wells_Jan_2024[[Original Wellbore Intent]:[Original Wellbore Intent]],"Exploration",Onshore_Wells_Jan_2024[[Sidetrack/Respud]:[Sidetrack/Respud]],"Geol. Sidetracks")</f>
        <v>0</v>
      </c>
      <c r="BX11" s="81">
        <f>COUNTIFS(Onshore_Wells_Jan_2024[[Region QB]:[Region QB]],"LAND",Onshore_Wells_Jan_2024[[Spud Year]:[Spud Year]],BX$3,Onshore_Wells_Jan_2024[[Original Wellbore Intent]:[Original Wellbore Intent]],"Exploration",Onshore_Wells_Jan_2024[[Sidetrack/Respud]:[Sidetrack/Respud]],"Geol. Sidetracks")</f>
        <v>0</v>
      </c>
      <c r="BY11" s="81">
        <f>COUNTIFS(Onshore_Wells_Jan_2024[[Region QB]:[Region QB]],"LAND",Onshore_Wells_Jan_2024[[Spud Year]:[Spud Year]],BY$3,Onshore_Wells_Jan_2024[[Original Wellbore Intent]:[Original Wellbore Intent]],"Exploration",Onshore_Wells_Jan_2024[[Sidetrack/Respud]:[Sidetrack/Respud]],"Geol. Sidetracks")</f>
        <v>0</v>
      </c>
      <c r="BZ11" s="81">
        <f>COUNTIFS(Onshore_Wells_Jan_2024[[Region QB]:[Region QB]],"LAND",Onshore_Wells_Jan_2024[[Spud Year]:[Spud Year]],BZ$3,Onshore_Wells_Jan_2024[[Original Wellbore Intent]:[Original Wellbore Intent]],"Exploration",Onshore_Wells_Jan_2024[[Sidetrack/Respud]:[Sidetrack/Respud]],"Geol. Sidetracks")</f>
        <v>0</v>
      </c>
      <c r="CA11" s="81">
        <f>COUNTIFS(Onshore_Wells_Jan_2024[[Region QB]:[Region QB]],"LAND",Onshore_Wells_Jan_2024[[Spud Year]:[Spud Year]],CA$3,Onshore_Wells_Jan_2024[[Original Wellbore Intent]:[Original Wellbore Intent]],"Exploration",Onshore_Wells_Jan_2024[[Sidetrack/Respud]:[Sidetrack/Respud]],"Geol. Sidetracks")</f>
        <v>0</v>
      </c>
      <c r="CB11" s="81">
        <f>COUNTIFS(Onshore_Wells_Jan_2024[[Region QB]:[Region QB]],"LAND",Onshore_Wells_Jan_2024[[Spud Year]:[Spud Year]],CB$3,Onshore_Wells_Jan_2024[[Original Wellbore Intent]:[Original Wellbore Intent]],"Exploration",Onshore_Wells_Jan_2024[[Sidetrack/Respud]:[Sidetrack/Respud]],"Geol. Sidetracks")</f>
        <v>0</v>
      </c>
      <c r="CC11" s="81">
        <f>COUNTIFS(Onshore_Wells_Jan_2024[[Region QB]:[Region QB]],"LAND",Onshore_Wells_Jan_2024[[Spud Year]:[Spud Year]],CC$3,Onshore_Wells_Jan_2024[[Original Wellbore Intent]:[Original Wellbore Intent]],"Exploration",Onshore_Wells_Jan_2024[[Sidetrack/Respud]:[Sidetrack/Respud]],"Geol. Sidetracks")</f>
        <v>0</v>
      </c>
      <c r="CD11" s="81">
        <f>COUNTIFS(Onshore_Wells_Jan_2024[[Region QB]:[Region QB]],"LAND",Onshore_Wells_Jan_2024[[Spud Year]:[Spud Year]],CD$3,Onshore_Wells_Jan_2024[[Original Wellbore Intent]:[Original Wellbore Intent]],"Exploration",Onshore_Wells_Jan_2024[[Sidetrack/Respud]:[Sidetrack/Respud]],"Geol. Sidetracks")</f>
        <v>0</v>
      </c>
      <c r="CE11" s="81">
        <f>COUNTIFS(Onshore_Wells_Jan_2024[[Region QB]:[Region QB]],"LAND",Onshore_Wells_Jan_2024[[Spud Year]:[Spud Year]],CE$3,Onshore_Wells_Jan_2024[[Original Wellbore Intent]:[Original Wellbore Intent]],"Exploration",Onshore_Wells_Jan_2024[[Sidetrack/Respud]:[Sidetrack/Respud]],"Geol. Sidetracks")</f>
        <v>0</v>
      </c>
      <c r="CF11" s="81">
        <f>COUNTIFS(Onshore_Wells_Jan_2024[[Region QB]:[Region QB]],"LAND",Onshore_Wells_Jan_2024[[Spud Year]:[Spud Year]],CF$3,Onshore_Wells_Jan_2024[[Original Wellbore Intent]:[Original Wellbore Intent]],"Exploration",Onshore_Wells_Jan_2024[[Sidetrack/Respud]:[Sidetrack/Respud]],"Geol. Sidetracks")</f>
        <v>0</v>
      </c>
      <c r="CG11" s="81">
        <f>COUNTIFS(Onshore_Wells_Jan_2024[[Region QB]:[Region QB]],"LAND",Onshore_Wells_Jan_2024[[Spud Year]:[Spud Year]],CG$3,Onshore_Wells_Jan_2024[[Original Wellbore Intent]:[Original Wellbore Intent]],"Exploration",Onshore_Wells_Jan_2024[[Sidetrack/Respud]:[Sidetrack/Respud]],"Geol. Sidetracks")</f>
        <v>0</v>
      </c>
      <c r="CH11" s="81">
        <f>COUNTIFS(Onshore_Wells_Jan_2024[[Region QB]:[Region QB]],"LAND",Onshore_Wells_Jan_2024[[Spud Year]:[Spud Year]],CH$3,Onshore_Wells_Jan_2024[[Original Wellbore Intent]:[Original Wellbore Intent]],"Exploration",Onshore_Wells_Jan_2024[[Sidetrack/Respud]:[Sidetrack/Respud]],"Geol. Sidetracks")</f>
        <v>0</v>
      </c>
      <c r="CI11" s="81">
        <f>COUNTIFS(Onshore_Wells_Jan_2024[[Region QB]:[Region QB]],"LAND",Onshore_Wells_Jan_2024[[Spud Year]:[Spud Year]],CI$3,Onshore_Wells_Jan_2024[[Original Wellbore Intent]:[Original Wellbore Intent]],"Exploration",Onshore_Wells_Jan_2024[[Sidetrack/Respud]:[Sidetrack/Respud]],"Geol. Sidetracks")</f>
        <v>0</v>
      </c>
      <c r="CJ11" s="81">
        <f>COUNTIFS(Onshore_Wells_Jan_2024[[Region QB]:[Region QB]],"LAND",Onshore_Wells_Jan_2024[[Spud Year]:[Spud Year]],CJ$3,Onshore_Wells_Jan_2024[[Original Wellbore Intent]:[Original Wellbore Intent]],"Exploration",Onshore_Wells_Jan_2024[[Sidetrack/Respud]:[Sidetrack/Respud]],"Geol. Sidetracks")</f>
        <v>0</v>
      </c>
      <c r="CK11" s="81">
        <f>COUNTIFS(Onshore_Wells_Jan_2024[[Region QB]:[Region QB]],"LAND",Onshore_Wells_Jan_2024[[Spud Year]:[Spud Year]],CK$3,Onshore_Wells_Jan_2024[[Original Wellbore Intent]:[Original Wellbore Intent]],"Exploration",Onshore_Wells_Jan_2024[[Sidetrack/Respud]:[Sidetrack/Respud]],"Geol. Sidetracks")</f>
        <v>0</v>
      </c>
      <c r="CL11" s="81">
        <f>COUNTIFS(Onshore_Wells_Jan_2024[[Region QB]:[Region QB]],"LAND",Onshore_Wells_Jan_2024[[Spud Year]:[Spud Year]],CL$3,Onshore_Wells_Jan_2024[[Original Wellbore Intent]:[Original Wellbore Intent]],"Exploration",Onshore_Wells_Jan_2024[[Sidetrack/Respud]:[Sidetrack/Respud]],"Geol. Sidetracks")</f>
        <v>0</v>
      </c>
      <c r="CM11" s="81">
        <f>COUNTIFS(Onshore_Wells_Jan_2024[[Region QB]:[Region QB]],"LAND",Onshore_Wells_Jan_2024[[Spud Year]:[Spud Year]],CM$3,Onshore_Wells_Jan_2024[[Original Wellbore Intent]:[Original Wellbore Intent]],"Exploration",Onshore_Wells_Jan_2024[[Sidetrack/Respud]:[Sidetrack/Respud]],"Geol. Sidetracks")</f>
        <v>0</v>
      </c>
      <c r="CN11" s="81">
        <f>COUNTIFS(Onshore_Wells_Jan_2024[[Region QB]:[Region QB]],"LAND",Onshore_Wells_Jan_2024[[Spud Year]:[Spud Year]],CN$3,Onshore_Wells_Jan_2024[[Original Wellbore Intent]:[Original Wellbore Intent]],"Exploration",Onshore_Wells_Jan_2024[[Sidetrack/Respud]:[Sidetrack/Respud]],"Geol. Sidetracks")</f>
        <v>0</v>
      </c>
      <c r="CO11" s="81">
        <f>COUNTIFS(Onshore_Wells_Jan_2024[[Region QB]:[Region QB]],"LAND",Onshore_Wells_Jan_2024[[Spud Year]:[Spud Year]],CO$3,Onshore_Wells_Jan_2024[[Original Wellbore Intent]:[Original Wellbore Intent]],"Exploration",Onshore_Wells_Jan_2024[[Sidetrack/Respud]:[Sidetrack/Respud]],"Geol. Sidetracks")</f>
        <v>0</v>
      </c>
      <c r="CP11" s="81">
        <f>COUNTIFS(Onshore_Wells_Jan_2024[[Region QB]:[Region QB]],"LAND",Onshore_Wells_Jan_2024[[Spud Year]:[Spud Year]],CP$3,Onshore_Wells_Jan_2024[[Original Wellbore Intent]:[Original Wellbore Intent]],"Exploration",Onshore_Wells_Jan_2024[[Sidetrack/Respud]:[Sidetrack/Respud]],"Geol. Sidetracks")</f>
        <v>0</v>
      </c>
      <c r="CQ11" s="81">
        <f>COUNTIFS(Onshore_Wells_Jan_2024[[Region QB]:[Region QB]],"LAND",Onshore_Wells_Jan_2024[[Spud Year]:[Spud Year]],CQ$3,Onshore_Wells_Jan_2024[[Original Wellbore Intent]:[Original Wellbore Intent]],"Exploration",Onshore_Wells_Jan_2024[[Sidetrack/Respud]:[Sidetrack/Respud]],"Geol. Sidetracks")</f>
        <v>0</v>
      </c>
      <c r="CR11" s="81">
        <f>COUNTIFS(Onshore_Wells_Jan_2024[[Region QB]:[Region QB]],"LAND",Onshore_Wells_Jan_2024[[Spud Year]:[Spud Year]],CR$3,Onshore_Wells_Jan_2024[[Original Wellbore Intent]:[Original Wellbore Intent]],"Exploration",Onshore_Wells_Jan_2024[[Sidetrack/Respud]:[Sidetrack/Respud]],"Geol. Sidetracks")</f>
        <v>0</v>
      </c>
      <c r="CS11" s="81">
        <f>COUNTIFS(Onshore_Wells_Jan_2024[[Region QB]:[Region QB]],"LAND",Onshore_Wells_Jan_2024[[Spud Year]:[Spud Year]],CS$3,Onshore_Wells_Jan_2024[[Original Wellbore Intent]:[Original Wellbore Intent]],"Exploration",Onshore_Wells_Jan_2024[[Sidetrack/Respud]:[Sidetrack/Respud]],"Geol. Sidetracks")</f>
        <v>1</v>
      </c>
      <c r="CT11" s="81">
        <f>COUNTIFS(Onshore_Wells_Jan_2024[[Region QB]:[Region QB]],"LAND",Onshore_Wells_Jan_2024[[Spud Year]:[Spud Year]],CT$3,Onshore_Wells_Jan_2024[[Original Wellbore Intent]:[Original Wellbore Intent]],"Exploration",Onshore_Wells_Jan_2024[[Sidetrack/Respud]:[Sidetrack/Respud]],"Geol. Sidetracks")</f>
        <v>0</v>
      </c>
      <c r="CU11" s="81">
        <f>COUNTIFS(Onshore_Wells_Jan_2024[[Region QB]:[Region QB]],"LAND",Onshore_Wells_Jan_2024[[Spud Year]:[Spud Year]],CU$3,Onshore_Wells_Jan_2024[[Original Wellbore Intent]:[Original Wellbore Intent]],"Exploration",Onshore_Wells_Jan_2024[[Sidetrack/Respud]:[Sidetrack/Respud]],"Geol. Sidetracks")</f>
        <v>0</v>
      </c>
      <c r="CV11" s="81">
        <f>COUNTIFS(Onshore_Wells_Jan_2024[[Region QB]:[Region QB]],"LAND",Onshore_Wells_Jan_2024[[Spud Year]:[Spud Year]],CV$3,Onshore_Wells_Jan_2024[[Original Wellbore Intent]:[Original Wellbore Intent]],"Exploration",Onshore_Wells_Jan_2024[[Sidetrack/Respud]:[Sidetrack/Respud]],"Geol. Sidetracks")</f>
        <v>0</v>
      </c>
      <c r="CW11" s="81">
        <f>COUNTIFS(Onshore_Wells_Jan_2024[[Region QB]:[Region QB]],"LAND",Onshore_Wells_Jan_2024[[Spud Year]:[Spud Year]],CW$3,Onshore_Wells_Jan_2024[[Original Wellbore Intent]:[Original Wellbore Intent]],"Exploration",Onshore_Wells_Jan_2024[[Sidetrack/Respud]:[Sidetrack/Respud]],"Geol. Sidetracks")</f>
        <v>0</v>
      </c>
      <c r="CX11" s="81">
        <f>COUNTIFS(Onshore_Wells_Jan_2024[[Region QB]:[Region QB]],"LAND",Onshore_Wells_Jan_2024[[Spud Year]:[Spud Year]],CX$3,Onshore_Wells_Jan_2024[[Original Wellbore Intent]:[Original Wellbore Intent]],"Exploration",Onshore_Wells_Jan_2024[[Sidetrack/Respud]:[Sidetrack/Respud]],"Geol. Sidetracks")</f>
        <v>0</v>
      </c>
      <c r="CY11" s="81">
        <f>COUNTIFS(Onshore_Wells_Jan_2024[[Region QB]:[Region QB]],"LAND",Onshore_Wells_Jan_2024[[Spud Year]:[Spud Year]],CY$3,Onshore_Wells_Jan_2024[[Original Wellbore Intent]:[Original Wellbore Intent]],"Exploration",Onshore_Wells_Jan_2024[[Sidetrack/Respud]:[Sidetrack/Respud]],"Geol. Sidetracks")</f>
        <v>0</v>
      </c>
      <c r="CZ11" s="81">
        <f>COUNTIFS(Onshore_Wells_Jan_2024[[Region QB]:[Region QB]],"LAND",Onshore_Wells_Jan_2024[[Spud Year]:[Spud Year]],CZ$3,Onshore_Wells_Jan_2024[[Original Wellbore Intent]:[Original Wellbore Intent]],"Exploration",Onshore_Wells_Jan_2024[[Sidetrack/Respud]:[Sidetrack/Respud]],"Geol. Sidetracks")</f>
        <v>0</v>
      </c>
      <c r="DA11" s="81">
        <f>COUNTIFS(Onshore_Wells_Jan_2024[[Region QB]:[Region QB]],"LAND",Onshore_Wells_Jan_2024[[Spud Year]:[Spud Year]],DA$3,Onshore_Wells_Jan_2024[[Original Wellbore Intent]:[Original Wellbore Intent]],"Exploration",Onshore_Wells_Jan_2024[[Sidetrack/Respud]:[Sidetrack/Respud]],"Geol. Sidetracks")</f>
        <v>0</v>
      </c>
      <c r="DB11" s="81">
        <f>COUNTIFS(Onshore_Wells_Jan_2024[[Region QB]:[Region QB]],"LAND",Onshore_Wells_Jan_2024[[Spud Year]:[Spud Year]],DB$3,Onshore_Wells_Jan_2024[[Original Wellbore Intent]:[Original Wellbore Intent]],"Exploration",Onshore_Wells_Jan_2024[[Sidetrack/Respud]:[Sidetrack/Respud]],"Geol. Sidetracks")</f>
        <v>0</v>
      </c>
      <c r="DC11" s="81">
        <f>COUNTIFS(Onshore_Wells_Jan_2024[[Region QB]:[Region QB]],"LAND",Onshore_Wells_Jan_2024[[Spud Year]:[Spud Year]],DC$3,Onshore_Wells_Jan_2024[[Original Wellbore Intent]:[Original Wellbore Intent]],"Exploration",Onshore_Wells_Jan_2024[[Sidetrack/Respud]:[Sidetrack/Respud]],"Geol. Sidetracks")</f>
        <v>0</v>
      </c>
      <c r="DD11" s="81">
        <f>COUNTIFS(Onshore_Wells_Jan_2024[[Region QB]:[Region QB]],"LAND",Onshore_Wells_Jan_2024[[Spud Year]:[Spud Year]],DD$3,Onshore_Wells_Jan_2024[[Original Wellbore Intent]:[Original Wellbore Intent]],"Exploration",Onshore_Wells_Jan_2024[[Sidetrack/Respud]:[Sidetrack/Respud]],"Geol. Sidetracks")</f>
        <v>0</v>
      </c>
      <c r="DE11" s="81">
        <f>COUNTIFS(Onshore_Wells_Jan_2024[[Region QB]:[Region QB]],"LAND",Onshore_Wells_Jan_2024[[Spud Year]:[Spud Year]],DE$3,Onshore_Wells_Jan_2024[[Original Wellbore Intent]:[Original Wellbore Intent]],"Exploration",Onshore_Wells_Jan_2024[[Sidetrack/Respud]:[Sidetrack/Respud]],"Geol. Sidetracks")</f>
        <v>1</v>
      </c>
      <c r="DF11" s="81">
        <f>COUNTIFS(Onshore_Wells_Jan_2024[[Region QB]:[Region QB]],"LAND",Onshore_Wells_Jan_2024[[Spud Year]:[Spud Year]],DF$3,Onshore_Wells_Jan_2024[[Original Wellbore Intent]:[Original Wellbore Intent]],"Exploration",Onshore_Wells_Jan_2024[[Sidetrack/Respud]:[Sidetrack/Respud]],"Geol. Sidetracks")</f>
        <v>1</v>
      </c>
      <c r="DG11" s="81">
        <f>COUNTIFS(Onshore_Wells_Jan_2024[[Region QB]:[Region QB]],"LAND",Onshore_Wells_Jan_2024[[Spud Year]:[Spud Year]],DG$3,Onshore_Wells_Jan_2024[[Original Wellbore Intent]:[Original Wellbore Intent]],"Exploration",Onshore_Wells_Jan_2024[[Sidetrack/Respud]:[Sidetrack/Respud]],"Geol. Sidetracks")</f>
        <v>0</v>
      </c>
      <c r="DH11" s="81">
        <f>COUNTIFS(Onshore_Wells_Jan_2024[[Region QB]:[Region QB]],"LAND",Onshore_Wells_Jan_2024[[Spud Year]:[Spud Year]],DH$3,Onshore_Wells_Jan_2024[[Original Wellbore Intent]:[Original Wellbore Intent]],"Exploration",Onshore_Wells_Jan_2024[[Sidetrack/Respud]:[Sidetrack/Respud]],"Geol. Sidetracks")</f>
        <v>0</v>
      </c>
      <c r="DI11" s="81">
        <f>COUNTIFS(Onshore_Wells_Jan_2024[[Region QB]:[Region QB]],"LAND",Onshore_Wells_Jan_2024[[Spud Year]:[Spud Year]],DI$3,Onshore_Wells_Jan_2024[[Original Wellbore Intent]:[Original Wellbore Intent]],"Exploration",Onshore_Wells_Jan_2024[[Sidetrack/Respud]:[Sidetrack/Respud]],"Geol. Sidetracks")</f>
        <v>0</v>
      </c>
      <c r="DJ11" s="81">
        <f>COUNTIFS(Onshore_Wells_Jan_2024[[Region QB]:[Region QB]],"LAND",Onshore_Wells_Jan_2024[[Spud Year]:[Spud Year]],DJ$3,Onshore_Wells_Jan_2024[[Original Wellbore Intent]:[Original Wellbore Intent]],"Exploration",Onshore_Wells_Jan_2024[[Sidetrack/Respud]:[Sidetrack/Respud]],"Geol. Sidetracks")</f>
        <v>0</v>
      </c>
      <c r="DK11" s="81">
        <f>COUNTIFS(Onshore_Wells_Jan_2024[[Region QB]:[Region QB]],"LAND",Onshore_Wells_Jan_2024[[Spud Year]:[Spud Year]],DK$3,Onshore_Wells_Jan_2024[[Original Wellbore Intent]:[Original Wellbore Intent]],"Exploration",Onshore_Wells_Jan_2024[[Sidetrack/Respud]:[Sidetrack/Respud]],"Geol. Sidetracks")</f>
        <v>0</v>
      </c>
      <c r="DL11" s="81">
        <f>COUNTIFS(Onshore_Wells_Jan_2024[[Region QB]:[Region QB]],"LAND",Onshore_Wells_Jan_2024[[Spud Year]:[Spud Year]],DL$3,Onshore_Wells_Jan_2024[[Original Wellbore Intent]:[Original Wellbore Intent]],"Exploration",Onshore_Wells_Jan_2024[[Sidetrack/Respud]:[Sidetrack/Respud]],"Geol. Sidetracks")</f>
        <v>0</v>
      </c>
      <c r="DM11" s="81">
        <f>COUNTIFS(Onshore_Wells_Jan_2024[[Region QB]:[Region QB]],"LAND",Onshore_Wells_Jan_2024[[Spud Year]:[Spud Year]],DM$3,Onshore_Wells_Jan_2024[[Original Wellbore Intent]:[Original Wellbore Intent]],"Exploration",Onshore_Wells_Jan_2024[[Sidetrack/Respud]:[Sidetrack/Respud]],"Geol. Sidetracks")</f>
        <v>0</v>
      </c>
      <c r="DN11" s="81">
        <f>COUNTIFS(Onshore_Wells_Jan_2024[[Region QB]:[Region QB]],"LAND",Onshore_Wells_Jan_2024[[Spud Year]:[Spud Year]],DN$3,Onshore_Wells_Jan_2024[[Original Wellbore Intent]:[Original Wellbore Intent]],"Exploration",Onshore_Wells_Jan_2024[[Sidetrack/Respud]:[Sidetrack/Respud]],"Geol. Sidetracks")</f>
        <v>1</v>
      </c>
      <c r="DO11" s="81">
        <f>COUNTIFS(Onshore_Wells_Jan_2024[[Region QB]:[Region QB]],"LAND",Onshore_Wells_Jan_2024[[Spud Year]:[Spud Year]],DO$3,Onshore_Wells_Jan_2024[[Original Wellbore Intent]:[Original Wellbore Intent]],"Exploration",Onshore_Wells_Jan_2024[[Sidetrack/Respud]:[Sidetrack/Respud]],"Geol. Sidetracks")</f>
        <v>0</v>
      </c>
      <c r="DP11" s="81">
        <f>COUNTIFS(Onshore_Wells_Jan_2024[[Region QB]:[Region QB]],"LAND",Onshore_Wells_Jan_2024[[Spud Year]:[Spud Year]],DP$3,Onshore_Wells_Jan_2024[[Original Wellbore Intent]:[Original Wellbore Intent]],"Exploration",Onshore_Wells_Jan_2024[[Sidetrack/Respud]:[Sidetrack/Respud]],"Geol. Sidetracks")</f>
        <v>0</v>
      </c>
      <c r="DQ11" s="81">
        <f>COUNTIFS(Onshore_Wells_Jan_2024[[Region QB]:[Region QB]],"LAND",Onshore_Wells_Jan_2024[[Spud Year]:[Spud Year]],DQ$3,Onshore_Wells_Jan_2024[[Original Wellbore Intent]:[Original Wellbore Intent]],"Exploration",Onshore_Wells_Jan_2024[[Sidetrack/Respud]:[Sidetrack/Respud]],"Geol. Sidetracks")</f>
        <v>0</v>
      </c>
      <c r="DR11" s="81">
        <f>COUNTIFS(Onshore_Wells_Jan_2024[[Region QB]:[Region QB]],"LAND",Onshore_Wells_Jan_2024[[Spud Year]:[Spud Year]],DR$3,Onshore_Wells_Jan_2024[[Original Wellbore Intent]:[Original Wellbore Intent]],"Exploration",Onshore_Wells_Jan_2024[[Sidetrack/Respud]:[Sidetrack/Respud]],"Geol. Sidetracks")</f>
        <v>0</v>
      </c>
      <c r="DS11" s="81">
        <f>COUNTIFS(Onshore_Wells_Jan_2024[[Region QB]:[Region QB]],"LAND",Onshore_Wells_Jan_2024[[Spud Year]:[Spud Year]],DS$3,Onshore_Wells_Jan_2024[[Original Wellbore Intent]:[Original Wellbore Intent]],"Exploration",Onshore_Wells_Jan_2024[[Sidetrack/Respud]:[Sidetrack/Respud]],"Geol. Sidetracks")</f>
        <v>0</v>
      </c>
      <c r="DT11" s="99">
        <f>SUM(B11:DS11)</f>
        <v>4</v>
      </c>
    </row>
    <row r="12" spans="1:124" s="17" customFormat="1" x14ac:dyDescent="0.3">
      <c r="A12" s="36" t="s">
        <v>55</v>
      </c>
      <c r="B12" s="98">
        <f>COUNTIFS(Onshore_Wells_Jan_2024[[Region QB]:[Region QB]],"LAND",Onshore_Wells_Jan_2024[[Spud Year]:[Spud Year]],B$3,Onshore_Wells_Jan_2024[[Original Wellbore Intent]:[Original Wellbore Intent]],"Appraisal",Onshore_Wells_Jan_2024[[Sidetrack/Respud]:[Sidetrack/Respud]],"Geol. Sidetracks")</f>
        <v>0</v>
      </c>
      <c r="C12" s="81">
        <f>COUNTIFS(Onshore_Wells_Jan_2024[[Region QB]:[Region QB]],"LAND",Onshore_Wells_Jan_2024[[Spud Year]:[Spud Year]],C$3,Onshore_Wells_Jan_2024[[Original Wellbore Intent]:[Original Wellbore Intent]],"Appraisal",Onshore_Wells_Jan_2024[[Sidetrack/Respud]:[Sidetrack/Respud]],"Geol. Sidetracks")</f>
        <v>0</v>
      </c>
      <c r="D12" s="81">
        <f>COUNTIFS(Onshore_Wells_Jan_2024[[Region QB]:[Region QB]],"LAND",Onshore_Wells_Jan_2024[[Spud Year]:[Spud Year]],D$3,Onshore_Wells_Jan_2024[[Original Wellbore Intent]:[Original Wellbore Intent]],"Appraisal",Onshore_Wells_Jan_2024[[Sidetrack/Respud]:[Sidetrack/Respud]],"Geol. Sidetracks")</f>
        <v>0</v>
      </c>
      <c r="E12" s="81">
        <f>COUNTIFS(Onshore_Wells_Jan_2024[[Region QB]:[Region QB]],"LAND",Onshore_Wells_Jan_2024[[Spud Year]:[Spud Year]],E$3,Onshore_Wells_Jan_2024[[Original Wellbore Intent]:[Original Wellbore Intent]],"Appraisal",Onshore_Wells_Jan_2024[[Sidetrack/Respud]:[Sidetrack/Respud]],"Geol. Sidetracks")</f>
        <v>0</v>
      </c>
      <c r="F12" s="81">
        <f>COUNTIFS(Onshore_Wells_Jan_2024[[Region QB]:[Region QB]],"LAND",Onshore_Wells_Jan_2024[[Spud Year]:[Spud Year]],F$3,Onshore_Wells_Jan_2024[[Original Wellbore Intent]:[Original Wellbore Intent]],"Appraisal",Onshore_Wells_Jan_2024[[Sidetrack/Respud]:[Sidetrack/Respud]],"Geol. Sidetracks")</f>
        <v>0</v>
      </c>
      <c r="G12" s="81">
        <f>COUNTIFS(Onshore_Wells_Jan_2024[[Region QB]:[Region QB]],"LAND",Onshore_Wells_Jan_2024[[Spud Year]:[Spud Year]],G$3,Onshore_Wells_Jan_2024[[Original Wellbore Intent]:[Original Wellbore Intent]],"Appraisal",Onshore_Wells_Jan_2024[[Sidetrack/Respud]:[Sidetrack/Respud]],"Geol. Sidetracks")</f>
        <v>0</v>
      </c>
      <c r="H12" s="81">
        <f>COUNTIFS(Onshore_Wells_Jan_2024[[Region QB]:[Region QB]],"LAND",Onshore_Wells_Jan_2024[[Spud Year]:[Spud Year]],H$3,Onshore_Wells_Jan_2024[[Original Wellbore Intent]:[Original Wellbore Intent]],"Appraisal",Onshore_Wells_Jan_2024[[Sidetrack/Respud]:[Sidetrack/Respud]],"Geol. Sidetracks")</f>
        <v>0</v>
      </c>
      <c r="I12" s="81">
        <f>COUNTIFS(Onshore_Wells_Jan_2024[[Region QB]:[Region QB]],"LAND",Onshore_Wells_Jan_2024[[Spud Year]:[Spud Year]],I$3,Onshore_Wells_Jan_2024[[Original Wellbore Intent]:[Original Wellbore Intent]],"Appraisal",Onshore_Wells_Jan_2024[[Sidetrack/Respud]:[Sidetrack/Respud]],"Geol. Sidetracks")</f>
        <v>0</v>
      </c>
      <c r="J12" s="81">
        <f>COUNTIFS(Onshore_Wells_Jan_2024[[Region QB]:[Region QB]],"LAND",Onshore_Wells_Jan_2024[[Spud Year]:[Spud Year]],J$3,Onshore_Wells_Jan_2024[[Original Wellbore Intent]:[Original Wellbore Intent]],"Appraisal",Onshore_Wells_Jan_2024[[Sidetrack/Respud]:[Sidetrack/Respud]],"Geol. Sidetracks")</f>
        <v>0</v>
      </c>
      <c r="K12" s="81">
        <f>COUNTIFS(Onshore_Wells_Jan_2024[[Region QB]:[Region QB]],"LAND",Onshore_Wells_Jan_2024[[Spud Year]:[Spud Year]],K$3,Onshore_Wells_Jan_2024[[Original Wellbore Intent]:[Original Wellbore Intent]],"Appraisal",Onshore_Wells_Jan_2024[[Sidetrack/Respud]:[Sidetrack/Respud]],"Geol. Sidetracks")</f>
        <v>0</v>
      </c>
      <c r="L12" s="81">
        <f>COUNTIFS(Onshore_Wells_Jan_2024[[Region QB]:[Region QB]],"LAND",Onshore_Wells_Jan_2024[[Spud Year]:[Spud Year]],L$3,Onshore_Wells_Jan_2024[[Original Wellbore Intent]:[Original Wellbore Intent]],"Appraisal",Onshore_Wells_Jan_2024[[Sidetrack/Respud]:[Sidetrack/Respud]],"Geol. Sidetracks")</f>
        <v>0</v>
      </c>
      <c r="M12" s="81">
        <f>COUNTIFS(Onshore_Wells_Jan_2024[[Region QB]:[Region QB]],"LAND",Onshore_Wells_Jan_2024[[Spud Year]:[Spud Year]],M$3,Onshore_Wells_Jan_2024[[Original Wellbore Intent]:[Original Wellbore Intent]],"Appraisal",Onshore_Wells_Jan_2024[[Sidetrack/Respud]:[Sidetrack/Respud]],"Geol. Sidetracks")</f>
        <v>0</v>
      </c>
      <c r="N12" s="81">
        <f>COUNTIFS(Onshore_Wells_Jan_2024[[Region QB]:[Region QB]],"LAND",Onshore_Wells_Jan_2024[[Spud Year]:[Spud Year]],N$3,Onshore_Wells_Jan_2024[[Original Wellbore Intent]:[Original Wellbore Intent]],"Appraisal",Onshore_Wells_Jan_2024[[Sidetrack/Respud]:[Sidetrack/Respud]],"Geol. Sidetracks")</f>
        <v>0</v>
      </c>
      <c r="O12" s="81">
        <f>COUNTIFS(Onshore_Wells_Jan_2024[[Region QB]:[Region QB]],"LAND",Onshore_Wells_Jan_2024[[Spud Year]:[Spud Year]],O$3,Onshore_Wells_Jan_2024[[Original Wellbore Intent]:[Original Wellbore Intent]],"Appraisal",Onshore_Wells_Jan_2024[[Sidetrack/Respud]:[Sidetrack/Respud]],"Geol. Sidetracks")</f>
        <v>0</v>
      </c>
      <c r="P12" s="81">
        <f>COUNTIFS(Onshore_Wells_Jan_2024[[Region QB]:[Region QB]],"LAND",Onshore_Wells_Jan_2024[[Spud Year]:[Spud Year]],P$3,Onshore_Wells_Jan_2024[[Original Wellbore Intent]:[Original Wellbore Intent]],"Appraisal",Onshore_Wells_Jan_2024[[Sidetrack/Respud]:[Sidetrack/Respud]],"Geol. Sidetracks")</f>
        <v>0</v>
      </c>
      <c r="Q12" s="81">
        <f>COUNTIFS(Onshore_Wells_Jan_2024[[Region QB]:[Region QB]],"LAND",Onshore_Wells_Jan_2024[[Spud Year]:[Spud Year]],Q$3,Onshore_Wells_Jan_2024[[Original Wellbore Intent]:[Original Wellbore Intent]],"Appraisal",Onshore_Wells_Jan_2024[[Sidetrack/Respud]:[Sidetrack/Respud]],"Geol. Sidetracks")</f>
        <v>0</v>
      </c>
      <c r="R12" s="81">
        <f>COUNTIFS(Onshore_Wells_Jan_2024[[Region QB]:[Region QB]],"LAND",Onshore_Wells_Jan_2024[[Spud Year]:[Spud Year]],R$3,Onshore_Wells_Jan_2024[[Original Wellbore Intent]:[Original Wellbore Intent]],"Appraisal",Onshore_Wells_Jan_2024[[Sidetrack/Respud]:[Sidetrack/Respud]],"Geol. Sidetracks")</f>
        <v>0</v>
      </c>
      <c r="S12" s="81">
        <f>COUNTIFS(Onshore_Wells_Jan_2024[[Region QB]:[Region QB]],"LAND",Onshore_Wells_Jan_2024[[Spud Year]:[Spud Year]],S$3,Onshore_Wells_Jan_2024[[Original Wellbore Intent]:[Original Wellbore Intent]],"Appraisal",Onshore_Wells_Jan_2024[[Sidetrack/Respud]:[Sidetrack/Respud]],"Geol. Sidetracks")</f>
        <v>0</v>
      </c>
      <c r="T12" s="81">
        <f>COUNTIFS(Onshore_Wells_Jan_2024[[Region QB]:[Region QB]],"LAND",Onshore_Wells_Jan_2024[[Spud Year]:[Spud Year]],T$3,Onshore_Wells_Jan_2024[[Original Wellbore Intent]:[Original Wellbore Intent]],"Appraisal",Onshore_Wells_Jan_2024[[Sidetrack/Respud]:[Sidetrack/Respud]],"Geol. Sidetracks")</f>
        <v>0</v>
      </c>
      <c r="U12" s="81">
        <f>COUNTIFS(Onshore_Wells_Jan_2024[[Region QB]:[Region QB]],"LAND",Onshore_Wells_Jan_2024[[Spud Year]:[Spud Year]],U$3,Onshore_Wells_Jan_2024[[Original Wellbore Intent]:[Original Wellbore Intent]],"Appraisal",Onshore_Wells_Jan_2024[[Sidetrack/Respud]:[Sidetrack/Respud]],"Geol. Sidetracks")</f>
        <v>0</v>
      </c>
      <c r="V12" s="81">
        <f>COUNTIFS(Onshore_Wells_Jan_2024[[Region QB]:[Region QB]],"LAND",Onshore_Wells_Jan_2024[[Spud Year]:[Spud Year]],V$3,Onshore_Wells_Jan_2024[[Original Wellbore Intent]:[Original Wellbore Intent]],"Appraisal",Onshore_Wells_Jan_2024[[Sidetrack/Respud]:[Sidetrack/Respud]],"Geol. Sidetracks")</f>
        <v>0</v>
      </c>
      <c r="W12" s="81">
        <f>COUNTIFS(Onshore_Wells_Jan_2024[[Region QB]:[Region QB]],"LAND",Onshore_Wells_Jan_2024[[Spud Year]:[Spud Year]],W$3,Onshore_Wells_Jan_2024[[Original Wellbore Intent]:[Original Wellbore Intent]],"Appraisal",Onshore_Wells_Jan_2024[[Sidetrack/Respud]:[Sidetrack/Respud]],"Geol. Sidetracks")</f>
        <v>0</v>
      </c>
      <c r="X12" s="81">
        <f>COUNTIFS(Onshore_Wells_Jan_2024[[Region QB]:[Region QB]],"LAND",Onshore_Wells_Jan_2024[[Spud Year]:[Spud Year]],X$3,Onshore_Wells_Jan_2024[[Original Wellbore Intent]:[Original Wellbore Intent]],"Appraisal",Onshore_Wells_Jan_2024[[Sidetrack/Respud]:[Sidetrack/Respud]],"Geol. Sidetracks")</f>
        <v>0</v>
      </c>
      <c r="Y12" s="81">
        <f>COUNTIFS(Onshore_Wells_Jan_2024[[Region QB]:[Region QB]],"LAND",Onshore_Wells_Jan_2024[[Spud Year]:[Spud Year]],Y$3,Onshore_Wells_Jan_2024[[Original Wellbore Intent]:[Original Wellbore Intent]],"Appraisal",Onshore_Wells_Jan_2024[[Sidetrack/Respud]:[Sidetrack/Respud]],"Geol. Sidetracks")</f>
        <v>0</v>
      </c>
      <c r="Z12" s="81">
        <f>COUNTIFS(Onshore_Wells_Jan_2024[[Region QB]:[Region QB]],"LAND",Onshore_Wells_Jan_2024[[Spud Year]:[Spud Year]],Z$3,Onshore_Wells_Jan_2024[[Original Wellbore Intent]:[Original Wellbore Intent]],"Appraisal",Onshore_Wells_Jan_2024[[Sidetrack/Respud]:[Sidetrack/Respud]],"Geol. Sidetracks")</f>
        <v>0</v>
      </c>
      <c r="AA12" s="81">
        <f>COUNTIFS(Onshore_Wells_Jan_2024[[Region QB]:[Region QB]],"LAND",Onshore_Wells_Jan_2024[[Spud Year]:[Spud Year]],AA$3,Onshore_Wells_Jan_2024[[Original Wellbore Intent]:[Original Wellbore Intent]],"Appraisal",Onshore_Wells_Jan_2024[[Sidetrack/Respud]:[Sidetrack/Respud]],"Geol. Sidetracks")</f>
        <v>0</v>
      </c>
      <c r="AB12" s="81">
        <f>COUNTIFS(Onshore_Wells_Jan_2024[[Region QB]:[Region QB]],"LAND",Onshore_Wells_Jan_2024[[Spud Year]:[Spud Year]],AB$3,Onshore_Wells_Jan_2024[[Original Wellbore Intent]:[Original Wellbore Intent]],"Appraisal",Onshore_Wells_Jan_2024[[Sidetrack/Respud]:[Sidetrack/Respud]],"Geol. Sidetracks")</f>
        <v>0</v>
      </c>
      <c r="AC12" s="81">
        <f>COUNTIFS(Onshore_Wells_Jan_2024[[Region QB]:[Region QB]],"LAND",Onshore_Wells_Jan_2024[[Spud Year]:[Spud Year]],AC$3,Onshore_Wells_Jan_2024[[Original Wellbore Intent]:[Original Wellbore Intent]],"Appraisal",Onshore_Wells_Jan_2024[[Sidetrack/Respud]:[Sidetrack/Respud]],"Geol. Sidetracks")</f>
        <v>0</v>
      </c>
      <c r="AD12" s="81">
        <f>COUNTIFS(Onshore_Wells_Jan_2024[[Region QB]:[Region QB]],"LAND",Onshore_Wells_Jan_2024[[Spud Year]:[Spud Year]],AD$3,Onshore_Wells_Jan_2024[[Original Wellbore Intent]:[Original Wellbore Intent]],"Appraisal",Onshore_Wells_Jan_2024[[Sidetrack/Respud]:[Sidetrack/Respud]],"Geol. Sidetracks")</f>
        <v>0</v>
      </c>
      <c r="AE12" s="81">
        <f>COUNTIFS(Onshore_Wells_Jan_2024[[Region QB]:[Region QB]],"LAND",Onshore_Wells_Jan_2024[[Spud Year]:[Spud Year]],AE$3,Onshore_Wells_Jan_2024[[Original Wellbore Intent]:[Original Wellbore Intent]],"Appraisal",Onshore_Wells_Jan_2024[[Sidetrack/Respud]:[Sidetrack/Respud]],"Geol. Sidetracks")</f>
        <v>0</v>
      </c>
      <c r="AF12" s="81">
        <f>COUNTIFS(Onshore_Wells_Jan_2024[[Region QB]:[Region QB]],"LAND",Onshore_Wells_Jan_2024[[Spud Year]:[Spud Year]],AF$3,Onshore_Wells_Jan_2024[[Original Wellbore Intent]:[Original Wellbore Intent]],"Appraisal",Onshore_Wells_Jan_2024[[Sidetrack/Respud]:[Sidetrack/Respud]],"Geol. Sidetracks")</f>
        <v>0</v>
      </c>
      <c r="AG12" s="81">
        <f>COUNTIFS(Onshore_Wells_Jan_2024[[Region QB]:[Region QB]],"LAND",Onshore_Wells_Jan_2024[[Spud Year]:[Spud Year]],AG$3,Onshore_Wells_Jan_2024[[Original Wellbore Intent]:[Original Wellbore Intent]],"Appraisal",Onshore_Wells_Jan_2024[[Sidetrack/Respud]:[Sidetrack/Respud]],"Geol. Sidetracks")</f>
        <v>0</v>
      </c>
      <c r="AH12" s="81">
        <f>COUNTIFS(Onshore_Wells_Jan_2024[[Region QB]:[Region QB]],"LAND",Onshore_Wells_Jan_2024[[Spud Year]:[Spud Year]],AH$3,Onshore_Wells_Jan_2024[[Original Wellbore Intent]:[Original Wellbore Intent]],"Appraisal",Onshore_Wells_Jan_2024[[Sidetrack/Respud]:[Sidetrack/Respud]],"Geol. Sidetracks")</f>
        <v>0</v>
      </c>
      <c r="AI12" s="81">
        <f>COUNTIFS(Onshore_Wells_Jan_2024[[Region QB]:[Region QB]],"LAND",Onshore_Wells_Jan_2024[[Spud Year]:[Spud Year]],AI$3,Onshore_Wells_Jan_2024[[Original Wellbore Intent]:[Original Wellbore Intent]],"Appraisal",Onshore_Wells_Jan_2024[[Sidetrack/Respud]:[Sidetrack/Respud]],"Geol. Sidetracks")</f>
        <v>0</v>
      </c>
      <c r="AJ12" s="81">
        <f>COUNTIFS(Onshore_Wells_Jan_2024[[Region QB]:[Region QB]],"LAND",Onshore_Wells_Jan_2024[[Spud Year]:[Spud Year]],AJ$3,Onshore_Wells_Jan_2024[[Original Wellbore Intent]:[Original Wellbore Intent]],"Appraisal",Onshore_Wells_Jan_2024[[Sidetrack/Respud]:[Sidetrack/Respud]],"Geol. Sidetracks")</f>
        <v>0</v>
      </c>
      <c r="AK12" s="81">
        <f>COUNTIFS(Onshore_Wells_Jan_2024[[Region QB]:[Region QB]],"LAND",Onshore_Wells_Jan_2024[[Spud Year]:[Spud Year]],AK$3,Onshore_Wells_Jan_2024[[Original Wellbore Intent]:[Original Wellbore Intent]],"Appraisal",Onshore_Wells_Jan_2024[[Sidetrack/Respud]:[Sidetrack/Respud]],"Geol. Sidetracks")</f>
        <v>0</v>
      </c>
      <c r="AL12" s="81">
        <f>COUNTIFS(Onshore_Wells_Jan_2024[[Region QB]:[Region QB]],"LAND",Onshore_Wells_Jan_2024[[Spud Year]:[Spud Year]],AL$3,Onshore_Wells_Jan_2024[[Original Wellbore Intent]:[Original Wellbore Intent]],"Appraisal",Onshore_Wells_Jan_2024[[Sidetrack/Respud]:[Sidetrack/Respud]],"Geol. Sidetracks")</f>
        <v>0</v>
      </c>
      <c r="AM12" s="81">
        <f>COUNTIFS(Onshore_Wells_Jan_2024[[Region QB]:[Region QB]],"LAND",Onshore_Wells_Jan_2024[[Spud Year]:[Spud Year]],AM$3,Onshore_Wells_Jan_2024[[Original Wellbore Intent]:[Original Wellbore Intent]],"Appraisal",Onshore_Wells_Jan_2024[[Sidetrack/Respud]:[Sidetrack/Respud]],"Geol. Sidetracks")</f>
        <v>0</v>
      </c>
      <c r="AN12" s="81">
        <f>COUNTIFS(Onshore_Wells_Jan_2024[[Region QB]:[Region QB]],"LAND",Onshore_Wells_Jan_2024[[Spud Year]:[Spud Year]],AN$3,Onshore_Wells_Jan_2024[[Original Wellbore Intent]:[Original Wellbore Intent]],"Appraisal",Onshore_Wells_Jan_2024[[Sidetrack/Respud]:[Sidetrack/Respud]],"Geol. Sidetracks")</f>
        <v>0</v>
      </c>
      <c r="AO12" s="81">
        <f>COUNTIFS(Onshore_Wells_Jan_2024[[Region QB]:[Region QB]],"LAND",Onshore_Wells_Jan_2024[[Spud Year]:[Spud Year]],AO$3,Onshore_Wells_Jan_2024[[Original Wellbore Intent]:[Original Wellbore Intent]],"Appraisal",Onshore_Wells_Jan_2024[[Sidetrack/Respud]:[Sidetrack/Respud]],"Geol. Sidetracks")</f>
        <v>0</v>
      </c>
      <c r="AP12" s="81">
        <f>COUNTIFS(Onshore_Wells_Jan_2024[[Region QB]:[Region QB]],"LAND",Onshore_Wells_Jan_2024[[Spud Year]:[Spud Year]],AP$3,Onshore_Wells_Jan_2024[[Original Wellbore Intent]:[Original Wellbore Intent]],"Appraisal",Onshore_Wells_Jan_2024[[Sidetrack/Respud]:[Sidetrack/Respud]],"Geol. Sidetracks")</f>
        <v>0</v>
      </c>
      <c r="AQ12" s="81">
        <f>COUNTIFS(Onshore_Wells_Jan_2024[[Region QB]:[Region QB]],"LAND",Onshore_Wells_Jan_2024[[Spud Year]:[Spud Year]],AQ$3,Onshore_Wells_Jan_2024[[Original Wellbore Intent]:[Original Wellbore Intent]],"Appraisal",Onshore_Wells_Jan_2024[[Sidetrack/Respud]:[Sidetrack/Respud]],"Geol. Sidetracks")</f>
        <v>0</v>
      </c>
      <c r="AR12" s="81">
        <f>COUNTIFS(Onshore_Wells_Jan_2024[[Region QB]:[Region QB]],"LAND",Onshore_Wells_Jan_2024[[Spud Year]:[Spud Year]],AR$3,Onshore_Wells_Jan_2024[[Original Wellbore Intent]:[Original Wellbore Intent]],"Appraisal",Onshore_Wells_Jan_2024[[Sidetrack/Respud]:[Sidetrack/Respud]],"Geol. Sidetracks")</f>
        <v>0</v>
      </c>
      <c r="AS12" s="81">
        <f>COUNTIFS(Onshore_Wells_Jan_2024[[Region QB]:[Region QB]],"LAND",Onshore_Wells_Jan_2024[[Spud Year]:[Spud Year]],AS$3,Onshore_Wells_Jan_2024[[Original Wellbore Intent]:[Original Wellbore Intent]],"Appraisal",Onshore_Wells_Jan_2024[[Sidetrack/Respud]:[Sidetrack/Respud]],"Geol. Sidetracks")</f>
        <v>0</v>
      </c>
      <c r="AT12" s="81">
        <f>COUNTIFS(Onshore_Wells_Jan_2024[[Region QB]:[Region QB]],"LAND",Onshore_Wells_Jan_2024[[Spud Year]:[Spud Year]],AT$3,Onshore_Wells_Jan_2024[[Original Wellbore Intent]:[Original Wellbore Intent]],"Appraisal",Onshore_Wells_Jan_2024[[Sidetrack/Respud]:[Sidetrack/Respud]],"Geol. Sidetracks")</f>
        <v>0</v>
      </c>
      <c r="AU12" s="81">
        <f>COUNTIFS(Onshore_Wells_Jan_2024[[Region QB]:[Region QB]],"LAND",Onshore_Wells_Jan_2024[[Spud Year]:[Spud Year]],AU$3,Onshore_Wells_Jan_2024[[Original Wellbore Intent]:[Original Wellbore Intent]],"Appraisal",Onshore_Wells_Jan_2024[[Sidetrack/Respud]:[Sidetrack/Respud]],"Geol. Sidetracks")</f>
        <v>0</v>
      </c>
      <c r="AV12" s="81">
        <f>COUNTIFS(Onshore_Wells_Jan_2024[[Region QB]:[Region QB]],"LAND",Onshore_Wells_Jan_2024[[Spud Year]:[Spud Year]],AV$3,Onshore_Wells_Jan_2024[[Original Wellbore Intent]:[Original Wellbore Intent]],"Appraisal",Onshore_Wells_Jan_2024[[Sidetrack/Respud]:[Sidetrack/Respud]],"Geol. Sidetracks")</f>
        <v>0</v>
      </c>
      <c r="AW12" s="81">
        <f>COUNTIFS(Onshore_Wells_Jan_2024[[Region QB]:[Region QB]],"LAND",Onshore_Wells_Jan_2024[[Spud Year]:[Spud Year]],AW$3,Onshore_Wells_Jan_2024[[Original Wellbore Intent]:[Original Wellbore Intent]],"Appraisal",Onshore_Wells_Jan_2024[[Sidetrack/Respud]:[Sidetrack/Respud]],"Geol. Sidetracks")</f>
        <v>0</v>
      </c>
      <c r="AX12" s="81">
        <f>COUNTIFS(Onshore_Wells_Jan_2024[[Region QB]:[Region QB]],"LAND",Onshore_Wells_Jan_2024[[Spud Year]:[Spud Year]],AX$3,Onshore_Wells_Jan_2024[[Original Wellbore Intent]:[Original Wellbore Intent]],"Appraisal",Onshore_Wells_Jan_2024[[Sidetrack/Respud]:[Sidetrack/Respud]],"Geol. Sidetracks")</f>
        <v>0</v>
      </c>
      <c r="AY12" s="81">
        <f>COUNTIFS(Onshore_Wells_Jan_2024[[Region QB]:[Region QB]],"LAND",Onshore_Wells_Jan_2024[[Spud Year]:[Spud Year]],AY$3,Onshore_Wells_Jan_2024[[Original Wellbore Intent]:[Original Wellbore Intent]],"Appraisal",Onshore_Wells_Jan_2024[[Sidetrack/Respud]:[Sidetrack/Respud]],"Geol. Sidetracks")</f>
        <v>0</v>
      </c>
      <c r="AZ12" s="81">
        <f>COUNTIFS(Onshore_Wells_Jan_2024[[Region QB]:[Region QB]],"LAND",Onshore_Wells_Jan_2024[[Spud Year]:[Spud Year]],AZ$3,Onshore_Wells_Jan_2024[[Original Wellbore Intent]:[Original Wellbore Intent]],"Appraisal",Onshore_Wells_Jan_2024[[Sidetrack/Respud]:[Sidetrack/Respud]],"Geol. Sidetracks")</f>
        <v>0</v>
      </c>
      <c r="BA12" s="81">
        <f>COUNTIFS(Onshore_Wells_Jan_2024[[Region QB]:[Region QB]],"LAND",Onshore_Wells_Jan_2024[[Spud Year]:[Spud Year]],BA$3,Onshore_Wells_Jan_2024[[Original Wellbore Intent]:[Original Wellbore Intent]],"Appraisal",Onshore_Wells_Jan_2024[[Sidetrack/Respud]:[Sidetrack/Respud]],"Geol. Sidetracks")</f>
        <v>0</v>
      </c>
      <c r="BB12" s="81">
        <f>COUNTIFS(Onshore_Wells_Jan_2024[[Region QB]:[Region QB]],"LAND",Onshore_Wells_Jan_2024[[Spud Year]:[Spud Year]],BB$3,Onshore_Wells_Jan_2024[[Original Wellbore Intent]:[Original Wellbore Intent]],"Appraisal",Onshore_Wells_Jan_2024[[Sidetrack/Respud]:[Sidetrack/Respud]],"Geol. Sidetracks")</f>
        <v>0</v>
      </c>
      <c r="BC12" s="81">
        <f>COUNTIFS(Onshore_Wells_Jan_2024[[Region QB]:[Region QB]],"LAND",Onshore_Wells_Jan_2024[[Spud Year]:[Spud Year]],BC$3,Onshore_Wells_Jan_2024[[Original Wellbore Intent]:[Original Wellbore Intent]],"Appraisal",Onshore_Wells_Jan_2024[[Sidetrack/Respud]:[Sidetrack/Respud]],"Geol. Sidetracks")</f>
        <v>0</v>
      </c>
      <c r="BD12" s="81">
        <f>COUNTIFS(Onshore_Wells_Jan_2024[[Region QB]:[Region QB]],"LAND",Onshore_Wells_Jan_2024[[Spud Year]:[Spud Year]],BD$3,Onshore_Wells_Jan_2024[[Original Wellbore Intent]:[Original Wellbore Intent]],"Appraisal",Onshore_Wells_Jan_2024[[Sidetrack/Respud]:[Sidetrack/Respud]],"Geol. Sidetracks")</f>
        <v>0</v>
      </c>
      <c r="BE12" s="81">
        <f>COUNTIFS(Onshore_Wells_Jan_2024[[Region QB]:[Region QB]],"LAND",Onshore_Wells_Jan_2024[[Spud Year]:[Spud Year]],BE$3,Onshore_Wells_Jan_2024[[Original Wellbore Intent]:[Original Wellbore Intent]],"Appraisal",Onshore_Wells_Jan_2024[[Sidetrack/Respud]:[Sidetrack/Respud]],"Geol. Sidetracks")</f>
        <v>0</v>
      </c>
      <c r="BF12" s="81">
        <f>COUNTIFS(Onshore_Wells_Jan_2024[[Region QB]:[Region QB]],"LAND",Onshore_Wells_Jan_2024[[Spud Year]:[Spud Year]],BF$3,Onshore_Wells_Jan_2024[[Original Wellbore Intent]:[Original Wellbore Intent]],"Appraisal",Onshore_Wells_Jan_2024[[Sidetrack/Respud]:[Sidetrack/Respud]],"Geol. Sidetracks")</f>
        <v>0</v>
      </c>
      <c r="BG12" s="81">
        <f>COUNTIFS(Onshore_Wells_Jan_2024[[Region QB]:[Region QB]],"LAND",Onshore_Wells_Jan_2024[[Spud Year]:[Spud Year]],BG$3,Onshore_Wells_Jan_2024[[Original Wellbore Intent]:[Original Wellbore Intent]],"Appraisal",Onshore_Wells_Jan_2024[[Sidetrack/Respud]:[Sidetrack/Respud]],"Geol. Sidetracks")</f>
        <v>0</v>
      </c>
      <c r="BH12" s="81">
        <f>COUNTIFS(Onshore_Wells_Jan_2024[[Region QB]:[Region QB]],"LAND",Onshore_Wells_Jan_2024[[Spud Year]:[Spud Year]],BH$3,Onshore_Wells_Jan_2024[[Original Wellbore Intent]:[Original Wellbore Intent]],"Appraisal",Onshore_Wells_Jan_2024[[Sidetrack/Respud]:[Sidetrack/Respud]],"Geol. Sidetracks")</f>
        <v>0</v>
      </c>
      <c r="BI12" s="81">
        <f>COUNTIFS(Onshore_Wells_Jan_2024[[Region QB]:[Region QB]],"LAND",Onshore_Wells_Jan_2024[[Spud Year]:[Spud Year]],BI$3,Onshore_Wells_Jan_2024[[Original Wellbore Intent]:[Original Wellbore Intent]],"Appraisal",Onshore_Wells_Jan_2024[[Sidetrack/Respud]:[Sidetrack/Respud]],"Geol. Sidetracks")</f>
        <v>0</v>
      </c>
      <c r="BJ12" s="81">
        <f>COUNTIFS(Onshore_Wells_Jan_2024[[Region QB]:[Region QB]],"LAND",Onshore_Wells_Jan_2024[[Spud Year]:[Spud Year]],BJ$3,Onshore_Wells_Jan_2024[[Original Wellbore Intent]:[Original Wellbore Intent]],"Appraisal",Onshore_Wells_Jan_2024[[Sidetrack/Respud]:[Sidetrack/Respud]],"Geol. Sidetracks")</f>
        <v>0</v>
      </c>
      <c r="BK12" s="81">
        <f>COUNTIFS(Onshore_Wells_Jan_2024[[Region QB]:[Region QB]],"LAND",Onshore_Wells_Jan_2024[[Spud Year]:[Spud Year]],BK$3,Onshore_Wells_Jan_2024[[Original Wellbore Intent]:[Original Wellbore Intent]],"Appraisal",Onshore_Wells_Jan_2024[[Sidetrack/Respud]:[Sidetrack/Respud]],"Geol. Sidetracks")</f>
        <v>0</v>
      </c>
      <c r="BL12" s="81">
        <f>COUNTIFS(Onshore_Wells_Jan_2024[[Region QB]:[Region QB]],"LAND",Onshore_Wells_Jan_2024[[Spud Year]:[Spud Year]],BL$3,Onshore_Wells_Jan_2024[[Original Wellbore Intent]:[Original Wellbore Intent]],"Appraisal",Onshore_Wells_Jan_2024[[Sidetrack/Respud]:[Sidetrack/Respud]],"Geol. Sidetracks")</f>
        <v>0</v>
      </c>
      <c r="BM12" s="81">
        <f>COUNTIFS(Onshore_Wells_Jan_2024[[Region QB]:[Region QB]],"LAND",Onshore_Wells_Jan_2024[[Spud Year]:[Spud Year]],BM$3,Onshore_Wells_Jan_2024[[Original Wellbore Intent]:[Original Wellbore Intent]],"Appraisal",Onshore_Wells_Jan_2024[[Sidetrack/Respud]:[Sidetrack/Respud]],"Geol. Sidetracks")</f>
        <v>0</v>
      </c>
      <c r="BN12" s="81">
        <f>COUNTIFS(Onshore_Wells_Jan_2024[[Region QB]:[Region QB]],"LAND",Onshore_Wells_Jan_2024[[Spud Year]:[Spud Year]],BN$3,Onshore_Wells_Jan_2024[[Original Wellbore Intent]:[Original Wellbore Intent]],"Appraisal",Onshore_Wells_Jan_2024[[Sidetrack/Respud]:[Sidetrack/Respud]],"Geol. Sidetracks")</f>
        <v>0</v>
      </c>
      <c r="BO12" s="81">
        <f>COUNTIFS(Onshore_Wells_Jan_2024[[Region QB]:[Region QB]],"LAND",Onshore_Wells_Jan_2024[[Spud Year]:[Spud Year]],BO$3,Onshore_Wells_Jan_2024[[Original Wellbore Intent]:[Original Wellbore Intent]],"Appraisal",Onshore_Wells_Jan_2024[[Sidetrack/Respud]:[Sidetrack/Respud]],"Geol. Sidetracks")</f>
        <v>0</v>
      </c>
      <c r="BP12" s="81">
        <f>COUNTIFS(Onshore_Wells_Jan_2024[[Region QB]:[Region QB]],"LAND",Onshore_Wells_Jan_2024[[Spud Year]:[Spud Year]],BP$3,Onshore_Wells_Jan_2024[[Original Wellbore Intent]:[Original Wellbore Intent]],"Appraisal",Onshore_Wells_Jan_2024[[Sidetrack/Respud]:[Sidetrack/Respud]],"Geol. Sidetracks")</f>
        <v>0</v>
      </c>
      <c r="BQ12" s="81">
        <f>COUNTIFS(Onshore_Wells_Jan_2024[[Region QB]:[Region QB]],"LAND",Onshore_Wells_Jan_2024[[Spud Year]:[Spud Year]],BQ$3,Onshore_Wells_Jan_2024[[Original Wellbore Intent]:[Original Wellbore Intent]],"Appraisal",Onshore_Wells_Jan_2024[[Sidetrack/Respud]:[Sidetrack/Respud]],"Geol. Sidetracks")</f>
        <v>0</v>
      </c>
      <c r="BR12" s="81">
        <f>COUNTIFS(Onshore_Wells_Jan_2024[[Region QB]:[Region QB]],"LAND",Onshore_Wells_Jan_2024[[Spud Year]:[Spud Year]],BR$3,Onshore_Wells_Jan_2024[[Original Wellbore Intent]:[Original Wellbore Intent]],"Appraisal",Onshore_Wells_Jan_2024[[Sidetrack/Respud]:[Sidetrack/Respud]],"Geol. Sidetracks")</f>
        <v>0</v>
      </c>
      <c r="BS12" s="81">
        <f>COUNTIFS(Onshore_Wells_Jan_2024[[Region QB]:[Region QB]],"LAND",Onshore_Wells_Jan_2024[[Spud Year]:[Spud Year]],BS$3,Onshore_Wells_Jan_2024[[Original Wellbore Intent]:[Original Wellbore Intent]],"Appraisal",Onshore_Wells_Jan_2024[[Sidetrack/Respud]:[Sidetrack/Respud]],"Geol. Sidetracks")</f>
        <v>0</v>
      </c>
      <c r="BT12" s="81">
        <f>COUNTIFS(Onshore_Wells_Jan_2024[[Region QB]:[Region QB]],"LAND",Onshore_Wells_Jan_2024[[Spud Year]:[Spud Year]],BT$3,Onshore_Wells_Jan_2024[[Original Wellbore Intent]:[Original Wellbore Intent]],"Appraisal",Onshore_Wells_Jan_2024[[Sidetrack/Respud]:[Sidetrack/Respud]],"Geol. Sidetracks")</f>
        <v>0</v>
      </c>
      <c r="BU12" s="81">
        <f>COUNTIFS(Onshore_Wells_Jan_2024[[Region QB]:[Region QB]],"LAND",Onshore_Wells_Jan_2024[[Spud Year]:[Spud Year]],BU$3,Onshore_Wells_Jan_2024[[Original Wellbore Intent]:[Original Wellbore Intent]],"Appraisal",Onshore_Wells_Jan_2024[[Sidetrack/Respud]:[Sidetrack/Respud]],"Geol. Sidetracks")</f>
        <v>0</v>
      </c>
      <c r="BV12" s="81">
        <f>COUNTIFS(Onshore_Wells_Jan_2024[[Region QB]:[Region QB]],"LAND",Onshore_Wells_Jan_2024[[Spud Year]:[Spud Year]],BV$3,Onshore_Wells_Jan_2024[[Original Wellbore Intent]:[Original Wellbore Intent]],"Appraisal",Onshore_Wells_Jan_2024[[Sidetrack/Respud]:[Sidetrack/Respud]],"Geol. Sidetracks")</f>
        <v>0</v>
      </c>
      <c r="BW12" s="81">
        <f>COUNTIFS(Onshore_Wells_Jan_2024[[Region QB]:[Region QB]],"LAND",Onshore_Wells_Jan_2024[[Spud Year]:[Spud Year]],BW$3,Onshore_Wells_Jan_2024[[Original Wellbore Intent]:[Original Wellbore Intent]],"Appraisal",Onshore_Wells_Jan_2024[[Sidetrack/Respud]:[Sidetrack/Respud]],"Geol. Sidetracks")</f>
        <v>0</v>
      </c>
      <c r="BX12" s="81">
        <f>COUNTIFS(Onshore_Wells_Jan_2024[[Region QB]:[Region QB]],"LAND",Onshore_Wells_Jan_2024[[Spud Year]:[Spud Year]],BX$3,Onshore_Wells_Jan_2024[[Original Wellbore Intent]:[Original Wellbore Intent]],"Appraisal",Onshore_Wells_Jan_2024[[Sidetrack/Respud]:[Sidetrack/Respud]],"Geol. Sidetracks")</f>
        <v>0</v>
      </c>
      <c r="BY12" s="81">
        <f>COUNTIFS(Onshore_Wells_Jan_2024[[Region QB]:[Region QB]],"LAND",Onshore_Wells_Jan_2024[[Spud Year]:[Spud Year]],BY$3,Onshore_Wells_Jan_2024[[Original Wellbore Intent]:[Original Wellbore Intent]],"Appraisal",Onshore_Wells_Jan_2024[[Sidetrack/Respud]:[Sidetrack/Respud]],"Geol. Sidetracks")</f>
        <v>0</v>
      </c>
      <c r="BZ12" s="81">
        <f>COUNTIFS(Onshore_Wells_Jan_2024[[Region QB]:[Region QB]],"LAND",Onshore_Wells_Jan_2024[[Spud Year]:[Spud Year]],BZ$3,Onshore_Wells_Jan_2024[[Original Wellbore Intent]:[Original Wellbore Intent]],"Appraisal",Onshore_Wells_Jan_2024[[Sidetrack/Respud]:[Sidetrack/Respud]],"Geol. Sidetracks")</f>
        <v>0</v>
      </c>
      <c r="CA12" s="81">
        <f>COUNTIFS(Onshore_Wells_Jan_2024[[Region QB]:[Region QB]],"LAND",Onshore_Wells_Jan_2024[[Spud Year]:[Spud Year]],CA$3,Onshore_Wells_Jan_2024[[Original Wellbore Intent]:[Original Wellbore Intent]],"Appraisal",Onshore_Wells_Jan_2024[[Sidetrack/Respud]:[Sidetrack/Respud]],"Geol. Sidetracks")</f>
        <v>0</v>
      </c>
      <c r="CB12" s="81">
        <f>COUNTIFS(Onshore_Wells_Jan_2024[[Region QB]:[Region QB]],"LAND",Onshore_Wells_Jan_2024[[Spud Year]:[Spud Year]],CB$3,Onshore_Wells_Jan_2024[[Original Wellbore Intent]:[Original Wellbore Intent]],"Appraisal",Onshore_Wells_Jan_2024[[Sidetrack/Respud]:[Sidetrack/Respud]],"Geol. Sidetracks")</f>
        <v>0</v>
      </c>
      <c r="CC12" s="81">
        <f>COUNTIFS(Onshore_Wells_Jan_2024[[Region QB]:[Region QB]],"LAND",Onshore_Wells_Jan_2024[[Spud Year]:[Spud Year]],CC$3,Onshore_Wells_Jan_2024[[Original Wellbore Intent]:[Original Wellbore Intent]],"Appraisal",Onshore_Wells_Jan_2024[[Sidetrack/Respud]:[Sidetrack/Respud]],"Geol. Sidetracks")</f>
        <v>0</v>
      </c>
      <c r="CD12" s="81">
        <f>COUNTIFS(Onshore_Wells_Jan_2024[[Region QB]:[Region QB]],"LAND",Onshore_Wells_Jan_2024[[Spud Year]:[Spud Year]],CD$3,Onshore_Wells_Jan_2024[[Original Wellbore Intent]:[Original Wellbore Intent]],"Appraisal",Onshore_Wells_Jan_2024[[Sidetrack/Respud]:[Sidetrack/Respud]],"Geol. Sidetracks")</f>
        <v>0</v>
      </c>
      <c r="CE12" s="81">
        <f>COUNTIFS(Onshore_Wells_Jan_2024[[Region QB]:[Region QB]],"LAND",Onshore_Wells_Jan_2024[[Spud Year]:[Spud Year]],CE$3,Onshore_Wells_Jan_2024[[Original Wellbore Intent]:[Original Wellbore Intent]],"Appraisal",Onshore_Wells_Jan_2024[[Sidetrack/Respud]:[Sidetrack/Respud]],"Geol. Sidetracks")</f>
        <v>0</v>
      </c>
      <c r="CF12" s="81">
        <f>COUNTIFS(Onshore_Wells_Jan_2024[[Region QB]:[Region QB]],"LAND",Onshore_Wells_Jan_2024[[Spud Year]:[Spud Year]],CF$3,Onshore_Wells_Jan_2024[[Original Wellbore Intent]:[Original Wellbore Intent]],"Appraisal",Onshore_Wells_Jan_2024[[Sidetrack/Respud]:[Sidetrack/Respud]],"Geol. Sidetracks")</f>
        <v>0</v>
      </c>
      <c r="CG12" s="81">
        <f>COUNTIFS(Onshore_Wells_Jan_2024[[Region QB]:[Region QB]],"LAND",Onshore_Wells_Jan_2024[[Spud Year]:[Spud Year]],CG$3,Onshore_Wells_Jan_2024[[Original Wellbore Intent]:[Original Wellbore Intent]],"Appraisal",Onshore_Wells_Jan_2024[[Sidetrack/Respud]:[Sidetrack/Respud]],"Geol. Sidetracks")</f>
        <v>0</v>
      </c>
      <c r="CH12" s="81">
        <f>COUNTIFS(Onshore_Wells_Jan_2024[[Region QB]:[Region QB]],"LAND",Onshore_Wells_Jan_2024[[Spud Year]:[Spud Year]],CH$3,Onshore_Wells_Jan_2024[[Original Wellbore Intent]:[Original Wellbore Intent]],"Appraisal",Onshore_Wells_Jan_2024[[Sidetrack/Respud]:[Sidetrack/Respud]],"Geol. Sidetracks")</f>
        <v>0</v>
      </c>
      <c r="CI12" s="81">
        <f>COUNTIFS(Onshore_Wells_Jan_2024[[Region QB]:[Region QB]],"LAND",Onshore_Wells_Jan_2024[[Spud Year]:[Spud Year]],CI$3,Onshore_Wells_Jan_2024[[Original Wellbore Intent]:[Original Wellbore Intent]],"Appraisal",Onshore_Wells_Jan_2024[[Sidetrack/Respud]:[Sidetrack/Respud]],"Geol. Sidetracks")</f>
        <v>0</v>
      </c>
      <c r="CJ12" s="81">
        <f>COUNTIFS(Onshore_Wells_Jan_2024[[Region QB]:[Region QB]],"LAND",Onshore_Wells_Jan_2024[[Spud Year]:[Spud Year]],CJ$3,Onshore_Wells_Jan_2024[[Original Wellbore Intent]:[Original Wellbore Intent]],"Appraisal",Onshore_Wells_Jan_2024[[Sidetrack/Respud]:[Sidetrack/Respud]],"Geol. Sidetracks")</f>
        <v>0</v>
      </c>
      <c r="CK12" s="81">
        <f>COUNTIFS(Onshore_Wells_Jan_2024[[Region QB]:[Region QB]],"LAND",Onshore_Wells_Jan_2024[[Spud Year]:[Spud Year]],CK$3,Onshore_Wells_Jan_2024[[Original Wellbore Intent]:[Original Wellbore Intent]],"Appraisal",Onshore_Wells_Jan_2024[[Sidetrack/Respud]:[Sidetrack/Respud]],"Geol. Sidetracks")</f>
        <v>0</v>
      </c>
      <c r="CL12" s="81">
        <f>COUNTIFS(Onshore_Wells_Jan_2024[[Region QB]:[Region QB]],"LAND",Onshore_Wells_Jan_2024[[Spud Year]:[Spud Year]],CL$3,Onshore_Wells_Jan_2024[[Original Wellbore Intent]:[Original Wellbore Intent]],"Appraisal",Onshore_Wells_Jan_2024[[Sidetrack/Respud]:[Sidetrack/Respud]],"Geol. Sidetracks")</f>
        <v>0</v>
      </c>
      <c r="CM12" s="81">
        <f>COUNTIFS(Onshore_Wells_Jan_2024[[Region QB]:[Region QB]],"LAND",Onshore_Wells_Jan_2024[[Spud Year]:[Spud Year]],CM$3,Onshore_Wells_Jan_2024[[Original Wellbore Intent]:[Original Wellbore Intent]],"Appraisal",Onshore_Wells_Jan_2024[[Sidetrack/Respud]:[Sidetrack/Respud]],"Geol. Sidetracks")</f>
        <v>0</v>
      </c>
      <c r="CN12" s="81">
        <f>COUNTIFS(Onshore_Wells_Jan_2024[[Region QB]:[Region QB]],"LAND",Onshore_Wells_Jan_2024[[Spud Year]:[Spud Year]],CN$3,Onshore_Wells_Jan_2024[[Original Wellbore Intent]:[Original Wellbore Intent]],"Appraisal",Onshore_Wells_Jan_2024[[Sidetrack/Respud]:[Sidetrack/Respud]],"Geol. Sidetracks")</f>
        <v>0</v>
      </c>
      <c r="CO12" s="81">
        <f>COUNTIFS(Onshore_Wells_Jan_2024[[Region QB]:[Region QB]],"LAND",Onshore_Wells_Jan_2024[[Spud Year]:[Spud Year]],CO$3,Onshore_Wells_Jan_2024[[Original Wellbore Intent]:[Original Wellbore Intent]],"Appraisal",Onshore_Wells_Jan_2024[[Sidetrack/Respud]:[Sidetrack/Respud]],"Geol. Sidetracks")</f>
        <v>0</v>
      </c>
      <c r="CP12" s="81">
        <f>COUNTIFS(Onshore_Wells_Jan_2024[[Region QB]:[Region QB]],"LAND",Onshore_Wells_Jan_2024[[Spud Year]:[Spud Year]],CP$3,Onshore_Wells_Jan_2024[[Original Wellbore Intent]:[Original Wellbore Intent]],"Appraisal",Onshore_Wells_Jan_2024[[Sidetrack/Respud]:[Sidetrack/Respud]],"Geol. Sidetracks")</f>
        <v>0</v>
      </c>
      <c r="CQ12" s="81">
        <f>COUNTIFS(Onshore_Wells_Jan_2024[[Region QB]:[Region QB]],"LAND",Onshore_Wells_Jan_2024[[Spud Year]:[Spud Year]],CQ$3,Onshore_Wells_Jan_2024[[Original Wellbore Intent]:[Original Wellbore Intent]],"Appraisal",Onshore_Wells_Jan_2024[[Sidetrack/Respud]:[Sidetrack/Respud]],"Geol. Sidetracks")</f>
        <v>0</v>
      </c>
      <c r="CR12" s="81">
        <f>COUNTIFS(Onshore_Wells_Jan_2024[[Region QB]:[Region QB]],"LAND",Onshore_Wells_Jan_2024[[Spud Year]:[Spud Year]],CR$3,Onshore_Wells_Jan_2024[[Original Wellbore Intent]:[Original Wellbore Intent]],"Appraisal",Onshore_Wells_Jan_2024[[Sidetrack/Respud]:[Sidetrack/Respud]],"Geol. Sidetracks")</f>
        <v>0</v>
      </c>
      <c r="CS12" s="81">
        <f>COUNTIFS(Onshore_Wells_Jan_2024[[Region QB]:[Region QB]],"LAND",Onshore_Wells_Jan_2024[[Spud Year]:[Spud Year]],CS$3,Onshore_Wells_Jan_2024[[Original Wellbore Intent]:[Original Wellbore Intent]],"Appraisal",Onshore_Wells_Jan_2024[[Sidetrack/Respud]:[Sidetrack/Respud]],"Geol. Sidetracks")</f>
        <v>0</v>
      </c>
      <c r="CT12" s="81">
        <f>COUNTIFS(Onshore_Wells_Jan_2024[[Region QB]:[Region QB]],"LAND",Onshore_Wells_Jan_2024[[Spud Year]:[Spud Year]],CT$3,Onshore_Wells_Jan_2024[[Original Wellbore Intent]:[Original Wellbore Intent]],"Appraisal",Onshore_Wells_Jan_2024[[Sidetrack/Respud]:[Sidetrack/Respud]],"Geol. Sidetracks")</f>
        <v>3</v>
      </c>
      <c r="CU12" s="81">
        <f>COUNTIFS(Onshore_Wells_Jan_2024[[Region QB]:[Region QB]],"LAND",Onshore_Wells_Jan_2024[[Spud Year]:[Spud Year]],CU$3,Onshore_Wells_Jan_2024[[Original Wellbore Intent]:[Original Wellbore Intent]],"Appraisal",Onshore_Wells_Jan_2024[[Sidetrack/Respud]:[Sidetrack/Respud]],"Geol. Sidetracks")</f>
        <v>1</v>
      </c>
      <c r="CV12" s="81">
        <f>COUNTIFS(Onshore_Wells_Jan_2024[[Region QB]:[Region QB]],"LAND",Onshore_Wells_Jan_2024[[Spud Year]:[Spud Year]],CV$3,Onshore_Wells_Jan_2024[[Original Wellbore Intent]:[Original Wellbore Intent]],"Appraisal",Onshore_Wells_Jan_2024[[Sidetrack/Respud]:[Sidetrack/Respud]],"Geol. Sidetracks")</f>
        <v>0</v>
      </c>
      <c r="CW12" s="81">
        <f>COUNTIFS(Onshore_Wells_Jan_2024[[Region QB]:[Region QB]],"LAND",Onshore_Wells_Jan_2024[[Spud Year]:[Spud Year]],CW$3,Onshore_Wells_Jan_2024[[Original Wellbore Intent]:[Original Wellbore Intent]],"Appraisal",Onshore_Wells_Jan_2024[[Sidetrack/Respud]:[Sidetrack/Respud]],"Geol. Sidetracks")</f>
        <v>0</v>
      </c>
      <c r="CX12" s="81">
        <f>COUNTIFS(Onshore_Wells_Jan_2024[[Region QB]:[Region QB]],"LAND",Onshore_Wells_Jan_2024[[Spud Year]:[Spud Year]],CX$3,Onshore_Wells_Jan_2024[[Original Wellbore Intent]:[Original Wellbore Intent]],"Appraisal",Onshore_Wells_Jan_2024[[Sidetrack/Respud]:[Sidetrack/Respud]],"Geol. Sidetracks")</f>
        <v>0</v>
      </c>
      <c r="CY12" s="81">
        <f>COUNTIFS(Onshore_Wells_Jan_2024[[Region QB]:[Region QB]],"LAND",Onshore_Wells_Jan_2024[[Spud Year]:[Spud Year]],CY$3,Onshore_Wells_Jan_2024[[Original Wellbore Intent]:[Original Wellbore Intent]],"Appraisal",Onshore_Wells_Jan_2024[[Sidetrack/Respud]:[Sidetrack/Respud]],"Geol. Sidetracks")</f>
        <v>0</v>
      </c>
      <c r="CZ12" s="81">
        <f>COUNTIFS(Onshore_Wells_Jan_2024[[Region QB]:[Region QB]],"LAND",Onshore_Wells_Jan_2024[[Spud Year]:[Spud Year]],CZ$3,Onshore_Wells_Jan_2024[[Original Wellbore Intent]:[Original Wellbore Intent]],"Appraisal",Onshore_Wells_Jan_2024[[Sidetrack/Respud]:[Sidetrack/Respud]],"Geol. Sidetracks")</f>
        <v>0</v>
      </c>
      <c r="DA12" s="81">
        <f>COUNTIFS(Onshore_Wells_Jan_2024[[Region QB]:[Region QB]],"LAND",Onshore_Wells_Jan_2024[[Spud Year]:[Spud Year]],DA$3,Onshore_Wells_Jan_2024[[Original Wellbore Intent]:[Original Wellbore Intent]],"Appraisal",Onshore_Wells_Jan_2024[[Sidetrack/Respud]:[Sidetrack/Respud]],"Geol. Sidetracks")</f>
        <v>0</v>
      </c>
      <c r="DB12" s="81">
        <f>COUNTIFS(Onshore_Wells_Jan_2024[[Region QB]:[Region QB]],"LAND",Onshore_Wells_Jan_2024[[Spud Year]:[Spud Year]],DB$3,Onshore_Wells_Jan_2024[[Original Wellbore Intent]:[Original Wellbore Intent]],"Appraisal",Onshore_Wells_Jan_2024[[Sidetrack/Respud]:[Sidetrack/Respud]],"Geol. Sidetracks")</f>
        <v>2</v>
      </c>
      <c r="DC12" s="81">
        <f>COUNTIFS(Onshore_Wells_Jan_2024[[Region QB]:[Region QB]],"LAND",Onshore_Wells_Jan_2024[[Spud Year]:[Spud Year]],DC$3,Onshore_Wells_Jan_2024[[Original Wellbore Intent]:[Original Wellbore Intent]],"Appraisal",Onshore_Wells_Jan_2024[[Sidetrack/Respud]:[Sidetrack/Respud]],"Geol. Sidetracks")</f>
        <v>0</v>
      </c>
      <c r="DD12" s="81">
        <f>COUNTIFS(Onshore_Wells_Jan_2024[[Region QB]:[Region QB]],"LAND",Onshore_Wells_Jan_2024[[Spud Year]:[Spud Year]],DD$3,Onshore_Wells_Jan_2024[[Original Wellbore Intent]:[Original Wellbore Intent]],"Appraisal",Onshore_Wells_Jan_2024[[Sidetrack/Respud]:[Sidetrack/Respud]],"Geol. Sidetracks")</f>
        <v>4</v>
      </c>
      <c r="DE12" s="81">
        <f>COUNTIFS(Onshore_Wells_Jan_2024[[Region QB]:[Region QB]],"LAND",Onshore_Wells_Jan_2024[[Spud Year]:[Spud Year]],DE$3,Onshore_Wells_Jan_2024[[Original Wellbore Intent]:[Original Wellbore Intent]],"Appraisal",Onshore_Wells_Jan_2024[[Sidetrack/Respud]:[Sidetrack/Respud]],"Geol. Sidetracks")</f>
        <v>1</v>
      </c>
      <c r="DF12" s="81">
        <f>COUNTIFS(Onshore_Wells_Jan_2024[[Region QB]:[Region QB]],"LAND",Onshore_Wells_Jan_2024[[Spud Year]:[Spud Year]],DF$3,Onshore_Wells_Jan_2024[[Original Wellbore Intent]:[Original Wellbore Intent]],"Appraisal",Onshore_Wells_Jan_2024[[Sidetrack/Respud]:[Sidetrack/Respud]],"Geol. Sidetracks")</f>
        <v>0</v>
      </c>
      <c r="DG12" s="81">
        <f>COUNTIFS(Onshore_Wells_Jan_2024[[Region QB]:[Region QB]],"LAND",Onshore_Wells_Jan_2024[[Spud Year]:[Spud Year]],DG$3,Onshore_Wells_Jan_2024[[Original Wellbore Intent]:[Original Wellbore Intent]],"Appraisal",Onshore_Wells_Jan_2024[[Sidetrack/Respud]:[Sidetrack/Respud]],"Geol. Sidetracks")</f>
        <v>0</v>
      </c>
      <c r="DH12" s="81">
        <f>COUNTIFS(Onshore_Wells_Jan_2024[[Region QB]:[Region QB]],"LAND",Onshore_Wells_Jan_2024[[Spud Year]:[Spud Year]],DH$3,Onshore_Wells_Jan_2024[[Original Wellbore Intent]:[Original Wellbore Intent]],"Appraisal",Onshore_Wells_Jan_2024[[Sidetrack/Respud]:[Sidetrack/Respud]],"Geol. Sidetracks")</f>
        <v>0</v>
      </c>
      <c r="DI12" s="81">
        <f>COUNTIFS(Onshore_Wells_Jan_2024[[Region QB]:[Region QB]],"LAND",Onshore_Wells_Jan_2024[[Spud Year]:[Spud Year]],DI$3,Onshore_Wells_Jan_2024[[Original Wellbore Intent]:[Original Wellbore Intent]],"Appraisal",Onshore_Wells_Jan_2024[[Sidetrack/Respud]:[Sidetrack/Respud]],"Geol. Sidetracks")</f>
        <v>1</v>
      </c>
      <c r="DJ12" s="81">
        <f>COUNTIFS(Onshore_Wells_Jan_2024[[Region QB]:[Region QB]],"LAND",Onshore_Wells_Jan_2024[[Spud Year]:[Spud Year]],DJ$3,Onshore_Wells_Jan_2024[[Original Wellbore Intent]:[Original Wellbore Intent]],"Appraisal",Onshore_Wells_Jan_2024[[Sidetrack/Respud]:[Sidetrack/Respud]],"Geol. Sidetracks")</f>
        <v>1</v>
      </c>
      <c r="DK12" s="81">
        <f>COUNTIFS(Onshore_Wells_Jan_2024[[Region QB]:[Region QB]],"LAND",Onshore_Wells_Jan_2024[[Spud Year]:[Spud Year]],DK$3,Onshore_Wells_Jan_2024[[Original Wellbore Intent]:[Original Wellbore Intent]],"Appraisal",Onshore_Wells_Jan_2024[[Sidetrack/Respud]:[Sidetrack/Respud]],"Geol. Sidetracks")</f>
        <v>0</v>
      </c>
      <c r="DL12" s="81">
        <f>COUNTIFS(Onshore_Wells_Jan_2024[[Region QB]:[Region QB]],"LAND",Onshore_Wells_Jan_2024[[Spud Year]:[Spud Year]],DL$3,Onshore_Wells_Jan_2024[[Original Wellbore Intent]:[Original Wellbore Intent]],"Appraisal",Onshore_Wells_Jan_2024[[Sidetrack/Respud]:[Sidetrack/Respud]],"Geol. Sidetracks")</f>
        <v>0</v>
      </c>
      <c r="DM12" s="81">
        <f>COUNTIFS(Onshore_Wells_Jan_2024[[Region QB]:[Region QB]],"LAND",Onshore_Wells_Jan_2024[[Spud Year]:[Spud Year]],DM$3,Onshore_Wells_Jan_2024[[Original Wellbore Intent]:[Original Wellbore Intent]],"Appraisal",Onshore_Wells_Jan_2024[[Sidetrack/Respud]:[Sidetrack/Respud]],"Geol. Sidetracks")</f>
        <v>0</v>
      </c>
      <c r="DN12" s="81">
        <f>COUNTIFS(Onshore_Wells_Jan_2024[[Region QB]:[Region QB]],"LAND",Onshore_Wells_Jan_2024[[Spud Year]:[Spud Year]],DN$3,Onshore_Wells_Jan_2024[[Original Wellbore Intent]:[Original Wellbore Intent]],"Appraisal",Onshore_Wells_Jan_2024[[Sidetrack/Respud]:[Sidetrack/Respud]],"Geol. Sidetracks")</f>
        <v>0</v>
      </c>
      <c r="DO12" s="81">
        <f>COUNTIFS(Onshore_Wells_Jan_2024[[Region QB]:[Region QB]],"LAND",Onshore_Wells_Jan_2024[[Spud Year]:[Spud Year]],DO$3,Onshore_Wells_Jan_2024[[Original Wellbore Intent]:[Original Wellbore Intent]],"Appraisal",Onshore_Wells_Jan_2024[[Sidetrack/Respud]:[Sidetrack/Respud]],"Geol. Sidetracks")</f>
        <v>1</v>
      </c>
      <c r="DP12" s="81">
        <f>COUNTIFS(Onshore_Wells_Jan_2024[[Region QB]:[Region QB]],"LAND",Onshore_Wells_Jan_2024[[Spud Year]:[Spud Year]],DP$3,Onshore_Wells_Jan_2024[[Original Wellbore Intent]:[Original Wellbore Intent]],"Appraisal",Onshore_Wells_Jan_2024[[Sidetrack/Respud]:[Sidetrack/Respud]],"Geol. Sidetracks")</f>
        <v>1</v>
      </c>
      <c r="DQ12" s="81">
        <f>COUNTIFS(Onshore_Wells_Jan_2024[[Region QB]:[Region QB]],"LAND",Onshore_Wells_Jan_2024[[Spud Year]:[Spud Year]],DQ$3,Onshore_Wells_Jan_2024[[Original Wellbore Intent]:[Original Wellbore Intent]],"Appraisal",Onshore_Wells_Jan_2024[[Sidetrack/Respud]:[Sidetrack/Respud]],"Geol. Sidetracks")</f>
        <v>0</v>
      </c>
      <c r="DR12" s="81">
        <f>COUNTIFS(Onshore_Wells_Jan_2024[[Region QB]:[Region QB]],"LAND",Onshore_Wells_Jan_2024[[Spud Year]:[Spud Year]],DR$3,Onshore_Wells_Jan_2024[[Original Wellbore Intent]:[Original Wellbore Intent]],"Appraisal",Onshore_Wells_Jan_2024[[Sidetrack/Respud]:[Sidetrack/Respud]],"Geol. Sidetracks")</f>
        <v>0</v>
      </c>
      <c r="DS12" s="81">
        <f>COUNTIFS(Onshore_Wells_Jan_2024[[Region QB]:[Region QB]],"LAND",Onshore_Wells_Jan_2024[[Spud Year]:[Spud Year]],DS$3,Onshore_Wells_Jan_2024[[Original Wellbore Intent]:[Original Wellbore Intent]],"Appraisal",Onshore_Wells_Jan_2024[[Sidetrack/Respud]:[Sidetrack/Respud]],"Geol. Sidetracks")</f>
        <v>0</v>
      </c>
      <c r="DT12" s="99">
        <f>SUM(B12:DS12)</f>
        <v>15</v>
      </c>
    </row>
    <row r="13" spans="1:124" s="17" customFormat="1" x14ac:dyDescent="0.3">
      <c r="A13" s="36" t="s">
        <v>56</v>
      </c>
      <c r="B13" s="98">
        <f>COUNTIFS(Onshore_Wells_Jan_2024[[Region QB]:[Region QB]],"LAND",Onshore_Wells_Jan_2024[[Spud Year]:[Spud Year]],B$3,Onshore_Wells_Jan_2024[[Original Wellbore Intent]:[Original Wellbore Intent]],"Development",Onshore_Wells_Jan_2024[[Sidetrack/Respud]:[Sidetrack/Respud]],"Geol. Sidetracks")</f>
        <v>0</v>
      </c>
      <c r="C13" s="81">
        <f>COUNTIFS(Onshore_Wells_Jan_2024[[Region QB]:[Region QB]],"LAND",Onshore_Wells_Jan_2024[[Spud Year]:[Spud Year]],C$3,Onshore_Wells_Jan_2024[[Original Wellbore Intent]:[Original Wellbore Intent]],"Development",Onshore_Wells_Jan_2024[[Sidetrack/Respud]:[Sidetrack/Respud]],"Geol. Sidetracks")</f>
        <v>0</v>
      </c>
      <c r="D13" s="81">
        <f>COUNTIFS(Onshore_Wells_Jan_2024[[Region QB]:[Region QB]],"LAND",Onshore_Wells_Jan_2024[[Spud Year]:[Spud Year]],D$3,Onshore_Wells_Jan_2024[[Original Wellbore Intent]:[Original Wellbore Intent]],"Development",Onshore_Wells_Jan_2024[[Sidetrack/Respud]:[Sidetrack/Respud]],"Geol. Sidetracks")</f>
        <v>0</v>
      </c>
      <c r="E13" s="81">
        <f>COUNTIFS(Onshore_Wells_Jan_2024[[Region QB]:[Region QB]],"LAND",Onshore_Wells_Jan_2024[[Spud Year]:[Spud Year]],E$3,Onshore_Wells_Jan_2024[[Original Wellbore Intent]:[Original Wellbore Intent]],"Development",Onshore_Wells_Jan_2024[[Sidetrack/Respud]:[Sidetrack/Respud]],"Geol. Sidetracks")</f>
        <v>0</v>
      </c>
      <c r="F13" s="81">
        <f>COUNTIFS(Onshore_Wells_Jan_2024[[Region QB]:[Region QB]],"LAND",Onshore_Wells_Jan_2024[[Spud Year]:[Spud Year]],F$3,Onshore_Wells_Jan_2024[[Original Wellbore Intent]:[Original Wellbore Intent]],"Development",Onshore_Wells_Jan_2024[[Sidetrack/Respud]:[Sidetrack/Respud]],"Geol. Sidetracks")</f>
        <v>0</v>
      </c>
      <c r="G13" s="81">
        <f>COUNTIFS(Onshore_Wells_Jan_2024[[Region QB]:[Region QB]],"LAND",Onshore_Wells_Jan_2024[[Spud Year]:[Spud Year]],G$3,Onshore_Wells_Jan_2024[[Original Wellbore Intent]:[Original Wellbore Intent]],"Development",Onshore_Wells_Jan_2024[[Sidetrack/Respud]:[Sidetrack/Respud]],"Geol. Sidetracks")</f>
        <v>0</v>
      </c>
      <c r="H13" s="81">
        <f>COUNTIFS(Onshore_Wells_Jan_2024[[Region QB]:[Region QB]],"LAND",Onshore_Wells_Jan_2024[[Spud Year]:[Spud Year]],H$3,Onshore_Wells_Jan_2024[[Original Wellbore Intent]:[Original Wellbore Intent]],"Development",Onshore_Wells_Jan_2024[[Sidetrack/Respud]:[Sidetrack/Respud]],"Geol. Sidetracks")</f>
        <v>0</v>
      </c>
      <c r="I13" s="81">
        <f>COUNTIFS(Onshore_Wells_Jan_2024[[Region QB]:[Region QB]],"LAND",Onshore_Wells_Jan_2024[[Spud Year]:[Spud Year]],I$3,Onshore_Wells_Jan_2024[[Original Wellbore Intent]:[Original Wellbore Intent]],"Development",Onshore_Wells_Jan_2024[[Sidetrack/Respud]:[Sidetrack/Respud]],"Geol. Sidetracks")</f>
        <v>0</v>
      </c>
      <c r="J13" s="81">
        <f>COUNTIFS(Onshore_Wells_Jan_2024[[Region QB]:[Region QB]],"LAND",Onshore_Wells_Jan_2024[[Spud Year]:[Spud Year]],J$3,Onshore_Wells_Jan_2024[[Original Wellbore Intent]:[Original Wellbore Intent]],"Development",Onshore_Wells_Jan_2024[[Sidetrack/Respud]:[Sidetrack/Respud]],"Geol. Sidetracks")</f>
        <v>0</v>
      </c>
      <c r="K13" s="81">
        <f>COUNTIFS(Onshore_Wells_Jan_2024[[Region QB]:[Region QB]],"LAND",Onshore_Wells_Jan_2024[[Spud Year]:[Spud Year]],K$3,Onshore_Wells_Jan_2024[[Original Wellbore Intent]:[Original Wellbore Intent]],"Development",Onshore_Wells_Jan_2024[[Sidetrack/Respud]:[Sidetrack/Respud]],"Geol. Sidetracks")</f>
        <v>0</v>
      </c>
      <c r="L13" s="81">
        <f>COUNTIFS(Onshore_Wells_Jan_2024[[Region QB]:[Region QB]],"LAND",Onshore_Wells_Jan_2024[[Spud Year]:[Spud Year]],L$3,Onshore_Wells_Jan_2024[[Original Wellbore Intent]:[Original Wellbore Intent]],"Development",Onshore_Wells_Jan_2024[[Sidetrack/Respud]:[Sidetrack/Respud]],"Geol. Sidetracks")</f>
        <v>0</v>
      </c>
      <c r="M13" s="81">
        <f>COUNTIFS(Onshore_Wells_Jan_2024[[Region QB]:[Region QB]],"LAND",Onshore_Wells_Jan_2024[[Spud Year]:[Spud Year]],M$3,Onshore_Wells_Jan_2024[[Original Wellbore Intent]:[Original Wellbore Intent]],"Development",Onshore_Wells_Jan_2024[[Sidetrack/Respud]:[Sidetrack/Respud]],"Geol. Sidetracks")</f>
        <v>0</v>
      </c>
      <c r="N13" s="81">
        <f>COUNTIFS(Onshore_Wells_Jan_2024[[Region QB]:[Region QB]],"LAND",Onshore_Wells_Jan_2024[[Spud Year]:[Spud Year]],N$3,Onshore_Wells_Jan_2024[[Original Wellbore Intent]:[Original Wellbore Intent]],"Development",Onshore_Wells_Jan_2024[[Sidetrack/Respud]:[Sidetrack/Respud]],"Geol. Sidetracks")</f>
        <v>0</v>
      </c>
      <c r="O13" s="81">
        <f>COUNTIFS(Onshore_Wells_Jan_2024[[Region QB]:[Region QB]],"LAND",Onshore_Wells_Jan_2024[[Spud Year]:[Spud Year]],O$3,Onshore_Wells_Jan_2024[[Original Wellbore Intent]:[Original Wellbore Intent]],"Development",Onshore_Wells_Jan_2024[[Sidetrack/Respud]:[Sidetrack/Respud]],"Geol. Sidetracks")</f>
        <v>0</v>
      </c>
      <c r="P13" s="81">
        <f>COUNTIFS(Onshore_Wells_Jan_2024[[Region QB]:[Region QB]],"LAND",Onshore_Wells_Jan_2024[[Spud Year]:[Spud Year]],P$3,Onshore_Wells_Jan_2024[[Original Wellbore Intent]:[Original Wellbore Intent]],"Development",Onshore_Wells_Jan_2024[[Sidetrack/Respud]:[Sidetrack/Respud]],"Geol. Sidetracks")</f>
        <v>0</v>
      </c>
      <c r="Q13" s="81">
        <f>COUNTIFS(Onshore_Wells_Jan_2024[[Region QB]:[Region QB]],"LAND",Onshore_Wells_Jan_2024[[Spud Year]:[Spud Year]],Q$3,Onshore_Wells_Jan_2024[[Original Wellbore Intent]:[Original Wellbore Intent]],"Development",Onshore_Wells_Jan_2024[[Sidetrack/Respud]:[Sidetrack/Respud]],"Geol. Sidetracks")</f>
        <v>0</v>
      </c>
      <c r="R13" s="81">
        <f>COUNTIFS(Onshore_Wells_Jan_2024[[Region QB]:[Region QB]],"LAND",Onshore_Wells_Jan_2024[[Spud Year]:[Spud Year]],R$3,Onshore_Wells_Jan_2024[[Original Wellbore Intent]:[Original Wellbore Intent]],"Development",Onshore_Wells_Jan_2024[[Sidetrack/Respud]:[Sidetrack/Respud]],"Geol. Sidetracks")</f>
        <v>0</v>
      </c>
      <c r="S13" s="81">
        <f>COUNTIFS(Onshore_Wells_Jan_2024[[Region QB]:[Region QB]],"LAND",Onshore_Wells_Jan_2024[[Spud Year]:[Spud Year]],S$3,Onshore_Wells_Jan_2024[[Original Wellbore Intent]:[Original Wellbore Intent]],"Development",Onshore_Wells_Jan_2024[[Sidetrack/Respud]:[Sidetrack/Respud]],"Geol. Sidetracks")</f>
        <v>0</v>
      </c>
      <c r="T13" s="81">
        <f>COUNTIFS(Onshore_Wells_Jan_2024[[Region QB]:[Region QB]],"LAND",Onshore_Wells_Jan_2024[[Spud Year]:[Spud Year]],T$3,Onshore_Wells_Jan_2024[[Original Wellbore Intent]:[Original Wellbore Intent]],"Development",Onshore_Wells_Jan_2024[[Sidetrack/Respud]:[Sidetrack/Respud]],"Geol. Sidetracks")</f>
        <v>0</v>
      </c>
      <c r="U13" s="81">
        <f>COUNTIFS(Onshore_Wells_Jan_2024[[Region QB]:[Region QB]],"LAND",Onshore_Wells_Jan_2024[[Spud Year]:[Spud Year]],U$3,Onshore_Wells_Jan_2024[[Original Wellbore Intent]:[Original Wellbore Intent]],"Development",Onshore_Wells_Jan_2024[[Sidetrack/Respud]:[Sidetrack/Respud]],"Geol. Sidetracks")</f>
        <v>0</v>
      </c>
      <c r="V13" s="81">
        <f>COUNTIFS(Onshore_Wells_Jan_2024[[Region QB]:[Region QB]],"LAND",Onshore_Wells_Jan_2024[[Spud Year]:[Spud Year]],V$3,Onshore_Wells_Jan_2024[[Original Wellbore Intent]:[Original Wellbore Intent]],"Development",Onshore_Wells_Jan_2024[[Sidetrack/Respud]:[Sidetrack/Respud]],"Geol. Sidetracks")</f>
        <v>0</v>
      </c>
      <c r="W13" s="81">
        <f>COUNTIFS(Onshore_Wells_Jan_2024[[Region QB]:[Region QB]],"LAND",Onshore_Wells_Jan_2024[[Spud Year]:[Spud Year]],W$3,Onshore_Wells_Jan_2024[[Original Wellbore Intent]:[Original Wellbore Intent]],"Development",Onshore_Wells_Jan_2024[[Sidetrack/Respud]:[Sidetrack/Respud]],"Geol. Sidetracks")</f>
        <v>0</v>
      </c>
      <c r="X13" s="81">
        <f>COUNTIFS(Onshore_Wells_Jan_2024[[Region QB]:[Region QB]],"LAND",Onshore_Wells_Jan_2024[[Spud Year]:[Spud Year]],X$3,Onshore_Wells_Jan_2024[[Original Wellbore Intent]:[Original Wellbore Intent]],"Development",Onshore_Wells_Jan_2024[[Sidetrack/Respud]:[Sidetrack/Respud]],"Geol. Sidetracks")</f>
        <v>0</v>
      </c>
      <c r="Y13" s="81">
        <f>COUNTIFS(Onshore_Wells_Jan_2024[[Region QB]:[Region QB]],"LAND",Onshore_Wells_Jan_2024[[Spud Year]:[Spud Year]],Y$3,Onshore_Wells_Jan_2024[[Original Wellbore Intent]:[Original Wellbore Intent]],"Development",Onshore_Wells_Jan_2024[[Sidetrack/Respud]:[Sidetrack/Respud]],"Geol. Sidetracks")</f>
        <v>0</v>
      </c>
      <c r="Z13" s="81">
        <f>COUNTIFS(Onshore_Wells_Jan_2024[[Region QB]:[Region QB]],"LAND",Onshore_Wells_Jan_2024[[Spud Year]:[Spud Year]],Z$3,Onshore_Wells_Jan_2024[[Original Wellbore Intent]:[Original Wellbore Intent]],"Development",Onshore_Wells_Jan_2024[[Sidetrack/Respud]:[Sidetrack/Respud]],"Geol. Sidetracks")</f>
        <v>0</v>
      </c>
      <c r="AA13" s="81">
        <f>COUNTIFS(Onshore_Wells_Jan_2024[[Region QB]:[Region QB]],"LAND",Onshore_Wells_Jan_2024[[Spud Year]:[Spud Year]],AA$3,Onshore_Wells_Jan_2024[[Original Wellbore Intent]:[Original Wellbore Intent]],"Development",Onshore_Wells_Jan_2024[[Sidetrack/Respud]:[Sidetrack/Respud]],"Geol. Sidetracks")</f>
        <v>0</v>
      </c>
      <c r="AB13" s="81">
        <f>COUNTIFS(Onshore_Wells_Jan_2024[[Region QB]:[Region QB]],"LAND",Onshore_Wells_Jan_2024[[Spud Year]:[Spud Year]],AB$3,Onshore_Wells_Jan_2024[[Original Wellbore Intent]:[Original Wellbore Intent]],"Development",Onshore_Wells_Jan_2024[[Sidetrack/Respud]:[Sidetrack/Respud]],"Geol. Sidetracks")</f>
        <v>0</v>
      </c>
      <c r="AC13" s="81">
        <f>COUNTIFS(Onshore_Wells_Jan_2024[[Region QB]:[Region QB]],"LAND",Onshore_Wells_Jan_2024[[Spud Year]:[Spud Year]],AC$3,Onshore_Wells_Jan_2024[[Original Wellbore Intent]:[Original Wellbore Intent]],"Development",Onshore_Wells_Jan_2024[[Sidetrack/Respud]:[Sidetrack/Respud]],"Geol. Sidetracks")</f>
        <v>0</v>
      </c>
      <c r="AD13" s="81">
        <f>COUNTIFS(Onshore_Wells_Jan_2024[[Region QB]:[Region QB]],"LAND",Onshore_Wells_Jan_2024[[Spud Year]:[Spud Year]],AD$3,Onshore_Wells_Jan_2024[[Original Wellbore Intent]:[Original Wellbore Intent]],"Development",Onshore_Wells_Jan_2024[[Sidetrack/Respud]:[Sidetrack/Respud]],"Geol. Sidetracks")</f>
        <v>0</v>
      </c>
      <c r="AE13" s="81">
        <f>COUNTIFS(Onshore_Wells_Jan_2024[[Region QB]:[Region QB]],"LAND",Onshore_Wells_Jan_2024[[Spud Year]:[Spud Year]],AE$3,Onshore_Wells_Jan_2024[[Original Wellbore Intent]:[Original Wellbore Intent]],"Development",Onshore_Wells_Jan_2024[[Sidetrack/Respud]:[Sidetrack/Respud]],"Geol. Sidetracks")</f>
        <v>0</v>
      </c>
      <c r="AF13" s="81">
        <f>COUNTIFS(Onshore_Wells_Jan_2024[[Region QB]:[Region QB]],"LAND",Onshore_Wells_Jan_2024[[Spud Year]:[Spud Year]],AF$3,Onshore_Wells_Jan_2024[[Original Wellbore Intent]:[Original Wellbore Intent]],"Development",Onshore_Wells_Jan_2024[[Sidetrack/Respud]:[Sidetrack/Respud]],"Geol. Sidetracks")</f>
        <v>0</v>
      </c>
      <c r="AG13" s="81">
        <f>COUNTIFS(Onshore_Wells_Jan_2024[[Region QB]:[Region QB]],"LAND",Onshore_Wells_Jan_2024[[Spud Year]:[Spud Year]],AG$3,Onshore_Wells_Jan_2024[[Original Wellbore Intent]:[Original Wellbore Intent]],"Development",Onshore_Wells_Jan_2024[[Sidetrack/Respud]:[Sidetrack/Respud]],"Geol. Sidetracks")</f>
        <v>0</v>
      </c>
      <c r="AH13" s="81">
        <f>COUNTIFS(Onshore_Wells_Jan_2024[[Region QB]:[Region QB]],"LAND",Onshore_Wells_Jan_2024[[Spud Year]:[Spud Year]],AH$3,Onshore_Wells_Jan_2024[[Original Wellbore Intent]:[Original Wellbore Intent]],"Development",Onshore_Wells_Jan_2024[[Sidetrack/Respud]:[Sidetrack/Respud]],"Geol. Sidetracks")</f>
        <v>0</v>
      </c>
      <c r="AI13" s="81">
        <f>COUNTIFS(Onshore_Wells_Jan_2024[[Region QB]:[Region QB]],"LAND",Onshore_Wells_Jan_2024[[Spud Year]:[Spud Year]],AI$3,Onshore_Wells_Jan_2024[[Original Wellbore Intent]:[Original Wellbore Intent]],"Development",Onshore_Wells_Jan_2024[[Sidetrack/Respud]:[Sidetrack/Respud]],"Geol. Sidetracks")</f>
        <v>0</v>
      </c>
      <c r="AJ13" s="81">
        <f>COUNTIFS(Onshore_Wells_Jan_2024[[Region QB]:[Region QB]],"LAND",Onshore_Wells_Jan_2024[[Spud Year]:[Spud Year]],AJ$3,Onshore_Wells_Jan_2024[[Original Wellbore Intent]:[Original Wellbore Intent]],"Development",Onshore_Wells_Jan_2024[[Sidetrack/Respud]:[Sidetrack/Respud]],"Geol. Sidetracks")</f>
        <v>0</v>
      </c>
      <c r="AK13" s="81">
        <f>COUNTIFS(Onshore_Wells_Jan_2024[[Region QB]:[Region QB]],"LAND",Onshore_Wells_Jan_2024[[Spud Year]:[Spud Year]],AK$3,Onshore_Wells_Jan_2024[[Original Wellbore Intent]:[Original Wellbore Intent]],"Development",Onshore_Wells_Jan_2024[[Sidetrack/Respud]:[Sidetrack/Respud]],"Geol. Sidetracks")</f>
        <v>0</v>
      </c>
      <c r="AL13" s="81">
        <f>COUNTIFS(Onshore_Wells_Jan_2024[[Region QB]:[Region QB]],"LAND",Onshore_Wells_Jan_2024[[Spud Year]:[Spud Year]],AL$3,Onshore_Wells_Jan_2024[[Original Wellbore Intent]:[Original Wellbore Intent]],"Development",Onshore_Wells_Jan_2024[[Sidetrack/Respud]:[Sidetrack/Respud]],"Geol. Sidetracks")</f>
        <v>0</v>
      </c>
      <c r="AM13" s="81">
        <f>COUNTIFS(Onshore_Wells_Jan_2024[[Region QB]:[Region QB]],"LAND",Onshore_Wells_Jan_2024[[Spud Year]:[Spud Year]],AM$3,Onshore_Wells_Jan_2024[[Original Wellbore Intent]:[Original Wellbore Intent]],"Development",Onshore_Wells_Jan_2024[[Sidetrack/Respud]:[Sidetrack/Respud]],"Geol. Sidetracks")</f>
        <v>0</v>
      </c>
      <c r="AN13" s="81">
        <f>COUNTIFS(Onshore_Wells_Jan_2024[[Region QB]:[Region QB]],"LAND",Onshore_Wells_Jan_2024[[Spud Year]:[Spud Year]],AN$3,Onshore_Wells_Jan_2024[[Original Wellbore Intent]:[Original Wellbore Intent]],"Development",Onshore_Wells_Jan_2024[[Sidetrack/Respud]:[Sidetrack/Respud]],"Geol. Sidetracks")</f>
        <v>0</v>
      </c>
      <c r="AO13" s="81">
        <f>COUNTIFS(Onshore_Wells_Jan_2024[[Region QB]:[Region QB]],"LAND",Onshore_Wells_Jan_2024[[Spud Year]:[Spud Year]],AO$3,Onshore_Wells_Jan_2024[[Original Wellbore Intent]:[Original Wellbore Intent]],"Development",Onshore_Wells_Jan_2024[[Sidetrack/Respud]:[Sidetrack/Respud]],"Geol. Sidetracks")</f>
        <v>0</v>
      </c>
      <c r="AP13" s="81">
        <f>COUNTIFS(Onshore_Wells_Jan_2024[[Region QB]:[Region QB]],"LAND",Onshore_Wells_Jan_2024[[Spud Year]:[Spud Year]],AP$3,Onshore_Wells_Jan_2024[[Original Wellbore Intent]:[Original Wellbore Intent]],"Development",Onshore_Wells_Jan_2024[[Sidetrack/Respud]:[Sidetrack/Respud]],"Geol. Sidetracks")</f>
        <v>0</v>
      </c>
      <c r="AQ13" s="81">
        <f>COUNTIFS(Onshore_Wells_Jan_2024[[Region QB]:[Region QB]],"LAND",Onshore_Wells_Jan_2024[[Spud Year]:[Spud Year]],AQ$3,Onshore_Wells_Jan_2024[[Original Wellbore Intent]:[Original Wellbore Intent]],"Development",Onshore_Wells_Jan_2024[[Sidetrack/Respud]:[Sidetrack/Respud]],"Geol. Sidetracks")</f>
        <v>0</v>
      </c>
      <c r="AR13" s="81">
        <f>COUNTIFS(Onshore_Wells_Jan_2024[[Region QB]:[Region QB]],"LAND",Onshore_Wells_Jan_2024[[Spud Year]:[Spud Year]],AR$3,Onshore_Wells_Jan_2024[[Original Wellbore Intent]:[Original Wellbore Intent]],"Development",Onshore_Wells_Jan_2024[[Sidetrack/Respud]:[Sidetrack/Respud]],"Geol. Sidetracks")</f>
        <v>0</v>
      </c>
      <c r="AS13" s="81">
        <f>COUNTIFS(Onshore_Wells_Jan_2024[[Region QB]:[Region QB]],"LAND",Onshore_Wells_Jan_2024[[Spud Year]:[Spud Year]],AS$3,Onshore_Wells_Jan_2024[[Original Wellbore Intent]:[Original Wellbore Intent]],"Development",Onshore_Wells_Jan_2024[[Sidetrack/Respud]:[Sidetrack/Respud]],"Geol. Sidetracks")</f>
        <v>0</v>
      </c>
      <c r="AT13" s="81">
        <f>COUNTIFS(Onshore_Wells_Jan_2024[[Region QB]:[Region QB]],"LAND",Onshore_Wells_Jan_2024[[Spud Year]:[Spud Year]],AT$3,Onshore_Wells_Jan_2024[[Original Wellbore Intent]:[Original Wellbore Intent]],"Development",Onshore_Wells_Jan_2024[[Sidetrack/Respud]:[Sidetrack/Respud]],"Geol. Sidetracks")</f>
        <v>0</v>
      </c>
      <c r="AU13" s="81">
        <f>COUNTIFS(Onshore_Wells_Jan_2024[[Region QB]:[Region QB]],"LAND",Onshore_Wells_Jan_2024[[Spud Year]:[Spud Year]],AU$3,Onshore_Wells_Jan_2024[[Original Wellbore Intent]:[Original Wellbore Intent]],"Development",Onshore_Wells_Jan_2024[[Sidetrack/Respud]:[Sidetrack/Respud]],"Geol. Sidetracks")</f>
        <v>0</v>
      </c>
      <c r="AV13" s="81">
        <f>COUNTIFS(Onshore_Wells_Jan_2024[[Region QB]:[Region QB]],"LAND",Onshore_Wells_Jan_2024[[Spud Year]:[Spud Year]],AV$3,Onshore_Wells_Jan_2024[[Original Wellbore Intent]:[Original Wellbore Intent]],"Development",Onshore_Wells_Jan_2024[[Sidetrack/Respud]:[Sidetrack/Respud]],"Geol. Sidetracks")</f>
        <v>0</v>
      </c>
      <c r="AW13" s="81">
        <f>COUNTIFS(Onshore_Wells_Jan_2024[[Region QB]:[Region QB]],"LAND",Onshore_Wells_Jan_2024[[Spud Year]:[Spud Year]],AW$3,Onshore_Wells_Jan_2024[[Original Wellbore Intent]:[Original Wellbore Intent]],"Development",Onshore_Wells_Jan_2024[[Sidetrack/Respud]:[Sidetrack/Respud]],"Geol. Sidetracks")</f>
        <v>0</v>
      </c>
      <c r="AX13" s="81">
        <f>COUNTIFS(Onshore_Wells_Jan_2024[[Region QB]:[Region QB]],"LAND",Onshore_Wells_Jan_2024[[Spud Year]:[Spud Year]],AX$3,Onshore_Wells_Jan_2024[[Original Wellbore Intent]:[Original Wellbore Intent]],"Development",Onshore_Wells_Jan_2024[[Sidetrack/Respud]:[Sidetrack/Respud]],"Geol. Sidetracks")</f>
        <v>0</v>
      </c>
      <c r="AY13" s="81">
        <f>COUNTIFS(Onshore_Wells_Jan_2024[[Region QB]:[Region QB]],"LAND",Onshore_Wells_Jan_2024[[Spud Year]:[Spud Year]],AY$3,Onshore_Wells_Jan_2024[[Original Wellbore Intent]:[Original Wellbore Intent]],"Development",Onshore_Wells_Jan_2024[[Sidetrack/Respud]:[Sidetrack/Respud]],"Geol. Sidetracks")</f>
        <v>0</v>
      </c>
      <c r="AZ13" s="81">
        <f>COUNTIFS(Onshore_Wells_Jan_2024[[Region QB]:[Region QB]],"LAND",Onshore_Wells_Jan_2024[[Spud Year]:[Spud Year]],AZ$3,Onshore_Wells_Jan_2024[[Original Wellbore Intent]:[Original Wellbore Intent]],"Development",Onshore_Wells_Jan_2024[[Sidetrack/Respud]:[Sidetrack/Respud]],"Geol. Sidetracks")</f>
        <v>0</v>
      </c>
      <c r="BA13" s="81">
        <f>COUNTIFS(Onshore_Wells_Jan_2024[[Region QB]:[Region QB]],"LAND",Onshore_Wells_Jan_2024[[Spud Year]:[Spud Year]],BA$3,Onshore_Wells_Jan_2024[[Original Wellbore Intent]:[Original Wellbore Intent]],"Development",Onshore_Wells_Jan_2024[[Sidetrack/Respud]:[Sidetrack/Respud]],"Geol. Sidetracks")</f>
        <v>0</v>
      </c>
      <c r="BB13" s="81">
        <f>COUNTIFS(Onshore_Wells_Jan_2024[[Region QB]:[Region QB]],"LAND",Onshore_Wells_Jan_2024[[Spud Year]:[Spud Year]],BB$3,Onshore_Wells_Jan_2024[[Original Wellbore Intent]:[Original Wellbore Intent]],"Development",Onshore_Wells_Jan_2024[[Sidetrack/Respud]:[Sidetrack/Respud]],"Geol. Sidetracks")</f>
        <v>0</v>
      </c>
      <c r="BC13" s="81">
        <f>COUNTIFS(Onshore_Wells_Jan_2024[[Region QB]:[Region QB]],"LAND",Onshore_Wells_Jan_2024[[Spud Year]:[Spud Year]],BC$3,Onshore_Wells_Jan_2024[[Original Wellbore Intent]:[Original Wellbore Intent]],"Development",Onshore_Wells_Jan_2024[[Sidetrack/Respud]:[Sidetrack/Respud]],"Geol. Sidetracks")</f>
        <v>0</v>
      </c>
      <c r="BD13" s="81">
        <f>COUNTIFS(Onshore_Wells_Jan_2024[[Region QB]:[Region QB]],"LAND",Onshore_Wells_Jan_2024[[Spud Year]:[Spud Year]],BD$3,Onshore_Wells_Jan_2024[[Original Wellbore Intent]:[Original Wellbore Intent]],"Development",Onshore_Wells_Jan_2024[[Sidetrack/Respud]:[Sidetrack/Respud]],"Geol. Sidetracks")</f>
        <v>0</v>
      </c>
      <c r="BE13" s="81">
        <f>COUNTIFS(Onshore_Wells_Jan_2024[[Region QB]:[Region QB]],"LAND",Onshore_Wells_Jan_2024[[Spud Year]:[Spud Year]],BE$3,Onshore_Wells_Jan_2024[[Original Wellbore Intent]:[Original Wellbore Intent]],"Development",Onshore_Wells_Jan_2024[[Sidetrack/Respud]:[Sidetrack/Respud]],"Geol. Sidetracks")</f>
        <v>0</v>
      </c>
      <c r="BF13" s="81">
        <f>COUNTIFS(Onshore_Wells_Jan_2024[[Region QB]:[Region QB]],"LAND",Onshore_Wells_Jan_2024[[Spud Year]:[Spud Year]],BF$3,Onshore_Wells_Jan_2024[[Original Wellbore Intent]:[Original Wellbore Intent]],"Development",Onshore_Wells_Jan_2024[[Sidetrack/Respud]:[Sidetrack/Respud]],"Geol. Sidetracks")</f>
        <v>0</v>
      </c>
      <c r="BG13" s="81">
        <f>COUNTIFS(Onshore_Wells_Jan_2024[[Region QB]:[Region QB]],"LAND",Onshore_Wells_Jan_2024[[Spud Year]:[Spud Year]],BG$3,Onshore_Wells_Jan_2024[[Original Wellbore Intent]:[Original Wellbore Intent]],"Development",Onshore_Wells_Jan_2024[[Sidetrack/Respud]:[Sidetrack/Respud]],"Geol. Sidetracks")</f>
        <v>0</v>
      </c>
      <c r="BH13" s="81">
        <f>COUNTIFS(Onshore_Wells_Jan_2024[[Region QB]:[Region QB]],"LAND",Onshore_Wells_Jan_2024[[Spud Year]:[Spud Year]],BH$3,Onshore_Wells_Jan_2024[[Original Wellbore Intent]:[Original Wellbore Intent]],"Development",Onshore_Wells_Jan_2024[[Sidetrack/Respud]:[Sidetrack/Respud]],"Geol. Sidetracks")</f>
        <v>0</v>
      </c>
      <c r="BI13" s="81">
        <f>COUNTIFS(Onshore_Wells_Jan_2024[[Region QB]:[Region QB]],"LAND",Onshore_Wells_Jan_2024[[Spud Year]:[Spud Year]],BI$3,Onshore_Wells_Jan_2024[[Original Wellbore Intent]:[Original Wellbore Intent]],"Development",Onshore_Wells_Jan_2024[[Sidetrack/Respud]:[Sidetrack/Respud]],"Geol. Sidetracks")</f>
        <v>0</v>
      </c>
      <c r="BJ13" s="81">
        <f>COUNTIFS(Onshore_Wells_Jan_2024[[Region QB]:[Region QB]],"LAND",Onshore_Wells_Jan_2024[[Spud Year]:[Spud Year]],BJ$3,Onshore_Wells_Jan_2024[[Original Wellbore Intent]:[Original Wellbore Intent]],"Development",Onshore_Wells_Jan_2024[[Sidetrack/Respud]:[Sidetrack/Respud]],"Geol. Sidetracks")</f>
        <v>0</v>
      </c>
      <c r="BK13" s="81">
        <f>COUNTIFS(Onshore_Wells_Jan_2024[[Region QB]:[Region QB]],"LAND",Onshore_Wells_Jan_2024[[Spud Year]:[Spud Year]],BK$3,Onshore_Wells_Jan_2024[[Original Wellbore Intent]:[Original Wellbore Intent]],"Development",Onshore_Wells_Jan_2024[[Sidetrack/Respud]:[Sidetrack/Respud]],"Geol. Sidetracks")</f>
        <v>0</v>
      </c>
      <c r="BL13" s="81">
        <f>COUNTIFS(Onshore_Wells_Jan_2024[[Region QB]:[Region QB]],"LAND",Onshore_Wells_Jan_2024[[Spud Year]:[Spud Year]],BL$3,Onshore_Wells_Jan_2024[[Original Wellbore Intent]:[Original Wellbore Intent]],"Development",Onshore_Wells_Jan_2024[[Sidetrack/Respud]:[Sidetrack/Respud]],"Geol. Sidetracks")</f>
        <v>0</v>
      </c>
      <c r="BM13" s="81">
        <f>COUNTIFS(Onshore_Wells_Jan_2024[[Region QB]:[Region QB]],"LAND",Onshore_Wells_Jan_2024[[Spud Year]:[Spud Year]],BM$3,Onshore_Wells_Jan_2024[[Original Wellbore Intent]:[Original Wellbore Intent]],"Development",Onshore_Wells_Jan_2024[[Sidetrack/Respud]:[Sidetrack/Respud]],"Geol. Sidetracks")</f>
        <v>0</v>
      </c>
      <c r="BN13" s="81">
        <f>COUNTIFS(Onshore_Wells_Jan_2024[[Region QB]:[Region QB]],"LAND",Onshore_Wells_Jan_2024[[Spud Year]:[Spud Year]],BN$3,Onshore_Wells_Jan_2024[[Original Wellbore Intent]:[Original Wellbore Intent]],"Development",Onshore_Wells_Jan_2024[[Sidetrack/Respud]:[Sidetrack/Respud]],"Geol. Sidetracks")</f>
        <v>0</v>
      </c>
      <c r="BO13" s="81">
        <f>COUNTIFS(Onshore_Wells_Jan_2024[[Region QB]:[Region QB]],"LAND",Onshore_Wells_Jan_2024[[Spud Year]:[Spud Year]],BO$3,Onshore_Wells_Jan_2024[[Original Wellbore Intent]:[Original Wellbore Intent]],"Development",Onshore_Wells_Jan_2024[[Sidetrack/Respud]:[Sidetrack/Respud]],"Geol. Sidetracks")</f>
        <v>0</v>
      </c>
      <c r="BP13" s="81">
        <f>COUNTIFS(Onshore_Wells_Jan_2024[[Region QB]:[Region QB]],"LAND",Onshore_Wells_Jan_2024[[Spud Year]:[Spud Year]],BP$3,Onshore_Wells_Jan_2024[[Original Wellbore Intent]:[Original Wellbore Intent]],"Development",Onshore_Wells_Jan_2024[[Sidetrack/Respud]:[Sidetrack/Respud]],"Geol. Sidetracks")</f>
        <v>0</v>
      </c>
      <c r="BQ13" s="81">
        <f>COUNTIFS(Onshore_Wells_Jan_2024[[Region QB]:[Region QB]],"LAND",Onshore_Wells_Jan_2024[[Spud Year]:[Spud Year]],BQ$3,Onshore_Wells_Jan_2024[[Original Wellbore Intent]:[Original Wellbore Intent]],"Development",Onshore_Wells_Jan_2024[[Sidetrack/Respud]:[Sidetrack/Respud]],"Geol. Sidetracks")</f>
        <v>0</v>
      </c>
      <c r="BR13" s="81">
        <f>COUNTIFS(Onshore_Wells_Jan_2024[[Region QB]:[Region QB]],"LAND",Onshore_Wells_Jan_2024[[Spud Year]:[Spud Year]],BR$3,Onshore_Wells_Jan_2024[[Original Wellbore Intent]:[Original Wellbore Intent]],"Development",Onshore_Wells_Jan_2024[[Sidetrack/Respud]:[Sidetrack/Respud]],"Geol. Sidetracks")</f>
        <v>0</v>
      </c>
      <c r="BS13" s="81">
        <f>COUNTIFS(Onshore_Wells_Jan_2024[[Region QB]:[Region QB]],"LAND",Onshore_Wells_Jan_2024[[Spud Year]:[Spud Year]],BS$3,Onshore_Wells_Jan_2024[[Original Wellbore Intent]:[Original Wellbore Intent]],"Development",Onshore_Wells_Jan_2024[[Sidetrack/Respud]:[Sidetrack/Respud]],"Geol. Sidetracks")</f>
        <v>0</v>
      </c>
      <c r="BT13" s="81">
        <f>COUNTIFS(Onshore_Wells_Jan_2024[[Region QB]:[Region QB]],"LAND",Onshore_Wells_Jan_2024[[Spud Year]:[Spud Year]],BT$3,Onshore_Wells_Jan_2024[[Original Wellbore Intent]:[Original Wellbore Intent]],"Development",Onshore_Wells_Jan_2024[[Sidetrack/Respud]:[Sidetrack/Respud]],"Geol. Sidetracks")</f>
        <v>0</v>
      </c>
      <c r="BU13" s="81">
        <f>COUNTIFS(Onshore_Wells_Jan_2024[[Region QB]:[Region QB]],"LAND",Onshore_Wells_Jan_2024[[Spud Year]:[Spud Year]],BU$3,Onshore_Wells_Jan_2024[[Original Wellbore Intent]:[Original Wellbore Intent]],"Development",Onshore_Wells_Jan_2024[[Sidetrack/Respud]:[Sidetrack/Respud]],"Geol. Sidetracks")</f>
        <v>0</v>
      </c>
      <c r="BV13" s="81">
        <f>COUNTIFS(Onshore_Wells_Jan_2024[[Region QB]:[Region QB]],"LAND",Onshore_Wells_Jan_2024[[Spud Year]:[Spud Year]],BV$3,Onshore_Wells_Jan_2024[[Original Wellbore Intent]:[Original Wellbore Intent]],"Development",Onshore_Wells_Jan_2024[[Sidetrack/Respud]:[Sidetrack/Respud]],"Geol. Sidetracks")</f>
        <v>0</v>
      </c>
      <c r="BW13" s="81">
        <f>COUNTIFS(Onshore_Wells_Jan_2024[[Region QB]:[Region QB]],"LAND",Onshore_Wells_Jan_2024[[Spud Year]:[Spud Year]],BW$3,Onshore_Wells_Jan_2024[[Original Wellbore Intent]:[Original Wellbore Intent]],"Development",Onshore_Wells_Jan_2024[[Sidetrack/Respud]:[Sidetrack/Respud]],"Geol. Sidetracks")</f>
        <v>0</v>
      </c>
      <c r="BX13" s="81">
        <f>COUNTIFS(Onshore_Wells_Jan_2024[[Region QB]:[Region QB]],"LAND",Onshore_Wells_Jan_2024[[Spud Year]:[Spud Year]],BX$3,Onshore_Wells_Jan_2024[[Original Wellbore Intent]:[Original Wellbore Intent]],"Development",Onshore_Wells_Jan_2024[[Sidetrack/Respud]:[Sidetrack/Respud]],"Geol. Sidetracks")</f>
        <v>0</v>
      </c>
      <c r="BY13" s="81">
        <f>COUNTIFS(Onshore_Wells_Jan_2024[[Region QB]:[Region QB]],"LAND",Onshore_Wells_Jan_2024[[Spud Year]:[Spud Year]],BY$3,Onshore_Wells_Jan_2024[[Original Wellbore Intent]:[Original Wellbore Intent]],"Development",Onshore_Wells_Jan_2024[[Sidetrack/Respud]:[Sidetrack/Respud]],"Geol. Sidetracks")</f>
        <v>0</v>
      </c>
      <c r="BZ13" s="81">
        <f>COUNTIFS(Onshore_Wells_Jan_2024[[Region QB]:[Region QB]],"LAND",Onshore_Wells_Jan_2024[[Spud Year]:[Spud Year]],BZ$3,Onshore_Wells_Jan_2024[[Original Wellbore Intent]:[Original Wellbore Intent]],"Development",Onshore_Wells_Jan_2024[[Sidetrack/Respud]:[Sidetrack/Respud]],"Geol. Sidetracks")</f>
        <v>0</v>
      </c>
      <c r="CA13" s="81">
        <f>COUNTIFS(Onshore_Wells_Jan_2024[[Region QB]:[Region QB]],"LAND",Onshore_Wells_Jan_2024[[Spud Year]:[Spud Year]],CA$3,Onshore_Wells_Jan_2024[[Original Wellbore Intent]:[Original Wellbore Intent]],"Development",Onshore_Wells_Jan_2024[[Sidetrack/Respud]:[Sidetrack/Respud]],"Geol. Sidetracks")</f>
        <v>0</v>
      </c>
      <c r="CB13" s="81">
        <f>COUNTIFS(Onshore_Wells_Jan_2024[[Region QB]:[Region QB]],"LAND",Onshore_Wells_Jan_2024[[Spud Year]:[Spud Year]],CB$3,Onshore_Wells_Jan_2024[[Original Wellbore Intent]:[Original Wellbore Intent]],"Development",Onshore_Wells_Jan_2024[[Sidetrack/Respud]:[Sidetrack/Respud]],"Geol. Sidetracks")</f>
        <v>0</v>
      </c>
      <c r="CC13" s="81">
        <f>COUNTIFS(Onshore_Wells_Jan_2024[[Region QB]:[Region QB]],"LAND",Onshore_Wells_Jan_2024[[Spud Year]:[Spud Year]],CC$3,Onshore_Wells_Jan_2024[[Original Wellbore Intent]:[Original Wellbore Intent]],"Development",Onshore_Wells_Jan_2024[[Sidetrack/Respud]:[Sidetrack/Respud]],"Geol. Sidetracks")</f>
        <v>0</v>
      </c>
      <c r="CD13" s="81">
        <f>COUNTIFS(Onshore_Wells_Jan_2024[[Region QB]:[Region QB]],"LAND",Onshore_Wells_Jan_2024[[Spud Year]:[Spud Year]],CD$3,Onshore_Wells_Jan_2024[[Original Wellbore Intent]:[Original Wellbore Intent]],"Development",Onshore_Wells_Jan_2024[[Sidetrack/Respud]:[Sidetrack/Respud]],"Geol. Sidetracks")</f>
        <v>0</v>
      </c>
      <c r="CE13" s="81">
        <f>COUNTIFS(Onshore_Wells_Jan_2024[[Region QB]:[Region QB]],"LAND",Onshore_Wells_Jan_2024[[Spud Year]:[Spud Year]],CE$3,Onshore_Wells_Jan_2024[[Original Wellbore Intent]:[Original Wellbore Intent]],"Development",Onshore_Wells_Jan_2024[[Sidetrack/Respud]:[Sidetrack/Respud]],"Geol. Sidetracks")</f>
        <v>0</v>
      </c>
      <c r="CF13" s="81">
        <f>COUNTIFS(Onshore_Wells_Jan_2024[[Region QB]:[Region QB]],"LAND",Onshore_Wells_Jan_2024[[Spud Year]:[Spud Year]],CF$3,Onshore_Wells_Jan_2024[[Original Wellbore Intent]:[Original Wellbore Intent]],"Development",Onshore_Wells_Jan_2024[[Sidetrack/Respud]:[Sidetrack/Respud]],"Geol. Sidetracks")</f>
        <v>0</v>
      </c>
      <c r="CG13" s="81">
        <f>COUNTIFS(Onshore_Wells_Jan_2024[[Region QB]:[Region QB]],"LAND",Onshore_Wells_Jan_2024[[Spud Year]:[Spud Year]],CG$3,Onshore_Wells_Jan_2024[[Original Wellbore Intent]:[Original Wellbore Intent]],"Development",Onshore_Wells_Jan_2024[[Sidetrack/Respud]:[Sidetrack/Respud]],"Geol. Sidetracks")</f>
        <v>0</v>
      </c>
      <c r="CH13" s="81">
        <f>COUNTIFS(Onshore_Wells_Jan_2024[[Region QB]:[Region QB]],"LAND",Onshore_Wells_Jan_2024[[Spud Year]:[Spud Year]],CH$3,Onshore_Wells_Jan_2024[[Original Wellbore Intent]:[Original Wellbore Intent]],"Development",Onshore_Wells_Jan_2024[[Sidetrack/Respud]:[Sidetrack/Respud]],"Geol. Sidetracks")</f>
        <v>0</v>
      </c>
      <c r="CI13" s="81">
        <f>COUNTIFS(Onshore_Wells_Jan_2024[[Region QB]:[Region QB]],"LAND",Onshore_Wells_Jan_2024[[Spud Year]:[Spud Year]],CI$3,Onshore_Wells_Jan_2024[[Original Wellbore Intent]:[Original Wellbore Intent]],"Development",Onshore_Wells_Jan_2024[[Sidetrack/Respud]:[Sidetrack/Respud]],"Geol. Sidetracks")</f>
        <v>0</v>
      </c>
      <c r="CJ13" s="81">
        <f>COUNTIFS(Onshore_Wells_Jan_2024[[Region QB]:[Region QB]],"LAND",Onshore_Wells_Jan_2024[[Spud Year]:[Spud Year]],CJ$3,Onshore_Wells_Jan_2024[[Original Wellbore Intent]:[Original Wellbore Intent]],"Development",Onshore_Wells_Jan_2024[[Sidetrack/Respud]:[Sidetrack/Respud]],"Geol. Sidetracks")</f>
        <v>0</v>
      </c>
      <c r="CK13" s="81">
        <f>COUNTIFS(Onshore_Wells_Jan_2024[[Region QB]:[Region QB]],"LAND",Onshore_Wells_Jan_2024[[Spud Year]:[Spud Year]],CK$3,Onshore_Wells_Jan_2024[[Original Wellbore Intent]:[Original Wellbore Intent]],"Development",Onshore_Wells_Jan_2024[[Sidetrack/Respud]:[Sidetrack/Respud]],"Geol. Sidetracks")</f>
        <v>0</v>
      </c>
      <c r="CL13" s="81">
        <f>COUNTIFS(Onshore_Wells_Jan_2024[[Region QB]:[Region QB]],"LAND",Onshore_Wells_Jan_2024[[Spud Year]:[Spud Year]],CL$3,Onshore_Wells_Jan_2024[[Original Wellbore Intent]:[Original Wellbore Intent]],"Development",Onshore_Wells_Jan_2024[[Sidetrack/Respud]:[Sidetrack/Respud]],"Geol. Sidetracks")</f>
        <v>0</v>
      </c>
      <c r="CM13" s="81">
        <f>COUNTIFS(Onshore_Wells_Jan_2024[[Region QB]:[Region QB]],"LAND",Onshore_Wells_Jan_2024[[Spud Year]:[Spud Year]],CM$3,Onshore_Wells_Jan_2024[[Original Wellbore Intent]:[Original Wellbore Intent]],"Development",Onshore_Wells_Jan_2024[[Sidetrack/Respud]:[Sidetrack/Respud]],"Geol. Sidetracks")</f>
        <v>0</v>
      </c>
      <c r="CN13" s="81">
        <f>COUNTIFS(Onshore_Wells_Jan_2024[[Region QB]:[Region QB]],"LAND",Onshore_Wells_Jan_2024[[Spud Year]:[Spud Year]],CN$3,Onshore_Wells_Jan_2024[[Original Wellbore Intent]:[Original Wellbore Intent]],"Development",Onshore_Wells_Jan_2024[[Sidetrack/Respud]:[Sidetrack/Respud]],"Geol. Sidetracks")</f>
        <v>0</v>
      </c>
      <c r="CO13" s="81">
        <f>COUNTIFS(Onshore_Wells_Jan_2024[[Region QB]:[Region QB]],"LAND",Onshore_Wells_Jan_2024[[Spud Year]:[Spud Year]],CO$3,Onshore_Wells_Jan_2024[[Original Wellbore Intent]:[Original Wellbore Intent]],"Development",Onshore_Wells_Jan_2024[[Sidetrack/Respud]:[Sidetrack/Respud]],"Geol. Sidetracks")</f>
        <v>0</v>
      </c>
      <c r="CP13" s="81">
        <f>COUNTIFS(Onshore_Wells_Jan_2024[[Region QB]:[Region QB]],"LAND",Onshore_Wells_Jan_2024[[Spud Year]:[Spud Year]],CP$3,Onshore_Wells_Jan_2024[[Original Wellbore Intent]:[Original Wellbore Intent]],"Development",Onshore_Wells_Jan_2024[[Sidetrack/Respud]:[Sidetrack/Respud]],"Geol. Sidetracks")</f>
        <v>0</v>
      </c>
      <c r="CQ13" s="81">
        <f>COUNTIFS(Onshore_Wells_Jan_2024[[Region QB]:[Region QB]],"LAND",Onshore_Wells_Jan_2024[[Spud Year]:[Spud Year]],CQ$3,Onshore_Wells_Jan_2024[[Original Wellbore Intent]:[Original Wellbore Intent]],"Development",Onshore_Wells_Jan_2024[[Sidetrack/Respud]:[Sidetrack/Respud]],"Geol. Sidetracks")</f>
        <v>0</v>
      </c>
      <c r="CR13" s="81">
        <f>COUNTIFS(Onshore_Wells_Jan_2024[[Region QB]:[Region QB]],"LAND",Onshore_Wells_Jan_2024[[Spud Year]:[Spud Year]],CR$3,Onshore_Wells_Jan_2024[[Original Wellbore Intent]:[Original Wellbore Intent]],"Development",Onshore_Wells_Jan_2024[[Sidetrack/Respud]:[Sidetrack/Respud]],"Geol. Sidetracks")</f>
        <v>0</v>
      </c>
      <c r="CS13" s="81">
        <f>COUNTIFS(Onshore_Wells_Jan_2024[[Region QB]:[Region QB]],"LAND",Onshore_Wells_Jan_2024[[Spud Year]:[Spud Year]],CS$3,Onshore_Wells_Jan_2024[[Original Wellbore Intent]:[Original Wellbore Intent]],"Development",Onshore_Wells_Jan_2024[[Sidetrack/Respud]:[Sidetrack/Respud]],"Geol. Sidetracks")</f>
        <v>1</v>
      </c>
      <c r="CT13" s="81">
        <f>COUNTIFS(Onshore_Wells_Jan_2024[[Region QB]:[Region QB]],"LAND",Onshore_Wells_Jan_2024[[Spud Year]:[Spud Year]],CT$3,Onshore_Wells_Jan_2024[[Original Wellbore Intent]:[Original Wellbore Intent]],"Development",Onshore_Wells_Jan_2024[[Sidetrack/Respud]:[Sidetrack/Respud]],"Geol. Sidetracks")</f>
        <v>2</v>
      </c>
      <c r="CU13" s="81">
        <f>COUNTIFS(Onshore_Wells_Jan_2024[[Region QB]:[Region QB]],"LAND",Onshore_Wells_Jan_2024[[Spud Year]:[Spud Year]],CU$3,Onshore_Wells_Jan_2024[[Original Wellbore Intent]:[Original Wellbore Intent]],"Development",Onshore_Wells_Jan_2024[[Sidetrack/Respud]:[Sidetrack/Respud]],"Geol. Sidetracks")</f>
        <v>0</v>
      </c>
      <c r="CV13" s="81">
        <f>COUNTIFS(Onshore_Wells_Jan_2024[[Region QB]:[Region QB]],"LAND",Onshore_Wells_Jan_2024[[Spud Year]:[Spud Year]],CV$3,Onshore_Wells_Jan_2024[[Original Wellbore Intent]:[Original Wellbore Intent]],"Development",Onshore_Wells_Jan_2024[[Sidetrack/Respud]:[Sidetrack/Respud]],"Geol. Sidetracks")</f>
        <v>1</v>
      </c>
      <c r="CW13" s="81">
        <f>COUNTIFS(Onshore_Wells_Jan_2024[[Region QB]:[Region QB]],"LAND",Onshore_Wells_Jan_2024[[Spud Year]:[Spud Year]],CW$3,Onshore_Wells_Jan_2024[[Original Wellbore Intent]:[Original Wellbore Intent]],"Development",Onshore_Wells_Jan_2024[[Sidetrack/Respud]:[Sidetrack/Respud]],"Geol. Sidetracks")</f>
        <v>5</v>
      </c>
      <c r="CX13" s="81">
        <f>COUNTIFS(Onshore_Wells_Jan_2024[[Region QB]:[Region QB]],"LAND",Onshore_Wells_Jan_2024[[Spud Year]:[Spud Year]],CX$3,Onshore_Wells_Jan_2024[[Original Wellbore Intent]:[Original Wellbore Intent]],"Development",Onshore_Wells_Jan_2024[[Sidetrack/Respud]:[Sidetrack/Respud]],"Geol. Sidetracks")</f>
        <v>0</v>
      </c>
      <c r="CY13" s="81">
        <f>COUNTIFS(Onshore_Wells_Jan_2024[[Region QB]:[Region QB]],"LAND",Onshore_Wells_Jan_2024[[Spud Year]:[Spud Year]],CY$3,Onshore_Wells_Jan_2024[[Original Wellbore Intent]:[Original Wellbore Intent]],"Development",Onshore_Wells_Jan_2024[[Sidetrack/Respud]:[Sidetrack/Respud]],"Geol. Sidetracks")</f>
        <v>0</v>
      </c>
      <c r="CZ13" s="81">
        <f>COUNTIFS(Onshore_Wells_Jan_2024[[Region QB]:[Region QB]],"LAND",Onshore_Wells_Jan_2024[[Spud Year]:[Spud Year]],CZ$3,Onshore_Wells_Jan_2024[[Original Wellbore Intent]:[Original Wellbore Intent]],"Development",Onshore_Wells_Jan_2024[[Sidetrack/Respud]:[Sidetrack/Respud]],"Geol. Sidetracks")</f>
        <v>4</v>
      </c>
      <c r="DA13" s="81">
        <f>COUNTIFS(Onshore_Wells_Jan_2024[[Region QB]:[Region QB]],"LAND",Onshore_Wells_Jan_2024[[Spud Year]:[Spud Year]],DA$3,Onshore_Wells_Jan_2024[[Original Wellbore Intent]:[Original Wellbore Intent]],"Development",Onshore_Wells_Jan_2024[[Sidetrack/Respud]:[Sidetrack/Respud]],"Geol. Sidetracks")</f>
        <v>0</v>
      </c>
      <c r="DB13" s="81">
        <f>COUNTIFS(Onshore_Wells_Jan_2024[[Region QB]:[Region QB]],"LAND",Onshore_Wells_Jan_2024[[Spud Year]:[Spud Year]],DB$3,Onshore_Wells_Jan_2024[[Original Wellbore Intent]:[Original Wellbore Intent]],"Development",Onshore_Wells_Jan_2024[[Sidetrack/Respud]:[Sidetrack/Respud]],"Geol. Sidetracks")</f>
        <v>2</v>
      </c>
      <c r="DC13" s="81">
        <f>COUNTIFS(Onshore_Wells_Jan_2024[[Region QB]:[Region QB]],"LAND",Onshore_Wells_Jan_2024[[Spud Year]:[Spud Year]],DC$3,Onshore_Wells_Jan_2024[[Original Wellbore Intent]:[Original Wellbore Intent]],"Development",Onshore_Wells_Jan_2024[[Sidetrack/Respud]:[Sidetrack/Respud]],"Geol. Sidetracks")</f>
        <v>3</v>
      </c>
      <c r="DD13" s="81">
        <f>COUNTIFS(Onshore_Wells_Jan_2024[[Region QB]:[Region QB]],"LAND",Onshore_Wells_Jan_2024[[Spud Year]:[Spud Year]],DD$3,Onshore_Wells_Jan_2024[[Original Wellbore Intent]:[Original Wellbore Intent]],"Development",Onshore_Wells_Jan_2024[[Sidetrack/Respud]:[Sidetrack/Respud]],"Geol. Sidetracks")</f>
        <v>16</v>
      </c>
      <c r="DE13" s="81">
        <f>COUNTIFS(Onshore_Wells_Jan_2024[[Region QB]:[Region QB]],"LAND",Onshore_Wells_Jan_2024[[Spud Year]:[Spud Year]],DE$3,Onshore_Wells_Jan_2024[[Original Wellbore Intent]:[Original Wellbore Intent]],"Development",Onshore_Wells_Jan_2024[[Sidetrack/Respud]:[Sidetrack/Respud]],"Geol. Sidetracks")</f>
        <v>2</v>
      </c>
      <c r="DF13" s="81">
        <f>COUNTIFS(Onshore_Wells_Jan_2024[[Region QB]:[Region QB]],"LAND",Onshore_Wells_Jan_2024[[Spud Year]:[Spud Year]],DF$3,Onshore_Wells_Jan_2024[[Original Wellbore Intent]:[Original Wellbore Intent]],"Development",Onshore_Wells_Jan_2024[[Sidetrack/Respud]:[Sidetrack/Respud]],"Geol. Sidetracks")</f>
        <v>8</v>
      </c>
      <c r="DG13" s="81">
        <f>COUNTIFS(Onshore_Wells_Jan_2024[[Region QB]:[Region QB]],"LAND",Onshore_Wells_Jan_2024[[Spud Year]:[Spud Year]],DG$3,Onshore_Wells_Jan_2024[[Original Wellbore Intent]:[Original Wellbore Intent]],"Development",Onshore_Wells_Jan_2024[[Sidetrack/Respud]:[Sidetrack/Respud]],"Geol. Sidetracks")</f>
        <v>5</v>
      </c>
      <c r="DH13" s="81">
        <f>COUNTIFS(Onshore_Wells_Jan_2024[[Region QB]:[Region QB]],"LAND",Onshore_Wells_Jan_2024[[Spud Year]:[Spud Year]],DH$3,Onshore_Wells_Jan_2024[[Original Wellbore Intent]:[Original Wellbore Intent]],"Development",Onshore_Wells_Jan_2024[[Sidetrack/Respud]:[Sidetrack/Respud]],"Geol. Sidetracks")</f>
        <v>6</v>
      </c>
      <c r="DI13" s="81">
        <f>COUNTIFS(Onshore_Wells_Jan_2024[[Region QB]:[Region QB]],"LAND",Onshore_Wells_Jan_2024[[Spud Year]:[Spud Year]],DI$3,Onshore_Wells_Jan_2024[[Original Wellbore Intent]:[Original Wellbore Intent]],"Development",Onshore_Wells_Jan_2024[[Sidetrack/Respud]:[Sidetrack/Respud]],"Geol. Sidetracks")</f>
        <v>4</v>
      </c>
      <c r="DJ13" s="81">
        <f>COUNTIFS(Onshore_Wells_Jan_2024[[Region QB]:[Region QB]],"LAND",Onshore_Wells_Jan_2024[[Spud Year]:[Spud Year]],DJ$3,Onshore_Wells_Jan_2024[[Original Wellbore Intent]:[Original Wellbore Intent]],"Development",Onshore_Wells_Jan_2024[[Sidetrack/Respud]:[Sidetrack/Respud]],"Geol. Sidetracks")</f>
        <v>2</v>
      </c>
      <c r="DK13" s="81">
        <f>COUNTIFS(Onshore_Wells_Jan_2024[[Region QB]:[Region QB]],"LAND",Onshore_Wells_Jan_2024[[Spud Year]:[Spud Year]],DK$3,Onshore_Wells_Jan_2024[[Original Wellbore Intent]:[Original Wellbore Intent]],"Development",Onshore_Wells_Jan_2024[[Sidetrack/Respud]:[Sidetrack/Respud]],"Geol. Sidetracks")</f>
        <v>5</v>
      </c>
      <c r="DL13" s="81">
        <f>COUNTIFS(Onshore_Wells_Jan_2024[[Region QB]:[Region QB]],"LAND",Onshore_Wells_Jan_2024[[Spud Year]:[Spud Year]],DL$3,Onshore_Wells_Jan_2024[[Original Wellbore Intent]:[Original Wellbore Intent]],"Development",Onshore_Wells_Jan_2024[[Sidetrack/Respud]:[Sidetrack/Respud]],"Geol. Sidetracks")</f>
        <v>1</v>
      </c>
      <c r="DM13" s="81">
        <f>COUNTIFS(Onshore_Wells_Jan_2024[[Region QB]:[Region QB]],"LAND",Onshore_Wells_Jan_2024[[Spud Year]:[Spud Year]],DM$3,Onshore_Wells_Jan_2024[[Original Wellbore Intent]:[Original Wellbore Intent]],"Development",Onshore_Wells_Jan_2024[[Sidetrack/Respud]:[Sidetrack/Respud]],"Geol. Sidetracks")</f>
        <v>1</v>
      </c>
      <c r="DN13" s="81">
        <f>COUNTIFS(Onshore_Wells_Jan_2024[[Region QB]:[Region QB]],"LAND",Onshore_Wells_Jan_2024[[Spud Year]:[Spud Year]],DN$3,Onshore_Wells_Jan_2024[[Original Wellbore Intent]:[Original Wellbore Intent]],"Development",Onshore_Wells_Jan_2024[[Sidetrack/Respud]:[Sidetrack/Respud]],"Geol. Sidetracks")</f>
        <v>1</v>
      </c>
      <c r="DO13" s="81">
        <f>COUNTIFS(Onshore_Wells_Jan_2024[[Region QB]:[Region QB]],"LAND",Onshore_Wells_Jan_2024[[Spud Year]:[Spud Year]],DO$3,Onshore_Wells_Jan_2024[[Original Wellbore Intent]:[Original Wellbore Intent]],"Development",Onshore_Wells_Jan_2024[[Sidetrack/Respud]:[Sidetrack/Respud]],"Geol. Sidetracks")</f>
        <v>0</v>
      </c>
      <c r="DP13" s="81">
        <f>COUNTIFS(Onshore_Wells_Jan_2024[[Region QB]:[Region QB]],"LAND",Onshore_Wells_Jan_2024[[Spud Year]:[Spud Year]],DP$3,Onshore_Wells_Jan_2024[[Original Wellbore Intent]:[Original Wellbore Intent]],"Development",Onshore_Wells_Jan_2024[[Sidetrack/Respud]:[Sidetrack/Respud]],"Geol. Sidetracks")</f>
        <v>0</v>
      </c>
      <c r="DQ13" s="81">
        <f>COUNTIFS(Onshore_Wells_Jan_2024[[Region QB]:[Region QB]],"LAND",Onshore_Wells_Jan_2024[[Spud Year]:[Spud Year]],DQ$3,Onshore_Wells_Jan_2024[[Original Wellbore Intent]:[Original Wellbore Intent]],"Development",Onshore_Wells_Jan_2024[[Sidetrack/Respud]:[Sidetrack/Respud]],"Geol. Sidetracks")</f>
        <v>0</v>
      </c>
      <c r="DR13" s="81">
        <f>COUNTIFS(Onshore_Wells_Jan_2024[[Region QB]:[Region QB]],"LAND",Onshore_Wells_Jan_2024[[Spud Year]:[Spud Year]],DR$3,Onshore_Wells_Jan_2024[[Original Wellbore Intent]:[Original Wellbore Intent]],"Development",Onshore_Wells_Jan_2024[[Sidetrack/Respud]:[Sidetrack/Respud]],"Geol. Sidetracks")</f>
        <v>3</v>
      </c>
      <c r="DS13" s="81">
        <f>COUNTIFS(Onshore_Wells_Jan_2024[[Region QB]:[Region QB]],"LAND",Onshore_Wells_Jan_2024[[Spud Year]:[Spud Year]],DS$3,Onshore_Wells_Jan_2024[[Original Wellbore Intent]:[Original Wellbore Intent]],"Development",Onshore_Wells_Jan_2024[[Sidetrack/Respud]:[Sidetrack/Respud]],"Geol. Sidetracks")</f>
        <v>1</v>
      </c>
      <c r="DT13" s="99">
        <f>SUM(B13:DS13)</f>
        <v>73</v>
      </c>
    </row>
    <row r="14" spans="1:124" s="17" customFormat="1" x14ac:dyDescent="0.3">
      <c r="A14" s="36"/>
      <c r="B14" s="98"/>
      <c r="C14" s="81"/>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99"/>
    </row>
    <row r="15" spans="1:124" s="17" customFormat="1" x14ac:dyDescent="0.3">
      <c r="A15" s="35" t="s">
        <v>58</v>
      </c>
      <c r="B15" s="95">
        <f>SUM(B16:B18)</f>
        <v>0</v>
      </c>
      <c r="C15" s="96">
        <f t="shared" ref="C15:BN15" si="6">SUM(C16:C18)</f>
        <v>0</v>
      </c>
      <c r="D15" s="96">
        <f t="shared" si="6"/>
        <v>0</v>
      </c>
      <c r="E15" s="96">
        <f t="shared" si="6"/>
        <v>0</v>
      </c>
      <c r="F15" s="96">
        <f t="shared" si="6"/>
        <v>0</v>
      </c>
      <c r="G15" s="96">
        <f t="shared" si="6"/>
        <v>0</v>
      </c>
      <c r="H15" s="96">
        <f t="shared" si="6"/>
        <v>0</v>
      </c>
      <c r="I15" s="96">
        <f t="shared" si="6"/>
        <v>0</v>
      </c>
      <c r="J15" s="96">
        <f t="shared" si="6"/>
        <v>0</v>
      </c>
      <c r="K15" s="96">
        <f t="shared" si="6"/>
        <v>0</v>
      </c>
      <c r="L15" s="96">
        <f t="shared" si="6"/>
        <v>0</v>
      </c>
      <c r="M15" s="96">
        <f t="shared" si="6"/>
        <v>0</v>
      </c>
      <c r="N15" s="96">
        <f t="shared" si="6"/>
        <v>0</v>
      </c>
      <c r="O15" s="96">
        <f t="shared" si="6"/>
        <v>0</v>
      </c>
      <c r="P15" s="96">
        <f t="shared" si="6"/>
        <v>0</v>
      </c>
      <c r="Q15" s="96">
        <f t="shared" si="6"/>
        <v>0</v>
      </c>
      <c r="R15" s="96">
        <f t="shared" si="6"/>
        <v>0</v>
      </c>
      <c r="S15" s="96">
        <f t="shared" si="6"/>
        <v>0</v>
      </c>
      <c r="T15" s="96">
        <f t="shared" si="6"/>
        <v>0</v>
      </c>
      <c r="U15" s="96">
        <f t="shared" si="6"/>
        <v>0</v>
      </c>
      <c r="V15" s="96">
        <f t="shared" si="6"/>
        <v>0</v>
      </c>
      <c r="W15" s="96">
        <f t="shared" si="6"/>
        <v>0</v>
      </c>
      <c r="X15" s="96">
        <f t="shared" si="6"/>
        <v>0</v>
      </c>
      <c r="Y15" s="96">
        <f t="shared" si="6"/>
        <v>0</v>
      </c>
      <c r="Z15" s="96">
        <f t="shared" si="6"/>
        <v>0</v>
      </c>
      <c r="AA15" s="96">
        <f t="shared" si="6"/>
        <v>0</v>
      </c>
      <c r="AB15" s="96">
        <f t="shared" si="6"/>
        <v>0</v>
      </c>
      <c r="AC15" s="96">
        <f t="shared" si="6"/>
        <v>0</v>
      </c>
      <c r="AD15" s="96">
        <f t="shared" si="6"/>
        <v>0</v>
      </c>
      <c r="AE15" s="96">
        <f t="shared" si="6"/>
        <v>0</v>
      </c>
      <c r="AF15" s="96">
        <f t="shared" si="6"/>
        <v>0</v>
      </c>
      <c r="AG15" s="96">
        <f t="shared" si="6"/>
        <v>0</v>
      </c>
      <c r="AH15" s="96">
        <f t="shared" si="6"/>
        <v>0</v>
      </c>
      <c r="AI15" s="96">
        <f t="shared" si="6"/>
        <v>0</v>
      </c>
      <c r="AJ15" s="96">
        <f t="shared" si="6"/>
        <v>0</v>
      </c>
      <c r="AK15" s="96">
        <f t="shared" si="6"/>
        <v>0</v>
      </c>
      <c r="AL15" s="96">
        <f t="shared" si="6"/>
        <v>0</v>
      </c>
      <c r="AM15" s="96">
        <f t="shared" si="6"/>
        <v>0</v>
      </c>
      <c r="AN15" s="96">
        <f t="shared" si="6"/>
        <v>0</v>
      </c>
      <c r="AO15" s="96">
        <f t="shared" si="6"/>
        <v>0</v>
      </c>
      <c r="AP15" s="96">
        <f t="shared" si="6"/>
        <v>0</v>
      </c>
      <c r="AQ15" s="96">
        <f t="shared" si="6"/>
        <v>0</v>
      </c>
      <c r="AR15" s="96">
        <f t="shared" si="6"/>
        <v>0</v>
      </c>
      <c r="AS15" s="96">
        <f t="shared" si="6"/>
        <v>0</v>
      </c>
      <c r="AT15" s="96">
        <f t="shared" si="6"/>
        <v>0</v>
      </c>
      <c r="AU15" s="96">
        <f t="shared" si="6"/>
        <v>0</v>
      </c>
      <c r="AV15" s="96">
        <f t="shared" si="6"/>
        <v>0</v>
      </c>
      <c r="AW15" s="96">
        <f t="shared" si="6"/>
        <v>0</v>
      </c>
      <c r="AX15" s="96">
        <f t="shared" si="6"/>
        <v>0</v>
      </c>
      <c r="AY15" s="96">
        <f t="shared" si="6"/>
        <v>0</v>
      </c>
      <c r="AZ15" s="96">
        <f t="shared" si="6"/>
        <v>0</v>
      </c>
      <c r="BA15" s="96">
        <f t="shared" si="6"/>
        <v>0</v>
      </c>
      <c r="BB15" s="96">
        <f t="shared" si="6"/>
        <v>0</v>
      </c>
      <c r="BC15" s="96">
        <f t="shared" si="6"/>
        <v>0</v>
      </c>
      <c r="BD15" s="96">
        <f t="shared" si="6"/>
        <v>0</v>
      </c>
      <c r="BE15" s="96">
        <f t="shared" si="6"/>
        <v>1</v>
      </c>
      <c r="BF15" s="96">
        <f t="shared" si="6"/>
        <v>0</v>
      </c>
      <c r="BG15" s="96">
        <f t="shared" si="6"/>
        <v>0</v>
      </c>
      <c r="BH15" s="96">
        <f t="shared" si="6"/>
        <v>0</v>
      </c>
      <c r="BI15" s="96">
        <f t="shared" si="6"/>
        <v>0</v>
      </c>
      <c r="BJ15" s="96">
        <f t="shared" si="6"/>
        <v>0</v>
      </c>
      <c r="BK15" s="96">
        <f t="shared" si="6"/>
        <v>3</v>
      </c>
      <c r="BL15" s="96">
        <f t="shared" si="6"/>
        <v>1</v>
      </c>
      <c r="BM15" s="96">
        <f t="shared" si="6"/>
        <v>1</v>
      </c>
      <c r="BN15" s="96">
        <f t="shared" si="6"/>
        <v>0</v>
      </c>
      <c r="BO15" s="96">
        <f t="shared" ref="BO15:DS15" si="7">SUM(BO16:BO18)</f>
        <v>0</v>
      </c>
      <c r="BP15" s="96">
        <f t="shared" si="7"/>
        <v>0</v>
      </c>
      <c r="BQ15" s="96">
        <f t="shared" si="7"/>
        <v>0</v>
      </c>
      <c r="BR15" s="96">
        <f t="shared" si="7"/>
        <v>0</v>
      </c>
      <c r="BS15" s="96">
        <f t="shared" si="7"/>
        <v>0</v>
      </c>
      <c r="BT15" s="96">
        <f t="shared" si="7"/>
        <v>0</v>
      </c>
      <c r="BU15" s="96">
        <f t="shared" si="7"/>
        <v>0</v>
      </c>
      <c r="BV15" s="96">
        <f t="shared" si="7"/>
        <v>0</v>
      </c>
      <c r="BW15" s="96">
        <f t="shared" si="7"/>
        <v>0</v>
      </c>
      <c r="BX15" s="96">
        <f t="shared" si="7"/>
        <v>0</v>
      </c>
      <c r="BY15" s="96">
        <f t="shared" si="7"/>
        <v>0</v>
      </c>
      <c r="BZ15" s="96">
        <f t="shared" si="7"/>
        <v>0</v>
      </c>
      <c r="CA15" s="96">
        <f t="shared" si="7"/>
        <v>1</v>
      </c>
      <c r="CB15" s="96">
        <f t="shared" si="7"/>
        <v>1</v>
      </c>
      <c r="CC15" s="96">
        <f t="shared" si="7"/>
        <v>1</v>
      </c>
      <c r="CD15" s="96">
        <f t="shared" si="7"/>
        <v>0</v>
      </c>
      <c r="CE15" s="96">
        <f t="shared" si="7"/>
        <v>0</v>
      </c>
      <c r="CF15" s="96">
        <f t="shared" si="7"/>
        <v>2</v>
      </c>
      <c r="CG15" s="96">
        <f t="shared" si="7"/>
        <v>0</v>
      </c>
      <c r="CH15" s="96">
        <f t="shared" si="7"/>
        <v>1</v>
      </c>
      <c r="CI15" s="96">
        <f t="shared" si="7"/>
        <v>2</v>
      </c>
      <c r="CJ15" s="96">
        <f t="shared" si="7"/>
        <v>3</v>
      </c>
      <c r="CK15" s="96">
        <f t="shared" si="7"/>
        <v>1</v>
      </c>
      <c r="CL15" s="96">
        <f t="shared" si="7"/>
        <v>1</v>
      </c>
      <c r="CM15" s="96">
        <f t="shared" si="7"/>
        <v>1</v>
      </c>
      <c r="CN15" s="96">
        <f t="shared" si="7"/>
        <v>3</v>
      </c>
      <c r="CO15" s="96">
        <f t="shared" si="7"/>
        <v>3</v>
      </c>
      <c r="CP15" s="96">
        <f t="shared" si="7"/>
        <v>4</v>
      </c>
      <c r="CQ15" s="96">
        <f t="shared" si="7"/>
        <v>13</v>
      </c>
      <c r="CR15" s="96">
        <f t="shared" si="7"/>
        <v>5</v>
      </c>
      <c r="CS15" s="96">
        <f t="shared" si="7"/>
        <v>19</v>
      </c>
      <c r="CT15" s="96">
        <f t="shared" si="7"/>
        <v>18</v>
      </c>
      <c r="CU15" s="96">
        <f t="shared" si="7"/>
        <v>6</v>
      </c>
      <c r="CV15" s="96">
        <f t="shared" si="7"/>
        <v>8</v>
      </c>
      <c r="CW15" s="96">
        <f t="shared" si="7"/>
        <v>13</v>
      </c>
      <c r="CX15" s="96">
        <f t="shared" si="7"/>
        <v>16</v>
      </c>
      <c r="CY15" s="96">
        <f t="shared" si="7"/>
        <v>13</v>
      </c>
      <c r="CZ15" s="96">
        <f t="shared" si="7"/>
        <v>5</v>
      </c>
      <c r="DA15" s="96">
        <f t="shared" si="7"/>
        <v>15</v>
      </c>
      <c r="DB15" s="96">
        <f t="shared" si="7"/>
        <v>10</v>
      </c>
      <c r="DC15" s="96">
        <f t="shared" si="7"/>
        <v>7</v>
      </c>
      <c r="DD15" s="96">
        <f t="shared" si="7"/>
        <v>5</v>
      </c>
      <c r="DE15" s="96">
        <f t="shared" si="7"/>
        <v>4</v>
      </c>
      <c r="DF15" s="96">
        <f t="shared" si="7"/>
        <v>5</v>
      </c>
      <c r="DG15" s="96">
        <f t="shared" si="7"/>
        <v>19</v>
      </c>
      <c r="DH15" s="96">
        <f t="shared" si="7"/>
        <v>5</v>
      </c>
      <c r="DI15" s="96">
        <f t="shared" si="7"/>
        <v>0</v>
      </c>
      <c r="DJ15" s="96">
        <f t="shared" si="7"/>
        <v>2</v>
      </c>
      <c r="DK15" s="96">
        <f t="shared" si="7"/>
        <v>1</v>
      </c>
      <c r="DL15" s="96">
        <f t="shared" si="7"/>
        <v>1</v>
      </c>
      <c r="DM15" s="96">
        <f t="shared" si="7"/>
        <v>1</v>
      </c>
      <c r="DN15" s="96">
        <f t="shared" si="7"/>
        <v>0</v>
      </c>
      <c r="DO15" s="96">
        <f t="shared" si="7"/>
        <v>0</v>
      </c>
      <c r="DP15" s="96">
        <f t="shared" si="7"/>
        <v>0</v>
      </c>
      <c r="DQ15" s="96">
        <f t="shared" si="7"/>
        <v>0</v>
      </c>
      <c r="DR15" s="96">
        <f t="shared" si="7"/>
        <v>0</v>
      </c>
      <c r="DS15" s="96">
        <f t="shared" si="7"/>
        <v>1</v>
      </c>
      <c r="DT15" s="97">
        <f>SUM(B15:DS15)</f>
        <v>222</v>
      </c>
    </row>
    <row r="16" spans="1:124" s="17" customFormat="1" x14ac:dyDescent="0.3">
      <c r="A16" s="36" t="s">
        <v>54</v>
      </c>
      <c r="B16" s="98">
        <f>COUNTIFS(Onshore_Wells_Jan_2024[[Region QB]:[Region QB]],"LAND",Onshore_Wells_Jan_2024[[Spud Year]:[Spud Year]],B$3,Onshore_Wells_Jan_2024[[Original Wellbore Intent]:[Original Wellbore Intent]],"Exploration",Onshore_Wells_Jan_2024[[Sidetrack/Respud]:[Sidetrack/Respud]],"Mech. Sidetracks")</f>
        <v>0</v>
      </c>
      <c r="C16" s="81">
        <f>COUNTIFS(Onshore_Wells_Jan_2024[[Region QB]:[Region QB]],"LAND",Onshore_Wells_Jan_2024[[Spud Year]:[Spud Year]],C$3,Onshore_Wells_Jan_2024[[Original Wellbore Intent]:[Original Wellbore Intent]],"Exploration",Onshore_Wells_Jan_2024[[Sidetrack/Respud]:[Sidetrack/Respud]],"Mech. Sidetracks")</f>
        <v>0</v>
      </c>
      <c r="D16" s="81">
        <f>COUNTIFS(Onshore_Wells_Jan_2024[[Region QB]:[Region QB]],"LAND",Onshore_Wells_Jan_2024[[Spud Year]:[Spud Year]],D$3,Onshore_Wells_Jan_2024[[Original Wellbore Intent]:[Original Wellbore Intent]],"Exploration",Onshore_Wells_Jan_2024[[Sidetrack/Respud]:[Sidetrack/Respud]],"Mech. Sidetracks")</f>
        <v>0</v>
      </c>
      <c r="E16" s="81">
        <f>COUNTIFS(Onshore_Wells_Jan_2024[[Region QB]:[Region QB]],"LAND",Onshore_Wells_Jan_2024[[Spud Year]:[Spud Year]],E$3,Onshore_Wells_Jan_2024[[Original Wellbore Intent]:[Original Wellbore Intent]],"Exploration",Onshore_Wells_Jan_2024[[Sidetrack/Respud]:[Sidetrack/Respud]],"Mech. Sidetracks")</f>
        <v>0</v>
      </c>
      <c r="F16" s="81">
        <f>COUNTIFS(Onshore_Wells_Jan_2024[[Region QB]:[Region QB]],"LAND",Onshore_Wells_Jan_2024[[Spud Year]:[Spud Year]],F$3,Onshore_Wells_Jan_2024[[Original Wellbore Intent]:[Original Wellbore Intent]],"Exploration",Onshore_Wells_Jan_2024[[Sidetrack/Respud]:[Sidetrack/Respud]],"Mech. Sidetracks")</f>
        <v>0</v>
      </c>
      <c r="G16" s="81">
        <f>COUNTIFS(Onshore_Wells_Jan_2024[[Region QB]:[Region QB]],"LAND",Onshore_Wells_Jan_2024[[Spud Year]:[Spud Year]],G$3,Onshore_Wells_Jan_2024[[Original Wellbore Intent]:[Original Wellbore Intent]],"Exploration",Onshore_Wells_Jan_2024[[Sidetrack/Respud]:[Sidetrack/Respud]],"Mech. Sidetracks")</f>
        <v>0</v>
      </c>
      <c r="H16" s="81">
        <f>COUNTIFS(Onshore_Wells_Jan_2024[[Region QB]:[Region QB]],"LAND",Onshore_Wells_Jan_2024[[Spud Year]:[Spud Year]],H$3,Onshore_Wells_Jan_2024[[Original Wellbore Intent]:[Original Wellbore Intent]],"Exploration",Onshore_Wells_Jan_2024[[Sidetrack/Respud]:[Sidetrack/Respud]],"Mech. Sidetracks")</f>
        <v>0</v>
      </c>
      <c r="I16" s="81">
        <f>COUNTIFS(Onshore_Wells_Jan_2024[[Region QB]:[Region QB]],"LAND",Onshore_Wells_Jan_2024[[Spud Year]:[Spud Year]],I$3,Onshore_Wells_Jan_2024[[Original Wellbore Intent]:[Original Wellbore Intent]],"Exploration",Onshore_Wells_Jan_2024[[Sidetrack/Respud]:[Sidetrack/Respud]],"Mech. Sidetracks")</f>
        <v>0</v>
      </c>
      <c r="J16" s="81">
        <f>COUNTIFS(Onshore_Wells_Jan_2024[[Region QB]:[Region QB]],"LAND",Onshore_Wells_Jan_2024[[Spud Year]:[Spud Year]],J$3,Onshore_Wells_Jan_2024[[Original Wellbore Intent]:[Original Wellbore Intent]],"Exploration",Onshore_Wells_Jan_2024[[Sidetrack/Respud]:[Sidetrack/Respud]],"Mech. Sidetracks")</f>
        <v>0</v>
      </c>
      <c r="K16" s="81">
        <f>COUNTIFS(Onshore_Wells_Jan_2024[[Region QB]:[Region QB]],"LAND",Onshore_Wells_Jan_2024[[Spud Year]:[Spud Year]],K$3,Onshore_Wells_Jan_2024[[Original Wellbore Intent]:[Original Wellbore Intent]],"Exploration",Onshore_Wells_Jan_2024[[Sidetrack/Respud]:[Sidetrack/Respud]],"Mech. Sidetracks")</f>
        <v>0</v>
      </c>
      <c r="L16" s="81">
        <f>COUNTIFS(Onshore_Wells_Jan_2024[[Region QB]:[Region QB]],"LAND",Onshore_Wells_Jan_2024[[Spud Year]:[Spud Year]],L$3,Onshore_Wells_Jan_2024[[Original Wellbore Intent]:[Original Wellbore Intent]],"Exploration",Onshore_Wells_Jan_2024[[Sidetrack/Respud]:[Sidetrack/Respud]],"Mech. Sidetracks")</f>
        <v>0</v>
      </c>
      <c r="M16" s="81">
        <f>COUNTIFS(Onshore_Wells_Jan_2024[[Region QB]:[Region QB]],"LAND",Onshore_Wells_Jan_2024[[Spud Year]:[Spud Year]],M$3,Onshore_Wells_Jan_2024[[Original Wellbore Intent]:[Original Wellbore Intent]],"Exploration",Onshore_Wells_Jan_2024[[Sidetrack/Respud]:[Sidetrack/Respud]],"Mech. Sidetracks")</f>
        <v>0</v>
      </c>
      <c r="N16" s="81">
        <f>COUNTIFS(Onshore_Wells_Jan_2024[[Region QB]:[Region QB]],"LAND",Onshore_Wells_Jan_2024[[Spud Year]:[Spud Year]],N$3,Onshore_Wells_Jan_2024[[Original Wellbore Intent]:[Original Wellbore Intent]],"Exploration",Onshore_Wells_Jan_2024[[Sidetrack/Respud]:[Sidetrack/Respud]],"Mech. Sidetracks")</f>
        <v>0</v>
      </c>
      <c r="O16" s="81">
        <f>COUNTIFS(Onshore_Wells_Jan_2024[[Region QB]:[Region QB]],"LAND",Onshore_Wells_Jan_2024[[Spud Year]:[Spud Year]],O$3,Onshore_Wells_Jan_2024[[Original Wellbore Intent]:[Original Wellbore Intent]],"Exploration",Onshore_Wells_Jan_2024[[Sidetrack/Respud]:[Sidetrack/Respud]],"Mech. Sidetracks")</f>
        <v>0</v>
      </c>
      <c r="P16" s="81">
        <f>COUNTIFS(Onshore_Wells_Jan_2024[[Region QB]:[Region QB]],"LAND",Onshore_Wells_Jan_2024[[Spud Year]:[Spud Year]],P$3,Onshore_Wells_Jan_2024[[Original Wellbore Intent]:[Original Wellbore Intent]],"Exploration",Onshore_Wells_Jan_2024[[Sidetrack/Respud]:[Sidetrack/Respud]],"Mech. Sidetracks")</f>
        <v>0</v>
      </c>
      <c r="Q16" s="81">
        <f>COUNTIFS(Onshore_Wells_Jan_2024[[Region QB]:[Region QB]],"LAND",Onshore_Wells_Jan_2024[[Spud Year]:[Spud Year]],Q$3,Onshore_Wells_Jan_2024[[Original Wellbore Intent]:[Original Wellbore Intent]],"Exploration",Onshore_Wells_Jan_2024[[Sidetrack/Respud]:[Sidetrack/Respud]],"Mech. Sidetracks")</f>
        <v>0</v>
      </c>
      <c r="R16" s="81">
        <f>COUNTIFS(Onshore_Wells_Jan_2024[[Region QB]:[Region QB]],"LAND",Onshore_Wells_Jan_2024[[Spud Year]:[Spud Year]],R$3,Onshore_Wells_Jan_2024[[Original Wellbore Intent]:[Original Wellbore Intent]],"Exploration",Onshore_Wells_Jan_2024[[Sidetrack/Respud]:[Sidetrack/Respud]],"Mech. Sidetracks")</f>
        <v>0</v>
      </c>
      <c r="S16" s="81">
        <f>COUNTIFS(Onshore_Wells_Jan_2024[[Region QB]:[Region QB]],"LAND",Onshore_Wells_Jan_2024[[Spud Year]:[Spud Year]],S$3,Onshore_Wells_Jan_2024[[Original Wellbore Intent]:[Original Wellbore Intent]],"Exploration",Onshore_Wells_Jan_2024[[Sidetrack/Respud]:[Sidetrack/Respud]],"Mech. Sidetracks")</f>
        <v>0</v>
      </c>
      <c r="T16" s="81">
        <f>COUNTIFS(Onshore_Wells_Jan_2024[[Region QB]:[Region QB]],"LAND",Onshore_Wells_Jan_2024[[Spud Year]:[Spud Year]],T$3,Onshore_Wells_Jan_2024[[Original Wellbore Intent]:[Original Wellbore Intent]],"Exploration",Onshore_Wells_Jan_2024[[Sidetrack/Respud]:[Sidetrack/Respud]],"Mech. Sidetracks")</f>
        <v>0</v>
      </c>
      <c r="U16" s="81">
        <f>COUNTIFS(Onshore_Wells_Jan_2024[[Region QB]:[Region QB]],"LAND",Onshore_Wells_Jan_2024[[Spud Year]:[Spud Year]],U$3,Onshore_Wells_Jan_2024[[Original Wellbore Intent]:[Original Wellbore Intent]],"Exploration",Onshore_Wells_Jan_2024[[Sidetrack/Respud]:[Sidetrack/Respud]],"Mech. Sidetracks")</f>
        <v>0</v>
      </c>
      <c r="V16" s="81">
        <f>COUNTIFS(Onshore_Wells_Jan_2024[[Region QB]:[Region QB]],"LAND",Onshore_Wells_Jan_2024[[Spud Year]:[Spud Year]],V$3,Onshore_Wells_Jan_2024[[Original Wellbore Intent]:[Original Wellbore Intent]],"Exploration",Onshore_Wells_Jan_2024[[Sidetrack/Respud]:[Sidetrack/Respud]],"Mech. Sidetracks")</f>
        <v>0</v>
      </c>
      <c r="W16" s="81">
        <f>COUNTIFS(Onshore_Wells_Jan_2024[[Region QB]:[Region QB]],"LAND",Onshore_Wells_Jan_2024[[Spud Year]:[Spud Year]],W$3,Onshore_Wells_Jan_2024[[Original Wellbore Intent]:[Original Wellbore Intent]],"Exploration",Onshore_Wells_Jan_2024[[Sidetrack/Respud]:[Sidetrack/Respud]],"Mech. Sidetracks")</f>
        <v>0</v>
      </c>
      <c r="X16" s="81">
        <f>COUNTIFS(Onshore_Wells_Jan_2024[[Region QB]:[Region QB]],"LAND",Onshore_Wells_Jan_2024[[Spud Year]:[Spud Year]],X$3,Onshore_Wells_Jan_2024[[Original Wellbore Intent]:[Original Wellbore Intent]],"Exploration",Onshore_Wells_Jan_2024[[Sidetrack/Respud]:[Sidetrack/Respud]],"Mech. Sidetracks")</f>
        <v>0</v>
      </c>
      <c r="Y16" s="81">
        <f>COUNTIFS(Onshore_Wells_Jan_2024[[Region QB]:[Region QB]],"LAND",Onshore_Wells_Jan_2024[[Spud Year]:[Spud Year]],Y$3,Onshore_Wells_Jan_2024[[Original Wellbore Intent]:[Original Wellbore Intent]],"Exploration",Onshore_Wells_Jan_2024[[Sidetrack/Respud]:[Sidetrack/Respud]],"Mech. Sidetracks")</f>
        <v>0</v>
      </c>
      <c r="Z16" s="81">
        <f>COUNTIFS(Onshore_Wells_Jan_2024[[Region QB]:[Region QB]],"LAND",Onshore_Wells_Jan_2024[[Spud Year]:[Spud Year]],Z$3,Onshore_Wells_Jan_2024[[Original Wellbore Intent]:[Original Wellbore Intent]],"Exploration",Onshore_Wells_Jan_2024[[Sidetrack/Respud]:[Sidetrack/Respud]],"Mech. Sidetracks")</f>
        <v>0</v>
      </c>
      <c r="AA16" s="81">
        <f>COUNTIFS(Onshore_Wells_Jan_2024[[Region QB]:[Region QB]],"LAND",Onshore_Wells_Jan_2024[[Spud Year]:[Spud Year]],AA$3,Onshore_Wells_Jan_2024[[Original Wellbore Intent]:[Original Wellbore Intent]],"Exploration",Onshore_Wells_Jan_2024[[Sidetrack/Respud]:[Sidetrack/Respud]],"Mech. Sidetracks")</f>
        <v>0</v>
      </c>
      <c r="AB16" s="81">
        <f>COUNTIFS(Onshore_Wells_Jan_2024[[Region QB]:[Region QB]],"LAND",Onshore_Wells_Jan_2024[[Spud Year]:[Spud Year]],AB$3,Onshore_Wells_Jan_2024[[Original Wellbore Intent]:[Original Wellbore Intent]],"Exploration",Onshore_Wells_Jan_2024[[Sidetrack/Respud]:[Sidetrack/Respud]],"Mech. Sidetracks")</f>
        <v>0</v>
      </c>
      <c r="AC16" s="81">
        <f>COUNTIFS(Onshore_Wells_Jan_2024[[Region QB]:[Region QB]],"LAND",Onshore_Wells_Jan_2024[[Spud Year]:[Spud Year]],AC$3,Onshore_Wells_Jan_2024[[Original Wellbore Intent]:[Original Wellbore Intent]],"Exploration",Onshore_Wells_Jan_2024[[Sidetrack/Respud]:[Sidetrack/Respud]],"Mech. Sidetracks")</f>
        <v>0</v>
      </c>
      <c r="AD16" s="81">
        <f>COUNTIFS(Onshore_Wells_Jan_2024[[Region QB]:[Region QB]],"LAND",Onshore_Wells_Jan_2024[[Spud Year]:[Spud Year]],AD$3,Onshore_Wells_Jan_2024[[Original Wellbore Intent]:[Original Wellbore Intent]],"Exploration",Onshore_Wells_Jan_2024[[Sidetrack/Respud]:[Sidetrack/Respud]],"Mech. Sidetracks")</f>
        <v>0</v>
      </c>
      <c r="AE16" s="81">
        <f>COUNTIFS(Onshore_Wells_Jan_2024[[Region QB]:[Region QB]],"LAND",Onshore_Wells_Jan_2024[[Spud Year]:[Spud Year]],AE$3,Onshore_Wells_Jan_2024[[Original Wellbore Intent]:[Original Wellbore Intent]],"Exploration",Onshore_Wells_Jan_2024[[Sidetrack/Respud]:[Sidetrack/Respud]],"Mech. Sidetracks")</f>
        <v>0</v>
      </c>
      <c r="AF16" s="81">
        <f>COUNTIFS(Onshore_Wells_Jan_2024[[Region QB]:[Region QB]],"LAND",Onshore_Wells_Jan_2024[[Spud Year]:[Spud Year]],AF$3,Onshore_Wells_Jan_2024[[Original Wellbore Intent]:[Original Wellbore Intent]],"Exploration",Onshore_Wells_Jan_2024[[Sidetrack/Respud]:[Sidetrack/Respud]],"Mech. Sidetracks")</f>
        <v>0</v>
      </c>
      <c r="AG16" s="81">
        <f>COUNTIFS(Onshore_Wells_Jan_2024[[Region QB]:[Region QB]],"LAND",Onshore_Wells_Jan_2024[[Spud Year]:[Spud Year]],AG$3,Onshore_Wells_Jan_2024[[Original Wellbore Intent]:[Original Wellbore Intent]],"Exploration",Onshore_Wells_Jan_2024[[Sidetrack/Respud]:[Sidetrack/Respud]],"Mech. Sidetracks")</f>
        <v>0</v>
      </c>
      <c r="AH16" s="81">
        <f>COUNTIFS(Onshore_Wells_Jan_2024[[Region QB]:[Region QB]],"LAND",Onshore_Wells_Jan_2024[[Spud Year]:[Spud Year]],AH$3,Onshore_Wells_Jan_2024[[Original Wellbore Intent]:[Original Wellbore Intent]],"Exploration",Onshore_Wells_Jan_2024[[Sidetrack/Respud]:[Sidetrack/Respud]],"Mech. Sidetracks")</f>
        <v>0</v>
      </c>
      <c r="AI16" s="81">
        <f>COUNTIFS(Onshore_Wells_Jan_2024[[Region QB]:[Region QB]],"LAND",Onshore_Wells_Jan_2024[[Spud Year]:[Spud Year]],AI$3,Onshore_Wells_Jan_2024[[Original Wellbore Intent]:[Original Wellbore Intent]],"Exploration",Onshore_Wells_Jan_2024[[Sidetrack/Respud]:[Sidetrack/Respud]],"Mech. Sidetracks")</f>
        <v>0</v>
      </c>
      <c r="AJ16" s="81">
        <f>COUNTIFS(Onshore_Wells_Jan_2024[[Region QB]:[Region QB]],"LAND",Onshore_Wells_Jan_2024[[Spud Year]:[Spud Year]],AJ$3,Onshore_Wells_Jan_2024[[Original Wellbore Intent]:[Original Wellbore Intent]],"Exploration",Onshore_Wells_Jan_2024[[Sidetrack/Respud]:[Sidetrack/Respud]],"Mech. Sidetracks")</f>
        <v>0</v>
      </c>
      <c r="AK16" s="81">
        <f>COUNTIFS(Onshore_Wells_Jan_2024[[Region QB]:[Region QB]],"LAND",Onshore_Wells_Jan_2024[[Spud Year]:[Spud Year]],AK$3,Onshore_Wells_Jan_2024[[Original Wellbore Intent]:[Original Wellbore Intent]],"Exploration",Onshore_Wells_Jan_2024[[Sidetrack/Respud]:[Sidetrack/Respud]],"Mech. Sidetracks")</f>
        <v>0</v>
      </c>
      <c r="AL16" s="81">
        <f>COUNTIFS(Onshore_Wells_Jan_2024[[Region QB]:[Region QB]],"LAND",Onshore_Wells_Jan_2024[[Spud Year]:[Spud Year]],AL$3,Onshore_Wells_Jan_2024[[Original Wellbore Intent]:[Original Wellbore Intent]],"Exploration",Onshore_Wells_Jan_2024[[Sidetrack/Respud]:[Sidetrack/Respud]],"Mech. Sidetracks")</f>
        <v>0</v>
      </c>
      <c r="AM16" s="81">
        <f>COUNTIFS(Onshore_Wells_Jan_2024[[Region QB]:[Region QB]],"LAND",Onshore_Wells_Jan_2024[[Spud Year]:[Spud Year]],AM$3,Onshore_Wells_Jan_2024[[Original Wellbore Intent]:[Original Wellbore Intent]],"Exploration",Onshore_Wells_Jan_2024[[Sidetrack/Respud]:[Sidetrack/Respud]],"Mech. Sidetracks")</f>
        <v>0</v>
      </c>
      <c r="AN16" s="81">
        <f>COUNTIFS(Onshore_Wells_Jan_2024[[Region QB]:[Region QB]],"LAND",Onshore_Wells_Jan_2024[[Spud Year]:[Spud Year]],AN$3,Onshore_Wells_Jan_2024[[Original Wellbore Intent]:[Original Wellbore Intent]],"Exploration",Onshore_Wells_Jan_2024[[Sidetrack/Respud]:[Sidetrack/Respud]],"Mech. Sidetracks")</f>
        <v>0</v>
      </c>
      <c r="AO16" s="81">
        <f>COUNTIFS(Onshore_Wells_Jan_2024[[Region QB]:[Region QB]],"LAND",Onshore_Wells_Jan_2024[[Spud Year]:[Spud Year]],AO$3,Onshore_Wells_Jan_2024[[Original Wellbore Intent]:[Original Wellbore Intent]],"Exploration",Onshore_Wells_Jan_2024[[Sidetrack/Respud]:[Sidetrack/Respud]],"Mech. Sidetracks")</f>
        <v>0</v>
      </c>
      <c r="AP16" s="81">
        <f>COUNTIFS(Onshore_Wells_Jan_2024[[Region QB]:[Region QB]],"LAND",Onshore_Wells_Jan_2024[[Spud Year]:[Spud Year]],AP$3,Onshore_Wells_Jan_2024[[Original Wellbore Intent]:[Original Wellbore Intent]],"Exploration",Onshore_Wells_Jan_2024[[Sidetrack/Respud]:[Sidetrack/Respud]],"Mech. Sidetracks")</f>
        <v>0</v>
      </c>
      <c r="AQ16" s="81">
        <f>COUNTIFS(Onshore_Wells_Jan_2024[[Region QB]:[Region QB]],"LAND",Onshore_Wells_Jan_2024[[Spud Year]:[Spud Year]],AQ$3,Onshore_Wells_Jan_2024[[Original Wellbore Intent]:[Original Wellbore Intent]],"Exploration",Onshore_Wells_Jan_2024[[Sidetrack/Respud]:[Sidetrack/Respud]],"Mech. Sidetracks")</f>
        <v>0</v>
      </c>
      <c r="AR16" s="81">
        <f>COUNTIFS(Onshore_Wells_Jan_2024[[Region QB]:[Region QB]],"LAND",Onshore_Wells_Jan_2024[[Spud Year]:[Spud Year]],AR$3,Onshore_Wells_Jan_2024[[Original Wellbore Intent]:[Original Wellbore Intent]],"Exploration",Onshore_Wells_Jan_2024[[Sidetrack/Respud]:[Sidetrack/Respud]],"Mech. Sidetracks")</f>
        <v>0</v>
      </c>
      <c r="AS16" s="81">
        <f>COUNTIFS(Onshore_Wells_Jan_2024[[Region QB]:[Region QB]],"LAND",Onshore_Wells_Jan_2024[[Spud Year]:[Spud Year]],AS$3,Onshore_Wells_Jan_2024[[Original Wellbore Intent]:[Original Wellbore Intent]],"Exploration",Onshore_Wells_Jan_2024[[Sidetrack/Respud]:[Sidetrack/Respud]],"Mech. Sidetracks")</f>
        <v>0</v>
      </c>
      <c r="AT16" s="81">
        <f>COUNTIFS(Onshore_Wells_Jan_2024[[Region QB]:[Region QB]],"LAND",Onshore_Wells_Jan_2024[[Spud Year]:[Spud Year]],AT$3,Onshore_Wells_Jan_2024[[Original Wellbore Intent]:[Original Wellbore Intent]],"Exploration",Onshore_Wells_Jan_2024[[Sidetrack/Respud]:[Sidetrack/Respud]],"Mech. Sidetracks")</f>
        <v>0</v>
      </c>
      <c r="AU16" s="81">
        <f>COUNTIFS(Onshore_Wells_Jan_2024[[Region QB]:[Region QB]],"LAND",Onshore_Wells_Jan_2024[[Spud Year]:[Spud Year]],AU$3,Onshore_Wells_Jan_2024[[Original Wellbore Intent]:[Original Wellbore Intent]],"Exploration",Onshore_Wells_Jan_2024[[Sidetrack/Respud]:[Sidetrack/Respud]],"Mech. Sidetracks")</f>
        <v>0</v>
      </c>
      <c r="AV16" s="81">
        <f>COUNTIFS(Onshore_Wells_Jan_2024[[Region QB]:[Region QB]],"LAND",Onshore_Wells_Jan_2024[[Spud Year]:[Spud Year]],AV$3,Onshore_Wells_Jan_2024[[Original Wellbore Intent]:[Original Wellbore Intent]],"Exploration",Onshore_Wells_Jan_2024[[Sidetrack/Respud]:[Sidetrack/Respud]],"Mech. Sidetracks")</f>
        <v>0</v>
      </c>
      <c r="AW16" s="81">
        <f>COUNTIFS(Onshore_Wells_Jan_2024[[Region QB]:[Region QB]],"LAND",Onshore_Wells_Jan_2024[[Spud Year]:[Spud Year]],AW$3,Onshore_Wells_Jan_2024[[Original Wellbore Intent]:[Original Wellbore Intent]],"Exploration",Onshore_Wells_Jan_2024[[Sidetrack/Respud]:[Sidetrack/Respud]],"Mech. Sidetracks")</f>
        <v>0</v>
      </c>
      <c r="AX16" s="81">
        <f>COUNTIFS(Onshore_Wells_Jan_2024[[Region QB]:[Region QB]],"LAND",Onshore_Wells_Jan_2024[[Spud Year]:[Spud Year]],AX$3,Onshore_Wells_Jan_2024[[Original Wellbore Intent]:[Original Wellbore Intent]],"Exploration",Onshore_Wells_Jan_2024[[Sidetrack/Respud]:[Sidetrack/Respud]],"Mech. Sidetracks")</f>
        <v>0</v>
      </c>
      <c r="AY16" s="81">
        <f>COUNTIFS(Onshore_Wells_Jan_2024[[Region QB]:[Region QB]],"LAND",Onshore_Wells_Jan_2024[[Spud Year]:[Spud Year]],AY$3,Onshore_Wells_Jan_2024[[Original Wellbore Intent]:[Original Wellbore Intent]],"Exploration",Onshore_Wells_Jan_2024[[Sidetrack/Respud]:[Sidetrack/Respud]],"Mech. Sidetracks")</f>
        <v>0</v>
      </c>
      <c r="AZ16" s="81">
        <f>COUNTIFS(Onshore_Wells_Jan_2024[[Region QB]:[Region QB]],"LAND",Onshore_Wells_Jan_2024[[Spud Year]:[Spud Year]],AZ$3,Onshore_Wells_Jan_2024[[Original Wellbore Intent]:[Original Wellbore Intent]],"Exploration",Onshore_Wells_Jan_2024[[Sidetrack/Respud]:[Sidetrack/Respud]],"Mech. Sidetracks")</f>
        <v>0</v>
      </c>
      <c r="BA16" s="81">
        <f>COUNTIFS(Onshore_Wells_Jan_2024[[Region QB]:[Region QB]],"LAND",Onshore_Wells_Jan_2024[[Spud Year]:[Spud Year]],BA$3,Onshore_Wells_Jan_2024[[Original Wellbore Intent]:[Original Wellbore Intent]],"Exploration",Onshore_Wells_Jan_2024[[Sidetrack/Respud]:[Sidetrack/Respud]],"Mech. Sidetracks")</f>
        <v>0</v>
      </c>
      <c r="BB16" s="81">
        <f>COUNTIFS(Onshore_Wells_Jan_2024[[Region QB]:[Region QB]],"LAND",Onshore_Wells_Jan_2024[[Spud Year]:[Spud Year]],BB$3,Onshore_Wells_Jan_2024[[Original Wellbore Intent]:[Original Wellbore Intent]],"Exploration",Onshore_Wells_Jan_2024[[Sidetrack/Respud]:[Sidetrack/Respud]],"Mech. Sidetracks")</f>
        <v>0</v>
      </c>
      <c r="BC16" s="81">
        <f>COUNTIFS(Onshore_Wells_Jan_2024[[Region QB]:[Region QB]],"LAND",Onshore_Wells_Jan_2024[[Spud Year]:[Spud Year]],BC$3,Onshore_Wells_Jan_2024[[Original Wellbore Intent]:[Original Wellbore Intent]],"Exploration",Onshore_Wells_Jan_2024[[Sidetrack/Respud]:[Sidetrack/Respud]],"Mech. Sidetracks")</f>
        <v>0</v>
      </c>
      <c r="BD16" s="81">
        <f>COUNTIFS(Onshore_Wells_Jan_2024[[Region QB]:[Region QB]],"LAND",Onshore_Wells_Jan_2024[[Spud Year]:[Spud Year]],BD$3,Onshore_Wells_Jan_2024[[Original Wellbore Intent]:[Original Wellbore Intent]],"Exploration",Onshore_Wells_Jan_2024[[Sidetrack/Respud]:[Sidetrack/Respud]],"Mech. Sidetracks")</f>
        <v>0</v>
      </c>
      <c r="BE16" s="81">
        <f>COUNTIFS(Onshore_Wells_Jan_2024[[Region QB]:[Region QB]],"LAND",Onshore_Wells_Jan_2024[[Spud Year]:[Spud Year]],BE$3,Onshore_Wells_Jan_2024[[Original Wellbore Intent]:[Original Wellbore Intent]],"Exploration",Onshore_Wells_Jan_2024[[Sidetrack/Respud]:[Sidetrack/Respud]],"Mech. Sidetracks")</f>
        <v>0</v>
      </c>
      <c r="BF16" s="81">
        <f>COUNTIFS(Onshore_Wells_Jan_2024[[Region QB]:[Region QB]],"LAND",Onshore_Wells_Jan_2024[[Spud Year]:[Spud Year]],BF$3,Onshore_Wells_Jan_2024[[Original Wellbore Intent]:[Original Wellbore Intent]],"Exploration",Onshore_Wells_Jan_2024[[Sidetrack/Respud]:[Sidetrack/Respud]],"Mech. Sidetracks")</f>
        <v>0</v>
      </c>
      <c r="BG16" s="81">
        <f>COUNTIFS(Onshore_Wells_Jan_2024[[Region QB]:[Region QB]],"LAND",Onshore_Wells_Jan_2024[[Spud Year]:[Spud Year]],BG$3,Onshore_Wells_Jan_2024[[Original Wellbore Intent]:[Original Wellbore Intent]],"Exploration",Onshore_Wells_Jan_2024[[Sidetrack/Respud]:[Sidetrack/Respud]],"Mech. Sidetracks")</f>
        <v>0</v>
      </c>
      <c r="BH16" s="81">
        <f>COUNTIFS(Onshore_Wells_Jan_2024[[Region QB]:[Region QB]],"LAND",Onshore_Wells_Jan_2024[[Spud Year]:[Spud Year]],BH$3,Onshore_Wells_Jan_2024[[Original Wellbore Intent]:[Original Wellbore Intent]],"Exploration",Onshore_Wells_Jan_2024[[Sidetrack/Respud]:[Sidetrack/Respud]],"Mech. Sidetracks")</f>
        <v>0</v>
      </c>
      <c r="BI16" s="81">
        <f>COUNTIFS(Onshore_Wells_Jan_2024[[Region QB]:[Region QB]],"LAND",Onshore_Wells_Jan_2024[[Spud Year]:[Spud Year]],BI$3,Onshore_Wells_Jan_2024[[Original Wellbore Intent]:[Original Wellbore Intent]],"Exploration",Onshore_Wells_Jan_2024[[Sidetrack/Respud]:[Sidetrack/Respud]],"Mech. Sidetracks")</f>
        <v>0</v>
      </c>
      <c r="BJ16" s="81">
        <f>COUNTIFS(Onshore_Wells_Jan_2024[[Region QB]:[Region QB]],"LAND",Onshore_Wells_Jan_2024[[Spud Year]:[Spud Year]],BJ$3,Onshore_Wells_Jan_2024[[Original Wellbore Intent]:[Original Wellbore Intent]],"Exploration",Onshore_Wells_Jan_2024[[Sidetrack/Respud]:[Sidetrack/Respud]],"Mech. Sidetracks")</f>
        <v>0</v>
      </c>
      <c r="BK16" s="81">
        <f>COUNTIFS(Onshore_Wells_Jan_2024[[Region QB]:[Region QB]],"LAND",Onshore_Wells_Jan_2024[[Spud Year]:[Spud Year]],BK$3,Onshore_Wells_Jan_2024[[Original Wellbore Intent]:[Original Wellbore Intent]],"Exploration",Onshore_Wells_Jan_2024[[Sidetrack/Respud]:[Sidetrack/Respud]],"Mech. Sidetracks")</f>
        <v>0</v>
      </c>
      <c r="BL16" s="81">
        <f>COUNTIFS(Onshore_Wells_Jan_2024[[Region QB]:[Region QB]],"LAND",Onshore_Wells_Jan_2024[[Spud Year]:[Spud Year]],BL$3,Onshore_Wells_Jan_2024[[Original Wellbore Intent]:[Original Wellbore Intent]],"Exploration",Onshore_Wells_Jan_2024[[Sidetrack/Respud]:[Sidetrack/Respud]],"Mech. Sidetracks")</f>
        <v>0</v>
      </c>
      <c r="BM16" s="81">
        <f>COUNTIFS(Onshore_Wells_Jan_2024[[Region QB]:[Region QB]],"LAND",Onshore_Wells_Jan_2024[[Spud Year]:[Spud Year]],BM$3,Onshore_Wells_Jan_2024[[Original Wellbore Intent]:[Original Wellbore Intent]],"Exploration",Onshore_Wells_Jan_2024[[Sidetrack/Respud]:[Sidetrack/Respud]],"Mech. Sidetracks")</f>
        <v>0</v>
      </c>
      <c r="BN16" s="81">
        <f>COUNTIFS(Onshore_Wells_Jan_2024[[Region QB]:[Region QB]],"LAND",Onshore_Wells_Jan_2024[[Spud Year]:[Spud Year]],BN$3,Onshore_Wells_Jan_2024[[Original Wellbore Intent]:[Original Wellbore Intent]],"Exploration",Onshore_Wells_Jan_2024[[Sidetrack/Respud]:[Sidetrack/Respud]],"Mech. Sidetracks")</f>
        <v>0</v>
      </c>
      <c r="BO16" s="81">
        <f>COUNTIFS(Onshore_Wells_Jan_2024[[Region QB]:[Region QB]],"LAND",Onshore_Wells_Jan_2024[[Spud Year]:[Spud Year]],BO$3,Onshore_Wells_Jan_2024[[Original Wellbore Intent]:[Original Wellbore Intent]],"Exploration",Onshore_Wells_Jan_2024[[Sidetrack/Respud]:[Sidetrack/Respud]],"Mech. Sidetracks")</f>
        <v>0</v>
      </c>
      <c r="BP16" s="81">
        <f>COUNTIFS(Onshore_Wells_Jan_2024[[Region QB]:[Region QB]],"LAND",Onshore_Wells_Jan_2024[[Spud Year]:[Spud Year]],BP$3,Onshore_Wells_Jan_2024[[Original Wellbore Intent]:[Original Wellbore Intent]],"Exploration",Onshore_Wells_Jan_2024[[Sidetrack/Respud]:[Sidetrack/Respud]],"Mech. Sidetracks")</f>
        <v>0</v>
      </c>
      <c r="BQ16" s="81">
        <f>COUNTIFS(Onshore_Wells_Jan_2024[[Region QB]:[Region QB]],"LAND",Onshore_Wells_Jan_2024[[Spud Year]:[Spud Year]],BQ$3,Onshore_Wells_Jan_2024[[Original Wellbore Intent]:[Original Wellbore Intent]],"Exploration",Onshore_Wells_Jan_2024[[Sidetrack/Respud]:[Sidetrack/Respud]],"Mech. Sidetracks")</f>
        <v>0</v>
      </c>
      <c r="BR16" s="81">
        <f>COUNTIFS(Onshore_Wells_Jan_2024[[Region QB]:[Region QB]],"LAND",Onshore_Wells_Jan_2024[[Spud Year]:[Spud Year]],BR$3,Onshore_Wells_Jan_2024[[Original Wellbore Intent]:[Original Wellbore Intent]],"Exploration",Onshore_Wells_Jan_2024[[Sidetrack/Respud]:[Sidetrack/Respud]],"Mech. Sidetracks")</f>
        <v>0</v>
      </c>
      <c r="BS16" s="81">
        <f>COUNTIFS(Onshore_Wells_Jan_2024[[Region QB]:[Region QB]],"LAND",Onshore_Wells_Jan_2024[[Spud Year]:[Spud Year]],BS$3,Onshore_Wells_Jan_2024[[Original Wellbore Intent]:[Original Wellbore Intent]],"Exploration",Onshore_Wells_Jan_2024[[Sidetrack/Respud]:[Sidetrack/Respud]],"Mech. Sidetracks")</f>
        <v>0</v>
      </c>
      <c r="BT16" s="81">
        <f>COUNTIFS(Onshore_Wells_Jan_2024[[Region QB]:[Region QB]],"LAND",Onshore_Wells_Jan_2024[[Spud Year]:[Spud Year]],BT$3,Onshore_Wells_Jan_2024[[Original Wellbore Intent]:[Original Wellbore Intent]],"Exploration",Onshore_Wells_Jan_2024[[Sidetrack/Respud]:[Sidetrack/Respud]],"Mech. Sidetracks")</f>
        <v>0</v>
      </c>
      <c r="BU16" s="81">
        <f>COUNTIFS(Onshore_Wells_Jan_2024[[Region QB]:[Region QB]],"LAND",Onshore_Wells_Jan_2024[[Spud Year]:[Spud Year]],BU$3,Onshore_Wells_Jan_2024[[Original Wellbore Intent]:[Original Wellbore Intent]],"Exploration",Onshore_Wells_Jan_2024[[Sidetrack/Respud]:[Sidetrack/Respud]],"Mech. Sidetracks")</f>
        <v>0</v>
      </c>
      <c r="BV16" s="81">
        <f>COUNTIFS(Onshore_Wells_Jan_2024[[Region QB]:[Region QB]],"LAND",Onshore_Wells_Jan_2024[[Spud Year]:[Spud Year]],BV$3,Onshore_Wells_Jan_2024[[Original Wellbore Intent]:[Original Wellbore Intent]],"Exploration",Onshore_Wells_Jan_2024[[Sidetrack/Respud]:[Sidetrack/Respud]],"Mech. Sidetracks")</f>
        <v>0</v>
      </c>
      <c r="BW16" s="81">
        <f>COUNTIFS(Onshore_Wells_Jan_2024[[Region QB]:[Region QB]],"LAND",Onshore_Wells_Jan_2024[[Spud Year]:[Spud Year]],BW$3,Onshore_Wells_Jan_2024[[Original Wellbore Intent]:[Original Wellbore Intent]],"Exploration",Onshore_Wells_Jan_2024[[Sidetrack/Respud]:[Sidetrack/Respud]],"Mech. Sidetracks")</f>
        <v>0</v>
      </c>
      <c r="BX16" s="81">
        <f>COUNTIFS(Onshore_Wells_Jan_2024[[Region QB]:[Region QB]],"LAND",Onshore_Wells_Jan_2024[[Spud Year]:[Spud Year]],BX$3,Onshore_Wells_Jan_2024[[Original Wellbore Intent]:[Original Wellbore Intent]],"Exploration",Onshore_Wells_Jan_2024[[Sidetrack/Respud]:[Sidetrack/Respud]],"Mech. Sidetracks")</f>
        <v>0</v>
      </c>
      <c r="BY16" s="81">
        <f>COUNTIFS(Onshore_Wells_Jan_2024[[Region QB]:[Region QB]],"LAND",Onshore_Wells_Jan_2024[[Spud Year]:[Spud Year]],BY$3,Onshore_Wells_Jan_2024[[Original Wellbore Intent]:[Original Wellbore Intent]],"Exploration",Onshore_Wells_Jan_2024[[Sidetrack/Respud]:[Sidetrack/Respud]],"Mech. Sidetracks")</f>
        <v>0</v>
      </c>
      <c r="BZ16" s="81">
        <f>COUNTIFS(Onshore_Wells_Jan_2024[[Region QB]:[Region QB]],"LAND",Onshore_Wells_Jan_2024[[Spud Year]:[Spud Year]],BZ$3,Onshore_Wells_Jan_2024[[Original Wellbore Intent]:[Original Wellbore Intent]],"Exploration",Onshore_Wells_Jan_2024[[Sidetrack/Respud]:[Sidetrack/Respud]],"Mech. Sidetracks")</f>
        <v>0</v>
      </c>
      <c r="CA16" s="81">
        <f>COUNTIFS(Onshore_Wells_Jan_2024[[Region QB]:[Region QB]],"LAND",Onshore_Wells_Jan_2024[[Spud Year]:[Spud Year]],CA$3,Onshore_Wells_Jan_2024[[Original Wellbore Intent]:[Original Wellbore Intent]],"Exploration",Onshore_Wells_Jan_2024[[Sidetrack/Respud]:[Sidetrack/Respud]],"Mech. Sidetracks")</f>
        <v>0</v>
      </c>
      <c r="CB16" s="81">
        <f>COUNTIFS(Onshore_Wells_Jan_2024[[Region QB]:[Region QB]],"LAND",Onshore_Wells_Jan_2024[[Spud Year]:[Spud Year]],CB$3,Onshore_Wells_Jan_2024[[Original Wellbore Intent]:[Original Wellbore Intent]],"Exploration",Onshore_Wells_Jan_2024[[Sidetrack/Respud]:[Sidetrack/Respud]],"Mech. Sidetracks")</f>
        <v>0</v>
      </c>
      <c r="CC16" s="81">
        <f>COUNTIFS(Onshore_Wells_Jan_2024[[Region QB]:[Region QB]],"LAND",Onshore_Wells_Jan_2024[[Spud Year]:[Spud Year]],CC$3,Onshore_Wells_Jan_2024[[Original Wellbore Intent]:[Original Wellbore Intent]],"Exploration",Onshore_Wells_Jan_2024[[Sidetrack/Respud]:[Sidetrack/Respud]],"Mech. Sidetracks")</f>
        <v>0</v>
      </c>
      <c r="CD16" s="81">
        <f>COUNTIFS(Onshore_Wells_Jan_2024[[Region QB]:[Region QB]],"LAND",Onshore_Wells_Jan_2024[[Spud Year]:[Spud Year]],CD$3,Onshore_Wells_Jan_2024[[Original Wellbore Intent]:[Original Wellbore Intent]],"Exploration",Onshore_Wells_Jan_2024[[Sidetrack/Respud]:[Sidetrack/Respud]],"Mech. Sidetracks")</f>
        <v>0</v>
      </c>
      <c r="CE16" s="81">
        <f>COUNTIFS(Onshore_Wells_Jan_2024[[Region QB]:[Region QB]],"LAND",Onshore_Wells_Jan_2024[[Spud Year]:[Spud Year]],CE$3,Onshore_Wells_Jan_2024[[Original Wellbore Intent]:[Original Wellbore Intent]],"Exploration",Onshore_Wells_Jan_2024[[Sidetrack/Respud]:[Sidetrack/Respud]],"Mech. Sidetracks")</f>
        <v>0</v>
      </c>
      <c r="CF16" s="81">
        <f>COUNTIFS(Onshore_Wells_Jan_2024[[Region QB]:[Region QB]],"LAND",Onshore_Wells_Jan_2024[[Spud Year]:[Spud Year]],CF$3,Onshore_Wells_Jan_2024[[Original Wellbore Intent]:[Original Wellbore Intent]],"Exploration",Onshore_Wells_Jan_2024[[Sidetrack/Respud]:[Sidetrack/Respud]],"Mech. Sidetracks")</f>
        <v>1</v>
      </c>
      <c r="CG16" s="81">
        <f>COUNTIFS(Onshore_Wells_Jan_2024[[Region QB]:[Region QB]],"LAND",Onshore_Wells_Jan_2024[[Spud Year]:[Spud Year]],CG$3,Onshore_Wells_Jan_2024[[Original Wellbore Intent]:[Original Wellbore Intent]],"Exploration",Onshore_Wells_Jan_2024[[Sidetrack/Respud]:[Sidetrack/Respud]],"Mech. Sidetracks")</f>
        <v>0</v>
      </c>
      <c r="CH16" s="81">
        <f>COUNTIFS(Onshore_Wells_Jan_2024[[Region QB]:[Region QB]],"LAND",Onshore_Wells_Jan_2024[[Spud Year]:[Spud Year]],CH$3,Onshore_Wells_Jan_2024[[Original Wellbore Intent]:[Original Wellbore Intent]],"Exploration",Onshore_Wells_Jan_2024[[Sidetrack/Respud]:[Sidetrack/Respud]],"Mech. Sidetracks")</f>
        <v>0</v>
      </c>
      <c r="CI16" s="81">
        <f>COUNTIFS(Onshore_Wells_Jan_2024[[Region QB]:[Region QB]],"LAND",Onshore_Wells_Jan_2024[[Spud Year]:[Spud Year]],CI$3,Onshore_Wells_Jan_2024[[Original Wellbore Intent]:[Original Wellbore Intent]],"Exploration",Onshore_Wells_Jan_2024[[Sidetrack/Respud]:[Sidetrack/Respud]],"Mech. Sidetracks")</f>
        <v>1</v>
      </c>
      <c r="CJ16" s="81">
        <f>COUNTIFS(Onshore_Wells_Jan_2024[[Region QB]:[Region QB]],"LAND",Onshore_Wells_Jan_2024[[Spud Year]:[Spud Year]],CJ$3,Onshore_Wells_Jan_2024[[Original Wellbore Intent]:[Original Wellbore Intent]],"Exploration",Onshore_Wells_Jan_2024[[Sidetrack/Respud]:[Sidetrack/Respud]],"Mech. Sidetracks")</f>
        <v>0</v>
      </c>
      <c r="CK16" s="81">
        <f>COUNTIFS(Onshore_Wells_Jan_2024[[Region QB]:[Region QB]],"LAND",Onshore_Wells_Jan_2024[[Spud Year]:[Spud Year]],CK$3,Onshore_Wells_Jan_2024[[Original Wellbore Intent]:[Original Wellbore Intent]],"Exploration",Onshore_Wells_Jan_2024[[Sidetrack/Respud]:[Sidetrack/Respud]],"Mech. Sidetracks")</f>
        <v>0</v>
      </c>
      <c r="CL16" s="81">
        <f>COUNTIFS(Onshore_Wells_Jan_2024[[Region QB]:[Region QB]],"LAND",Onshore_Wells_Jan_2024[[Spud Year]:[Spud Year]],CL$3,Onshore_Wells_Jan_2024[[Original Wellbore Intent]:[Original Wellbore Intent]],"Exploration",Onshore_Wells_Jan_2024[[Sidetrack/Respud]:[Sidetrack/Respud]],"Mech. Sidetracks")</f>
        <v>0</v>
      </c>
      <c r="CM16" s="81">
        <f>COUNTIFS(Onshore_Wells_Jan_2024[[Region QB]:[Region QB]],"LAND",Onshore_Wells_Jan_2024[[Spud Year]:[Spud Year]],CM$3,Onshore_Wells_Jan_2024[[Original Wellbore Intent]:[Original Wellbore Intent]],"Exploration",Onshore_Wells_Jan_2024[[Sidetrack/Respud]:[Sidetrack/Respud]],"Mech. Sidetracks")</f>
        <v>1</v>
      </c>
      <c r="CN16" s="81">
        <f>COUNTIFS(Onshore_Wells_Jan_2024[[Region QB]:[Region QB]],"LAND",Onshore_Wells_Jan_2024[[Spud Year]:[Spud Year]],CN$3,Onshore_Wells_Jan_2024[[Original Wellbore Intent]:[Original Wellbore Intent]],"Exploration",Onshore_Wells_Jan_2024[[Sidetrack/Respud]:[Sidetrack/Respud]],"Mech. Sidetracks")</f>
        <v>0</v>
      </c>
      <c r="CO16" s="81">
        <f>COUNTIFS(Onshore_Wells_Jan_2024[[Region QB]:[Region QB]],"LAND",Onshore_Wells_Jan_2024[[Spud Year]:[Spud Year]],CO$3,Onshore_Wells_Jan_2024[[Original Wellbore Intent]:[Original Wellbore Intent]],"Exploration",Onshore_Wells_Jan_2024[[Sidetrack/Respud]:[Sidetrack/Respud]],"Mech. Sidetracks")</f>
        <v>0</v>
      </c>
      <c r="CP16" s="81">
        <f>COUNTIFS(Onshore_Wells_Jan_2024[[Region QB]:[Region QB]],"LAND",Onshore_Wells_Jan_2024[[Spud Year]:[Spud Year]],CP$3,Onshore_Wells_Jan_2024[[Original Wellbore Intent]:[Original Wellbore Intent]],"Exploration",Onshore_Wells_Jan_2024[[Sidetrack/Respud]:[Sidetrack/Respud]],"Mech. Sidetracks")</f>
        <v>0</v>
      </c>
      <c r="CQ16" s="81">
        <f>COUNTIFS(Onshore_Wells_Jan_2024[[Region QB]:[Region QB]],"LAND",Onshore_Wells_Jan_2024[[Spud Year]:[Spud Year]],CQ$3,Onshore_Wells_Jan_2024[[Original Wellbore Intent]:[Original Wellbore Intent]],"Exploration",Onshore_Wells_Jan_2024[[Sidetrack/Respud]:[Sidetrack/Respud]],"Mech. Sidetracks")</f>
        <v>0</v>
      </c>
      <c r="CR16" s="81">
        <f>COUNTIFS(Onshore_Wells_Jan_2024[[Region QB]:[Region QB]],"LAND",Onshore_Wells_Jan_2024[[Spud Year]:[Spud Year]],CR$3,Onshore_Wells_Jan_2024[[Original Wellbore Intent]:[Original Wellbore Intent]],"Exploration",Onshore_Wells_Jan_2024[[Sidetrack/Respud]:[Sidetrack/Respud]],"Mech. Sidetracks")</f>
        <v>1</v>
      </c>
      <c r="CS16" s="81">
        <f>COUNTIFS(Onshore_Wells_Jan_2024[[Region QB]:[Region QB]],"LAND",Onshore_Wells_Jan_2024[[Spud Year]:[Spud Year]],CS$3,Onshore_Wells_Jan_2024[[Original Wellbore Intent]:[Original Wellbore Intent]],"Exploration",Onshore_Wells_Jan_2024[[Sidetrack/Respud]:[Sidetrack/Respud]],"Mech. Sidetracks")</f>
        <v>2</v>
      </c>
      <c r="CT16" s="81">
        <f>COUNTIFS(Onshore_Wells_Jan_2024[[Region QB]:[Region QB]],"LAND",Onshore_Wells_Jan_2024[[Spud Year]:[Spud Year]],CT$3,Onshore_Wells_Jan_2024[[Original Wellbore Intent]:[Original Wellbore Intent]],"Exploration",Onshore_Wells_Jan_2024[[Sidetrack/Respud]:[Sidetrack/Respud]],"Mech. Sidetracks")</f>
        <v>0</v>
      </c>
      <c r="CU16" s="81">
        <f>COUNTIFS(Onshore_Wells_Jan_2024[[Region QB]:[Region QB]],"LAND",Onshore_Wells_Jan_2024[[Spud Year]:[Spud Year]],CU$3,Onshore_Wells_Jan_2024[[Original Wellbore Intent]:[Original Wellbore Intent]],"Exploration",Onshore_Wells_Jan_2024[[Sidetrack/Respud]:[Sidetrack/Respud]],"Mech. Sidetracks")</f>
        <v>0</v>
      </c>
      <c r="CV16" s="81">
        <f>COUNTIFS(Onshore_Wells_Jan_2024[[Region QB]:[Region QB]],"LAND",Onshore_Wells_Jan_2024[[Spud Year]:[Spud Year]],CV$3,Onshore_Wells_Jan_2024[[Original Wellbore Intent]:[Original Wellbore Intent]],"Exploration",Onshore_Wells_Jan_2024[[Sidetrack/Respud]:[Sidetrack/Respud]],"Mech. Sidetracks")</f>
        <v>1</v>
      </c>
      <c r="CW16" s="81">
        <f>COUNTIFS(Onshore_Wells_Jan_2024[[Region QB]:[Region QB]],"LAND",Onshore_Wells_Jan_2024[[Spud Year]:[Spud Year]],CW$3,Onshore_Wells_Jan_2024[[Original Wellbore Intent]:[Original Wellbore Intent]],"Exploration",Onshore_Wells_Jan_2024[[Sidetrack/Respud]:[Sidetrack/Respud]],"Mech. Sidetracks")</f>
        <v>0</v>
      </c>
      <c r="CX16" s="81">
        <f>COUNTIFS(Onshore_Wells_Jan_2024[[Region QB]:[Region QB]],"LAND",Onshore_Wells_Jan_2024[[Spud Year]:[Spud Year]],CX$3,Onshore_Wells_Jan_2024[[Original Wellbore Intent]:[Original Wellbore Intent]],"Exploration",Onshore_Wells_Jan_2024[[Sidetrack/Respud]:[Sidetrack/Respud]],"Mech. Sidetracks")</f>
        <v>1</v>
      </c>
      <c r="CY16" s="81">
        <f>COUNTIFS(Onshore_Wells_Jan_2024[[Region QB]:[Region QB]],"LAND",Onshore_Wells_Jan_2024[[Spud Year]:[Spud Year]],CY$3,Onshore_Wells_Jan_2024[[Original Wellbore Intent]:[Original Wellbore Intent]],"Exploration",Onshore_Wells_Jan_2024[[Sidetrack/Respud]:[Sidetrack/Respud]],"Mech. Sidetracks")</f>
        <v>0</v>
      </c>
      <c r="CZ16" s="81">
        <f>COUNTIFS(Onshore_Wells_Jan_2024[[Region QB]:[Region QB]],"LAND",Onshore_Wells_Jan_2024[[Spud Year]:[Spud Year]],CZ$3,Onshore_Wells_Jan_2024[[Original Wellbore Intent]:[Original Wellbore Intent]],"Exploration",Onshore_Wells_Jan_2024[[Sidetrack/Respud]:[Sidetrack/Respud]],"Mech. Sidetracks")</f>
        <v>0</v>
      </c>
      <c r="DA16" s="81">
        <f>COUNTIFS(Onshore_Wells_Jan_2024[[Region QB]:[Region QB]],"LAND",Onshore_Wells_Jan_2024[[Spud Year]:[Spud Year]],DA$3,Onshore_Wells_Jan_2024[[Original Wellbore Intent]:[Original Wellbore Intent]],"Exploration",Onshore_Wells_Jan_2024[[Sidetrack/Respud]:[Sidetrack/Respud]],"Mech. Sidetracks")</f>
        <v>1</v>
      </c>
      <c r="DB16" s="81">
        <f>COUNTIFS(Onshore_Wells_Jan_2024[[Region QB]:[Region QB]],"LAND",Onshore_Wells_Jan_2024[[Spud Year]:[Spud Year]],DB$3,Onshore_Wells_Jan_2024[[Original Wellbore Intent]:[Original Wellbore Intent]],"Exploration",Onshore_Wells_Jan_2024[[Sidetrack/Respud]:[Sidetrack/Respud]],"Mech. Sidetracks")</f>
        <v>1</v>
      </c>
      <c r="DC16" s="81">
        <f>COUNTIFS(Onshore_Wells_Jan_2024[[Region QB]:[Region QB]],"LAND",Onshore_Wells_Jan_2024[[Spud Year]:[Spud Year]],DC$3,Onshore_Wells_Jan_2024[[Original Wellbore Intent]:[Original Wellbore Intent]],"Exploration",Onshore_Wells_Jan_2024[[Sidetrack/Respud]:[Sidetrack/Respud]],"Mech. Sidetracks")</f>
        <v>1</v>
      </c>
      <c r="DD16" s="81">
        <f>COUNTIFS(Onshore_Wells_Jan_2024[[Region QB]:[Region QB]],"LAND",Onshore_Wells_Jan_2024[[Spud Year]:[Spud Year]],DD$3,Onshore_Wells_Jan_2024[[Original Wellbore Intent]:[Original Wellbore Intent]],"Exploration",Onshore_Wells_Jan_2024[[Sidetrack/Respud]:[Sidetrack/Respud]],"Mech. Sidetracks")</f>
        <v>0</v>
      </c>
      <c r="DE16" s="81">
        <f>COUNTIFS(Onshore_Wells_Jan_2024[[Region QB]:[Region QB]],"LAND",Onshore_Wells_Jan_2024[[Spud Year]:[Spud Year]],DE$3,Onshore_Wells_Jan_2024[[Original Wellbore Intent]:[Original Wellbore Intent]],"Exploration",Onshore_Wells_Jan_2024[[Sidetrack/Respud]:[Sidetrack/Respud]],"Mech. Sidetracks")</f>
        <v>0</v>
      </c>
      <c r="DF16" s="81">
        <f>COUNTIFS(Onshore_Wells_Jan_2024[[Region QB]:[Region QB]],"LAND",Onshore_Wells_Jan_2024[[Spud Year]:[Spud Year]],DF$3,Onshore_Wells_Jan_2024[[Original Wellbore Intent]:[Original Wellbore Intent]],"Exploration",Onshore_Wells_Jan_2024[[Sidetrack/Respud]:[Sidetrack/Respud]],"Mech. Sidetracks")</f>
        <v>1</v>
      </c>
      <c r="DG16" s="81">
        <f>COUNTIFS(Onshore_Wells_Jan_2024[[Region QB]:[Region QB]],"LAND",Onshore_Wells_Jan_2024[[Spud Year]:[Spud Year]],DG$3,Onshore_Wells_Jan_2024[[Original Wellbore Intent]:[Original Wellbore Intent]],"Exploration",Onshore_Wells_Jan_2024[[Sidetrack/Respud]:[Sidetrack/Respud]],"Mech. Sidetracks")</f>
        <v>2</v>
      </c>
      <c r="DH16" s="81">
        <f>COUNTIFS(Onshore_Wells_Jan_2024[[Region QB]:[Region QB]],"LAND",Onshore_Wells_Jan_2024[[Spud Year]:[Spud Year]],DH$3,Onshore_Wells_Jan_2024[[Original Wellbore Intent]:[Original Wellbore Intent]],"Exploration",Onshore_Wells_Jan_2024[[Sidetrack/Respud]:[Sidetrack/Respud]],"Mech. Sidetracks")</f>
        <v>0</v>
      </c>
      <c r="DI16" s="81">
        <f>COUNTIFS(Onshore_Wells_Jan_2024[[Region QB]:[Region QB]],"LAND",Onshore_Wells_Jan_2024[[Spud Year]:[Spud Year]],DI$3,Onshore_Wells_Jan_2024[[Original Wellbore Intent]:[Original Wellbore Intent]],"Exploration",Onshore_Wells_Jan_2024[[Sidetrack/Respud]:[Sidetrack/Respud]],"Mech. Sidetracks")</f>
        <v>0</v>
      </c>
      <c r="DJ16" s="81">
        <f>COUNTIFS(Onshore_Wells_Jan_2024[[Region QB]:[Region QB]],"LAND",Onshore_Wells_Jan_2024[[Spud Year]:[Spud Year]],DJ$3,Onshore_Wells_Jan_2024[[Original Wellbore Intent]:[Original Wellbore Intent]],"Exploration",Onshore_Wells_Jan_2024[[Sidetrack/Respud]:[Sidetrack/Respud]],"Mech. Sidetracks")</f>
        <v>0</v>
      </c>
      <c r="DK16" s="81">
        <f>COUNTIFS(Onshore_Wells_Jan_2024[[Region QB]:[Region QB]],"LAND",Onshore_Wells_Jan_2024[[Spud Year]:[Spud Year]],DK$3,Onshore_Wells_Jan_2024[[Original Wellbore Intent]:[Original Wellbore Intent]],"Exploration",Onshore_Wells_Jan_2024[[Sidetrack/Respud]:[Sidetrack/Respud]],"Mech. Sidetracks")</f>
        <v>0</v>
      </c>
      <c r="DL16" s="81">
        <f>COUNTIFS(Onshore_Wells_Jan_2024[[Region QB]:[Region QB]],"LAND",Onshore_Wells_Jan_2024[[Spud Year]:[Spud Year]],DL$3,Onshore_Wells_Jan_2024[[Original Wellbore Intent]:[Original Wellbore Intent]],"Exploration",Onshore_Wells_Jan_2024[[Sidetrack/Respud]:[Sidetrack/Respud]],"Mech. Sidetracks")</f>
        <v>0</v>
      </c>
      <c r="DM16" s="81">
        <f>COUNTIFS(Onshore_Wells_Jan_2024[[Region QB]:[Region QB]],"LAND",Onshore_Wells_Jan_2024[[Spud Year]:[Spud Year]],DM$3,Onshore_Wells_Jan_2024[[Original Wellbore Intent]:[Original Wellbore Intent]],"Exploration",Onshore_Wells_Jan_2024[[Sidetrack/Respud]:[Sidetrack/Respud]],"Mech. Sidetracks")</f>
        <v>1</v>
      </c>
      <c r="DN16" s="81">
        <f>COUNTIFS(Onshore_Wells_Jan_2024[[Region QB]:[Region QB]],"LAND",Onshore_Wells_Jan_2024[[Spud Year]:[Spud Year]],DN$3,Onshore_Wells_Jan_2024[[Original Wellbore Intent]:[Original Wellbore Intent]],"Exploration",Onshore_Wells_Jan_2024[[Sidetrack/Respud]:[Sidetrack/Respud]],"Mech. Sidetracks")</f>
        <v>0</v>
      </c>
      <c r="DO16" s="81">
        <f>COUNTIFS(Onshore_Wells_Jan_2024[[Region QB]:[Region QB]],"LAND",Onshore_Wells_Jan_2024[[Spud Year]:[Spud Year]],DO$3,Onshore_Wells_Jan_2024[[Original Wellbore Intent]:[Original Wellbore Intent]],"Exploration",Onshore_Wells_Jan_2024[[Sidetrack/Respud]:[Sidetrack/Respud]],"Mech. Sidetracks")</f>
        <v>0</v>
      </c>
      <c r="DP16" s="81">
        <f>COUNTIFS(Onshore_Wells_Jan_2024[[Region QB]:[Region QB]],"LAND",Onshore_Wells_Jan_2024[[Spud Year]:[Spud Year]],DP$3,Onshore_Wells_Jan_2024[[Original Wellbore Intent]:[Original Wellbore Intent]],"Exploration",Onshore_Wells_Jan_2024[[Sidetrack/Respud]:[Sidetrack/Respud]],"Mech. Sidetracks")</f>
        <v>0</v>
      </c>
      <c r="DQ16" s="81">
        <f>COUNTIFS(Onshore_Wells_Jan_2024[[Region QB]:[Region QB]],"LAND",Onshore_Wells_Jan_2024[[Spud Year]:[Spud Year]],DQ$3,Onshore_Wells_Jan_2024[[Original Wellbore Intent]:[Original Wellbore Intent]],"Exploration",Onshore_Wells_Jan_2024[[Sidetrack/Respud]:[Sidetrack/Respud]],"Mech. Sidetracks")</f>
        <v>0</v>
      </c>
      <c r="DR16" s="81">
        <f>COUNTIFS(Onshore_Wells_Jan_2024[[Region QB]:[Region QB]],"LAND",Onshore_Wells_Jan_2024[[Spud Year]:[Spud Year]],DR$3,Onshore_Wells_Jan_2024[[Original Wellbore Intent]:[Original Wellbore Intent]],"Exploration",Onshore_Wells_Jan_2024[[Sidetrack/Respud]:[Sidetrack/Respud]],"Mech. Sidetracks")</f>
        <v>0</v>
      </c>
      <c r="DS16" s="81">
        <f>COUNTIFS(Onshore_Wells_Jan_2024[[Region QB]:[Region QB]],"LAND",Onshore_Wells_Jan_2024[[Spud Year]:[Spud Year]],DS$3,Onshore_Wells_Jan_2024[[Original Wellbore Intent]:[Original Wellbore Intent]],"Exploration",Onshore_Wells_Jan_2024[[Sidetrack/Respud]:[Sidetrack/Respud]],"Mech. Sidetracks")</f>
        <v>0</v>
      </c>
      <c r="DT16" s="99">
        <f>SUM(B16:DS16)</f>
        <v>15</v>
      </c>
    </row>
    <row r="17" spans="1:124" s="17" customFormat="1" x14ac:dyDescent="0.3">
      <c r="A17" s="36" t="s">
        <v>55</v>
      </c>
      <c r="B17" s="98">
        <f>COUNTIFS(Onshore_Wells_Jan_2024[[Region QB]:[Region QB]],"LAND",Onshore_Wells_Jan_2024[[Spud Year]:[Spud Year]],B$3,Onshore_Wells_Jan_2024[[Original Wellbore Intent]:[Original Wellbore Intent]],"Appraisal",Onshore_Wells_Jan_2024[[Sidetrack/Respud]:[Sidetrack/Respud]],"Mech. Sidetracks")</f>
        <v>0</v>
      </c>
      <c r="C17" s="81">
        <f>COUNTIFS(Onshore_Wells_Jan_2024[[Region QB]:[Region QB]],"LAND",Onshore_Wells_Jan_2024[[Spud Year]:[Spud Year]],C$3,Onshore_Wells_Jan_2024[[Original Wellbore Intent]:[Original Wellbore Intent]],"Appraisal",Onshore_Wells_Jan_2024[[Sidetrack/Respud]:[Sidetrack/Respud]],"Mech. Sidetracks")</f>
        <v>0</v>
      </c>
      <c r="D17" s="81">
        <f>COUNTIFS(Onshore_Wells_Jan_2024[[Region QB]:[Region QB]],"LAND",Onshore_Wells_Jan_2024[[Spud Year]:[Spud Year]],D$3,Onshore_Wells_Jan_2024[[Original Wellbore Intent]:[Original Wellbore Intent]],"Appraisal",Onshore_Wells_Jan_2024[[Sidetrack/Respud]:[Sidetrack/Respud]],"Mech. Sidetracks")</f>
        <v>0</v>
      </c>
      <c r="E17" s="81">
        <f>COUNTIFS(Onshore_Wells_Jan_2024[[Region QB]:[Region QB]],"LAND",Onshore_Wells_Jan_2024[[Spud Year]:[Spud Year]],E$3,Onshore_Wells_Jan_2024[[Original Wellbore Intent]:[Original Wellbore Intent]],"Appraisal",Onshore_Wells_Jan_2024[[Sidetrack/Respud]:[Sidetrack/Respud]],"Mech. Sidetracks")</f>
        <v>0</v>
      </c>
      <c r="F17" s="81">
        <f>COUNTIFS(Onshore_Wells_Jan_2024[[Region QB]:[Region QB]],"LAND",Onshore_Wells_Jan_2024[[Spud Year]:[Spud Year]],F$3,Onshore_Wells_Jan_2024[[Original Wellbore Intent]:[Original Wellbore Intent]],"Appraisal",Onshore_Wells_Jan_2024[[Sidetrack/Respud]:[Sidetrack/Respud]],"Mech. Sidetracks")</f>
        <v>0</v>
      </c>
      <c r="G17" s="81">
        <f>COUNTIFS(Onshore_Wells_Jan_2024[[Region QB]:[Region QB]],"LAND",Onshore_Wells_Jan_2024[[Spud Year]:[Spud Year]],G$3,Onshore_Wells_Jan_2024[[Original Wellbore Intent]:[Original Wellbore Intent]],"Appraisal",Onshore_Wells_Jan_2024[[Sidetrack/Respud]:[Sidetrack/Respud]],"Mech. Sidetracks")</f>
        <v>0</v>
      </c>
      <c r="H17" s="81">
        <f>COUNTIFS(Onshore_Wells_Jan_2024[[Region QB]:[Region QB]],"LAND",Onshore_Wells_Jan_2024[[Spud Year]:[Spud Year]],H$3,Onshore_Wells_Jan_2024[[Original Wellbore Intent]:[Original Wellbore Intent]],"Appraisal",Onshore_Wells_Jan_2024[[Sidetrack/Respud]:[Sidetrack/Respud]],"Mech. Sidetracks")</f>
        <v>0</v>
      </c>
      <c r="I17" s="81">
        <f>COUNTIFS(Onshore_Wells_Jan_2024[[Region QB]:[Region QB]],"LAND",Onshore_Wells_Jan_2024[[Spud Year]:[Spud Year]],I$3,Onshore_Wells_Jan_2024[[Original Wellbore Intent]:[Original Wellbore Intent]],"Appraisal",Onshore_Wells_Jan_2024[[Sidetrack/Respud]:[Sidetrack/Respud]],"Mech. Sidetracks")</f>
        <v>0</v>
      </c>
      <c r="J17" s="81">
        <f>COUNTIFS(Onshore_Wells_Jan_2024[[Region QB]:[Region QB]],"LAND",Onshore_Wells_Jan_2024[[Spud Year]:[Spud Year]],J$3,Onshore_Wells_Jan_2024[[Original Wellbore Intent]:[Original Wellbore Intent]],"Appraisal",Onshore_Wells_Jan_2024[[Sidetrack/Respud]:[Sidetrack/Respud]],"Mech. Sidetracks")</f>
        <v>0</v>
      </c>
      <c r="K17" s="81">
        <f>COUNTIFS(Onshore_Wells_Jan_2024[[Region QB]:[Region QB]],"LAND",Onshore_Wells_Jan_2024[[Spud Year]:[Spud Year]],K$3,Onshore_Wells_Jan_2024[[Original Wellbore Intent]:[Original Wellbore Intent]],"Appraisal",Onshore_Wells_Jan_2024[[Sidetrack/Respud]:[Sidetrack/Respud]],"Mech. Sidetracks")</f>
        <v>0</v>
      </c>
      <c r="L17" s="81">
        <f>COUNTIFS(Onshore_Wells_Jan_2024[[Region QB]:[Region QB]],"LAND",Onshore_Wells_Jan_2024[[Spud Year]:[Spud Year]],L$3,Onshore_Wells_Jan_2024[[Original Wellbore Intent]:[Original Wellbore Intent]],"Appraisal",Onshore_Wells_Jan_2024[[Sidetrack/Respud]:[Sidetrack/Respud]],"Mech. Sidetracks")</f>
        <v>0</v>
      </c>
      <c r="M17" s="81">
        <f>COUNTIFS(Onshore_Wells_Jan_2024[[Region QB]:[Region QB]],"LAND",Onshore_Wells_Jan_2024[[Spud Year]:[Spud Year]],M$3,Onshore_Wells_Jan_2024[[Original Wellbore Intent]:[Original Wellbore Intent]],"Appraisal",Onshore_Wells_Jan_2024[[Sidetrack/Respud]:[Sidetrack/Respud]],"Mech. Sidetracks")</f>
        <v>0</v>
      </c>
      <c r="N17" s="81">
        <f>COUNTIFS(Onshore_Wells_Jan_2024[[Region QB]:[Region QB]],"LAND",Onshore_Wells_Jan_2024[[Spud Year]:[Spud Year]],N$3,Onshore_Wells_Jan_2024[[Original Wellbore Intent]:[Original Wellbore Intent]],"Appraisal",Onshore_Wells_Jan_2024[[Sidetrack/Respud]:[Sidetrack/Respud]],"Mech. Sidetracks")</f>
        <v>0</v>
      </c>
      <c r="O17" s="81">
        <f>COUNTIFS(Onshore_Wells_Jan_2024[[Region QB]:[Region QB]],"LAND",Onshore_Wells_Jan_2024[[Spud Year]:[Spud Year]],O$3,Onshore_Wells_Jan_2024[[Original Wellbore Intent]:[Original Wellbore Intent]],"Appraisal",Onshore_Wells_Jan_2024[[Sidetrack/Respud]:[Sidetrack/Respud]],"Mech. Sidetracks")</f>
        <v>0</v>
      </c>
      <c r="P17" s="81">
        <f>COUNTIFS(Onshore_Wells_Jan_2024[[Region QB]:[Region QB]],"LAND",Onshore_Wells_Jan_2024[[Spud Year]:[Spud Year]],P$3,Onshore_Wells_Jan_2024[[Original Wellbore Intent]:[Original Wellbore Intent]],"Appraisal",Onshore_Wells_Jan_2024[[Sidetrack/Respud]:[Sidetrack/Respud]],"Mech. Sidetracks")</f>
        <v>0</v>
      </c>
      <c r="Q17" s="81">
        <f>COUNTIFS(Onshore_Wells_Jan_2024[[Region QB]:[Region QB]],"LAND",Onshore_Wells_Jan_2024[[Spud Year]:[Spud Year]],Q$3,Onshore_Wells_Jan_2024[[Original Wellbore Intent]:[Original Wellbore Intent]],"Appraisal",Onshore_Wells_Jan_2024[[Sidetrack/Respud]:[Sidetrack/Respud]],"Mech. Sidetracks")</f>
        <v>0</v>
      </c>
      <c r="R17" s="81">
        <f>COUNTIFS(Onshore_Wells_Jan_2024[[Region QB]:[Region QB]],"LAND",Onshore_Wells_Jan_2024[[Spud Year]:[Spud Year]],R$3,Onshore_Wells_Jan_2024[[Original Wellbore Intent]:[Original Wellbore Intent]],"Appraisal",Onshore_Wells_Jan_2024[[Sidetrack/Respud]:[Sidetrack/Respud]],"Mech. Sidetracks")</f>
        <v>0</v>
      </c>
      <c r="S17" s="81">
        <f>COUNTIFS(Onshore_Wells_Jan_2024[[Region QB]:[Region QB]],"LAND",Onshore_Wells_Jan_2024[[Spud Year]:[Spud Year]],S$3,Onshore_Wells_Jan_2024[[Original Wellbore Intent]:[Original Wellbore Intent]],"Appraisal",Onshore_Wells_Jan_2024[[Sidetrack/Respud]:[Sidetrack/Respud]],"Mech. Sidetracks")</f>
        <v>0</v>
      </c>
      <c r="T17" s="81">
        <f>COUNTIFS(Onshore_Wells_Jan_2024[[Region QB]:[Region QB]],"LAND",Onshore_Wells_Jan_2024[[Spud Year]:[Spud Year]],T$3,Onshore_Wells_Jan_2024[[Original Wellbore Intent]:[Original Wellbore Intent]],"Appraisal",Onshore_Wells_Jan_2024[[Sidetrack/Respud]:[Sidetrack/Respud]],"Mech. Sidetracks")</f>
        <v>0</v>
      </c>
      <c r="U17" s="81">
        <f>COUNTIFS(Onshore_Wells_Jan_2024[[Region QB]:[Region QB]],"LAND",Onshore_Wells_Jan_2024[[Spud Year]:[Spud Year]],U$3,Onshore_Wells_Jan_2024[[Original Wellbore Intent]:[Original Wellbore Intent]],"Appraisal",Onshore_Wells_Jan_2024[[Sidetrack/Respud]:[Sidetrack/Respud]],"Mech. Sidetracks")</f>
        <v>0</v>
      </c>
      <c r="V17" s="81">
        <f>COUNTIFS(Onshore_Wells_Jan_2024[[Region QB]:[Region QB]],"LAND",Onshore_Wells_Jan_2024[[Spud Year]:[Spud Year]],V$3,Onshore_Wells_Jan_2024[[Original Wellbore Intent]:[Original Wellbore Intent]],"Appraisal",Onshore_Wells_Jan_2024[[Sidetrack/Respud]:[Sidetrack/Respud]],"Mech. Sidetracks")</f>
        <v>0</v>
      </c>
      <c r="W17" s="81">
        <f>COUNTIFS(Onshore_Wells_Jan_2024[[Region QB]:[Region QB]],"LAND",Onshore_Wells_Jan_2024[[Spud Year]:[Spud Year]],W$3,Onshore_Wells_Jan_2024[[Original Wellbore Intent]:[Original Wellbore Intent]],"Appraisal",Onshore_Wells_Jan_2024[[Sidetrack/Respud]:[Sidetrack/Respud]],"Mech. Sidetracks")</f>
        <v>0</v>
      </c>
      <c r="X17" s="81">
        <f>COUNTIFS(Onshore_Wells_Jan_2024[[Region QB]:[Region QB]],"LAND",Onshore_Wells_Jan_2024[[Spud Year]:[Spud Year]],X$3,Onshore_Wells_Jan_2024[[Original Wellbore Intent]:[Original Wellbore Intent]],"Appraisal",Onshore_Wells_Jan_2024[[Sidetrack/Respud]:[Sidetrack/Respud]],"Mech. Sidetracks")</f>
        <v>0</v>
      </c>
      <c r="Y17" s="81">
        <f>COUNTIFS(Onshore_Wells_Jan_2024[[Region QB]:[Region QB]],"LAND",Onshore_Wells_Jan_2024[[Spud Year]:[Spud Year]],Y$3,Onshore_Wells_Jan_2024[[Original Wellbore Intent]:[Original Wellbore Intent]],"Appraisal",Onshore_Wells_Jan_2024[[Sidetrack/Respud]:[Sidetrack/Respud]],"Mech. Sidetracks")</f>
        <v>0</v>
      </c>
      <c r="Z17" s="81">
        <f>COUNTIFS(Onshore_Wells_Jan_2024[[Region QB]:[Region QB]],"LAND",Onshore_Wells_Jan_2024[[Spud Year]:[Spud Year]],Z$3,Onshore_Wells_Jan_2024[[Original Wellbore Intent]:[Original Wellbore Intent]],"Appraisal",Onshore_Wells_Jan_2024[[Sidetrack/Respud]:[Sidetrack/Respud]],"Mech. Sidetracks")</f>
        <v>0</v>
      </c>
      <c r="AA17" s="81">
        <f>COUNTIFS(Onshore_Wells_Jan_2024[[Region QB]:[Region QB]],"LAND",Onshore_Wells_Jan_2024[[Spud Year]:[Spud Year]],AA$3,Onshore_Wells_Jan_2024[[Original Wellbore Intent]:[Original Wellbore Intent]],"Appraisal",Onshore_Wells_Jan_2024[[Sidetrack/Respud]:[Sidetrack/Respud]],"Mech. Sidetracks")</f>
        <v>0</v>
      </c>
      <c r="AB17" s="81">
        <f>COUNTIFS(Onshore_Wells_Jan_2024[[Region QB]:[Region QB]],"LAND",Onshore_Wells_Jan_2024[[Spud Year]:[Spud Year]],AB$3,Onshore_Wells_Jan_2024[[Original Wellbore Intent]:[Original Wellbore Intent]],"Appraisal",Onshore_Wells_Jan_2024[[Sidetrack/Respud]:[Sidetrack/Respud]],"Mech. Sidetracks")</f>
        <v>0</v>
      </c>
      <c r="AC17" s="81">
        <f>COUNTIFS(Onshore_Wells_Jan_2024[[Region QB]:[Region QB]],"LAND",Onshore_Wells_Jan_2024[[Spud Year]:[Spud Year]],AC$3,Onshore_Wells_Jan_2024[[Original Wellbore Intent]:[Original Wellbore Intent]],"Appraisal",Onshore_Wells_Jan_2024[[Sidetrack/Respud]:[Sidetrack/Respud]],"Mech. Sidetracks")</f>
        <v>0</v>
      </c>
      <c r="AD17" s="81">
        <f>COUNTIFS(Onshore_Wells_Jan_2024[[Region QB]:[Region QB]],"LAND",Onshore_Wells_Jan_2024[[Spud Year]:[Spud Year]],AD$3,Onshore_Wells_Jan_2024[[Original Wellbore Intent]:[Original Wellbore Intent]],"Appraisal",Onshore_Wells_Jan_2024[[Sidetrack/Respud]:[Sidetrack/Respud]],"Mech. Sidetracks")</f>
        <v>0</v>
      </c>
      <c r="AE17" s="81">
        <f>COUNTIFS(Onshore_Wells_Jan_2024[[Region QB]:[Region QB]],"LAND",Onshore_Wells_Jan_2024[[Spud Year]:[Spud Year]],AE$3,Onshore_Wells_Jan_2024[[Original Wellbore Intent]:[Original Wellbore Intent]],"Appraisal",Onshore_Wells_Jan_2024[[Sidetrack/Respud]:[Sidetrack/Respud]],"Mech. Sidetracks")</f>
        <v>0</v>
      </c>
      <c r="AF17" s="81">
        <f>COUNTIFS(Onshore_Wells_Jan_2024[[Region QB]:[Region QB]],"LAND",Onshore_Wells_Jan_2024[[Spud Year]:[Spud Year]],AF$3,Onshore_Wells_Jan_2024[[Original Wellbore Intent]:[Original Wellbore Intent]],"Appraisal",Onshore_Wells_Jan_2024[[Sidetrack/Respud]:[Sidetrack/Respud]],"Mech. Sidetracks")</f>
        <v>0</v>
      </c>
      <c r="AG17" s="81">
        <f>COUNTIFS(Onshore_Wells_Jan_2024[[Region QB]:[Region QB]],"LAND",Onshore_Wells_Jan_2024[[Spud Year]:[Spud Year]],AG$3,Onshore_Wells_Jan_2024[[Original Wellbore Intent]:[Original Wellbore Intent]],"Appraisal",Onshore_Wells_Jan_2024[[Sidetrack/Respud]:[Sidetrack/Respud]],"Mech. Sidetracks")</f>
        <v>0</v>
      </c>
      <c r="AH17" s="81">
        <f>COUNTIFS(Onshore_Wells_Jan_2024[[Region QB]:[Region QB]],"LAND",Onshore_Wells_Jan_2024[[Spud Year]:[Spud Year]],AH$3,Onshore_Wells_Jan_2024[[Original Wellbore Intent]:[Original Wellbore Intent]],"Appraisal",Onshore_Wells_Jan_2024[[Sidetrack/Respud]:[Sidetrack/Respud]],"Mech. Sidetracks")</f>
        <v>0</v>
      </c>
      <c r="AI17" s="81">
        <f>COUNTIFS(Onshore_Wells_Jan_2024[[Region QB]:[Region QB]],"LAND",Onshore_Wells_Jan_2024[[Spud Year]:[Spud Year]],AI$3,Onshore_Wells_Jan_2024[[Original Wellbore Intent]:[Original Wellbore Intent]],"Appraisal",Onshore_Wells_Jan_2024[[Sidetrack/Respud]:[Sidetrack/Respud]],"Mech. Sidetracks")</f>
        <v>0</v>
      </c>
      <c r="AJ17" s="81">
        <f>COUNTIFS(Onshore_Wells_Jan_2024[[Region QB]:[Region QB]],"LAND",Onshore_Wells_Jan_2024[[Spud Year]:[Spud Year]],AJ$3,Onshore_Wells_Jan_2024[[Original Wellbore Intent]:[Original Wellbore Intent]],"Appraisal",Onshore_Wells_Jan_2024[[Sidetrack/Respud]:[Sidetrack/Respud]],"Mech. Sidetracks")</f>
        <v>0</v>
      </c>
      <c r="AK17" s="81">
        <f>COUNTIFS(Onshore_Wells_Jan_2024[[Region QB]:[Region QB]],"LAND",Onshore_Wells_Jan_2024[[Spud Year]:[Spud Year]],AK$3,Onshore_Wells_Jan_2024[[Original Wellbore Intent]:[Original Wellbore Intent]],"Appraisal",Onshore_Wells_Jan_2024[[Sidetrack/Respud]:[Sidetrack/Respud]],"Mech. Sidetracks")</f>
        <v>0</v>
      </c>
      <c r="AL17" s="81">
        <f>COUNTIFS(Onshore_Wells_Jan_2024[[Region QB]:[Region QB]],"LAND",Onshore_Wells_Jan_2024[[Spud Year]:[Spud Year]],AL$3,Onshore_Wells_Jan_2024[[Original Wellbore Intent]:[Original Wellbore Intent]],"Appraisal",Onshore_Wells_Jan_2024[[Sidetrack/Respud]:[Sidetrack/Respud]],"Mech. Sidetracks")</f>
        <v>0</v>
      </c>
      <c r="AM17" s="81">
        <f>COUNTIFS(Onshore_Wells_Jan_2024[[Region QB]:[Region QB]],"LAND",Onshore_Wells_Jan_2024[[Spud Year]:[Spud Year]],AM$3,Onshore_Wells_Jan_2024[[Original Wellbore Intent]:[Original Wellbore Intent]],"Appraisal",Onshore_Wells_Jan_2024[[Sidetrack/Respud]:[Sidetrack/Respud]],"Mech. Sidetracks")</f>
        <v>0</v>
      </c>
      <c r="AN17" s="81">
        <f>COUNTIFS(Onshore_Wells_Jan_2024[[Region QB]:[Region QB]],"LAND",Onshore_Wells_Jan_2024[[Spud Year]:[Spud Year]],AN$3,Onshore_Wells_Jan_2024[[Original Wellbore Intent]:[Original Wellbore Intent]],"Appraisal",Onshore_Wells_Jan_2024[[Sidetrack/Respud]:[Sidetrack/Respud]],"Mech. Sidetracks")</f>
        <v>0</v>
      </c>
      <c r="AO17" s="81">
        <f>COUNTIFS(Onshore_Wells_Jan_2024[[Region QB]:[Region QB]],"LAND",Onshore_Wells_Jan_2024[[Spud Year]:[Spud Year]],AO$3,Onshore_Wells_Jan_2024[[Original Wellbore Intent]:[Original Wellbore Intent]],"Appraisal",Onshore_Wells_Jan_2024[[Sidetrack/Respud]:[Sidetrack/Respud]],"Mech. Sidetracks")</f>
        <v>0</v>
      </c>
      <c r="AP17" s="81">
        <f>COUNTIFS(Onshore_Wells_Jan_2024[[Region QB]:[Region QB]],"LAND",Onshore_Wells_Jan_2024[[Spud Year]:[Spud Year]],AP$3,Onshore_Wells_Jan_2024[[Original Wellbore Intent]:[Original Wellbore Intent]],"Appraisal",Onshore_Wells_Jan_2024[[Sidetrack/Respud]:[Sidetrack/Respud]],"Mech. Sidetracks")</f>
        <v>0</v>
      </c>
      <c r="AQ17" s="81">
        <f>COUNTIFS(Onshore_Wells_Jan_2024[[Region QB]:[Region QB]],"LAND",Onshore_Wells_Jan_2024[[Spud Year]:[Spud Year]],AQ$3,Onshore_Wells_Jan_2024[[Original Wellbore Intent]:[Original Wellbore Intent]],"Appraisal",Onshore_Wells_Jan_2024[[Sidetrack/Respud]:[Sidetrack/Respud]],"Mech. Sidetracks")</f>
        <v>0</v>
      </c>
      <c r="AR17" s="81">
        <f>COUNTIFS(Onshore_Wells_Jan_2024[[Region QB]:[Region QB]],"LAND",Onshore_Wells_Jan_2024[[Spud Year]:[Spud Year]],AR$3,Onshore_Wells_Jan_2024[[Original Wellbore Intent]:[Original Wellbore Intent]],"Appraisal",Onshore_Wells_Jan_2024[[Sidetrack/Respud]:[Sidetrack/Respud]],"Mech. Sidetracks")</f>
        <v>0</v>
      </c>
      <c r="AS17" s="81">
        <f>COUNTIFS(Onshore_Wells_Jan_2024[[Region QB]:[Region QB]],"LAND",Onshore_Wells_Jan_2024[[Spud Year]:[Spud Year]],AS$3,Onshore_Wells_Jan_2024[[Original Wellbore Intent]:[Original Wellbore Intent]],"Appraisal",Onshore_Wells_Jan_2024[[Sidetrack/Respud]:[Sidetrack/Respud]],"Mech. Sidetracks")</f>
        <v>0</v>
      </c>
      <c r="AT17" s="81">
        <f>COUNTIFS(Onshore_Wells_Jan_2024[[Region QB]:[Region QB]],"LAND",Onshore_Wells_Jan_2024[[Spud Year]:[Spud Year]],AT$3,Onshore_Wells_Jan_2024[[Original Wellbore Intent]:[Original Wellbore Intent]],"Appraisal",Onshore_Wells_Jan_2024[[Sidetrack/Respud]:[Sidetrack/Respud]],"Mech. Sidetracks")</f>
        <v>0</v>
      </c>
      <c r="AU17" s="81">
        <f>COUNTIFS(Onshore_Wells_Jan_2024[[Region QB]:[Region QB]],"LAND",Onshore_Wells_Jan_2024[[Spud Year]:[Spud Year]],AU$3,Onshore_Wells_Jan_2024[[Original Wellbore Intent]:[Original Wellbore Intent]],"Appraisal",Onshore_Wells_Jan_2024[[Sidetrack/Respud]:[Sidetrack/Respud]],"Mech. Sidetracks")</f>
        <v>0</v>
      </c>
      <c r="AV17" s="81">
        <f>COUNTIFS(Onshore_Wells_Jan_2024[[Region QB]:[Region QB]],"LAND",Onshore_Wells_Jan_2024[[Spud Year]:[Spud Year]],AV$3,Onshore_Wells_Jan_2024[[Original Wellbore Intent]:[Original Wellbore Intent]],"Appraisal",Onshore_Wells_Jan_2024[[Sidetrack/Respud]:[Sidetrack/Respud]],"Mech. Sidetracks")</f>
        <v>0</v>
      </c>
      <c r="AW17" s="81">
        <f>COUNTIFS(Onshore_Wells_Jan_2024[[Region QB]:[Region QB]],"LAND",Onshore_Wells_Jan_2024[[Spud Year]:[Spud Year]],AW$3,Onshore_Wells_Jan_2024[[Original Wellbore Intent]:[Original Wellbore Intent]],"Appraisal",Onshore_Wells_Jan_2024[[Sidetrack/Respud]:[Sidetrack/Respud]],"Mech. Sidetracks")</f>
        <v>0</v>
      </c>
      <c r="AX17" s="81">
        <f>COUNTIFS(Onshore_Wells_Jan_2024[[Region QB]:[Region QB]],"LAND",Onshore_Wells_Jan_2024[[Spud Year]:[Spud Year]],AX$3,Onshore_Wells_Jan_2024[[Original Wellbore Intent]:[Original Wellbore Intent]],"Appraisal",Onshore_Wells_Jan_2024[[Sidetrack/Respud]:[Sidetrack/Respud]],"Mech. Sidetracks")</f>
        <v>0</v>
      </c>
      <c r="AY17" s="81">
        <f>COUNTIFS(Onshore_Wells_Jan_2024[[Region QB]:[Region QB]],"LAND",Onshore_Wells_Jan_2024[[Spud Year]:[Spud Year]],AY$3,Onshore_Wells_Jan_2024[[Original Wellbore Intent]:[Original Wellbore Intent]],"Appraisal",Onshore_Wells_Jan_2024[[Sidetrack/Respud]:[Sidetrack/Respud]],"Mech. Sidetracks")</f>
        <v>0</v>
      </c>
      <c r="AZ17" s="81">
        <f>COUNTIFS(Onshore_Wells_Jan_2024[[Region QB]:[Region QB]],"LAND",Onshore_Wells_Jan_2024[[Spud Year]:[Spud Year]],AZ$3,Onshore_Wells_Jan_2024[[Original Wellbore Intent]:[Original Wellbore Intent]],"Appraisal",Onshore_Wells_Jan_2024[[Sidetrack/Respud]:[Sidetrack/Respud]],"Mech. Sidetracks")</f>
        <v>0</v>
      </c>
      <c r="BA17" s="81">
        <f>COUNTIFS(Onshore_Wells_Jan_2024[[Region QB]:[Region QB]],"LAND",Onshore_Wells_Jan_2024[[Spud Year]:[Spud Year]],BA$3,Onshore_Wells_Jan_2024[[Original Wellbore Intent]:[Original Wellbore Intent]],"Appraisal",Onshore_Wells_Jan_2024[[Sidetrack/Respud]:[Sidetrack/Respud]],"Mech. Sidetracks")</f>
        <v>0</v>
      </c>
      <c r="BB17" s="81">
        <f>COUNTIFS(Onshore_Wells_Jan_2024[[Region QB]:[Region QB]],"LAND",Onshore_Wells_Jan_2024[[Spud Year]:[Spud Year]],BB$3,Onshore_Wells_Jan_2024[[Original Wellbore Intent]:[Original Wellbore Intent]],"Appraisal",Onshore_Wells_Jan_2024[[Sidetrack/Respud]:[Sidetrack/Respud]],"Mech. Sidetracks")</f>
        <v>0</v>
      </c>
      <c r="BC17" s="81">
        <f>COUNTIFS(Onshore_Wells_Jan_2024[[Region QB]:[Region QB]],"LAND",Onshore_Wells_Jan_2024[[Spud Year]:[Spud Year]],BC$3,Onshore_Wells_Jan_2024[[Original Wellbore Intent]:[Original Wellbore Intent]],"Appraisal",Onshore_Wells_Jan_2024[[Sidetrack/Respud]:[Sidetrack/Respud]],"Mech. Sidetracks")</f>
        <v>0</v>
      </c>
      <c r="BD17" s="81">
        <f>COUNTIFS(Onshore_Wells_Jan_2024[[Region QB]:[Region QB]],"LAND",Onshore_Wells_Jan_2024[[Spud Year]:[Spud Year]],BD$3,Onshore_Wells_Jan_2024[[Original Wellbore Intent]:[Original Wellbore Intent]],"Appraisal",Onshore_Wells_Jan_2024[[Sidetrack/Respud]:[Sidetrack/Respud]],"Mech. Sidetracks")</f>
        <v>0</v>
      </c>
      <c r="BE17" s="81">
        <f>COUNTIFS(Onshore_Wells_Jan_2024[[Region QB]:[Region QB]],"LAND",Onshore_Wells_Jan_2024[[Spud Year]:[Spud Year]],BE$3,Onshore_Wells_Jan_2024[[Original Wellbore Intent]:[Original Wellbore Intent]],"Appraisal",Onshore_Wells_Jan_2024[[Sidetrack/Respud]:[Sidetrack/Respud]],"Mech. Sidetracks")</f>
        <v>1</v>
      </c>
      <c r="BF17" s="81">
        <f>COUNTIFS(Onshore_Wells_Jan_2024[[Region QB]:[Region QB]],"LAND",Onshore_Wells_Jan_2024[[Spud Year]:[Spud Year]],BF$3,Onshore_Wells_Jan_2024[[Original Wellbore Intent]:[Original Wellbore Intent]],"Appraisal",Onshore_Wells_Jan_2024[[Sidetrack/Respud]:[Sidetrack/Respud]],"Mech. Sidetracks")</f>
        <v>0</v>
      </c>
      <c r="BG17" s="81">
        <f>COUNTIFS(Onshore_Wells_Jan_2024[[Region QB]:[Region QB]],"LAND",Onshore_Wells_Jan_2024[[Spud Year]:[Spud Year]],BG$3,Onshore_Wells_Jan_2024[[Original Wellbore Intent]:[Original Wellbore Intent]],"Appraisal",Onshore_Wells_Jan_2024[[Sidetrack/Respud]:[Sidetrack/Respud]],"Mech. Sidetracks")</f>
        <v>0</v>
      </c>
      <c r="BH17" s="81">
        <f>COUNTIFS(Onshore_Wells_Jan_2024[[Region QB]:[Region QB]],"LAND",Onshore_Wells_Jan_2024[[Spud Year]:[Spud Year]],BH$3,Onshore_Wells_Jan_2024[[Original Wellbore Intent]:[Original Wellbore Intent]],"Appraisal",Onshore_Wells_Jan_2024[[Sidetrack/Respud]:[Sidetrack/Respud]],"Mech. Sidetracks")</f>
        <v>0</v>
      </c>
      <c r="BI17" s="81">
        <f>COUNTIFS(Onshore_Wells_Jan_2024[[Region QB]:[Region QB]],"LAND",Onshore_Wells_Jan_2024[[Spud Year]:[Spud Year]],BI$3,Onshore_Wells_Jan_2024[[Original Wellbore Intent]:[Original Wellbore Intent]],"Appraisal",Onshore_Wells_Jan_2024[[Sidetrack/Respud]:[Sidetrack/Respud]],"Mech. Sidetracks")</f>
        <v>0</v>
      </c>
      <c r="BJ17" s="81">
        <f>COUNTIFS(Onshore_Wells_Jan_2024[[Region QB]:[Region QB]],"LAND",Onshore_Wells_Jan_2024[[Spud Year]:[Spud Year]],BJ$3,Onshore_Wells_Jan_2024[[Original Wellbore Intent]:[Original Wellbore Intent]],"Appraisal",Onshore_Wells_Jan_2024[[Sidetrack/Respud]:[Sidetrack/Respud]],"Mech. Sidetracks")</f>
        <v>0</v>
      </c>
      <c r="BK17" s="81">
        <f>COUNTIFS(Onshore_Wells_Jan_2024[[Region QB]:[Region QB]],"LAND",Onshore_Wells_Jan_2024[[Spud Year]:[Spud Year]],BK$3,Onshore_Wells_Jan_2024[[Original Wellbore Intent]:[Original Wellbore Intent]],"Appraisal",Onshore_Wells_Jan_2024[[Sidetrack/Respud]:[Sidetrack/Respud]],"Mech. Sidetracks")</f>
        <v>0</v>
      </c>
      <c r="BL17" s="81">
        <f>COUNTIFS(Onshore_Wells_Jan_2024[[Region QB]:[Region QB]],"LAND",Onshore_Wells_Jan_2024[[Spud Year]:[Spud Year]],BL$3,Onshore_Wells_Jan_2024[[Original Wellbore Intent]:[Original Wellbore Intent]],"Appraisal",Onshore_Wells_Jan_2024[[Sidetrack/Respud]:[Sidetrack/Respud]],"Mech. Sidetracks")</f>
        <v>0</v>
      </c>
      <c r="BM17" s="81">
        <f>COUNTIFS(Onshore_Wells_Jan_2024[[Region QB]:[Region QB]],"LAND",Onshore_Wells_Jan_2024[[Spud Year]:[Spud Year]],BM$3,Onshore_Wells_Jan_2024[[Original Wellbore Intent]:[Original Wellbore Intent]],"Appraisal",Onshore_Wells_Jan_2024[[Sidetrack/Respud]:[Sidetrack/Respud]],"Mech. Sidetracks")</f>
        <v>0</v>
      </c>
      <c r="BN17" s="81">
        <f>COUNTIFS(Onshore_Wells_Jan_2024[[Region QB]:[Region QB]],"LAND",Onshore_Wells_Jan_2024[[Spud Year]:[Spud Year]],BN$3,Onshore_Wells_Jan_2024[[Original Wellbore Intent]:[Original Wellbore Intent]],"Appraisal",Onshore_Wells_Jan_2024[[Sidetrack/Respud]:[Sidetrack/Respud]],"Mech. Sidetracks")</f>
        <v>0</v>
      </c>
      <c r="BO17" s="81">
        <f>COUNTIFS(Onshore_Wells_Jan_2024[[Region QB]:[Region QB]],"LAND",Onshore_Wells_Jan_2024[[Spud Year]:[Spud Year]],BO$3,Onshore_Wells_Jan_2024[[Original Wellbore Intent]:[Original Wellbore Intent]],"Appraisal",Onshore_Wells_Jan_2024[[Sidetrack/Respud]:[Sidetrack/Respud]],"Mech. Sidetracks")</f>
        <v>0</v>
      </c>
      <c r="BP17" s="81">
        <f>COUNTIFS(Onshore_Wells_Jan_2024[[Region QB]:[Region QB]],"LAND",Onshore_Wells_Jan_2024[[Spud Year]:[Spud Year]],BP$3,Onshore_Wells_Jan_2024[[Original Wellbore Intent]:[Original Wellbore Intent]],"Appraisal",Onshore_Wells_Jan_2024[[Sidetrack/Respud]:[Sidetrack/Respud]],"Mech. Sidetracks")</f>
        <v>0</v>
      </c>
      <c r="BQ17" s="81">
        <f>COUNTIFS(Onshore_Wells_Jan_2024[[Region QB]:[Region QB]],"LAND",Onshore_Wells_Jan_2024[[Spud Year]:[Spud Year]],BQ$3,Onshore_Wells_Jan_2024[[Original Wellbore Intent]:[Original Wellbore Intent]],"Appraisal",Onshore_Wells_Jan_2024[[Sidetrack/Respud]:[Sidetrack/Respud]],"Mech. Sidetracks")</f>
        <v>0</v>
      </c>
      <c r="BR17" s="81">
        <f>COUNTIFS(Onshore_Wells_Jan_2024[[Region QB]:[Region QB]],"LAND",Onshore_Wells_Jan_2024[[Spud Year]:[Spud Year]],BR$3,Onshore_Wells_Jan_2024[[Original Wellbore Intent]:[Original Wellbore Intent]],"Appraisal",Onshore_Wells_Jan_2024[[Sidetrack/Respud]:[Sidetrack/Respud]],"Mech. Sidetracks")</f>
        <v>0</v>
      </c>
      <c r="BS17" s="81">
        <f>COUNTIFS(Onshore_Wells_Jan_2024[[Region QB]:[Region QB]],"LAND",Onshore_Wells_Jan_2024[[Spud Year]:[Spud Year]],BS$3,Onshore_Wells_Jan_2024[[Original Wellbore Intent]:[Original Wellbore Intent]],"Appraisal",Onshore_Wells_Jan_2024[[Sidetrack/Respud]:[Sidetrack/Respud]],"Mech. Sidetracks")</f>
        <v>0</v>
      </c>
      <c r="BT17" s="81">
        <f>COUNTIFS(Onshore_Wells_Jan_2024[[Region QB]:[Region QB]],"LAND",Onshore_Wells_Jan_2024[[Spud Year]:[Spud Year]],BT$3,Onshore_Wells_Jan_2024[[Original Wellbore Intent]:[Original Wellbore Intent]],"Appraisal",Onshore_Wells_Jan_2024[[Sidetrack/Respud]:[Sidetrack/Respud]],"Mech. Sidetracks")</f>
        <v>0</v>
      </c>
      <c r="BU17" s="81">
        <f>COUNTIFS(Onshore_Wells_Jan_2024[[Region QB]:[Region QB]],"LAND",Onshore_Wells_Jan_2024[[Spud Year]:[Spud Year]],BU$3,Onshore_Wells_Jan_2024[[Original Wellbore Intent]:[Original Wellbore Intent]],"Appraisal",Onshore_Wells_Jan_2024[[Sidetrack/Respud]:[Sidetrack/Respud]],"Mech. Sidetracks")</f>
        <v>0</v>
      </c>
      <c r="BV17" s="81">
        <f>COUNTIFS(Onshore_Wells_Jan_2024[[Region QB]:[Region QB]],"LAND",Onshore_Wells_Jan_2024[[Spud Year]:[Spud Year]],BV$3,Onshore_Wells_Jan_2024[[Original Wellbore Intent]:[Original Wellbore Intent]],"Appraisal",Onshore_Wells_Jan_2024[[Sidetrack/Respud]:[Sidetrack/Respud]],"Mech. Sidetracks")</f>
        <v>0</v>
      </c>
      <c r="BW17" s="81">
        <f>COUNTIFS(Onshore_Wells_Jan_2024[[Region QB]:[Region QB]],"LAND",Onshore_Wells_Jan_2024[[Spud Year]:[Spud Year]],BW$3,Onshore_Wells_Jan_2024[[Original Wellbore Intent]:[Original Wellbore Intent]],"Appraisal",Onshore_Wells_Jan_2024[[Sidetrack/Respud]:[Sidetrack/Respud]],"Mech. Sidetracks")</f>
        <v>0</v>
      </c>
      <c r="BX17" s="81">
        <f>COUNTIFS(Onshore_Wells_Jan_2024[[Region QB]:[Region QB]],"LAND",Onshore_Wells_Jan_2024[[Spud Year]:[Spud Year]],BX$3,Onshore_Wells_Jan_2024[[Original Wellbore Intent]:[Original Wellbore Intent]],"Appraisal",Onshore_Wells_Jan_2024[[Sidetrack/Respud]:[Sidetrack/Respud]],"Mech. Sidetracks")</f>
        <v>0</v>
      </c>
      <c r="BY17" s="81">
        <f>COUNTIFS(Onshore_Wells_Jan_2024[[Region QB]:[Region QB]],"LAND",Onshore_Wells_Jan_2024[[Spud Year]:[Spud Year]],BY$3,Onshore_Wells_Jan_2024[[Original Wellbore Intent]:[Original Wellbore Intent]],"Appraisal",Onshore_Wells_Jan_2024[[Sidetrack/Respud]:[Sidetrack/Respud]],"Mech. Sidetracks")</f>
        <v>0</v>
      </c>
      <c r="BZ17" s="81">
        <f>COUNTIFS(Onshore_Wells_Jan_2024[[Region QB]:[Region QB]],"LAND",Onshore_Wells_Jan_2024[[Spud Year]:[Spud Year]],BZ$3,Onshore_Wells_Jan_2024[[Original Wellbore Intent]:[Original Wellbore Intent]],"Appraisal",Onshore_Wells_Jan_2024[[Sidetrack/Respud]:[Sidetrack/Respud]],"Mech. Sidetracks")</f>
        <v>0</v>
      </c>
      <c r="CA17" s="81">
        <f>COUNTIFS(Onshore_Wells_Jan_2024[[Region QB]:[Region QB]],"LAND",Onshore_Wells_Jan_2024[[Spud Year]:[Spud Year]],CA$3,Onshore_Wells_Jan_2024[[Original Wellbore Intent]:[Original Wellbore Intent]],"Appraisal",Onshore_Wells_Jan_2024[[Sidetrack/Respud]:[Sidetrack/Respud]],"Mech. Sidetracks")</f>
        <v>1</v>
      </c>
      <c r="CB17" s="81">
        <f>COUNTIFS(Onshore_Wells_Jan_2024[[Region QB]:[Region QB]],"LAND",Onshore_Wells_Jan_2024[[Spud Year]:[Spud Year]],CB$3,Onshore_Wells_Jan_2024[[Original Wellbore Intent]:[Original Wellbore Intent]],"Appraisal",Onshore_Wells_Jan_2024[[Sidetrack/Respud]:[Sidetrack/Respud]],"Mech. Sidetracks")</f>
        <v>0</v>
      </c>
      <c r="CC17" s="81">
        <f>COUNTIFS(Onshore_Wells_Jan_2024[[Region QB]:[Region QB]],"LAND",Onshore_Wells_Jan_2024[[Spud Year]:[Spud Year]],CC$3,Onshore_Wells_Jan_2024[[Original Wellbore Intent]:[Original Wellbore Intent]],"Appraisal",Onshore_Wells_Jan_2024[[Sidetrack/Respud]:[Sidetrack/Respud]],"Mech. Sidetracks")</f>
        <v>0</v>
      </c>
      <c r="CD17" s="81">
        <f>COUNTIFS(Onshore_Wells_Jan_2024[[Region QB]:[Region QB]],"LAND",Onshore_Wells_Jan_2024[[Spud Year]:[Spud Year]],CD$3,Onshore_Wells_Jan_2024[[Original Wellbore Intent]:[Original Wellbore Intent]],"Appraisal",Onshore_Wells_Jan_2024[[Sidetrack/Respud]:[Sidetrack/Respud]],"Mech. Sidetracks")</f>
        <v>0</v>
      </c>
      <c r="CE17" s="81">
        <f>COUNTIFS(Onshore_Wells_Jan_2024[[Region QB]:[Region QB]],"LAND",Onshore_Wells_Jan_2024[[Spud Year]:[Spud Year]],CE$3,Onshore_Wells_Jan_2024[[Original Wellbore Intent]:[Original Wellbore Intent]],"Appraisal",Onshore_Wells_Jan_2024[[Sidetrack/Respud]:[Sidetrack/Respud]],"Mech. Sidetracks")</f>
        <v>0</v>
      </c>
      <c r="CF17" s="81">
        <f>COUNTIFS(Onshore_Wells_Jan_2024[[Region QB]:[Region QB]],"LAND",Onshore_Wells_Jan_2024[[Spud Year]:[Spud Year]],CF$3,Onshore_Wells_Jan_2024[[Original Wellbore Intent]:[Original Wellbore Intent]],"Appraisal",Onshore_Wells_Jan_2024[[Sidetrack/Respud]:[Sidetrack/Respud]],"Mech. Sidetracks")</f>
        <v>1</v>
      </c>
      <c r="CG17" s="81">
        <f>COUNTIFS(Onshore_Wells_Jan_2024[[Region QB]:[Region QB]],"LAND",Onshore_Wells_Jan_2024[[Spud Year]:[Spud Year]],CG$3,Onshore_Wells_Jan_2024[[Original Wellbore Intent]:[Original Wellbore Intent]],"Appraisal",Onshore_Wells_Jan_2024[[Sidetrack/Respud]:[Sidetrack/Respud]],"Mech. Sidetracks")</f>
        <v>0</v>
      </c>
      <c r="CH17" s="81">
        <f>COUNTIFS(Onshore_Wells_Jan_2024[[Region QB]:[Region QB]],"LAND",Onshore_Wells_Jan_2024[[Spud Year]:[Spud Year]],CH$3,Onshore_Wells_Jan_2024[[Original Wellbore Intent]:[Original Wellbore Intent]],"Appraisal",Onshore_Wells_Jan_2024[[Sidetrack/Respud]:[Sidetrack/Respud]],"Mech. Sidetracks")</f>
        <v>1</v>
      </c>
      <c r="CI17" s="81">
        <f>COUNTIFS(Onshore_Wells_Jan_2024[[Region QB]:[Region QB]],"LAND",Onshore_Wells_Jan_2024[[Spud Year]:[Spud Year]],CI$3,Onshore_Wells_Jan_2024[[Original Wellbore Intent]:[Original Wellbore Intent]],"Appraisal",Onshore_Wells_Jan_2024[[Sidetrack/Respud]:[Sidetrack/Respud]],"Mech. Sidetracks")</f>
        <v>0</v>
      </c>
      <c r="CJ17" s="81">
        <f>COUNTIFS(Onshore_Wells_Jan_2024[[Region QB]:[Region QB]],"LAND",Onshore_Wells_Jan_2024[[Spud Year]:[Spud Year]],CJ$3,Onshore_Wells_Jan_2024[[Original Wellbore Intent]:[Original Wellbore Intent]],"Appraisal",Onshore_Wells_Jan_2024[[Sidetrack/Respud]:[Sidetrack/Respud]],"Mech. Sidetracks")</f>
        <v>0</v>
      </c>
      <c r="CK17" s="81">
        <f>COUNTIFS(Onshore_Wells_Jan_2024[[Region QB]:[Region QB]],"LAND",Onshore_Wells_Jan_2024[[Spud Year]:[Spud Year]],CK$3,Onshore_Wells_Jan_2024[[Original Wellbore Intent]:[Original Wellbore Intent]],"Appraisal",Onshore_Wells_Jan_2024[[Sidetrack/Respud]:[Sidetrack/Respud]],"Mech. Sidetracks")</f>
        <v>1</v>
      </c>
      <c r="CL17" s="81">
        <f>COUNTIFS(Onshore_Wells_Jan_2024[[Region QB]:[Region QB]],"LAND",Onshore_Wells_Jan_2024[[Spud Year]:[Spud Year]],CL$3,Onshore_Wells_Jan_2024[[Original Wellbore Intent]:[Original Wellbore Intent]],"Appraisal",Onshore_Wells_Jan_2024[[Sidetrack/Respud]:[Sidetrack/Respud]],"Mech. Sidetracks")</f>
        <v>0</v>
      </c>
      <c r="CM17" s="81">
        <f>COUNTIFS(Onshore_Wells_Jan_2024[[Region QB]:[Region QB]],"LAND",Onshore_Wells_Jan_2024[[Spud Year]:[Spud Year]],CM$3,Onshore_Wells_Jan_2024[[Original Wellbore Intent]:[Original Wellbore Intent]],"Appraisal",Onshore_Wells_Jan_2024[[Sidetrack/Respud]:[Sidetrack/Respud]],"Mech. Sidetracks")</f>
        <v>0</v>
      </c>
      <c r="CN17" s="81">
        <f>COUNTIFS(Onshore_Wells_Jan_2024[[Region QB]:[Region QB]],"LAND",Onshore_Wells_Jan_2024[[Spud Year]:[Spud Year]],CN$3,Onshore_Wells_Jan_2024[[Original Wellbore Intent]:[Original Wellbore Intent]],"Appraisal",Onshore_Wells_Jan_2024[[Sidetrack/Respud]:[Sidetrack/Respud]],"Mech. Sidetracks")</f>
        <v>0</v>
      </c>
      <c r="CO17" s="81">
        <f>COUNTIFS(Onshore_Wells_Jan_2024[[Region QB]:[Region QB]],"LAND",Onshore_Wells_Jan_2024[[Spud Year]:[Spud Year]],CO$3,Onshore_Wells_Jan_2024[[Original Wellbore Intent]:[Original Wellbore Intent]],"Appraisal",Onshore_Wells_Jan_2024[[Sidetrack/Respud]:[Sidetrack/Respud]],"Mech. Sidetracks")</f>
        <v>0</v>
      </c>
      <c r="CP17" s="81">
        <f>COUNTIFS(Onshore_Wells_Jan_2024[[Region QB]:[Region QB]],"LAND",Onshore_Wells_Jan_2024[[Spud Year]:[Spud Year]],CP$3,Onshore_Wells_Jan_2024[[Original Wellbore Intent]:[Original Wellbore Intent]],"Appraisal",Onshore_Wells_Jan_2024[[Sidetrack/Respud]:[Sidetrack/Respud]],"Mech. Sidetracks")</f>
        <v>0</v>
      </c>
      <c r="CQ17" s="81">
        <f>COUNTIFS(Onshore_Wells_Jan_2024[[Region QB]:[Region QB]],"LAND",Onshore_Wells_Jan_2024[[Spud Year]:[Spud Year]],CQ$3,Onshore_Wells_Jan_2024[[Original Wellbore Intent]:[Original Wellbore Intent]],"Appraisal",Onshore_Wells_Jan_2024[[Sidetrack/Respud]:[Sidetrack/Respud]],"Mech. Sidetracks")</f>
        <v>1</v>
      </c>
      <c r="CR17" s="81">
        <f>COUNTIFS(Onshore_Wells_Jan_2024[[Region QB]:[Region QB]],"LAND",Onshore_Wells_Jan_2024[[Spud Year]:[Spud Year]],CR$3,Onshore_Wells_Jan_2024[[Original Wellbore Intent]:[Original Wellbore Intent]],"Appraisal",Onshore_Wells_Jan_2024[[Sidetrack/Respud]:[Sidetrack/Respud]],"Mech. Sidetracks")</f>
        <v>0</v>
      </c>
      <c r="CS17" s="81">
        <f>COUNTIFS(Onshore_Wells_Jan_2024[[Region QB]:[Region QB]],"LAND",Onshore_Wells_Jan_2024[[Spud Year]:[Spud Year]],CS$3,Onshore_Wells_Jan_2024[[Original Wellbore Intent]:[Original Wellbore Intent]],"Appraisal",Onshore_Wells_Jan_2024[[Sidetrack/Respud]:[Sidetrack/Respud]],"Mech. Sidetracks")</f>
        <v>3</v>
      </c>
      <c r="CT17" s="81">
        <f>COUNTIFS(Onshore_Wells_Jan_2024[[Region QB]:[Region QB]],"LAND",Onshore_Wells_Jan_2024[[Spud Year]:[Spud Year]],CT$3,Onshore_Wells_Jan_2024[[Original Wellbore Intent]:[Original Wellbore Intent]],"Appraisal",Onshore_Wells_Jan_2024[[Sidetrack/Respud]:[Sidetrack/Respud]],"Mech. Sidetracks")</f>
        <v>2</v>
      </c>
      <c r="CU17" s="81">
        <f>COUNTIFS(Onshore_Wells_Jan_2024[[Region QB]:[Region QB]],"LAND",Onshore_Wells_Jan_2024[[Spud Year]:[Spud Year]],CU$3,Onshore_Wells_Jan_2024[[Original Wellbore Intent]:[Original Wellbore Intent]],"Appraisal",Onshore_Wells_Jan_2024[[Sidetrack/Respud]:[Sidetrack/Respud]],"Mech. Sidetracks")</f>
        <v>0</v>
      </c>
      <c r="CV17" s="81">
        <f>COUNTIFS(Onshore_Wells_Jan_2024[[Region QB]:[Region QB]],"LAND",Onshore_Wells_Jan_2024[[Spud Year]:[Spud Year]],CV$3,Onshore_Wells_Jan_2024[[Original Wellbore Intent]:[Original Wellbore Intent]],"Appraisal",Onshore_Wells_Jan_2024[[Sidetrack/Respud]:[Sidetrack/Respud]],"Mech. Sidetracks")</f>
        <v>0</v>
      </c>
      <c r="CW17" s="81">
        <f>COUNTIFS(Onshore_Wells_Jan_2024[[Region QB]:[Region QB]],"LAND",Onshore_Wells_Jan_2024[[Spud Year]:[Spud Year]],CW$3,Onshore_Wells_Jan_2024[[Original Wellbore Intent]:[Original Wellbore Intent]],"Appraisal",Onshore_Wells_Jan_2024[[Sidetrack/Respud]:[Sidetrack/Respud]],"Mech. Sidetracks")</f>
        <v>0</v>
      </c>
      <c r="CX17" s="81">
        <f>COUNTIFS(Onshore_Wells_Jan_2024[[Region QB]:[Region QB]],"LAND",Onshore_Wells_Jan_2024[[Spud Year]:[Spud Year]],CX$3,Onshore_Wells_Jan_2024[[Original Wellbore Intent]:[Original Wellbore Intent]],"Appraisal",Onshore_Wells_Jan_2024[[Sidetrack/Respud]:[Sidetrack/Respud]],"Mech. Sidetracks")</f>
        <v>0</v>
      </c>
      <c r="CY17" s="81">
        <f>COUNTIFS(Onshore_Wells_Jan_2024[[Region QB]:[Region QB]],"LAND",Onshore_Wells_Jan_2024[[Spud Year]:[Spud Year]],CY$3,Onshore_Wells_Jan_2024[[Original Wellbore Intent]:[Original Wellbore Intent]],"Appraisal",Onshore_Wells_Jan_2024[[Sidetrack/Respud]:[Sidetrack/Respud]],"Mech. Sidetracks")</f>
        <v>1</v>
      </c>
      <c r="CZ17" s="81">
        <f>COUNTIFS(Onshore_Wells_Jan_2024[[Region QB]:[Region QB]],"LAND",Onshore_Wells_Jan_2024[[Spud Year]:[Spud Year]],CZ$3,Onshore_Wells_Jan_2024[[Original Wellbore Intent]:[Original Wellbore Intent]],"Appraisal",Onshore_Wells_Jan_2024[[Sidetrack/Respud]:[Sidetrack/Respud]],"Mech. Sidetracks")</f>
        <v>0</v>
      </c>
      <c r="DA17" s="81">
        <f>COUNTIFS(Onshore_Wells_Jan_2024[[Region QB]:[Region QB]],"LAND",Onshore_Wells_Jan_2024[[Spud Year]:[Spud Year]],DA$3,Onshore_Wells_Jan_2024[[Original Wellbore Intent]:[Original Wellbore Intent]],"Appraisal",Onshore_Wells_Jan_2024[[Sidetrack/Respud]:[Sidetrack/Respud]],"Mech. Sidetracks")</f>
        <v>0</v>
      </c>
      <c r="DB17" s="81">
        <f>COUNTIFS(Onshore_Wells_Jan_2024[[Region QB]:[Region QB]],"LAND",Onshore_Wells_Jan_2024[[Spud Year]:[Spud Year]],DB$3,Onshore_Wells_Jan_2024[[Original Wellbore Intent]:[Original Wellbore Intent]],"Appraisal",Onshore_Wells_Jan_2024[[Sidetrack/Respud]:[Sidetrack/Respud]],"Mech. Sidetracks")</f>
        <v>2</v>
      </c>
      <c r="DC17" s="81">
        <f>COUNTIFS(Onshore_Wells_Jan_2024[[Region QB]:[Region QB]],"LAND",Onshore_Wells_Jan_2024[[Spud Year]:[Spud Year]],DC$3,Onshore_Wells_Jan_2024[[Original Wellbore Intent]:[Original Wellbore Intent]],"Appraisal",Onshore_Wells_Jan_2024[[Sidetrack/Respud]:[Sidetrack/Respud]],"Mech. Sidetracks")</f>
        <v>1</v>
      </c>
      <c r="DD17" s="81">
        <f>COUNTIFS(Onshore_Wells_Jan_2024[[Region QB]:[Region QB]],"LAND",Onshore_Wells_Jan_2024[[Spud Year]:[Spud Year]],DD$3,Onshore_Wells_Jan_2024[[Original Wellbore Intent]:[Original Wellbore Intent]],"Appraisal",Onshore_Wells_Jan_2024[[Sidetrack/Respud]:[Sidetrack/Respud]],"Mech. Sidetracks")</f>
        <v>0</v>
      </c>
      <c r="DE17" s="81">
        <f>COUNTIFS(Onshore_Wells_Jan_2024[[Region QB]:[Region QB]],"LAND",Onshore_Wells_Jan_2024[[Spud Year]:[Spud Year]],DE$3,Onshore_Wells_Jan_2024[[Original Wellbore Intent]:[Original Wellbore Intent]],"Appraisal",Onshore_Wells_Jan_2024[[Sidetrack/Respud]:[Sidetrack/Respud]],"Mech. Sidetracks")</f>
        <v>0</v>
      </c>
      <c r="DF17" s="81">
        <f>COUNTIFS(Onshore_Wells_Jan_2024[[Region QB]:[Region QB]],"LAND",Onshore_Wells_Jan_2024[[Spud Year]:[Spud Year]],DF$3,Onshore_Wells_Jan_2024[[Original Wellbore Intent]:[Original Wellbore Intent]],"Appraisal",Onshore_Wells_Jan_2024[[Sidetrack/Respud]:[Sidetrack/Respud]],"Mech. Sidetracks")</f>
        <v>0</v>
      </c>
      <c r="DG17" s="81">
        <f>COUNTIFS(Onshore_Wells_Jan_2024[[Region QB]:[Region QB]],"LAND",Onshore_Wells_Jan_2024[[Spud Year]:[Spud Year]],DG$3,Onshore_Wells_Jan_2024[[Original Wellbore Intent]:[Original Wellbore Intent]],"Appraisal",Onshore_Wells_Jan_2024[[Sidetrack/Respud]:[Sidetrack/Respud]],"Mech. Sidetracks")</f>
        <v>1</v>
      </c>
      <c r="DH17" s="81">
        <f>COUNTIFS(Onshore_Wells_Jan_2024[[Region QB]:[Region QB]],"LAND",Onshore_Wells_Jan_2024[[Spud Year]:[Spud Year]],DH$3,Onshore_Wells_Jan_2024[[Original Wellbore Intent]:[Original Wellbore Intent]],"Appraisal",Onshore_Wells_Jan_2024[[Sidetrack/Respud]:[Sidetrack/Respud]],"Mech. Sidetracks")</f>
        <v>0</v>
      </c>
      <c r="DI17" s="81">
        <f>COUNTIFS(Onshore_Wells_Jan_2024[[Region QB]:[Region QB]],"LAND",Onshore_Wells_Jan_2024[[Spud Year]:[Spud Year]],DI$3,Onshore_Wells_Jan_2024[[Original Wellbore Intent]:[Original Wellbore Intent]],"Appraisal",Onshore_Wells_Jan_2024[[Sidetrack/Respud]:[Sidetrack/Respud]],"Mech. Sidetracks")</f>
        <v>0</v>
      </c>
      <c r="DJ17" s="81">
        <f>COUNTIFS(Onshore_Wells_Jan_2024[[Region QB]:[Region QB]],"LAND",Onshore_Wells_Jan_2024[[Spud Year]:[Spud Year]],DJ$3,Onshore_Wells_Jan_2024[[Original Wellbore Intent]:[Original Wellbore Intent]],"Appraisal",Onshore_Wells_Jan_2024[[Sidetrack/Respud]:[Sidetrack/Respud]],"Mech. Sidetracks")</f>
        <v>0</v>
      </c>
      <c r="DK17" s="81">
        <f>COUNTIFS(Onshore_Wells_Jan_2024[[Region QB]:[Region QB]],"LAND",Onshore_Wells_Jan_2024[[Spud Year]:[Spud Year]],DK$3,Onshore_Wells_Jan_2024[[Original Wellbore Intent]:[Original Wellbore Intent]],"Appraisal",Onshore_Wells_Jan_2024[[Sidetrack/Respud]:[Sidetrack/Respud]],"Mech. Sidetracks")</f>
        <v>0</v>
      </c>
      <c r="DL17" s="81">
        <f>COUNTIFS(Onshore_Wells_Jan_2024[[Region QB]:[Region QB]],"LAND",Onshore_Wells_Jan_2024[[Spud Year]:[Spud Year]],DL$3,Onshore_Wells_Jan_2024[[Original Wellbore Intent]:[Original Wellbore Intent]],"Appraisal",Onshore_Wells_Jan_2024[[Sidetrack/Respud]:[Sidetrack/Respud]],"Mech. Sidetracks")</f>
        <v>0</v>
      </c>
      <c r="DM17" s="81">
        <f>COUNTIFS(Onshore_Wells_Jan_2024[[Region QB]:[Region QB]],"LAND",Onshore_Wells_Jan_2024[[Spud Year]:[Spud Year]],DM$3,Onshore_Wells_Jan_2024[[Original Wellbore Intent]:[Original Wellbore Intent]],"Appraisal",Onshore_Wells_Jan_2024[[Sidetrack/Respud]:[Sidetrack/Respud]],"Mech. Sidetracks")</f>
        <v>0</v>
      </c>
      <c r="DN17" s="81">
        <f>COUNTIFS(Onshore_Wells_Jan_2024[[Region QB]:[Region QB]],"LAND",Onshore_Wells_Jan_2024[[Spud Year]:[Spud Year]],DN$3,Onshore_Wells_Jan_2024[[Original Wellbore Intent]:[Original Wellbore Intent]],"Appraisal",Onshore_Wells_Jan_2024[[Sidetrack/Respud]:[Sidetrack/Respud]],"Mech. Sidetracks")</f>
        <v>0</v>
      </c>
      <c r="DO17" s="81">
        <f>COUNTIFS(Onshore_Wells_Jan_2024[[Region QB]:[Region QB]],"LAND",Onshore_Wells_Jan_2024[[Spud Year]:[Spud Year]],DO$3,Onshore_Wells_Jan_2024[[Original Wellbore Intent]:[Original Wellbore Intent]],"Appraisal",Onshore_Wells_Jan_2024[[Sidetrack/Respud]:[Sidetrack/Respud]],"Mech. Sidetracks")</f>
        <v>0</v>
      </c>
      <c r="DP17" s="81">
        <f>COUNTIFS(Onshore_Wells_Jan_2024[[Region QB]:[Region QB]],"LAND",Onshore_Wells_Jan_2024[[Spud Year]:[Spud Year]],DP$3,Onshore_Wells_Jan_2024[[Original Wellbore Intent]:[Original Wellbore Intent]],"Appraisal",Onshore_Wells_Jan_2024[[Sidetrack/Respud]:[Sidetrack/Respud]],"Mech. Sidetracks")</f>
        <v>0</v>
      </c>
      <c r="DQ17" s="81">
        <f>COUNTIFS(Onshore_Wells_Jan_2024[[Region QB]:[Region QB]],"LAND",Onshore_Wells_Jan_2024[[Spud Year]:[Spud Year]],DQ$3,Onshore_Wells_Jan_2024[[Original Wellbore Intent]:[Original Wellbore Intent]],"Appraisal",Onshore_Wells_Jan_2024[[Sidetrack/Respud]:[Sidetrack/Respud]],"Mech. Sidetracks")</f>
        <v>0</v>
      </c>
      <c r="DR17" s="81">
        <f>COUNTIFS(Onshore_Wells_Jan_2024[[Region QB]:[Region QB]],"LAND",Onshore_Wells_Jan_2024[[Spud Year]:[Spud Year]],DR$3,Onshore_Wells_Jan_2024[[Original Wellbore Intent]:[Original Wellbore Intent]],"Appraisal",Onshore_Wells_Jan_2024[[Sidetrack/Respud]:[Sidetrack/Respud]],"Mech. Sidetracks")</f>
        <v>0</v>
      </c>
      <c r="DS17" s="81">
        <f>COUNTIFS(Onshore_Wells_Jan_2024[[Region QB]:[Region QB]],"LAND",Onshore_Wells_Jan_2024[[Spud Year]:[Spud Year]],DS$3,Onshore_Wells_Jan_2024[[Original Wellbore Intent]:[Original Wellbore Intent]],"Appraisal",Onshore_Wells_Jan_2024[[Sidetrack/Respud]:[Sidetrack/Respud]],"Mech. Sidetracks")</f>
        <v>0</v>
      </c>
      <c r="DT17" s="99">
        <f>SUM(B17:DS17)</f>
        <v>16</v>
      </c>
    </row>
    <row r="18" spans="1:124" s="17" customFormat="1" x14ac:dyDescent="0.3">
      <c r="A18" s="36" t="s">
        <v>56</v>
      </c>
      <c r="B18" s="98">
        <f>COUNTIFS(Onshore_Wells_Jan_2024[[Region QB]:[Region QB]],"LAND",Onshore_Wells_Jan_2024[[Spud Year]:[Spud Year]],B$3,Onshore_Wells_Jan_2024[[Original Wellbore Intent]:[Original Wellbore Intent]],"Development",Onshore_Wells_Jan_2024[[Sidetrack/Respud]:[Sidetrack/Respud]],"Mech. Sidetracks")</f>
        <v>0</v>
      </c>
      <c r="C18" s="81">
        <f>COUNTIFS(Onshore_Wells_Jan_2024[[Region QB]:[Region QB]],"LAND",Onshore_Wells_Jan_2024[[Spud Year]:[Spud Year]],C$3,Onshore_Wells_Jan_2024[[Original Wellbore Intent]:[Original Wellbore Intent]],"Development",Onshore_Wells_Jan_2024[[Sidetrack/Respud]:[Sidetrack/Respud]],"Mech. Sidetracks")</f>
        <v>0</v>
      </c>
      <c r="D18" s="81">
        <f>COUNTIFS(Onshore_Wells_Jan_2024[[Region QB]:[Region QB]],"LAND",Onshore_Wells_Jan_2024[[Spud Year]:[Spud Year]],D$3,Onshore_Wells_Jan_2024[[Original Wellbore Intent]:[Original Wellbore Intent]],"Development",Onshore_Wells_Jan_2024[[Sidetrack/Respud]:[Sidetrack/Respud]],"Mech. Sidetracks")</f>
        <v>0</v>
      </c>
      <c r="E18" s="81">
        <f>COUNTIFS(Onshore_Wells_Jan_2024[[Region QB]:[Region QB]],"LAND",Onshore_Wells_Jan_2024[[Spud Year]:[Spud Year]],E$3,Onshore_Wells_Jan_2024[[Original Wellbore Intent]:[Original Wellbore Intent]],"Development",Onshore_Wells_Jan_2024[[Sidetrack/Respud]:[Sidetrack/Respud]],"Mech. Sidetracks")</f>
        <v>0</v>
      </c>
      <c r="F18" s="81">
        <f>COUNTIFS(Onshore_Wells_Jan_2024[[Region QB]:[Region QB]],"LAND",Onshore_Wells_Jan_2024[[Spud Year]:[Spud Year]],F$3,Onshore_Wells_Jan_2024[[Original Wellbore Intent]:[Original Wellbore Intent]],"Development",Onshore_Wells_Jan_2024[[Sidetrack/Respud]:[Sidetrack/Respud]],"Mech. Sidetracks")</f>
        <v>0</v>
      </c>
      <c r="G18" s="81">
        <f>COUNTIFS(Onshore_Wells_Jan_2024[[Region QB]:[Region QB]],"LAND",Onshore_Wells_Jan_2024[[Spud Year]:[Spud Year]],G$3,Onshore_Wells_Jan_2024[[Original Wellbore Intent]:[Original Wellbore Intent]],"Development",Onshore_Wells_Jan_2024[[Sidetrack/Respud]:[Sidetrack/Respud]],"Mech. Sidetracks")</f>
        <v>0</v>
      </c>
      <c r="H18" s="81">
        <f>COUNTIFS(Onshore_Wells_Jan_2024[[Region QB]:[Region QB]],"LAND",Onshore_Wells_Jan_2024[[Spud Year]:[Spud Year]],H$3,Onshore_Wells_Jan_2024[[Original Wellbore Intent]:[Original Wellbore Intent]],"Development",Onshore_Wells_Jan_2024[[Sidetrack/Respud]:[Sidetrack/Respud]],"Mech. Sidetracks")</f>
        <v>0</v>
      </c>
      <c r="I18" s="81">
        <f>COUNTIFS(Onshore_Wells_Jan_2024[[Region QB]:[Region QB]],"LAND",Onshore_Wells_Jan_2024[[Spud Year]:[Spud Year]],I$3,Onshore_Wells_Jan_2024[[Original Wellbore Intent]:[Original Wellbore Intent]],"Development",Onshore_Wells_Jan_2024[[Sidetrack/Respud]:[Sidetrack/Respud]],"Mech. Sidetracks")</f>
        <v>0</v>
      </c>
      <c r="J18" s="81">
        <f>COUNTIFS(Onshore_Wells_Jan_2024[[Region QB]:[Region QB]],"LAND",Onshore_Wells_Jan_2024[[Spud Year]:[Spud Year]],J$3,Onshore_Wells_Jan_2024[[Original Wellbore Intent]:[Original Wellbore Intent]],"Development",Onshore_Wells_Jan_2024[[Sidetrack/Respud]:[Sidetrack/Respud]],"Mech. Sidetracks")</f>
        <v>0</v>
      </c>
      <c r="K18" s="81">
        <f>COUNTIFS(Onshore_Wells_Jan_2024[[Region QB]:[Region QB]],"LAND",Onshore_Wells_Jan_2024[[Spud Year]:[Spud Year]],K$3,Onshore_Wells_Jan_2024[[Original Wellbore Intent]:[Original Wellbore Intent]],"Development",Onshore_Wells_Jan_2024[[Sidetrack/Respud]:[Sidetrack/Respud]],"Mech. Sidetracks")</f>
        <v>0</v>
      </c>
      <c r="L18" s="81">
        <f>COUNTIFS(Onshore_Wells_Jan_2024[[Region QB]:[Region QB]],"LAND",Onshore_Wells_Jan_2024[[Spud Year]:[Spud Year]],L$3,Onshore_Wells_Jan_2024[[Original Wellbore Intent]:[Original Wellbore Intent]],"Development",Onshore_Wells_Jan_2024[[Sidetrack/Respud]:[Sidetrack/Respud]],"Mech. Sidetracks")</f>
        <v>0</v>
      </c>
      <c r="M18" s="81">
        <f>COUNTIFS(Onshore_Wells_Jan_2024[[Region QB]:[Region QB]],"LAND",Onshore_Wells_Jan_2024[[Spud Year]:[Spud Year]],M$3,Onshore_Wells_Jan_2024[[Original Wellbore Intent]:[Original Wellbore Intent]],"Development",Onshore_Wells_Jan_2024[[Sidetrack/Respud]:[Sidetrack/Respud]],"Mech. Sidetracks")</f>
        <v>0</v>
      </c>
      <c r="N18" s="81">
        <f>COUNTIFS(Onshore_Wells_Jan_2024[[Region QB]:[Region QB]],"LAND",Onshore_Wells_Jan_2024[[Spud Year]:[Spud Year]],N$3,Onshore_Wells_Jan_2024[[Original Wellbore Intent]:[Original Wellbore Intent]],"Development",Onshore_Wells_Jan_2024[[Sidetrack/Respud]:[Sidetrack/Respud]],"Mech. Sidetracks")</f>
        <v>0</v>
      </c>
      <c r="O18" s="81">
        <f>COUNTIFS(Onshore_Wells_Jan_2024[[Region QB]:[Region QB]],"LAND",Onshore_Wells_Jan_2024[[Spud Year]:[Spud Year]],O$3,Onshore_Wells_Jan_2024[[Original Wellbore Intent]:[Original Wellbore Intent]],"Development",Onshore_Wells_Jan_2024[[Sidetrack/Respud]:[Sidetrack/Respud]],"Mech. Sidetracks")</f>
        <v>0</v>
      </c>
      <c r="P18" s="81">
        <f>COUNTIFS(Onshore_Wells_Jan_2024[[Region QB]:[Region QB]],"LAND",Onshore_Wells_Jan_2024[[Spud Year]:[Spud Year]],P$3,Onshore_Wells_Jan_2024[[Original Wellbore Intent]:[Original Wellbore Intent]],"Development",Onshore_Wells_Jan_2024[[Sidetrack/Respud]:[Sidetrack/Respud]],"Mech. Sidetracks")</f>
        <v>0</v>
      </c>
      <c r="Q18" s="81">
        <f>COUNTIFS(Onshore_Wells_Jan_2024[[Region QB]:[Region QB]],"LAND",Onshore_Wells_Jan_2024[[Spud Year]:[Spud Year]],Q$3,Onshore_Wells_Jan_2024[[Original Wellbore Intent]:[Original Wellbore Intent]],"Development",Onshore_Wells_Jan_2024[[Sidetrack/Respud]:[Sidetrack/Respud]],"Mech. Sidetracks")</f>
        <v>0</v>
      </c>
      <c r="R18" s="81">
        <f>COUNTIFS(Onshore_Wells_Jan_2024[[Region QB]:[Region QB]],"LAND",Onshore_Wells_Jan_2024[[Spud Year]:[Spud Year]],R$3,Onshore_Wells_Jan_2024[[Original Wellbore Intent]:[Original Wellbore Intent]],"Development",Onshore_Wells_Jan_2024[[Sidetrack/Respud]:[Sidetrack/Respud]],"Mech. Sidetracks")</f>
        <v>0</v>
      </c>
      <c r="S18" s="81">
        <f>COUNTIFS(Onshore_Wells_Jan_2024[[Region QB]:[Region QB]],"LAND",Onshore_Wells_Jan_2024[[Spud Year]:[Spud Year]],S$3,Onshore_Wells_Jan_2024[[Original Wellbore Intent]:[Original Wellbore Intent]],"Development",Onshore_Wells_Jan_2024[[Sidetrack/Respud]:[Sidetrack/Respud]],"Mech. Sidetracks")</f>
        <v>0</v>
      </c>
      <c r="T18" s="81">
        <f>COUNTIFS(Onshore_Wells_Jan_2024[[Region QB]:[Region QB]],"LAND",Onshore_Wells_Jan_2024[[Spud Year]:[Spud Year]],T$3,Onshore_Wells_Jan_2024[[Original Wellbore Intent]:[Original Wellbore Intent]],"Development",Onshore_Wells_Jan_2024[[Sidetrack/Respud]:[Sidetrack/Respud]],"Mech. Sidetracks")</f>
        <v>0</v>
      </c>
      <c r="U18" s="81">
        <f>COUNTIFS(Onshore_Wells_Jan_2024[[Region QB]:[Region QB]],"LAND",Onshore_Wells_Jan_2024[[Spud Year]:[Spud Year]],U$3,Onshore_Wells_Jan_2024[[Original Wellbore Intent]:[Original Wellbore Intent]],"Development",Onshore_Wells_Jan_2024[[Sidetrack/Respud]:[Sidetrack/Respud]],"Mech. Sidetracks")</f>
        <v>0</v>
      </c>
      <c r="V18" s="81">
        <f>COUNTIFS(Onshore_Wells_Jan_2024[[Region QB]:[Region QB]],"LAND",Onshore_Wells_Jan_2024[[Spud Year]:[Spud Year]],V$3,Onshore_Wells_Jan_2024[[Original Wellbore Intent]:[Original Wellbore Intent]],"Development",Onshore_Wells_Jan_2024[[Sidetrack/Respud]:[Sidetrack/Respud]],"Mech. Sidetracks")</f>
        <v>0</v>
      </c>
      <c r="W18" s="81">
        <f>COUNTIFS(Onshore_Wells_Jan_2024[[Region QB]:[Region QB]],"LAND",Onshore_Wells_Jan_2024[[Spud Year]:[Spud Year]],W$3,Onshore_Wells_Jan_2024[[Original Wellbore Intent]:[Original Wellbore Intent]],"Development",Onshore_Wells_Jan_2024[[Sidetrack/Respud]:[Sidetrack/Respud]],"Mech. Sidetracks")</f>
        <v>0</v>
      </c>
      <c r="X18" s="81">
        <f>COUNTIFS(Onshore_Wells_Jan_2024[[Region QB]:[Region QB]],"LAND",Onshore_Wells_Jan_2024[[Spud Year]:[Spud Year]],X$3,Onshore_Wells_Jan_2024[[Original Wellbore Intent]:[Original Wellbore Intent]],"Development",Onshore_Wells_Jan_2024[[Sidetrack/Respud]:[Sidetrack/Respud]],"Mech. Sidetracks")</f>
        <v>0</v>
      </c>
      <c r="Y18" s="81">
        <f>COUNTIFS(Onshore_Wells_Jan_2024[[Region QB]:[Region QB]],"LAND",Onshore_Wells_Jan_2024[[Spud Year]:[Spud Year]],Y$3,Onshore_Wells_Jan_2024[[Original Wellbore Intent]:[Original Wellbore Intent]],"Development",Onshore_Wells_Jan_2024[[Sidetrack/Respud]:[Sidetrack/Respud]],"Mech. Sidetracks")</f>
        <v>0</v>
      </c>
      <c r="Z18" s="81">
        <f>COUNTIFS(Onshore_Wells_Jan_2024[[Region QB]:[Region QB]],"LAND",Onshore_Wells_Jan_2024[[Spud Year]:[Spud Year]],Z$3,Onshore_Wells_Jan_2024[[Original Wellbore Intent]:[Original Wellbore Intent]],"Development",Onshore_Wells_Jan_2024[[Sidetrack/Respud]:[Sidetrack/Respud]],"Mech. Sidetracks")</f>
        <v>0</v>
      </c>
      <c r="AA18" s="81">
        <f>COUNTIFS(Onshore_Wells_Jan_2024[[Region QB]:[Region QB]],"LAND",Onshore_Wells_Jan_2024[[Spud Year]:[Spud Year]],AA$3,Onshore_Wells_Jan_2024[[Original Wellbore Intent]:[Original Wellbore Intent]],"Development",Onshore_Wells_Jan_2024[[Sidetrack/Respud]:[Sidetrack/Respud]],"Mech. Sidetracks")</f>
        <v>0</v>
      </c>
      <c r="AB18" s="81">
        <f>COUNTIFS(Onshore_Wells_Jan_2024[[Region QB]:[Region QB]],"LAND",Onshore_Wells_Jan_2024[[Spud Year]:[Spud Year]],AB$3,Onshore_Wells_Jan_2024[[Original Wellbore Intent]:[Original Wellbore Intent]],"Development",Onshore_Wells_Jan_2024[[Sidetrack/Respud]:[Sidetrack/Respud]],"Mech. Sidetracks")</f>
        <v>0</v>
      </c>
      <c r="AC18" s="81">
        <f>COUNTIFS(Onshore_Wells_Jan_2024[[Region QB]:[Region QB]],"LAND",Onshore_Wells_Jan_2024[[Spud Year]:[Spud Year]],AC$3,Onshore_Wells_Jan_2024[[Original Wellbore Intent]:[Original Wellbore Intent]],"Development",Onshore_Wells_Jan_2024[[Sidetrack/Respud]:[Sidetrack/Respud]],"Mech. Sidetracks")</f>
        <v>0</v>
      </c>
      <c r="AD18" s="81">
        <f>COUNTIFS(Onshore_Wells_Jan_2024[[Region QB]:[Region QB]],"LAND",Onshore_Wells_Jan_2024[[Spud Year]:[Spud Year]],AD$3,Onshore_Wells_Jan_2024[[Original Wellbore Intent]:[Original Wellbore Intent]],"Development",Onshore_Wells_Jan_2024[[Sidetrack/Respud]:[Sidetrack/Respud]],"Mech. Sidetracks")</f>
        <v>0</v>
      </c>
      <c r="AE18" s="81">
        <f>COUNTIFS(Onshore_Wells_Jan_2024[[Region QB]:[Region QB]],"LAND",Onshore_Wells_Jan_2024[[Spud Year]:[Spud Year]],AE$3,Onshore_Wells_Jan_2024[[Original Wellbore Intent]:[Original Wellbore Intent]],"Development",Onshore_Wells_Jan_2024[[Sidetrack/Respud]:[Sidetrack/Respud]],"Mech. Sidetracks")</f>
        <v>0</v>
      </c>
      <c r="AF18" s="81">
        <f>COUNTIFS(Onshore_Wells_Jan_2024[[Region QB]:[Region QB]],"LAND",Onshore_Wells_Jan_2024[[Spud Year]:[Spud Year]],AF$3,Onshore_Wells_Jan_2024[[Original Wellbore Intent]:[Original Wellbore Intent]],"Development",Onshore_Wells_Jan_2024[[Sidetrack/Respud]:[Sidetrack/Respud]],"Mech. Sidetracks")</f>
        <v>0</v>
      </c>
      <c r="AG18" s="81">
        <f>COUNTIFS(Onshore_Wells_Jan_2024[[Region QB]:[Region QB]],"LAND",Onshore_Wells_Jan_2024[[Spud Year]:[Spud Year]],AG$3,Onshore_Wells_Jan_2024[[Original Wellbore Intent]:[Original Wellbore Intent]],"Development",Onshore_Wells_Jan_2024[[Sidetrack/Respud]:[Sidetrack/Respud]],"Mech. Sidetracks")</f>
        <v>0</v>
      </c>
      <c r="AH18" s="81">
        <f>COUNTIFS(Onshore_Wells_Jan_2024[[Region QB]:[Region QB]],"LAND",Onshore_Wells_Jan_2024[[Spud Year]:[Spud Year]],AH$3,Onshore_Wells_Jan_2024[[Original Wellbore Intent]:[Original Wellbore Intent]],"Development",Onshore_Wells_Jan_2024[[Sidetrack/Respud]:[Sidetrack/Respud]],"Mech. Sidetracks")</f>
        <v>0</v>
      </c>
      <c r="AI18" s="81">
        <f>COUNTIFS(Onshore_Wells_Jan_2024[[Region QB]:[Region QB]],"LAND",Onshore_Wells_Jan_2024[[Spud Year]:[Spud Year]],AI$3,Onshore_Wells_Jan_2024[[Original Wellbore Intent]:[Original Wellbore Intent]],"Development",Onshore_Wells_Jan_2024[[Sidetrack/Respud]:[Sidetrack/Respud]],"Mech. Sidetracks")</f>
        <v>0</v>
      </c>
      <c r="AJ18" s="81">
        <f>COUNTIFS(Onshore_Wells_Jan_2024[[Region QB]:[Region QB]],"LAND",Onshore_Wells_Jan_2024[[Spud Year]:[Spud Year]],AJ$3,Onshore_Wells_Jan_2024[[Original Wellbore Intent]:[Original Wellbore Intent]],"Development",Onshore_Wells_Jan_2024[[Sidetrack/Respud]:[Sidetrack/Respud]],"Mech. Sidetracks")</f>
        <v>0</v>
      </c>
      <c r="AK18" s="81">
        <f>COUNTIFS(Onshore_Wells_Jan_2024[[Region QB]:[Region QB]],"LAND",Onshore_Wells_Jan_2024[[Spud Year]:[Spud Year]],AK$3,Onshore_Wells_Jan_2024[[Original Wellbore Intent]:[Original Wellbore Intent]],"Development",Onshore_Wells_Jan_2024[[Sidetrack/Respud]:[Sidetrack/Respud]],"Mech. Sidetracks")</f>
        <v>0</v>
      </c>
      <c r="AL18" s="81">
        <f>COUNTIFS(Onshore_Wells_Jan_2024[[Region QB]:[Region QB]],"LAND",Onshore_Wells_Jan_2024[[Spud Year]:[Spud Year]],AL$3,Onshore_Wells_Jan_2024[[Original Wellbore Intent]:[Original Wellbore Intent]],"Development",Onshore_Wells_Jan_2024[[Sidetrack/Respud]:[Sidetrack/Respud]],"Mech. Sidetracks")</f>
        <v>0</v>
      </c>
      <c r="AM18" s="81">
        <f>COUNTIFS(Onshore_Wells_Jan_2024[[Region QB]:[Region QB]],"LAND",Onshore_Wells_Jan_2024[[Spud Year]:[Spud Year]],AM$3,Onshore_Wells_Jan_2024[[Original Wellbore Intent]:[Original Wellbore Intent]],"Development",Onshore_Wells_Jan_2024[[Sidetrack/Respud]:[Sidetrack/Respud]],"Mech. Sidetracks")</f>
        <v>0</v>
      </c>
      <c r="AN18" s="81">
        <f>COUNTIFS(Onshore_Wells_Jan_2024[[Region QB]:[Region QB]],"LAND",Onshore_Wells_Jan_2024[[Spud Year]:[Spud Year]],AN$3,Onshore_Wells_Jan_2024[[Original Wellbore Intent]:[Original Wellbore Intent]],"Development",Onshore_Wells_Jan_2024[[Sidetrack/Respud]:[Sidetrack/Respud]],"Mech. Sidetracks")</f>
        <v>0</v>
      </c>
      <c r="AO18" s="81">
        <f>COUNTIFS(Onshore_Wells_Jan_2024[[Region QB]:[Region QB]],"LAND",Onshore_Wells_Jan_2024[[Spud Year]:[Spud Year]],AO$3,Onshore_Wells_Jan_2024[[Original Wellbore Intent]:[Original Wellbore Intent]],"Development",Onshore_Wells_Jan_2024[[Sidetrack/Respud]:[Sidetrack/Respud]],"Mech. Sidetracks")</f>
        <v>0</v>
      </c>
      <c r="AP18" s="81">
        <f>COUNTIFS(Onshore_Wells_Jan_2024[[Region QB]:[Region QB]],"LAND",Onshore_Wells_Jan_2024[[Spud Year]:[Spud Year]],AP$3,Onshore_Wells_Jan_2024[[Original Wellbore Intent]:[Original Wellbore Intent]],"Development",Onshore_Wells_Jan_2024[[Sidetrack/Respud]:[Sidetrack/Respud]],"Mech. Sidetracks")</f>
        <v>0</v>
      </c>
      <c r="AQ18" s="81">
        <f>COUNTIFS(Onshore_Wells_Jan_2024[[Region QB]:[Region QB]],"LAND",Onshore_Wells_Jan_2024[[Spud Year]:[Spud Year]],AQ$3,Onshore_Wells_Jan_2024[[Original Wellbore Intent]:[Original Wellbore Intent]],"Development",Onshore_Wells_Jan_2024[[Sidetrack/Respud]:[Sidetrack/Respud]],"Mech. Sidetracks")</f>
        <v>0</v>
      </c>
      <c r="AR18" s="81">
        <f>COUNTIFS(Onshore_Wells_Jan_2024[[Region QB]:[Region QB]],"LAND",Onshore_Wells_Jan_2024[[Spud Year]:[Spud Year]],AR$3,Onshore_Wells_Jan_2024[[Original Wellbore Intent]:[Original Wellbore Intent]],"Development",Onshore_Wells_Jan_2024[[Sidetrack/Respud]:[Sidetrack/Respud]],"Mech. Sidetracks")</f>
        <v>0</v>
      </c>
      <c r="AS18" s="81">
        <f>COUNTIFS(Onshore_Wells_Jan_2024[[Region QB]:[Region QB]],"LAND",Onshore_Wells_Jan_2024[[Spud Year]:[Spud Year]],AS$3,Onshore_Wells_Jan_2024[[Original Wellbore Intent]:[Original Wellbore Intent]],"Development",Onshore_Wells_Jan_2024[[Sidetrack/Respud]:[Sidetrack/Respud]],"Mech. Sidetracks")</f>
        <v>0</v>
      </c>
      <c r="AT18" s="81">
        <f>COUNTIFS(Onshore_Wells_Jan_2024[[Region QB]:[Region QB]],"LAND",Onshore_Wells_Jan_2024[[Spud Year]:[Spud Year]],AT$3,Onshore_Wells_Jan_2024[[Original Wellbore Intent]:[Original Wellbore Intent]],"Development",Onshore_Wells_Jan_2024[[Sidetrack/Respud]:[Sidetrack/Respud]],"Mech. Sidetracks")</f>
        <v>0</v>
      </c>
      <c r="AU18" s="81">
        <f>COUNTIFS(Onshore_Wells_Jan_2024[[Region QB]:[Region QB]],"LAND",Onshore_Wells_Jan_2024[[Spud Year]:[Spud Year]],AU$3,Onshore_Wells_Jan_2024[[Original Wellbore Intent]:[Original Wellbore Intent]],"Development",Onshore_Wells_Jan_2024[[Sidetrack/Respud]:[Sidetrack/Respud]],"Mech. Sidetracks")</f>
        <v>0</v>
      </c>
      <c r="AV18" s="81">
        <f>COUNTIFS(Onshore_Wells_Jan_2024[[Region QB]:[Region QB]],"LAND",Onshore_Wells_Jan_2024[[Spud Year]:[Spud Year]],AV$3,Onshore_Wells_Jan_2024[[Original Wellbore Intent]:[Original Wellbore Intent]],"Development",Onshore_Wells_Jan_2024[[Sidetrack/Respud]:[Sidetrack/Respud]],"Mech. Sidetracks")</f>
        <v>0</v>
      </c>
      <c r="AW18" s="81">
        <f>COUNTIFS(Onshore_Wells_Jan_2024[[Region QB]:[Region QB]],"LAND",Onshore_Wells_Jan_2024[[Spud Year]:[Spud Year]],AW$3,Onshore_Wells_Jan_2024[[Original Wellbore Intent]:[Original Wellbore Intent]],"Development",Onshore_Wells_Jan_2024[[Sidetrack/Respud]:[Sidetrack/Respud]],"Mech. Sidetracks")</f>
        <v>0</v>
      </c>
      <c r="AX18" s="81">
        <f>COUNTIFS(Onshore_Wells_Jan_2024[[Region QB]:[Region QB]],"LAND",Onshore_Wells_Jan_2024[[Spud Year]:[Spud Year]],AX$3,Onshore_Wells_Jan_2024[[Original Wellbore Intent]:[Original Wellbore Intent]],"Development",Onshore_Wells_Jan_2024[[Sidetrack/Respud]:[Sidetrack/Respud]],"Mech. Sidetracks")</f>
        <v>0</v>
      </c>
      <c r="AY18" s="81">
        <f>COUNTIFS(Onshore_Wells_Jan_2024[[Region QB]:[Region QB]],"LAND",Onshore_Wells_Jan_2024[[Spud Year]:[Spud Year]],AY$3,Onshore_Wells_Jan_2024[[Original Wellbore Intent]:[Original Wellbore Intent]],"Development",Onshore_Wells_Jan_2024[[Sidetrack/Respud]:[Sidetrack/Respud]],"Mech. Sidetracks")</f>
        <v>0</v>
      </c>
      <c r="AZ18" s="81">
        <f>COUNTIFS(Onshore_Wells_Jan_2024[[Region QB]:[Region QB]],"LAND",Onshore_Wells_Jan_2024[[Spud Year]:[Spud Year]],AZ$3,Onshore_Wells_Jan_2024[[Original Wellbore Intent]:[Original Wellbore Intent]],"Development",Onshore_Wells_Jan_2024[[Sidetrack/Respud]:[Sidetrack/Respud]],"Mech. Sidetracks")</f>
        <v>0</v>
      </c>
      <c r="BA18" s="81">
        <f>COUNTIFS(Onshore_Wells_Jan_2024[[Region QB]:[Region QB]],"LAND",Onshore_Wells_Jan_2024[[Spud Year]:[Spud Year]],BA$3,Onshore_Wells_Jan_2024[[Original Wellbore Intent]:[Original Wellbore Intent]],"Development",Onshore_Wells_Jan_2024[[Sidetrack/Respud]:[Sidetrack/Respud]],"Mech. Sidetracks")</f>
        <v>0</v>
      </c>
      <c r="BB18" s="81">
        <f>COUNTIFS(Onshore_Wells_Jan_2024[[Region QB]:[Region QB]],"LAND",Onshore_Wells_Jan_2024[[Spud Year]:[Spud Year]],BB$3,Onshore_Wells_Jan_2024[[Original Wellbore Intent]:[Original Wellbore Intent]],"Development",Onshore_Wells_Jan_2024[[Sidetrack/Respud]:[Sidetrack/Respud]],"Mech. Sidetracks")</f>
        <v>0</v>
      </c>
      <c r="BC18" s="81">
        <f>COUNTIFS(Onshore_Wells_Jan_2024[[Region QB]:[Region QB]],"LAND",Onshore_Wells_Jan_2024[[Spud Year]:[Spud Year]],BC$3,Onshore_Wells_Jan_2024[[Original Wellbore Intent]:[Original Wellbore Intent]],"Development",Onshore_Wells_Jan_2024[[Sidetrack/Respud]:[Sidetrack/Respud]],"Mech. Sidetracks")</f>
        <v>0</v>
      </c>
      <c r="BD18" s="81">
        <f>COUNTIFS(Onshore_Wells_Jan_2024[[Region QB]:[Region QB]],"LAND",Onshore_Wells_Jan_2024[[Spud Year]:[Spud Year]],BD$3,Onshore_Wells_Jan_2024[[Original Wellbore Intent]:[Original Wellbore Intent]],"Development",Onshore_Wells_Jan_2024[[Sidetrack/Respud]:[Sidetrack/Respud]],"Mech. Sidetracks")</f>
        <v>0</v>
      </c>
      <c r="BE18" s="81">
        <f>COUNTIFS(Onshore_Wells_Jan_2024[[Region QB]:[Region QB]],"LAND",Onshore_Wells_Jan_2024[[Spud Year]:[Spud Year]],BE$3,Onshore_Wells_Jan_2024[[Original Wellbore Intent]:[Original Wellbore Intent]],"Development",Onshore_Wells_Jan_2024[[Sidetrack/Respud]:[Sidetrack/Respud]],"Mech. Sidetracks")</f>
        <v>0</v>
      </c>
      <c r="BF18" s="81">
        <f>COUNTIFS(Onshore_Wells_Jan_2024[[Region QB]:[Region QB]],"LAND",Onshore_Wells_Jan_2024[[Spud Year]:[Spud Year]],BF$3,Onshore_Wells_Jan_2024[[Original Wellbore Intent]:[Original Wellbore Intent]],"Development",Onshore_Wells_Jan_2024[[Sidetrack/Respud]:[Sidetrack/Respud]],"Mech. Sidetracks")</f>
        <v>0</v>
      </c>
      <c r="BG18" s="81">
        <f>COUNTIFS(Onshore_Wells_Jan_2024[[Region QB]:[Region QB]],"LAND",Onshore_Wells_Jan_2024[[Spud Year]:[Spud Year]],BG$3,Onshore_Wells_Jan_2024[[Original Wellbore Intent]:[Original Wellbore Intent]],"Development",Onshore_Wells_Jan_2024[[Sidetrack/Respud]:[Sidetrack/Respud]],"Mech. Sidetracks")</f>
        <v>0</v>
      </c>
      <c r="BH18" s="81">
        <f>COUNTIFS(Onshore_Wells_Jan_2024[[Region QB]:[Region QB]],"LAND",Onshore_Wells_Jan_2024[[Spud Year]:[Spud Year]],BH$3,Onshore_Wells_Jan_2024[[Original Wellbore Intent]:[Original Wellbore Intent]],"Development",Onshore_Wells_Jan_2024[[Sidetrack/Respud]:[Sidetrack/Respud]],"Mech. Sidetracks")</f>
        <v>0</v>
      </c>
      <c r="BI18" s="81">
        <f>COUNTIFS(Onshore_Wells_Jan_2024[[Region QB]:[Region QB]],"LAND",Onshore_Wells_Jan_2024[[Spud Year]:[Spud Year]],BI$3,Onshore_Wells_Jan_2024[[Original Wellbore Intent]:[Original Wellbore Intent]],"Development",Onshore_Wells_Jan_2024[[Sidetrack/Respud]:[Sidetrack/Respud]],"Mech. Sidetracks")</f>
        <v>0</v>
      </c>
      <c r="BJ18" s="81">
        <f>COUNTIFS(Onshore_Wells_Jan_2024[[Region QB]:[Region QB]],"LAND",Onshore_Wells_Jan_2024[[Spud Year]:[Spud Year]],BJ$3,Onshore_Wells_Jan_2024[[Original Wellbore Intent]:[Original Wellbore Intent]],"Development",Onshore_Wells_Jan_2024[[Sidetrack/Respud]:[Sidetrack/Respud]],"Mech. Sidetracks")</f>
        <v>0</v>
      </c>
      <c r="BK18" s="81">
        <f>COUNTIFS(Onshore_Wells_Jan_2024[[Region QB]:[Region QB]],"LAND",Onshore_Wells_Jan_2024[[Spud Year]:[Spud Year]],BK$3,Onshore_Wells_Jan_2024[[Original Wellbore Intent]:[Original Wellbore Intent]],"Development",Onshore_Wells_Jan_2024[[Sidetrack/Respud]:[Sidetrack/Respud]],"Mech. Sidetracks")</f>
        <v>3</v>
      </c>
      <c r="BL18" s="81">
        <f>COUNTIFS(Onshore_Wells_Jan_2024[[Region QB]:[Region QB]],"LAND",Onshore_Wells_Jan_2024[[Spud Year]:[Spud Year]],BL$3,Onshore_Wells_Jan_2024[[Original Wellbore Intent]:[Original Wellbore Intent]],"Development",Onshore_Wells_Jan_2024[[Sidetrack/Respud]:[Sidetrack/Respud]],"Mech. Sidetracks")</f>
        <v>1</v>
      </c>
      <c r="BM18" s="81">
        <f>COUNTIFS(Onshore_Wells_Jan_2024[[Region QB]:[Region QB]],"LAND",Onshore_Wells_Jan_2024[[Spud Year]:[Spud Year]],BM$3,Onshore_Wells_Jan_2024[[Original Wellbore Intent]:[Original Wellbore Intent]],"Development",Onshore_Wells_Jan_2024[[Sidetrack/Respud]:[Sidetrack/Respud]],"Mech. Sidetracks")</f>
        <v>1</v>
      </c>
      <c r="BN18" s="81">
        <f>COUNTIFS(Onshore_Wells_Jan_2024[[Region QB]:[Region QB]],"LAND",Onshore_Wells_Jan_2024[[Spud Year]:[Spud Year]],BN$3,Onshore_Wells_Jan_2024[[Original Wellbore Intent]:[Original Wellbore Intent]],"Development",Onshore_Wells_Jan_2024[[Sidetrack/Respud]:[Sidetrack/Respud]],"Mech. Sidetracks")</f>
        <v>0</v>
      </c>
      <c r="BO18" s="81">
        <f>COUNTIFS(Onshore_Wells_Jan_2024[[Region QB]:[Region QB]],"LAND",Onshore_Wells_Jan_2024[[Spud Year]:[Spud Year]],BO$3,Onshore_Wells_Jan_2024[[Original Wellbore Intent]:[Original Wellbore Intent]],"Development",Onshore_Wells_Jan_2024[[Sidetrack/Respud]:[Sidetrack/Respud]],"Mech. Sidetracks")</f>
        <v>0</v>
      </c>
      <c r="BP18" s="81">
        <f>COUNTIFS(Onshore_Wells_Jan_2024[[Region QB]:[Region QB]],"LAND",Onshore_Wells_Jan_2024[[Spud Year]:[Spud Year]],BP$3,Onshore_Wells_Jan_2024[[Original Wellbore Intent]:[Original Wellbore Intent]],"Development",Onshore_Wells_Jan_2024[[Sidetrack/Respud]:[Sidetrack/Respud]],"Mech. Sidetracks")</f>
        <v>0</v>
      </c>
      <c r="BQ18" s="81">
        <f>COUNTIFS(Onshore_Wells_Jan_2024[[Region QB]:[Region QB]],"LAND",Onshore_Wells_Jan_2024[[Spud Year]:[Spud Year]],BQ$3,Onshore_Wells_Jan_2024[[Original Wellbore Intent]:[Original Wellbore Intent]],"Development",Onshore_Wells_Jan_2024[[Sidetrack/Respud]:[Sidetrack/Respud]],"Mech. Sidetracks")</f>
        <v>0</v>
      </c>
      <c r="BR18" s="81">
        <f>COUNTIFS(Onshore_Wells_Jan_2024[[Region QB]:[Region QB]],"LAND",Onshore_Wells_Jan_2024[[Spud Year]:[Spud Year]],BR$3,Onshore_Wells_Jan_2024[[Original Wellbore Intent]:[Original Wellbore Intent]],"Development",Onshore_Wells_Jan_2024[[Sidetrack/Respud]:[Sidetrack/Respud]],"Mech. Sidetracks")</f>
        <v>0</v>
      </c>
      <c r="BS18" s="81">
        <f>COUNTIFS(Onshore_Wells_Jan_2024[[Region QB]:[Region QB]],"LAND",Onshore_Wells_Jan_2024[[Spud Year]:[Spud Year]],BS$3,Onshore_Wells_Jan_2024[[Original Wellbore Intent]:[Original Wellbore Intent]],"Development",Onshore_Wells_Jan_2024[[Sidetrack/Respud]:[Sidetrack/Respud]],"Mech. Sidetracks")</f>
        <v>0</v>
      </c>
      <c r="BT18" s="81">
        <f>COUNTIFS(Onshore_Wells_Jan_2024[[Region QB]:[Region QB]],"LAND",Onshore_Wells_Jan_2024[[Spud Year]:[Spud Year]],BT$3,Onshore_Wells_Jan_2024[[Original Wellbore Intent]:[Original Wellbore Intent]],"Development",Onshore_Wells_Jan_2024[[Sidetrack/Respud]:[Sidetrack/Respud]],"Mech. Sidetracks")</f>
        <v>0</v>
      </c>
      <c r="BU18" s="81">
        <f>COUNTIFS(Onshore_Wells_Jan_2024[[Region QB]:[Region QB]],"LAND",Onshore_Wells_Jan_2024[[Spud Year]:[Spud Year]],BU$3,Onshore_Wells_Jan_2024[[Original Wellbore Intent]:[Original Wellbore Intent]],"Development",Onshore_Wells_Jan_2024[[Sidetrack/Respud]:[Sidetrack/Respud]],"Mech. Sidetracks")</f>
        <v>0</v>
      </c>
      <c r="BV18" s="81">
        <f>COUNTIFS(Onshore_Wells_Jan_2024[[Region QB]:[Region QB]],"LAND",Onshore_Wells_Jan_2024[[Spud Year]:[Spud Year]],BV$3,Onshore_Wells_Jan_2024[[Original Wellbore Intent]:[Original Wellbore Intent]],"Development",Onshore_Wells_Jan_2024[[Sidetrack/Respud]:[Sidetrack/Respud]],"Mech. Sidetracks")</f>
        <v>0</v>
      </c>
      <c r="BW18" s="81">
        <f>COUNTIFS(Onshore_Wells_Jan_2024[[Region QB]:[Region QB]],"LAND",Onshore_Wells_Jan_2024[[Spud Year]:[Spud Year]],BW$3,Onshore_Wells_Jan_2024[[Original Wellbore Intent]:[Original Wellbore Intent]],"Development",Onshore_Wells_Jan_2024[[Sidetrack/Respud]:[Sidetrack/Respud]],"Mech. Sidetracks")</f>
        <v>0</v>
      </c>
      <c r="BX18" s="81">
        <f>COUNTIFS(Onshore_Wells_Jan_2024[[Region QB]:[Region QB]],"LAND",Onshore_Wells_Jan_2024[[Spud Year]:[Spud Year]],BX$3,Onshore_Wells_Jan_2024[[Original Wellbore Intent]:[Original Wellbore Intent]],"Development",Onshore_Wells_Jan_2024[[Sidetrack/Respud]:[Sidetrack/Respud]],"Mech. Sidetracks")</f>
        <v>0</v>
      </c>
      <c r="BY18" s="81">
        <f>COUNTIFS(Onshore_Wells_Jan_2024[[Region QB]:[Region QB]],"LAND",Onshore_Wells_Jan_2024[[Spud Year]:[Spud Year]],BY$3,Onshore_Wells_Jan_2024[[Original Wellbore Intent]:[Original Wellbore Intent]],"Development",Onshore_Wells_Jan_2024[[Sidetrack/Respud]:[Sidetrack/Respud]],"Mech. Sidetracks")</f>
        <v>0</v>
      </c>
      <c r="BZ18" s="81">
        <f>COUNTIFS(Onshore_Wells_Jan_2024[[Region QB]:[Region QB]],"LAND",Onshore_Wells_Jan_2024[[Spud Year]:[Spud Year]],BZ$3,Onshore_Wells_Jan_2024[[Original Wellbore Intent]:[Original Wellbore Intent]],"Development",Onshore_Wells_Jan_2024[[Sidetrack/Respud]:[Sidetrack/Respud]],"Mech. Sidetracks")</f>
        <v>0</v>
      </c>
      <c r="CA18" s="81">
        <f>COUNTIFS(Onshore_Wells_Jan_2024[[Region QB]:[Region QB]],"LAND",Onshore_Wells_Jan_2024[[Spud Year]:[Spud Year]],CA$3,Onshore_Wells_Jan_2024[[Original Wellbore Intent]:[Original Wellbore Intent]],"Development",Onshore_Wells_Jan_2024[[Sidetrack/Respud]:[Sidetrack/Respud]],"Mech. Sidetracks")</f>
        <v>0</v>
      </c>
      <c r="CB18" s="81">
        <f>COUNTIFS(Onshore_Wells_Jan_2024[[Region QB]:[Region QB]],"LAND",Onshore_Wells_Jan_2024[[Spud Year]:[Spud Year]],CB$3,Onshore_Wells_Jan_2024[[Original Wellbore Intent]:[Original Wellbore Intent]],"Development",Onshore_Wells_Jan_2024[[Sidetrack/Respud]:[Sidetrack/Respud]],"Mech. Sidetracks")</f>
        <v>1</v>
      </c>
      <c r="CC18" s="81">
        <f>COUNTIFS(Onshore_Wells_Jan_2024[[Region QB]:[Region QB]],"LAND",Onshore_Wells_Jan_2024[[Spud Year]:[Spud Year]],CC$3,Onshore_Wells_Jan_2024[[Original Wellbore Intent]:[Original Wellbore Intent]],"Development",Onshore_Wells_Jan_2024[[Sidetrack/Respud]:[Sidetrack/Respud]],"Mech. Sidetracks")</f>
        <v>1</v>
      </c>
      <c r="CD18" s="81">
        <f>COUNTIFS(Onshore_Wells_Jan_2024[[Region QB]:[Region QB]],"LAND",Onshore_Wells_Jan_2024[[Spud Year]:[Spud Year]],CD$3,Onshore_Wells_Jan_2024[[Original Wellbore Intent]:[Original Wellbore Intent]],"Development",Onshore_Wells_Jan_2024[[Sidetrack/Respud]:[Sidetrack/Respud]],"Mech. Sidetracks")</f>
        <v>0</v>
      </c>
      <c r="CE18" s="81">
        <f>COUNTIFS(Onshore_Wells_Jan_2024[[Region QB]:[Region QB]],"LAND",Onshore_Wells_Jan_2024[[Spud Year]:[Spud Year]],CE$3,Onshore_Wells_Jan_2024[[Original Wellbore Intent]:[Original Wellbore Intent]],"Development",Onshore_Wells_Jan_2024[[Sidetrack/Respud]:[Sidetrack/Respud]],"Mech. Sidetracks")</f>
        <v>0</v>
      </c>
      <c r="CF18" s="81">
        <f>COUNTIFS(Onshore_Wells_Jan_2024[[Region QB]:[Region QB]],"LAND",Onshore_Wells_Jan_2024[[Spud Year]:[Spud Year]],CF$3,Onshore_Wells_Jan_2024[[Original Wellbore Intent]:[Original Wellbore Intent]],"Development",Onshore_Wells_Jan_2024[[Sidetrack/Respud]:[Sidetrack/Respud]],"Mech. Sidetracks")</f>
        <v>0</v>
      </c>
      <c r="CG18" s="81">
        <f>COUNTIFS(Onshore_Wells_Jan_2024[[Region QB]:[Region QB]],"LAND",Onshore_Wells_Jan_2024[[Spud Year]:[Spud Year]],CG$3,Onshore_Wells_Jan_2024[[Original Wellbore Intent]:[Original Wellbore Intent]],"Development",Onshore_Wells_Jan_2024[[Sidetrack/Respud]:[Sidetrack/Respud]],"Mech. Sidetracks")</f>
        <v>0</v>
      </c>
      <c r="CH18" s="81">
        <f>COUNTIFS(Onshore_Wells_Jan_2024[[Region QB]:[Region QB]],"LAND",Onshore_Wells_Jan_2024[[Spud Year]:[Spud Year]],CH$3,Onshore_Wells_Jan_2024[[Original Wellbore Intent]:[Original Wellbore Intent]],"Development",Onshore_Wells_Jan_2024[[Sidetrack/Respud]:[Sidetrack/Respud]],"Mech. Sidetracks")</f>
        <v>0</v>
      </c>
      <c r="CI18" s="81">
        <f>COUNTIFS(Onshore_Wells_Jan_2024[[Region QB]:[Region QB]],"LAND",Onshore_Wells_Jan_2024[[Spud Year]:[Spud Year]],CI$3,Onshore_Wells_Jan_2024[[Original Wellbore Intent]:[Original Wellbore Intent]],"Development",Onshore_Wells_Jan_2024[[Sidetrack/Respud]:[Sidetrack/Respud]],"Mech. Sidetracks")</f>
        <v>1</v>
      </c>
      <c r="CJ18" s="81">
        <f>COUNTIFS(Onshore_Wells_Jan_2024[[Region QB]:[Region QB]],"LAND",Onshore_Wells_Jan_2024[[Spud Year]:[Spud Year]],CJ$3,Onshore_Wells_Jan_2024[[Original Wellbore Intent]:[Original Wellbore Intent]],"Development",Onshore_Wells_Jan_2024[[Sidetrack/Respud]:[Sidetrack/Respud]],"Mech. Sidetracks")</f>
        <v>3</v>
      </c>
      <c r="CK18" s="81">
        <f>COUNTIFS(Onshore_Wells_Jan_2024[[Region QB]:[Region QB]],"LAND",Onshore_Wells_Jan_2024[[Spud Year]:[Spud Year]],CK$3,Onshore_Wells_Jan_2024[[Original Wellbore Intent]:[Original Wellbore Intent]],"Development",Onshore_Wells_Jan_2024[[Sidetrack/Respud]:[Sidetrack/Respud]],"Mech. Sidetracks")</f>
        <v>0</v>
      </c>
      <c r="CL18" s="81">
        <f>COUNTIFS(Onshore_Wells_Jan_2024[[Region QB]:[Region QB]],"LAND",Onshore_Wells_Jan_2024[[Spud Year]:[Spud Year]],CL$3,Onshore_Wells_Jan_2024[[Original Wellbore Intent]:[Original Wellbore Intent]],"Development",Onshore_Wells_Jan_2024[[Sidetrack/Respud]:[Sidetrack/Respud]],"Mech. Sidetracks")</f>
        <v>1</v>
      </c>
      <c r="CM18" s="81">
        <f>COUNTIFS(Onshore_Wells_Jan_2024[[Region QB]:[Region QB]],"LAND",Onshore_Wells_Jan_2024[[Spud Year]:[Spud Year]],CM$3,Onshore_Wells_Jan_2024[[Original Wellbore Intent]:[Original Wellbore Intent]],"Development",Onshore_Wells_Jan_2024[[Sidetrack/Respud]:[Sidetrack/Respud]],"Mech. Sidetracks")</f>
        <v>0</v>
      </c>
      <c r="CN18" s="81">
        <f>COUNTIFS(Onshore_Wells_Jan_2024[[Region QB]:[Region QB]],"LAND",Onshore_Wells_Jan_2024[[Spud Year]:[Spud Year]],CN$3,Onshore_Wells_Jan_2024[[Original Wellbore Intent]:[Original Wellbore Intent]],"Development",Onshore_Wells_Jan_2024[[Sidetrack/Respud]:[Sidetrack/Respud]],"Mech. Sidetracks")</f>
        <v>3</v>
      </c>
      <c r="CO18" s="81">
        <f>COUNTIFS(Onshore_Wells_Jan_2024[[Region QB]:[Region QB]],"LAND",Onshore_Wells_Jan_2024[[Spud Year]:[Spud Year]],CO$3,Onshore_Wells_Jan_2024[[Original Wellbore Intent]:[Original Wellbore Intent]],"Development",Onshore_Wells_Jan_2024[[Sidetrack/Respud]:[Sidetrack/Respud]],"Mech. Sidetracks")</f>
        <v>3</v>
      </c>
      <c r="CP18" s="81">
        <f>COUNTIFS(Onshore_Wells_Jan_2024[[Region QB]:[Region QB]],"LAND",Onshore_Wells_Jan_2024[[Spud Year]:[Spud Year]],CP$3,Onshore_Wells_Jan_2024[[Original Wellbore Intent]:[Original Wellbore Intent]],"Development",Onshore_Wells_Jan_2024[[Sidetrack/Respud]:[Sidetrack/Respud]],"Mech. Sidetracks")</f>
        <v>4</v>
      </c>
      <c r="CQ18" s="81">
        <f>COUNTIFS(Onshore_Wells_Jan_2024[[Region QB]:[Region QB]],"LAND",Onshore_Wells_Jan_2024[[Spud Year]:[Spud Year]],CQ$3,Onshore_Wells_Jan_2024[[Original Wellbore Intent]:[Original Wellbore Intent]],"Development",Onshore_Wells_Jan_2024[[Sidetrack/Respud]:[Sidetrack/Respud]],"Mech. Sidetracks")</f>
        <v>12</v>
      </c>
      <c r="CR18" s="81">
        <f>COUNTIFS(Onshore_Wells_Jan_2024[[Region QB]:[Region QB]],"LAND",Onshore_Wells_Jan_2024[[Spud Year]:[Spud Year]],CR$3,Onshore_Wells_Jan_2024[[Original Wellbore Intent]:[Original Wellbore Intent]],"Development",Onshore_Wells_Jan_2024[[Sidetrack/Respud]:[Sidetrack/Respud]],"Mech. Sidetracks")</f>
        <v>4</v>
      </c>
      <c r="CS18" s="81">
        <f>COUNTIFS(Onshore_Wells_Jan_2024[[Region QB]:[Region QB]],"LAND",Onshore_Wells_Jan_2024[[Spud Year]:[Spud Year]],CS$3,Onshore_Wells_Jan_2024[[Original Wellbore Intent]:[Original Wellbore Intent]],"Development",Onshore_Wells_Jan_2024[[Sidetrack/Respud]:[Sidetrack/Respud]],"Mech. Sidetracks")</f>
        <v>14</v>
      </c>
      <c r="CT18" s="81">
        <f>COUNTIFS(Onshore_Wells_Jan_2024[[Region QB]:[Region QB]],"LAND",Onshore_Wells_Jan_2024[[Spud Year]:[Spud Year]],CT$3,Onshore_Wells_Jan_2024[[Original Wellbore Intent]:[Original Wellbore Intent]],"Development",Onshore_Wells_Jan_2024[[Sidetrack/Respud]:[Sidetrack/Respud]],"Mech. Sidetracks")</f>
        <v>16</v>
      </c>
      <c r="CU18" s="81">
        <f>COUNTIFS(Onshore_Wells_Jan_2024[[Region QB]:[Region QB]],"LAND",Onshore_Wells_Jan_2024[[Spud Year]:[Spud Year]],CU$3,Onshore_Wells_Jan_2024[[Original Wellbore Intent]:[Original Wellbore Intent]],"Development",Onshore_Wells_Jan_2024[[Sidetrack/Respud]:[Sidetrack/Respud]],"Mech. Sidetracks")</f>
        <v>6</v>
      </c>
      <c r="CV18" s="81">
        <f>COUNTIFS(Onshore_Wells_Jan_2024[[Region QB]:[Region QB]],"LAND",Onshore_Wells_Jan_2024[[Spud Year]:[Spud Year]],CV$3,Onshore_Wells_Jan_2024[[Original Wellbore Intent]:[Original Wellbore Intent]],"Development",Onshore_Wells_Jan_2024[[Sidetrack/Respud]:[Sidetrack/Respud]],"Mech. Sidetracks")</f>
        <v>7</v>
      </c>
      <c r="CW18" s="81">
        <f>COUNTIFS(Onshore_Wells_Jan_2024[[Region QB]:[Region QB]],"LAND",Onshore_Wells_Jan_2024[[Spud Year]:[Spud Year]],CW$3,Onshore_Wells_Jan_2024[[Original Wellbore Intent]:[Original Wellbore Intent]],"Development",Onshore_Wells_Jan_2024[[Sidetrack/Respud]:[Sidetrack/Respud]],"Mech. Sidetracks")</f>
        <v>13</v>
      </c>
      <c r="CX18" s="81">
        <f>COUNTIFS(Onshore_Wells_Jan_2024[[Region QB]:[Region QB]],"LAND",Onshore_Wells_Jan_2024[[Spud Year]:[Spud Year]],CX$3,Onshore_Wells_Jan_2024[[Original Wellbore Intent]:[Original Wellbore Intent]],"Development",Onshore_Wells_Jan_2024[[Sidetrack/Respud]:[Sidetrack/Respud]],"Mech. Sidetracks")</f>
        <v>15</v>
      </c>
      <c r="CY18" s="81">
        <f>COUNTIFS(Onshore_Wells_Jan_2024[[Region QB]:[Region QB]],"LAND",Onshore_Wells_Jan_2024[[Spud Year]:[Spud Year]],CY$3,Onshore_Wells_Jan_2024[[Original Wellbore Intent]:[Original Wellbore Intent]],"Development",Onshore_Wells_Jan_2024[[Sidetrack/Respud]:[Sidetrack/Respud]],"Mech. Sidetracks")</f>
        <v>12</v>
      </c>
      <c r="CZ18" s="81">
        <f>COUNTIFS(Onshore_Wells_Jan_2024[[Region QB]:[Region QB]],"LAND",Onshore_Wells_Jan_2024[[Spud Year]:[Spud Year]],CZ$3,Onshore_Wells_Jan_2024[[Original Wellbore Intent]:[Original Wellbore Intent]],"Development",Onshore_Wells_Jan_2024[[Sidetrack/Respud]:[Sidetrack/Respud]],"Mech. Sidetracks")</f>
        <v>5</v>
      </c>
      <c r="DA18" s="81">
        <f>COUNTIFS(Onshore_Wells_Jan_2024[[Region QB]:[Region QB]],"LAND",Onshore_Wells_Jan_2024[[Spud Year]:[Spud Year]],DA$3,Onshore_Wells_Jan_2024[[Original Wellbore Intent]:[Original Wellbore Intent]],"Development",Onshore_Wells_Jan_2024[[Sidetrack/Respud]:[Sidetrack/Respud]],"Mech. Sidetracks")</f>
        <v>14</v>
      </c>
      <c r="DB18" s="81">
        <f>COUNTIFS(Onshore_Wells_Jan_2024[[Region QB]:[Region QB]],"LAND",Onshore_Wells_Jan_2024[[Spud Year]:[Spud Year]],DB$3,Onshore_Wells_Jan_2024[[Original Wellbore Intent]:[Original Wellbore Intent]],"Development",Onshore_Wells_Jan_2024[[Sidetrack/Respud]:[Sidetrack/Respud]],"Mech. Sidetracks")</f>
        <v>7</v>
      </c>
      <c r="DC18" s="81">
        <f>COUNTIFS(Onshore_Wells_Jan_2024[[Region QB]:[Region QB]],"LAND",Onshore_Wells_Jan_2024[[Spud Year]:[Spud Year]],DC$3,Onshore_Wells_Jan_2024[[Original Wellbore Intent]:[Original Wellbore Intent]],"Development",Onshore_Wells_Jan_2024[[Sidetrack/Respud]:[Sidetrack/Respud]],"Mech. Sidetracks")</f>
        <v>5</v>
      </c>
      <c r="DD18" s="81">
        <f>COUNTIFS(Onshore_Wells_Jan_2024[[Region QB]:[Region QB]],"LAND",Onshore_Wells_Jan_2024[[Spud Year]:[Spud Year]],DD$3,Onshore_Wells_Jan_2024[[Original Wellbore Intent]:[Original Wellbore Intent]],"Development",Onshore_Wells_Jan_2024[[Sidetrack/Respud]:[Sidetrack/Respud]],"Mech. Sidetracks")</f>
        <v>5</v>
      </c>
      <c r="DE18" s="81">
        <f>COUNTIFS(Onshore_Wells_Jan_2024[[Region QB]:[Region QB]],"LAND",Onshore_Wells_Jan_2024[[Spud Year]:[Spud Year]],DE$3,Onshore_Wells_Jan_2024[[Original Wellbore Intent]:[Original Wellbore Intent]],"Development",Onshore_Wells_Jan_2024[[Sidetrack/Respud]:[Sidetrack/Respud]],"Mech. Sidetracks")</f>
        <v>4</v>
      </c>
      <c r="DF18" s="81">
        <f>COUNTIFS(Onshore_Wells_Jan_2024[[Region QB]:[Region QB]],"LAND",Onshore_Wells_Jan_2024[[Spud Year]:[Spud Year]],DF$3,Onshore_Wells_Jan_2024[[Original Wellbore Intent]:[Original Wellbore Intent]],"Development",Onshore_Wells_Jan_2024[[Sidetrack/Respud]:[Sidetrack/Respud]],"Mech. Sidetracks")</f>
        <v>4</v>
      </c>
      <c r="DG18" s="81">
        <f>COUNTIFS(Onshore_Wells_Jan_2024[[Region QB]:[Region QB]],"LAND",Onshore_Wells_Jan_2024[[Spud Year]:[Spud Year]],DG$3,Onshore_Wells_Jan_2024[[Original Wellbore Intent]:[Original Wellbore Intent]],"Development",Onshore_Wells_Jan_2024[[Sidetrack/Respud]:[Sidetrack/Respud]],"Mech. Sidetracks")</f>
        <v>16</v>
      </c>
      <c r="DH18" s="81">
        <f>COUNTIFS(Onshore_Wells_Jan_2024[[Region QB]:[Region QB]],"LAND",Onshore_Wells_Jan_2024[[Spud Year]:[Spud Year]],DH$3,Onshore_Wells_Jan_2024[[Original Wellbore Intent]:[Original Wellbore Intent]],"Development",Onshore_Wells_Jan_2024[[Sidetrack/Respud]:[Sidetrack/Respud]],"Mech. Sidetracks")</f>
        <v>5</v>
      </c>
      <c r="DI18" s="81">
        <f>COUNTIFS(Onshore_Wells_Jan_2024[[Region QB]:[Region QB]],"LAND",Onshore_Wells_Jan_2024[[Spud Year]:[Spud Year]],DI$3,Onshore_Wells_Jan_2024[[Original Wellbore Intent]:[Original Wellbore Intent]],"Development",Onshore_Wells_Jan_2024[[Sidetrack/Respud]:[Sidetrack/Respud]],"Mech. Sidetracks")</f>
        <v>0</v>
      </c>
      <c r="DJ18" s="81">
        <f>COUNTIFS(Onshore_Wells_Jan_2024[[Region QB]:[Region QB]],"LAND",Onshore_Wells_Jan_2024[[Spud Year]:[Spud Year]],DJ$3,Onshore_Wells_Jan_2024[[Original Wellbore Intent]:[Original Wellbore Intent]],"Development",Onshore_Wells_Jan_2024[[Sidetrack/Respud]:[Sidetrack/Respud]],"Mech. Sidetracks")</f>
        <v>2</v>
      </c>
      <c r="DK18" s="81">
        <f>COUNTIFS(Onshore_Wells_Jan_2024[[Region QB]:[Region QB]],"LAND",Onshore_Wells_Jan_2024[[Spud Year]:[Spud Year]],DK$3,Onshore_Wells_Jan_2024[[Original Wellbore Intent]:[Original Wellbore Intent]],"Development",Onshore_Wells_Jan_2024[[Sidetrack/Respud]:[Sidetrack/Respud]],"Mech. Sidetracks")</f>
        <v>1</v>
      </c>
      <c r="DL18" s="81">
        <f>COUNTIFS(Onshore_Wells_Jan_2024[[Region QB]:[Region QB]],"LAND",Onshore_Wells_Jan_2024[[Spud Year]:[Spud Year]],DL$3,Onshore_Wells_Jan_2024[[Original Wellbore Intent]:[Original Wellbore Intent]],"Development",Onshore_Wells_Jan_2024[[Sidetrack/Respud]:[Sidetrack/Respud]],"Mech. Sidetracks")</f>
        <v>1</v>
      </c>
      <c r="DM18" s="81">
        <f>COUNTIFS(Onshore_Wells_Jan_2024[[Region QB]:[Region QB]],"LAND",Onshore_Wells_Jan_2024[[Spud Year]:[Spud Year]],DM$3,Onshore_Wells_Jan_2024[[Original Wellbore Intent]:[Original Wellbore Intent]],"Development",Onshore_Wells_Jan_2024[[Sidetrack/Respud]:[Sidetrack/Respud]],"Mech. Sidetracks")</f>
        <v>0</v>
      </c>
      <c r="DN18" s="81">
        <f>COUNTIFS(Onshore_Wells_Jan_2024[[Region QB]:[Region QB]],"LAND",Onshore_Wells_Jan_2024[[Spud Year]:[Spud Year]],DN$3,Onshore_Wells_Jan_2024[[Original Wellbore Intent]:[Original Wellbore Intent]],"Development",Onshore_Wells_Jan_2024[[Sidetrack/Respud]:[Sidetrack/Respud]],"Mech. Sidetracks")</f>
        <v>0</v>
      </c>
      <c r="DO18" s="81">
        <f>COUNTIFS(Onshore_Wells_Jan_2024[[Region QB]:[Region QB]],"LAND",Onshore_Wells_Jan_2024[[Spud Year]:[Spud Year]],DO$3,Onshore_Wells_Jan_2024[[Original Wellbore Intent]:[Original Wellbore Intent]],"Development",Onshore_Wells_Jan_2024[[Sidetrack/Respud]:[Sidetrack/Respud]],"Mech. Sidetracks")</f>
        <v>0</v>
      </c>
      <c r="DP18" s="81">
        <f>COUNTIFS(Onshore_Wells_Jan_2024[[Region QB]:[Region QB]],"LAND",Onshore_Wells_Jan_2024[[Spud Year]:[Spud Year]],DP$3,Onshore_Wells_Jan_2024[[Original Wellbore Intent]:[Original Wellbore Intent]],"Development",Onshore_Wells_Jan_2024[[Sidetrack/Respud]:[Sidetrack/Respud]],"Mech. Sidetracks")</f>
        <v>0</v>
      </c>
      <c r="DQ18" s="81">
        <f>COUNTIFS(Onshore_Wells_Jan_2024[[Region QB]:[Region QB]],"LAND",Onshore_Wells_Jan_2024[[Spud Year]:[Spud Year]],DQ$3,Onshore_Wells_Jan_2024[[Original Wellbore Intent]:[Original Wellbore Intent]],"Development",Onshore_Wells_Jan_2024[[Sidetrack/Respud]:[Sidetrack/Respud]],"Mech. Sidetracks")</f>
        <v>0</v>
      </c>
      <c r="DR18" s="81">
        <f>COUNTIFS(Onshore_Wells_Jan_2024[[Region QB]:[Region QB]],"LAND",Onshore_Wells_Jan_2024[[Spud Year]:[Spud Year]],DR$3,Onshore_Wells_Jan_2024[[Original Wellbore Intent]:[Original Wellbore Intent]],"Development",Onshore_Wells_Jan_2024[[Sidetrack/Respud]:[Sidetrack/Respud]],"Mech. Sidetracks")</f>
        <v>0</v>
      </c>
      <c r="DS18" s="81">
        <f>COUNTIFS(Onshore_Wells_Jan_2024[[Region QB]:[Region QB]],"LAND",Onshore_Wells_Jan_2024[[Spud Year]:[Spud Year]],DS$3,Onshore_Wells_Jan_2024[[Original Wellbore Intent]:[Original Wellbore Intent]],"Development",Onshore_Wells_Jan_2024[[Sidetrack/Respud]:[Sidetrack/Respud]],"Mech. Sidetracks")</f>
        <v>1</v>
      </c>
      <c r="DT18" s="99">
        <f>SUM(B18:DS18)</f>
        <v>191</v>
      </c>
    </row>
    <row r="19" spans="1:124" s="17" customFormat="1" x14ac:dyDescent="0.3">
      <c r="A19" s="37"/>
      <c r="B19" s="100"/>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2"/>
    </row>
    <row r="20" spans="1:124" s="17" customFormat="1" x14ac:dyDescent="0.3">
      <c r="A20" s="38"/>
      <c r="B20" s="81"/>
      <c r="C20" s="81"/>
      <c r="D20" s="81"/>
      <c r="E20" s="81"/>
      <c r="F20" s="81"/>
      <c r="G20" s="81"/>
      <c r="H20" s="81"/>
      <c r="I20" s="81"/>
      <c r="J20" s="81"/>
      <c r="K20" s="81"/>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99"/>
    </row>
    <row r="21" spans="1:124" s="17" customFormat="1" x14ac:dyDescent="0.3">
      <c r="A21" s="35" t="s">
        <v>46</v>
      </c>
      <c r="B21" s="95">
        <f>B16+B11+B6</f>
        <v>5</v>
      </c>
      <c r="C21" s="96">
        <f t="shared" ref="C21:BN21" si="8">C16+C11+C6</f>
        <v>0</v>
      </c>
      <c r="D21" s="96">
        <f t="shared" si="8"/>
        <v>0</v>
      </c>
      <c r="E21" s="96">
        <f t="shared" si="8"/>
        <v>0</v>
      </c>
      <c r="F21" s="96">
        <f t="shared" si="8"/>
        <v>0</v>
      </c>
      <c r="G21" s="96">
        <f t="shared" si="8"/>
        <v>0</v>
      </c>
      <c r="H21" s="96">
        <f t="shared" si="8"/>
        <v>0</v>
      </c>
      <c r="I21" s="96">
        <f t="shared" si="8"/>
        <v>0</v>
      </c>
      <c r="J21" s="96">
        <f t="shared" si="8"/>
        <v>1</v>
      </c>
      <c r="K21" s="96">
        <f t="shared" si="8"/>
        <v>1</v>
      </c>
      <c r="L21" s="96">
        <f t="shared" si="8"/>
        <v>0</v>
      </c>
      <c r="M21" s="96">
        <f t="shared" si="8"/>
        <v>0</v>
      </c>
      <c r="N21" s="96">
        <f t="shared" si="8"/>
        <v>0</v>
      </c>
      <c r="O21" s="96">
        <f t="shared" si="8"/>
        <v>0</v>
      </c>
      <c r="P21" s="96">
        <f t="shared" si="8"/>
        <v>0</v>
      </c>
      <c r="Q21" s="96">
        <f t="shared" si="8"/>
        <v>0</v>
      </c>
      <c r="R21" s="96">
        <f t="shared" si="8"/>
        <v>2</v>
      </c>
      <c r="S21" s="96">
        <f t="shared" si="8"/>
        <v>8</v>
      </c>
      <c r="T21" s="96">
        <f t="shared" si="8"/>
        <v>3</v>
      </c>
      <c r="U21" s="96">
        <f t="shared" si="8"/>
        <v>0</v>
      </c>
      <c r="V21" s="96">
        <f t="shared" si="8"/>
        <v>0</v>
      </c>
      <c r="W21" s="96">
        <f t="shared" si="8"/>
        <v>0</v>
      </c>
      <c r="X21" s="96">
        <f t="shared" si="8"/>
        <v>0</v>
      </c>
      <c r="Y21" s="96">
        <f t="shared" si="8"/>
        <v>0</v>
      </c>
      <c r="Z21" s="96">
        <f t="shared" si="8"/>
        <v>0</v>
      </c>
      <c r="AA21" s="96">
        <f t="shared" si="8"/>
        <v>0</v>
      </c>
      <c r="AB21" s="96">
        <f t="shared" si="8"/>
        <v>0</v>
      </c>
      <c r="AC21" s="96">
        <f t="shared" si="8"/>
        <v>0</v>
      </c>
      <c r="AD21" s="96">
        <f t="shared" si="8"/>
        <v>0</v>
      </c>
      <c r="AE21" s="96">
        <f t="shared" si="8"/>
        <v>1</v>
      </c>
      <c r="AF21" s="96">
        <f t="shared" si="8"/>
        <v>0</v>
      </c>
      <c r="AG21" s="96">
        <f t="shared" si="8"/>
        <v>0</v>
      </c>
      <c r="AH21" s="96">
        <f t="shared" si="8"/>
        <v>0</v>
      </c>
      <c r="AI21" s="96">
        <f t="shared" si="8"/>
        <v>0</v>
      </c>
      <c r="AJ21" s="96">
        <f t="shared" si="8"/>
        <v>11</v>
      </c>
      <c r="AK21" s="96">
        <f t="shared" si="8"/>
        <v>8</v>
      </c>
      <c r="AL21" s="96">
        <f t="shared" si="8"/>
        <v>15</v>
      </c>
      <c r="AM21" s="96">
        <f t="shared" si="8"/>
        <v>21</v>
      </c>
      <c r="AN21" s="96">
        <f t="shared" si="8"/>
        <v>11</v>
      </c>
      <c r="AO21" s="96">
        <f t="shared" si="8"/>
        <v>2</v>
      </c>
      <c r="AP21" s="96">
        <f t="shared" si="8"/>
        <v>7</v>
      </c>
      <c r="AQ21" s="96">
        <f t="shared" si="8"/>
        <v>20</v>
      </c>
      <c r="AR21" s="96">
        <f t="shared" si="8"/>
        <v>12</v>
      </c>
      <c r="AS21" s="96">
        <f t="shared" si="8"/>
        <v>16</v>
      </c>
      <c r="AT21" s="96">
        <f t="shared" si="8"/>
        <v>1</v>
      </c>
      <c r="AU21" s="96">
        <f t="shared" si="8"/>
        <v>7</v>
      </c>
      <c r="AV21" s="96">
        <f t="shared" si="8"/>
        <v>11</v>
      </c>
      <c r="AW21" s="96">
        <f t="shared" si="8"/>
        <v>2</v>
      </c>
      <c r="AX21" s="96">
        <f t="shared" si="8"/>
        <v>0</v>
      </c>
      <c r="AY21" s="96">
        <f t="shared" si="8"/>
        <v>0</v>
      </c>
      <c r="AZ21" s="96">
        <f t="shared" si="8"/>
        <v>1</v>
      </c>
      <c r="BA21" s="96">
        <f t="shared" si="8"/>
        <v>6</v>
      </c>
      <c r="BB21" s="96">
        <f t="shared" si="8"/>
        <v>14</v>
      </c>
      <c r="BC21" s="96">
        <f t="shared" si="8"/>
        <v>11</v>
      </c>
      <c r="BD21" s="96">
        <f t="shared" si="8"/>
        <v>9</v>
      </c>
      <c r="BE21" s="96">
        <f t="shared" si="8"/>
        <v>5</v>
      </c>
      <c r="BF21" s="96">
        <f t="shared" si="8"/>
        <v>17</v>
      </c>
      <c r="BG21" s="96">
        <f t="shared" si="8"/>
        <v>13</v>
      </c>
      <c r="BH21" s="96">
        <f t="shared" si="8"/>
        <v>22</v>
      </c>
      <c r="BI21" s="96">
        <f t="shared" si="8"/>
        <v>5</v>
      </c>
      <c r="BJ21" s="96">
        <f t="shared" si="8"/>
        <v>8</v>
      </c>
      <c r="BK21" s="96">
        <f t="shared" si="8"/>
        <v>6</v>
      </c>
      <c r="BL21" s="96">
        <f t="shared" si="8"/>
        <v>7</v>
      </c>
      <c r="BM21" s="96">
        <f t="shared" si="8"/>
        <v>16</v>
      </c>
      <c r="BN21" s="96">
        <f t="shared" si="8"/>
        <v>15</v>
      </c>
      <c r="BO21" s="96">
        <f t="shared" ref="BO21:DS21" si="9">BO16+BO11+BO6</f>
        <v>3</v>
      </c>
      <c r="BP21" s="96">
        <f t="shared" si="9"/>
        <v>4</v>
      </c>
      <c r="BQ21" s="96">
        <f t="shared" si="9"/>
        <v>6</v>
      </c>
      <c r="BR21" s="96">
        <f t="shared" si="9"/>
        <v>8</v>
      </c>
      <c r="BS21" s="96">
        <f t="shared" si="9"/>
        <v>11</v>
      </c>
      <c r="BT21" s="96">
        <f t="shared" si="9"/>
        <v>10</v>
      </c>
      <c r="BU21" s="96">
        <f t="shared" si="9"/>
        <v>15</v>
      </c>
      <c r="BV21" s="96">
        <f t="shared" si="9"/>
        <v>6</v>
      </c>
      <c r="BW21" s="96">
        <f t="shared" si="9"/>
        <v>5</v>
      </c>
      <c r="BX21" s="96">
        <f t="shared" si="9"/>
        <v>7</v>
      </c>
      <c r="BY21" s="96">
        <f t="shared" si="9"/>
        <v>4</v>
      </c>
      <c r="BZ21" s="96">
        <f t="shared" si="9"/>
        <v>4</v>
      </c>
      <c r="CA21" s="96">
        <f t="shared" si="9"/>
        <v>7</v>
      </c>
      <c r="CB21" s="96">
        <f t="shared" si="9"/>
        <v>7</v>
      </c>
      <c r="CC21" s="96">
        <f t="shared" si="9"/>
        <v>36</v>
      </c>
      <c r="CD21" s="96">
        <f t="shared" si="9"/>
        <v>18</v>
      </c>
      <c r="CE21" s="96">
        <f t="shared" si="9"/>
        <v>15</v>
      </c>
      <c r="CF21" s="96">
        <f t="shared" si="9"/>
        <v>35</v>
      </c>
      <c r="CG21" s="96">
        <f t="shared" si="9"/>
        <v>34</v>
      </c>
      <c r="CH21" s="96">
        <f t="shared" si="9"/>
        <v>39</v>
      </c>
      <c r="CI21" s="96">
        <f t="shared" si="9"/>
        <v>31</v>
      </c>
      <c r="CJ21" s="96">
        <f t="shared" si="9"/>
        <v>17</v>
      </c>
      <c r="CK21" s="96">
        <f t="shared" si="9"/>
        <v>17</v>
      </c>
      <c r="CL21" s="96">
        <f t="shared" si="9"/>
        <v>13</v>
      </c>
      <c r="CM21" s="96">
        <f t="shared" si="9"/>
        <v>10</v>
      </c>
      <c r="CN21" s="96">
        <f t="shared" si="9"/>
        <v>6</v>
      </c>
      <c r="CO21" s="96">
        <f t="shared" si="9"/>
        <v>2</v>
      </c>
      <c r="CP21" s="96">
        <f t="shared" si="9"/>
        <v>3</v>
      </c>
      <c r="CQ21" s="96">
        <f t="shared" si="9"/>
        <v>2</v>
      </c>
      <c r="CR21" s="96">
        <f t="shared" si="9"/>
        <v>6</v>
      </c>
      <c r="CS21" s="96">
        <f t="shared" si="9"/>
        <v>12</v>
      </c>
      <c r="CT21" s="96">
        <f t="shared" si="9"/>
        <v>5</v>
      </c>
      <c r="CU21" s="96">
        <f t="shared" si="9"/>
        <v>6</v>
      </c>
      <c r="CV21" s="96">
        <f t="shared" si="9"/>
        <v>11</v>
      </c>
      <c r="CW21" s="96">
        <f t="shared" si="9"/>
        <v>6</v>
      </c>
      <c r="CX21" s="96">
        <f t="shared" si="9"/>
        <v>16</v>
      </c>
      <c r="CY21" s="96">
        <f t="shared" si="9"/>
        <v>2</v>
      </c>
      <c r="CZ21" s="96">
        <f t="shared" si="9"/>
        <v>4</v>
      </c>
      <c r="DA21" s="96">
        <f t="shared" si="9"/>
        <v>6</v>
      </c>
      <c r="DB21" s="96">
        <f t="shared" si="9"/>
        <v>8</v>
      </c>
      <c r="DC21" s="96">
        <f t="shared" si="9"/>
        <v>14</v>
      </c>
      <c r="DD21" s="96">
        <f t="shared" si="9"/>
        <v>10</v>
      </c>
      <c r="DE21" s="96">
        <f t="shared" si="9"/>
        <v>13</v>
      </c>
      <c r="DF21" s="96">
        <f t="shared" si="9"/>
        <v>8</v>
      </c>
      <c r="DG21" s="96">
        <f t="shared" si="9"/>
        <v>13</v>
      </c>
      <c r="DH21" s="96">
        <f t="shared" si="9"/>
        <v>3</v>
      </c>
      <c r="DI21" s="96">
        <f t="shared" si="9"/>
        <v>3</v>
      </c>
      <c r="DJ21" s="96">
        <f t="shared" si="9"/>
        <v>7</v>
      </c>
      <c r="DK21" s="96">
        <f t="shared" si="9"/>
        <v>1</v>
      </c>
      <c r="DL21" s="96">
        <f t="shared" si="9"/>
        <v>1</v>
      </c>
      <c r="DM21" s="96">
        <f t="shared" si="9"/>
        <v>4</v>
      </c>
      <c r="DN21" s="96">
        <f t="shared" si="9"/>
        <v>2</v>
      </c>
      <c r="DO21" s="96">
        <f t="shared" si="9"/>
        <v>2</v>
      </c>
      <c r="DP21" s="96">
        <f t="shared" si="9"/>
        <v>0</v>
      </c>
      <c r="DQ21" s="96">
        <f t="shared" si="9"/>
        <v>0</v>
      </c>
      <c r="DR21" s="96">
        <f t="shared" si="9"/>
        <v>0</v>
      </c>
      <c r="DS21" s="96">
        <f t="shared" si="9"/>
        <v>0</v>
      </c>
      <c r="DT21" s="97">
        <f>SUM(B21:DS21)</f>
        <v>858</v>
      </c>
    </row>
    <row r="22" spans="1:124" s="17" customFormat="1" x14ac:dyDescent="0.3">
      <c r="A22" s="35" t="s">
        <v>50</v>
      </c>
      <c r="B22" s="95">
        <f>B11+B6</f>
        <v>5</v>
      </c>
      <c r="C22" s="96">
        <f t="shared" ref="C22:BN22" si="10">C11+C6</f>
        <v>0</v>
      </c>
      <c r="D22" s="96">
        <f t="shared" si="10"/>
        <v>0</v>
      </c>
      <c r="E22" s="96">
        <f t="shared" si="10"/>
        <v>0</v>
      </c>
      <c r="F22" s="96">
        <f t="shared" si="10"/>
        <v>0</v>
      </c>
      <c r="G22" s="96">
        <f t="shared" si="10"/>
        <v>0</v>
      </c>
      <c r="H22" s="96">
        <f t="shared" si="10"/>
        <v>0</v>
      </c>
      <c r="I22" s="96">
        <f t="shared" si="10"/>
        <v>0</v>
      </c>
      <c r="J22" s="96">
        <f t="shared" si="10"/>
        <v>1</v>
      </c>
      <c r="K22" s="96">
        <f t="shared" si="10"/>
        <v>1</v>
      </c>
      <c r="L22" s="96">
        <f t="shared" si="10"/>
        <v>0</v>
      </c>
      <c r="M22" s="96">
        <f t="shared" si="10"/>
        <v>0</v>
      </c>
      <c r="N22" s="96">
        <f t="shared" si="10"/>
        <v>0</v>
      </c>
      <c r="O22" s="96">
        <f t="shared" si="10"/>
        <v>0</v>
      </c>
      <c r="P22" s="96">
        <f t="shared" si="10"/>
        <v>0</v>
      </c>
      <c r="Q22" s="96">
        <f t="shared" si="10"/>
        <v>0</v>
      </c>
      <c r="R22" s="96">
        <f t="shared" si="10"/>
        <v>2</v>
      </c>
      <c r="S22" s="96">
        <f t="shared" si="10"/>
        <v>8</v>
      </c>
      <c r="T22" s="96">
        <f t="shared" si="10"/>
        <v>3</v>
      </c>
      <c r="U22" s="96">
        <f t="shared" si="10"/>
        <v>0</v>
      </c>
      <c r="V22" s="96">
        <f t="shared" si="10"/>
        <v>0</v>
      </c>
      <c r="W22" s="96">
        <f t="shared" si="10"/>
        <v>0</v>
      </c>
      <c r="X22" s="96">
        <f t="shared" si="10"/>
        <v>0</v>
      </c>
      <c r="Y22" s="96">
        <f t="shared" si="10"/>
        <v>0</v>
      </c>
      <c r="Z22" s="96">
        <f t="shared" si="10"/>
        <v>0</v>
      </c>
      <c r="AA22" s="96">
        <f t="shared" si="10"/>
        <v>0</v>
      </c>
      <c r="AB22" s="96">
        <f t="shared" si="10"/>
        <v>0</v>
      </c>
      <c r="AC22" s="96">
        <f t="shared" si="10"/>
        <v>0</v>
      </c>
      <c r="AD22" s="96">
        <f t="shared" si="10"/>
        <v>0</v>
      </c>
      <c r="AE22" s="96">
        <f t="shared" si="10"/>
        <v>1</v>
      </c>
      <c r="AF22" s="96">
        <f t="shared" si="10"/>
        <v>0</v>
      </c>
      <c r="AG22" s="96">
        <f t="shared" si="10"/>
        <v>0</v>
      </c>
      <c r="AH22" s="96">
        <f t="shared" si="10"/>
        <v>0</v>
      </c>
      <c r="AI22" s="96">
        <f t="shared" si="10"/>
        <v>0</v>
      </c>
      <c r="AJ22" s="96">
        <f t="shared" si="10"/>
        <v>11</v>
      </c>
      <c r="AK22" s="96">
        <f t="shared" si="10"/>
        <v>8</v>
      </c>
      <c r="AL22" s="96">
        <f t="shared" si="10"/>
        <v>15</v>
      </c>
      <c r="AM22" s="96">
        <f t="shared" si="10"/>
        <v>21</v>
      </c>
      <c r="AN22" s="96">
        <f t="shared" si="10"/>
        <v>11</v>
      </c>
      <c r="AO22" s="96">
        <f t="shared" si="10"/>
        <v>2</v>
      </c>
      <c r="AP22" s="96">
        <f t="shared" si="10"/>
        <v>7</v>
      </c>
      <c r="AQ22" s="96">
        <f t="shared" si="10"/>
        <v>20</v>
      </c>
      <c r="AR22" s="96">
        <f t="shared" si="10"/>
        <v>12</v>
      </c>
      <c r="AS22" s="96">
        <f t="shared" si="10"/>
        <v>16</v>
      </c>
      <c r="AT22" s="96">
        <f t="shared" si="10"/>
        <v>1</v>
      </c>
      <c r="AU22" s="96">
        <f t="shared" si="10"/>
        <v>7</v>
      </c>
      <c r="AV22" s="96">
        <f t="shared" si="10"/>
        <v>11</v>
      </c>
      <c r="AW22" s="96">
        <f t="shared" si="10"/>
        <v>2</v>
      </c>
      <c r="AX22" s="96">
        <f t="shared" si="10"/>
        <v>0</v>
      </c>
      <c r="AY22" s="96">
        <f t="shared" si="10"/>
        <v>0</v>
      </c>
      <c r="AZ22" s="96">
        <f t="shared" si="10"/>
        <v>1</v>
      </c>
      <c r="BA22" s="96">
        <f t="shared" si="10"/>
        <v>6</v>
      </c>
      <c r="BB22" s="96">
        <f t="shared" si="10"/>
        <v>14</v>
      </c>
      <c r="BC22" s="96">
        <f t="shared" si="10"/>
        <v>11</v>
      </c>
      <c r="BD22" s="96">
        <f t="shared" si="10"/>
        <v>9</v>
      </c>
      <c r="BE22" s="96">
        <f t="shared" si="10"/>
        <v>5</v>
      </c>
      <c r="BF22" s="96">
        <f t="shared" si="10"/>
        <v>17</v>
      </c>
      <c r="BG22" s="96">
        <f t="shared" si="10"/>
        <v>13</v>
      </c>
      <c r="BH22" s="96">
        <f t="shared" si="10"/>
        <v>22</v>
      </c>
      <c r="BI22" s="96">
        <f t="shared" si="10"/>
        <v>5</v>
      </c>
      <c r="BJ22" s="96">
        <f t="shared" si="10"/>
        <v>8</v>
      </c>
      <c r="BK22" s="96">
        <f t="shared" si="10"/>
        <v>6</v>
      </c>
      <c r="BL22" s="96">
        <f t="shared" si="10"/>
        <v>7</v>
      </c>
      <c r="BM22" s="96">
        <f t="shared" si="10"/>
        <v>16</v>
      </c>
      <c r="BN22" s="96">
        <f t="shared" si="10"/>
        <v>15</v>
      </c>
      <c r="BO22" s="96">
        <f t="shared" ref="BO22:DS22" si="11">BO11+BO6</f>
        <v>3</v>
      </c>
      <c r="BP22" s="96">
        <f t="shared" si="11"/>
        <v>4</v>
      </c>
      <c r="BQ22" s="96">
        <f t="shared" si="11"/>
        <v>6</v>
      </c>
      <c r="BR22" s="96">
        <f t="shared" si="11"/>
        <v>8</v>
      </c>
      <c r="BS22" s="96">
        <f t="shared" si="11"/>
        <v>11</v>
      </c>
      <c r="BT22" s="96">
        <f t="shared" si="11"/>
        <v>10</v>
      </c>
      <c r="BU22" s="96">
        <f t="shared" si="11"/>
        <v>15</v>
      </c>
      <c r="BV22" s="96">
        <f t="shared" si="11"/>
        <v>6</v>
      </c>
      <c r="BW22" s="96">
        <f t="shared" si="11"/>
        <v>5</v>
      </c>
      <c r="BX22" s="96">
        <f t="shared" si="11"/>
        <v>7</v>
      </c>
      <c r="BY22" s="96">
        <f t="shared" si="11"/>
        <v>4</v>
      </c>
      <c r="BZ22" s="96">
        <f t="shared" si="11"/>
        <v>4</v>
      </c>
      <c r="CA22" s="96">
        <f t="shared" si="11"/>
        <v>7</v>
      </c>
      <c r="CB22" s="96">
        <f t="shared" si="11"/>
        <v>7</v>
      </c>
      <c r="CC22" s="96">
        <f t="shared" si="11"/>
        <v>36</v>
      </c>
      <c r="CD22" s="96">
        <f t="shared" si="11"/>
        <v>18</v>
      </c>
      <c r="CE22" s="96">
        <f t="shared" si="11"/>
        <v>15</v>
      </c>
      <c r="CF22" s="96">
        <f t="shared" si="11"/>
        <v>34</v>
      </c>
      <c r="CG22" s="96">
        <f t="shared" si="11"/>
        <v>34</v>
      </c>
      <c r="CH22" s="96">
        <f t="shared" si="11"/>
        <v>39</v>
      </c>
      <c r="CI22" s="96">
        <f t="shared" si="11"/>
        <v>30</v>
      </c>
      <c r="CJ22" s="96">
        <f t="shared" si="11"/>
        <v>17</v>
      </c>
      <c r="CK22" s="96">
        <f t="shared" si="11"/>
        <v>17</v>
      </c>
      <c r="CL22" s="96">
        <f t="shared" si="11"/>
        <v>13</v>
      </c>
      <c r="CM22" s="96">
        <f t="shared" si="11"/>
        <v>9</v>
      </c>
      <c r="CN22" s="96">
        <f t="shared" si="11"/>
        <v>6</v>
      </c>
      <c r="CO22" s="96">
        <f t="shared" si="11"/>
        <v>2</v>
      </c>
      <c r="CP22" s="96">
        <f t="shared" si="11"/>
        <v>3</v>
      </c>
      <c r="CQ22" s="96">
        <f t="shared" si="11"/>
        <v>2</v>
      </c>
      <c r="CR22" s="96">
        <f t="shared" si="11"/>
        <v>5</v>
      </c>
      <c r="CS22" s="96">
        <f t="shared" si="11"/>
        <v>10</v>
      </c>
      <c r="CT22" s="96">
        <f t="shared" si="11"/>
        <v>5</v>
      </c>
      <c r="CU22" s="96">
        <f t="shared" si="11"/>
        <v>6</v>
      </c>
      <c r="CV22" s="96">
        <f t="shared" si="11"/>
        <v>10</v>
      </c>
      <c r="CW22" s="96">
        <f t="shared" si="11"/>
        <v>6</v>
      </c>
      <c r="CX22" s="96">
        <f t="shared" si="11"/>
        <v>15</v>
      </c>
      <c r="CY22" s="96">
        <f t="shared" si="11"/>
        <v>2</v>
      </c>
      <c r="CZ22" s="96">
        <f t="shared" si="11"/>
        <v>4</v>
      </c>
      <c r="DA22" s="96">
        <f t="shared" si="11"/>
        <v>5</v>
      </c>
      <c r="DB22" s="96">
        <f t="shared" si="11"/>
        <v>7</v>
      </c>
      <c r="DC22" s="96">
        <f t="shared" si="11"/>
        <v>13</v>
      </c>
      <c r="DD22" s="96">
        <f t="shared" si="11"/>
        <v>10</v>
      </c>
      <c r="DE22" s="96">
        <f t="shared" si="11"/>
        <v>13</v>
      </c>
      <c r="DF22" s="96">
        <f t="shared" si="11"/>
        <v>7</v>
      </c>
      <c r="DG22" s="96">
        <f t="shared" si="11"/>
        <v>11</v>
      </c>
      <c r="DH22" s="96">
        <f t="shared" si="11"/>
        <v>3</v>
      </c>
      <c r="DI22" s="96">
        <f t="shared" si="11"/>
        <v>3</v>
      </c>
      <c r="DJ22" s="96">
        <f t="shared" si="11"/>
        <v>7</v>
      </c>
      <c r="DK22" s="96">
        <f t="shared" si="11"/>
        <v>1</v>
      </c>
      <c r="DL22" s="96">
        <f t="shared" si="11"/>
        <v>1</v>
      </c>
      <c r="DM22" s="96">
        <f t="shared" si="11"/>
        <v>3</v>
      </c>
      <c r="DN22" s="96">
        <f t="shared" si="11"/>
        <v>2</v>
      </c>
      <c r="DO22" s="96">
        <f t="shared" si="11"/>
        <v>2</v>
      </c>
      <c r="DP22" s="96">
        <f t="shared" si="11"/>
        <v>0</v>
      </c>
      <c r="DQ22" s="96">
        <f t="shared" si="11"/>
        <v>0</v>
      </c>
      <c r="DR22" s="96">
        <f t="shared" si="11"/>
        <v>0</v>
      </c>
      <c r="DS22" s="96">
        <f t="shared" si="11"/>
        <v>0</v>
      </c>
      <c r="DT22" s="97">
        <f>SUM(B22:DS22)</f>
        <v>843</v>
      </c>
    </row>
    <row r="23" spans="1:124" s="17" customFormat="1" x14ac:dyDescent="0.3">
      <c r="A23" s="35" t="s">
        <v>47</v>
      </c>
      <c r="B23" s="95">
        <f>B17+B12+B7</f>
        <v>0</v>
      </c>
      <c r="C23" s="96">
        <f t="shared" ref="C23:BN23" si="12">C17+C12+C7</f>
        <v>0</v>
      </c>
      <c r="D23" s="96">
        <f t="shared" si="12"/>
        <v>0</v>
      </c>
      <c r="E23" s="96">
        <f t="shared" si="12"/>
        <v>0</v>
      </c>
      <c r="F23" s="96">
        <f t="shared" si="12"/>
        <v>0</v>
      </c>
      <c r="G23" s="96">
        <f t="shared" si="12"/>
        <v>0</v>
      </c>
      <c r="H23" s="96">
        <f t="shared" si="12"/>
        <v>0</v>
      </c>
      <c r="I23" s="96">
        <f t="shared" si="12"/>
        <v>0</v>
      </c>
      <c r="J23" s="96">
        <f t="shared" si="12"/>
        <v>0</v>
      </c>
      <c r="K23" s="96">
        <f t="shared" si="12"/>
        <v>0</v>
      </c>
      <c r="L23" s="96">
        <f t="shared" si="12"/>
        <v>0</v>
      </c>
      <c r="M23" s="96">
        <f t="shared" si="12"/>
        <v>0</v>
      </c>
      <c r="N23" s="96">
        <f t="shared" si="12"/>
        <v>0</v>
      </c>
      <c r="O23" s="96">
        <f t="shared" si="12"/>
        <v>0</v>
      </c>
      <c r="P23" s="96">
        <f t="shared" si="12"/>
        <v>0</v>
      </c>
      <c r="Q23" s="96">
        <f t="shared" si="12"/>
        <v>0</v>
      </c>
      <c r="R23" s="96">
        <f t="shared" si="12"/>
        <v>0</v>
      </c>
      <c r="S23" s="96">
        <f t="shared" si="12"/>
        <v>0</v>
      </c>
      <c r="T23" s="96">
        <f t="shared" si="12"/>
        <v>0</v>
      </c>
      <c r="U23" s="96">
        <f t="shared" si="12"/>
        <v>0</v>
      </c>
      <c r="V23" s="96">
        <f t="shared" si="12"/>
        <v>0</v>
      </c>
      <c r="W23" s="96">
        <f t="shared" si="12"/>
        <v>0</v>
      </c>
      <c r="X23" s="96">
        <f t="shared" si="12"/>
        <v>1</v>
      </c>
      <c r="Y23" s="96">
        <f t="shared" si="12"/>
        <v>1</v>
      </c>
      <c r="Z23" s="96">
        <f t="shared" si="12"/>
        <v>0</v>
      </c>
      <c r="AA23" s="96">
        <f t="shared" si="12"/>
        <v>0</v>
      </c>
      <c r="AB23" s="96">
        <f t="shared" si="12"/>
        <v>0</v>
      </c>
      <c r="AC23" s="96">
        <f t="shared" si="12"/>
        <v>0</v>
      </c>
      <c r="AD23" s="96">
        <f t="shared" si="12"/>
        <v>0</v>
      </c>
      <c r="AE23" s="96">
        <f t="shared" si="12"/>
        <v>0</v>
      </c>
      <c r="AF23" s="96">
        <f t="shared" si="12"/>
        <v>0</v>
      </c>
      <c r="AG23" s="96">
        <f t="shared" si="12"/>
        <v>0</v>
      </c>
      <c r="AH23" s="96">
        <f t="shared" si="12"/>
        <v>0</v>
      </c>
      <c r="AI23" s="96">
        <f t="shared" si="12"/>
        <v>0</v>
      </c>
      <c r="AJ23" s="96">
        <f t="shared" si="12"/>
        <v>0</v>
      </c>
      <c r="AK23" s="96">
        <f t="shared" si="12"/>
        <v>0</v>
      </c>
      <c r="AL23" s="96">
        <f t="shared" si="12"/>
        <v>5</v>
      </c>
      <c r="AM23" s="96">
        <f t="shared" si="12"/>
        <v>13</v>
      </c>
      <c r="AN23" s="96">
        <f t="shared" si="12"/>
        <v>0</v>
      </c>
      <c r="AO23" s="96">
        <f t="shared" si="12"/>
        <v>0</v>
      </c>
      <c r="AP23" s="96">
        <f t="shared" si="12"/>
        <v>0</v>
      </c>
      <c r="AQ23" s="96">
        <f t="shared" si="12"/>
        <v>4</v>
      </c>
      <c r="AR23" s="96">
        <f t="shared" si="12"/>
        <v>3</v>
      </c>
      <c r="AS23" s="96">
        <f t="shared" si="12"/>
        <v>1</v>
      </c>
      <c r="AT23" s="96">
        <f t="shared" si="12"/>
        <v>1</v>
      </c>
      <c r="AU23" s="96">
        <f t="shared" si="12"/>
        <v>2</v>
      </c>
      <c r="AV23" s="96">
        <f t="shared" si="12"/>
        <v>1</v>
      </c>
      <c r="AW23" s="96">
        <f t="shared" si="12"/>
        <v>1</v>
      </c>
      <c r="AX23" s="96">
        <f t="shared" si="12"/>
        <v>1</v>
      </c>
      <c r="AY23" s="96">
        <f t="shared" si="12"/>
        <v>3</v>
      </c>
      <c r="AZ23" s="96">
        <f t="shared" si="12"/>
        <v>0</v>
      </c>
      <c r="BA23" s="96">
        <f t="shared" si="12"/>
        <v>0</v>
      </c>
      <c r="BB23" s="96">
        <f t="shared" si="12"/>
        <v>1</v>
      </c>
      <c r="BC23" s="96">
        <f t="shared" si="12"/>
        <v>6</v>
      </c>
      <c r="BD23" s="96">
        <f t="shared" si="12"/>
        <v>16</v>
      </c>
      <c r="BE23" s="96">
        <f t="shared" si="12"/>
        <v>33</v>
      </c>
      <c r="BF23" s="96">
        <f t="shared" si="12"/>
        <v>1</v>
      </c>
      <c r="BG23" s="96">
        <f t="shared" si="12"/>
        <v>13</v>
      </c>
      <c r="BH23" s="96">
        <f t="shared" si="12"/>
        <v>3</v>
      </c>
      <c r="BI23" s="96">
        <f t="shared" si="12"/>
        <v>7</v>
      </c>
      <c r="BJ23" s="96">
        <f t="shared" si="12"/>
        <v>9</v>
      </c>
      <c r="BK23" s="96">
        <f t="shared" si="12"/>
        <v>3</v>
      </c>
      <c r="BL23" s="96">
        <f t="shared" si="12"/>
        <v>5</v>
      </c>
      <c r="BM23" s="96">
        <f t="shared" si="12"/>
        <v>2</v>
      </c>
      <c r="BN23" s="96">
        <f t="shared" si="12"/>
        <v>3</v>
      </c>
      <c r="BO23" s="96">
        <f t="shared" ref="BO23:DS23" si="13">BO17+BO12+BO7</f>
        <v>0</v>
      </c>
      <c r="BP23" s="96">
        <f t="shared" si="13"/>
        <v>0</v>
      </c>
      <c r="BQ23" s="96">
        <f t="shared" si="13"/>
        <v>0</v>
      </c>
      <c r="BR23" s="96">
        <f t="shared" si="13"/>
        <v>0</v>
      </c>
      <c r="BS23" s="96">
        <f t="shared" si="13"/>
        <v>0</v>
      </c>
      <c r="BT23" s="96">
        <f t="shared" si="13"/>
        <v>0</v>
      </c>
      <c r="BU23" s="96">
        <f t="shared" si="13"/>
        <v>3</v>
      </c>
      <c r="BV23" s="96">
        <f t="shared" si="13"/>
        <v>0</v>
      </c>
      <c r="BW23" s="96">
        <f t="shared" si="13"/>
        <v>7</v>
      </c>
      <c r="BX23" s="96">
        <f t="shared" si="13"/>
        <v>1</v>
      </c>
      <c r="BY23" s="96">
        <f t="shared" si="13"/>
        <v>1</v>
      </c>
      <c r="BZ23" s="96">
        <f t="shared" si="13"/>
        <v>0</v>
      </c>
      <c r="CA23" s="96">
        <f t="shared" si="13"/>
        <v>1</v>
      </c>
      <c r="CB23" s="96">
        <f t="shared" si="13"/>
        <v>3</v>
      </c>
      <c r="CC23" s="96">
        <f t="shared" si="13"/>
        <v>0</v>
      </c>
      <c r="CD23" s="96">
        <f t="shared" si="13"/>
        <v>1</v>
      </c>
      <c r="CE23" s="96">
        <f t="shared" si="13"/>
        <v>4</v>
      </c>
      <c r="CF23" s="96">
        <f t="shared" si="13"/>
        <v>15</v>
      </c>
      <c r="CG23" s="96">
        <f t="shared" si="13"/>
        <v>9</v>
      </c>
      <c r="CH23" s="96">
        <f t="shared" si="13"/>
        <v>14</v>
      </c>
      <c r="CI23" s="96">
        <f t="shared" si="13"/>
        <v>3</v>
      </c>
      <c r="CJ23" s="96">
        <f t="shared" si="13"/>
        <v>2</v>
      </c>
      <c r="CK23" s="96">
        <f t="shared" si="13"/>
        <v>3</v>
      </c>
      <c r="CL23" s="96">
        <f t="shared" si="13"/>
        <v>1</v>
      </c>
      <c r="CM23" s="96">
        <f t="shared" si="13"/>
        <v>0</v>
      </c>
      <c r="CN23" s="96">
        <f t="shared" si="13"/>
        <v>0</v>
      </c>
      <c r="CO23" s="96">
        <f t="shared" si="13"/>
        <v>0</v>
      </c>
      <c r="CP23" s="96">
        <f t="shared" si="13"/>
        <v>1</v>
      </c>
      <c r="CQ23" s="96">
        <f t="shared" si="13"/>
        <v>2</v>
      </c>
      <c r="CR23" s="96">
        <f t="shared" si="13"/>
        <v>2</v>
      </c>
      <c r="CS23" s="96">
        <f t="shared" si="13"/>
        <v>4</v>
      </c>
      <c r="CT23" s="96">
        <f t="shared" si="13"/>
        <v>10</v>
      </c>
      <c r="CU23" s="96">
        <f t="shared" si="13"/>
        <v>2</v>
      </c>
      <c r="CV23" s="96">
        <f t="shared" si="13"/>
        <v>4</v>
      </c>
      <c r="CW23" s="96">
        <f t="shared" si="13"/>
        <v>1</v>
      </c>
      <c r="CX23" s="96">
        <f t="shared" si="13"/>
        <v>1</v>
      </c>
      <c r="CY23" s="96">
        <f t="shared" si="13"/>
        <v>2</v>
      </c>
      <c r="CZ23" s="96">
        <f t="shared" si="13"/>
        <v>1</v>
      </c>
      <c r="DA23" s="96">
        <f t="shared" si="13"/>
        <v>2</v>
      </c>
      <c r="DB23" s="96">
        <f t="shared" si="13"/>
        <v>6</v>
      </c>
      <c r="DC23" s="96">
        <f t="shared" si="13"/>
        <v>1</v>
      </c>
      <c r="DD23" s="96">
        <f t="shared" si="13"/>
        <v>10</v>
      </c>
      <c r="DE23" s="96">
        <f t="shared" si="13"/>
        <v>1</v>
      </c>
      <c r="DF23" s="96">
        <f t="shared" si="13"/>
        <v>1</v>
      </c>
      <c r="DG23" s="96">
        <f t="shared" si="13"/>
        <v>1</v>
      </c>
      <c r="DH23" s="96">
        <f t="shared" si="13"/>
        <v>1</v>
      </c>
      <c r="DI23" s="96">
        <f t="shared" si="13"/>
        <v>4</v>
      </c>
      <c r="DJ23" s="96">
        <f t="shared" si="13"/>
        <v>1</v>
      </c>
      <c r="DK23" s="96">
        <f t="shared" si="13"/>
        <v>0</v>
      </c>
      <c r="DL23" s="96">
        <f t="shared" si="13"/>
        <v>0</v>
      </c>
      <c r="DM23" s="96">
        <f t="shared" si="13"/>
        <v>0</v>
      </c>
      <c r="DN23" s="96">
        <f t="shared" si="13"/>
        <v>0</v>
      </c>
      <c r="DO23" s="96">
        <f t="shared" si="13"/>
        <v>3</v>
      </c>
      <c r="DP23" s="96">
        <f t="shared" si="13"/>
        <v>2</v>
      </c>
      <c r="DQ23" s="96">
        <f t="shared" si="13"/>
        <v>0</v>
      </c>
      <c r="DR23" s="96">
        <f t="shared" si="13"/>
        <v>0</v>
      </c>
      <c r="DS23" s="96">
        <f t="shared" si="13"/>
        <v>0</v>
      </c>
      <c r="DT23" s="97">
        <f>SUM(B23:DS23)</f>
        <v>270</v>
      </c>
    </row>
    <row r="24" spans="1:124" s="17" customFormat="1" x14ac:dyDescent="0.3">
      <c r="A24" s="35" t="s">
        <v>51</v>
      </c>
      <c r="B24" s="95">
        <f>B12+B7</f>
        <v>0</v>
      </c>
      <c r="C24" s="96">
        <f t="shared" ref="C24:BN24" si="14">C12+C7</f>
        <v>0</v>
      </c>
      <c r="D24" s="96">
        <f t="shared" si="14"/>
        <v>0</v>
      </c>
      <c r="E24" s="96">
        <f t="shared" si="14"/>
        <v>0</v>
      </c>
      <c r="F24" s="96">
        <f t="shared" si="14"/>
        <v>0</v>
      </c>
      <c r="G24" s="96">
        <f t="shared" si="14"/>
        <v>0</v>
      </c>
      <c r="H24" s="96">
        <f t="shared" si="14"/>
        <v>0</v>
      </c>
      <c r="I24" s="96">
        <f t="shared" si="14"/>
        <v>0</v>
      </c>
      <c r="J24" s="96">
        <f t="shared" si="14"/>
        <v>0</v>
      </c>
      <c r="K24" s="96">
        <f t="shared" si="14"/>
        <v>0</v>
      </c>
      <c r="L24" s="96">
        <f t="shared" si="14"/>
        <v>0</v>
      </c>
      <c r="M24" s="96">
        <f t="shared" si="14"/>
        <v>0</v>
      </c>
      <c r="N24" s="96">
        <f t="shared" si="14"/>
        <v>0</v>
      </c>
      <c r="O24" s="96">
        <f t="shared" si="14"/>
        <v>0</v>
      </c>
      <c r="P24" s="96">
        <f t="shared" si="14"/>
        <v>0</v>
      </c>
      <c r="Q24" s="96">
        <f t="shared" si="14"/>
        <v>0</v>
      </c>
      <c r="R24" s="96">
        <f t="shared" si="14"/>
        <v>0</v>
      </c>
      <c r="S24" s="96">
        <f t="shared" si="14"/>
        <v>0</v>
      </c>
      <c r="T24" s="96">
        <f t="shared" si="14"/>
        <v>0</v>
      </c>
      <c r="U24" s="96">
        <f t="shared" si="14"/>
        <v>0</v>
      </c>
      <c r="V24" s="96">
        <f t="shared" si="14"/>
        <v>0</v>
      </c>
      <c r="W24" s="96">
        <f t="shared" si="14"/>
        <v>0</v>
      </c>
      <c r="X24" s="96">
        <f t="shared" si="14"/>
        <v>1</v>
      </c>
      <c r="Y24" s="96">
        <f t="shared" si="14"/>
        <v>1</v>
      </c>
      <c r="Z24" s="96">
        <f t="shared" si="14"/>
        <v>0</v>
      </c>
      <c r="AA24" s="96">
        <f t="shared" si="14"/>
        <v>0</v>
      </c>
      <c r="AB24" s="96">
        <f t="shared" si="14"/>
        <v>0</v>
      </c>
      <c r="AC24" s="96">
        <f t="shared" si="14"/>
        <v>0</v>
      </c>
      <c r="AD24" s="96">
        <f t="shared" si="14"/>
        <v>0</v>
      </c>
      <c r="AE24" s="96">
        <f t="shared" si="14"/>
        <v>0</v>
      </c>
      <c r="AF24" s="96">
        <f t="shared" si="14"/>
        <v>0</v>
      </c>
      <c r="AG24" s="96">
        <f t="shared" si="14"/>
        <v>0</v>
      </c>
      <c r="AH24" s="96">
        <f t="shared" si="14"/>
        <v>0</v>
      </c>
      <c r="AI24" s="96">
        <f t="shared" si="14"/>
        <v>0</v>
      </c>
      <c r="AJ24" s="96">
        <f t="shared" si="14"/>
        <v>0</v>
      </c>
      <c r="AK24" s="96">
        <f t="shared" si="14"/>
        <v>0</v>
      </c>
      <c r="AL24" s="96">
        <f t="shared" si="14"/>
        <v>5</v>
      </c>
      <c r="AM24" s="96">
        <f t="shared" si="14"/>
        <v>13</v>
      </c>
      <c r="AN24" s="96">
        <f t="shared" si="14"/>
        <v>0</v>
      </c>
      <c r="AO24" s="96">
        <f t="shared" si="14"/>
        <v>0</v>
      </c>
      <c r="AP24" s="96">
        <f t="shared" si="14"/>
        <v>0</v>
      </c>
      <c r="AQ24" s="96">
        <f t="shared" si="14"/>
        <v>4</v>
      </c>
      <c r="AR24" s="96">
        <f t="shared" si="14"/>
        <v>3</v>
      </c>
      <c r="AS24" s="96">
        <f t="shared" si="14"/>
        <v>1</v>
      </c>
      <c r="AT24" s="96">
        <f t="shared" si="14"/>
        <v>1</v>
      </c>
      <c r="AU24" s="96">
        <f t="shared" si="14"/>
        <v>2</v>
      </c>
      <c r="AV24" s="96">
        <f t="shared" si="14"/>
        <v>1</v>
      </c>
      <c r="AW24" s="96">
        <f t="shared" si="14"/>
        <v>1</v>
      </c>
      <c r="AX24" s="96">
        <f t="shared" si="14"/>
        <v>1</v>
      </c>
      <c r="AY24" s="96">
        <f t="shared" si="14"/>
        <v>3</v>
      </c>
      <c r="AZ24" s="96">
        <f t="shared" si="14"/>
        <v>0</v>
      </c>
      <c r="BA24" s="96">
        <f t="shared" si="14"/>
        <v>0</v>
      </c>
      <c r="BB24" s="96">
        <f t="shared" si="14"/>
        <v>1</v>
      </c>
      <c r="BC24" s="96">
        <f t="shared" si="14"/>
        <v>6</v>
      </c>
      <c r="BD24" s="96">
        <f t="shared" si="14"/>
        <v>16</v>
      </c>
      <c r="BE24" s="96">
        <f t="shared" si="14"/>
        <v>32</v>
      </c>
      <c r="BF24" s="96">
        <f t="shared" si="14"/>
        <v>1</v>
      </c>
      <c r="BG24" s="96">
        <f t="shared" si="14"/>
        <v>13</v>
      </c>
      <c r="BH24" s="96">
        <f t="shared" si="14"/>
        <v>3</v>
      </c>
      <c r="BI24" s="96">
        <f t="shared" si="14"/>
        <v>7</v>
      </c>
      <c r="BJ24" s="96">
        <f t="shared" si="14"/>
        <v>9</v>
      </c>
      <c r="BK24" s="96">
        <f t="shared" si="14"/>
        <v>3</v>
      </c>
      <c r="BL24" s="96">
        <f t="shared" si="14"/>
        <v>5</v>
      </c>
      <c r="BM24" s="96">
        <f t="shared" si="14"/>
        <v>2</v>
      </c>
      <c r="BN24" s="96">
        <f t="shared" si="14"/>
        <v>3</v>
      </c>
      <c r="BO24" s="96">
        <f t="shared" ref="BO24:DS24" si="15">BO12+BO7</f>
        <v>0</v>
      </c>
      <c r="BP24" s="96">
        <f t="shared" si="15"/>
        <v>0</v>
      </c>
      <c r="BQ24" s="96">
        <f t="shared" si="15"/>
        <v>0</v>
      </c>
      <c r="BR24" s="96">
        <f t="shared" si="15"/>
        <v>0</v>
      </c>
      <c r="BS24" s="96">
        <f t="shared" si="15"/>
        <v>0</v>
      </c>
      <c r="BT24" s="96">
        <f t="shared" si="15"/>
        <v>0</v>
      </c>
      <c r="BU24" s="96">
        <f t="shared" si="15"/>
        <v>3</v>
      </c>
      <c r="BV24" s="96">
        <f t="shared" si="15"/>
        <v>0</v>
      </c>
      <c r="BW24" s="96">
        <f t="shared" si="15"/>
        <v>7</v>
      </c>
      <c r="BX24" s="96">
        <f t="shared" si="15"/>
        <v>1</v>
      </c>
      <c r="BY24" s="96">
        <f t="shared" si="15"/>
        <v>1</v>
      </c>
      <c r="BZ24" s="96">
        <f t="shared" si="15"/>
        <v>0</v>
      </c>
      <c r="CA24" s="96">
        <f t="shared" si="15"/>
        <v>0</v>
      </c>
      <c r="CB24" s="96">
        <f t="shared" si="15"/>
        <v>3</v>
      </c>
      <c r="CC24" s="96">
        <f t="shared" si="15"/>
        <v>0</v>
      </c>
      <c r="CD24" s="96">
        <f t="shared" si="15"/>
        <v>1</v>
      </c>
      <c r="CE24" s="96">
        <f t="shared" si="15"/>
        <v>4</v>
      </c>
      <c r="CF24" s="96">
        <f t="shared" si="15"/>
        <v>14</v>
      </c>
      <c r="CG24" s="96">
        <f t="shared" si="15"/>
        <v>9</v>
      </c>
      <c r="CH24" s="96">
        <f t="shared" si="15"/>
        <v>13</v>
      </c>
      <c r="CI24" s="96">
        <f t="shared" si="15"/>
        <v>3</v>
      </c>
      <c r="CJ24" s="96">
        <f t="shared" si="15"/>
        <v>2</v>
      </c>
      <c r="CK24" s="96">
        <f t="shared" si="15"/>
        <v>2</v>
      </c>
      <c r="CL24" s="96">
        <f t="shared" si="15"/>
        <v>1</v>
      </c>
      <c r="CM24" s="96">
        <f t="shared" si="15"/>
        <v>0</v>
      </c>
      <c r="CN24" s="96">
        <f t="shared" si="15"/>
        <v>0</v>
      </c>
      <c r="CO24" s="96">
        <f t="shared" si="15"/>
        <v>0</v>
      </c>
      <c r="CP24" s="96">
        <f t="shared" si="15"/>
        <v>1</v>
      </c>
      <c r="CQ24" s="96">
        <f t="shared" si="15"/>
        <v>1</v>
      </c>
      <c r="CR24" s="96">
        <f t="shared" si="15"/>
        <v>2</v>
      </c>
      <c r="CS24" s="96">
        <f t="shared" si="15"/>
        <v>1</v>
      </c>
      <c r="CT24" s="96">
        <f t="shared" si="15"/>
        <v>8</v>
      </c>
      <c r="CU24" s="96">
        <f t="shared" si="15"/>
        <v>2</v>
      </c>
      <c r="CV24" s="96">
        <f t="shared" si="15"/>
        <v>4</v>
      </c>
      <c r="CW24" s="96">
        <f t="shared" si="15"/>
        <v>1</v>
      </c>
      <c r="CX24" s="96">
        <f t="shared" si="15"/>
        <v>1</v>
      </c>
      <c r="CY24" s="96">
        <f t="shared" si="15"/>
        <v>1</v>
      </c>
      <c r="CZ24" s="96">
        <f t="shared" si="15"/>
        <v>1</v>
      </c>
      <c r="DA24" s="96">
        <f t="shared" si="15"/>
        <v>2</v>
      </c>
      <c r="DB24" s="96">
        <f t="shared" si="15"/>
        <v>4</v>
      </c>
      <c r="DC24" s="96">
        <f t="shared" si="15"/>
        <v>0</v>
      </c>
      <c r="DD24" s="96">
        <f t="shared" si="15"/>
        <v>10</v>
      </c>
      <c r="DE24" s="96">
        <f t="shared" si="15"/>
        <v>1</v>
      </c>
      <c r="DF24" s="96">
        <f t="shared" si="15"/>
        <v>1</v>
      </c>
      <c r="DG24" s="96">
        <f t="shared" si="15"/>
        <v>0</v>
      </c>
      <c r="DH24" s="96">
        <f t="shared" si="15"/>
        <v>1</v>
      </c>
      <c r="DI24" s="96">
        <f t="shared" si="15"/>
        <v>4</v>
      </c>
      <c r="DJ24" s="96">
        <f t="shared" si="15"/>
        <v>1</v>
      </c>
      <c r="DK24" s="96">
        <f t="shared" si="15"/>
        <v>0</v>
      </c>
      <c r="DL24" s="96">
        <f t="shared" si="15"/>
        <v>0</v>
      </c>
      <c r="DM24" s="96">
        <f t="shared" si="15"/>
        <v>0</v>
      </c>
      <c r="DN24" s="96">
        <f t="shared" si="15"/>
        <v>0</v>
      </c>
      <c r="DO24" s="96">
        <f t="shared" si="15"/>
        <v>3</v>
      </c>
      <c r="DP24" s="96">
        <f t="shared" si="15"/>
        <v>2</v>
      </c>
      <c r="DQ24" s="96">
        <f t="shared" si="15"/>
        <v>0</v>
      </c>
      <c r="DR24" s="96">
        <f t="shared" si="15"/>
        <v>0</v>
      </c>
      <c r="DS24" s="96">
        <f t="shared" si="15"/>
        <v>0</v>
      </c>
      <c r="DT24" s="97">
        <f>SUM(B24:DS24)</f>
        <v>254</v>
      </c>
    </row>
    <row r="25" spans="1:124" s="17" customFormat="1" x14ac:dyDescent="0.3">
      <c r="A25" s="35" t="s">
        <v>48</v>
      </c>
      <c r="B25" s="95">
        <f>B18+B13+B8</f>
        <v>0</v>
      </c>
      <c r="C25" s="96">
        <f t="shared" ref="C25:BN25" si="16">C18+C13+C8</f>
        <v>0</v>
      </c>
      <c r="D25" s="96">
        <f t="shared" si="16"/>
        <v>0</v>
      </c>
      <c r="E25" s="96">
        <f t="shared" si="16"/>
        <v>0</v>
      </c>
      <c r="F25" s="96">
        <f t="shared" si="16"/>
        <v>0</v>
      </c>
      <c r="G25" s="96">
        <f t="shared" si="16"/>
        <v>0</v>
      </c>
      <c r="H25" s="96">
        <f t="shared" si="16"/>
        <v>0</v>
      </c>
      <c r="I25" s="96">
        <f t="shared" si="16"/>
        <v>0</v>
      </c>
      <c r="J25" s="96">
        <f t="shared" si="16"/>
        <v>0</v>
      </c>
      <c r="K25" s="96">
        <f t="shared" si="16"/>
        <v>0</v>
      </c>
      <c r="L25" s="96">
        <f t="shared" si="16"/>
        <v>0</v>
      </c>
      <c r="M25" s="96">
        <f t="shared" si="16"/>
        <v>0</v>
      </c>
      <c r="N25" s="96">
        <f t="shared" si="16"/>
        <v>0</v>
      </c>
      <c r="O25" s="96">
        <f t="shared" si="16"/>
        <v>0</v>
      </c>
      <c r="P25" s="96">
        <f t="shared" si="16"/>
        <v>0</v>
      </c>
      <c r="Q25" s="96">
        <f t="shared" si="16"/>
        <v>0</v>
      </c>
      <c r="R25" s="96">
        <f t="shared" si="16"/>
        <v>0</v>
      </c>
      <c r="S25" s="96">
        <f t="shared" si="16"/>
        <v>0</v>
      </c>
      <c r="T25" s="96">
        <f t="shared" si="16"/>
        <v>0</v>
      </c>
      <c r="U25" s="96">
        <f t="shared" si="16"/>
        <v>0</v>
      </c>
      <c r="V25" s="96">
        <f t="shared" si="16"/>
        <v>0</v>
      </c>
      <c r="W25" s="96">
        <f t="shared" si="16"/>
        <v>0</v>
      </c>
      <c r="X25" s="96">
        <f t="shared" si="16"/>
        <v>0</v>
      </c>
      <c r="Y25" s="96">
        <f t="shared" si="16"/>
        <v>0</v>
      </c>
      <c r="Z25" s="96">
        <f t="shared" si="16"/>
        <v>0</v>
      </c>
      <c r="AA25" s="96">
        <f t="shared" si="16"/>
        <v>0</v>
      </c>
      <c r="AB25" s="96">
        <f t="shared" si="16"/>
        <v>0</v>
      </c>
      <c r="AC25" s="96">
        <f t="shared" si="16"/>
        <v>0</v>
      </c>
      <c r="AD25" s="96">
        <f t="shared" si="16"/>
        <v>0</v>
      </c>
      <c r="AE25" s="96">
        <f t="shared" si="16"/>
        <v>0</v>
      </c>
      <c r="AF25" s="96">
        <f t="shared" si="16"/>
        <v>0</v>
      </c>
      <c r="AG25" s="96">
        <f t="shared" si="16"/>
        <v>0</v>
      </c>
      <c r="AH25" s="96">
        <f t="shared" si="16"/>
        <v>0</v>
      </c>
      <c r="AI25" s="96">
        <f t="shared" si="16"/>
        <v>0</v>
      </c>
      <c r="AJ25" s="96">
        <f t="shared" si="16"/>
        <v>0</v>
      </c>
      <c r="AK25" s="96">
        <f t="shared" si="16"/>
        <v>0</v>
      </c>
      <c r="AL25" s="96">
        <f t="shared" si="16"/>
        <v>0</v>
      </c>
      <c r="AM25" s="96">
        <f t="shared" si="16"/>
        <v>39</v>
      </c>
      <c r="AN25" s="96">
        <f t="shared" si="16"/>
        <v>19</v>
      </c>
      <c r="AO25" s="96">
        <f t="shared" si="16"/>
        <v>22</v>
      </c>
      <c r="AP25" s="96">
        <f t="shared" si="16"/>
        <v>48</v>
      </c>
      <c r="AQ25" s="96">
        <f t="shared" si="16"/>
        <v>138</v>
      </c>
      <c r="AR25" s="96">
        <f t="shared" si="16"/>
        <v>35</v>
      </c>
      <c r="AS25" s="96">
        <f t="shared" si="16"/>
        <v>0</v>
      </c>
      <c r="AT25" s="96">
        <f t="shared" si="16"/>
        <v>6</v>
      </c>
      <c r="AU25" s="96">
        <f t="shared" si="16"/>
        <v>7</v>
      </c>
      <c r="AV25" s="96">
        <f t="shared" si="16"/>
        <v>7</v>
      </c>
      <c r="AW25" s="96">
        <f t="shared" si="16"/>
        <v>7</v>
      </c>
      <c r="AX25" s="96">
        <f t="shared" si="16"/>
        <v>1</v>
      </c>
      <c r="AY25" s="96">
        <f t="shared" si="16"/>
        <v>3</v>
      </c>
      <c r="AZ25" s="96">
        <f t="shared" si="16"/>
        <v>10</v>
      </c>
      <c r="BA25" s="96">
        <f t="shared" si="16"/>
        <v>5</v>
      </c>
      <c r="BB25" s="96">
        <f t="shared" si="16"/>
        <v>8</v>
      </c>
      <c r="BC25" s="96">
        <f t="shared" si="16"/>
        <v>9</v>
      </c>
      <c r="BD25" s="96">
        <f t="shared" si="16"/>
        <v>5</v>
      </c>
      <c r="BE25" s="96">
        <f t="shared" si="16"/>
        <v>13</v>
      </c>
      <c r="BF25" s="96">
        <f t="shared" si="16"/>
        <v>9</v>
      </c>
      <c r="BG25" s="96">
        <f t="shared" si="16"/>
        <v>16</v>
      </c>
      <c r="BH25" s="96">
        <f t="shared" si="16"/>
        <v>13</v>
      </c>
      <c r="BI25" s="96">
        <f t="shared" si="16"/>
        <v>25</v>
      </c>
      <c r="BJ25" s="96">
        <f t="shared" si="16"/>
        <v>17</v>
      </c>
      <c r="BK25" s="96">
        <f t="shared" si="16"/>
        <v>12</v>
      </c>
      <c r="BL25" s="96">
        <f t="shared" si="16"/>
        <v>14</v>
      </c>
      <c r="BM25" s="96">
        <f t="shared" si="16"/>
        <v>7</v>
      </c>
      <c r="BN25" s="96">
        <f t="shared" si="16"/>
        <v>3</v>
      </c>
      <c r="BO25" s="96">
        <f t="shared" ref="BO25:DS25" si="17">BO18+BO13+BO8</f>
        <v>2</v>
      </c>
      <c r="BP25" s="96">
        <f t="shared" si="17"/>
        <v>1</v>
      </c>
      <c r="BQ25" s="96">
        <f t="shared" si="17"/>
        <v>0</v>
      </c>
      <c r="BR25" s="96">
        <f t="shared" si="17"/>
        <v>1</v>
      </c>
      <c r="BS25" s="96">
        <f t="shared" si="17"/>
        <v>0</v>
      </c>
      <c r="BT25" s="96">
        <f t="shared" si="17"/>
        <v>0</v>
      </c>
      <c r="BU25" s="96">
        <f t="shared" si="17"/>
        <v>1</v>
      </c>
      <c r="BV25" s="96">
        <f t="shared" si="17"/>
        <v>5</v>
      </c>
      <c r="BW25" s="96">
        <f t="shared" si="17"/>
        <v>12</v>
      </c>
      <c r="BX25" s="96">
        <f t="shared" si="17"/>
        <v>0</v>
      </c>
      <c r="BY25" s="96">
        <f t="shared" si="17"/>
        <v>3</v>
      </c>
      <c r="BZ25" s="96">
        <f t="shared" si="17"/>
        <v>8</v>
      </c>
      <c r="CA25" s="96">
        <f t="shared" si="17"/>
        <v>2</v>
      </c>
      <c r="CB25" s="96">
        <f t="shared" si="17"/>
        <v>19</v>
      </c>
      <c r="CC25" s="96">
        <f t="shared" si="17"/>
        <v>6</v>
      </c>
      <c r="CD25" s="96">
        <f t="shared" si="17"/>
        <v>6</v>
      </c>
      <c r="CE25" s="96">
        <f t="shared" si="17"/>
        <v>1</v>
      </c>
      <c r="CF25" s="96">
        <f t="shared" si="17"/>
        <v>4</v>
      </c>
      <c r="CG25" s="96">
        <f t="shared" si="17"/>
        <v>29</v>
      </c>
      <c r="CH25" s="96">
        <f t="shared" si="17"/>
        <v>19</v>
      </c>
      <c r="CI25" s="96">
        <f t="shared" si="17"/>
        <v>6</v>
      </c>
      <c r="CJ25" s="96">
        <f t="shared" si="17"/>
        <v>33</v>
      </c>
      <c r="CK25" s="96">
        <f t="shared" si="17"/>
        <v>25</v>
      </c>
      <c r="CL25" s="96">
        <f t="shared" si="17"/>
        <v>25</v>
      </c>
      <c r="CM25" s="96">
        <f t="shared" si="17"/>
        <v>4</v>
      </c>
      <c r="CN25" s="96">
        <f t="shared" si="17"/>
        <v>10</v>
      </c>
      <c r="CO25" s="96">
        <f t="shared" si="17"/>
        <v>10</v>
      </c>
      <c r="CP25" s="96">
        <f t="shared" si="17"/>
        <v>16</v>
      </c>
      <c r="CQ25" s="96">
        <f t="shared" si="17"/>
        <v>31</v>
      </c>
      <c r="CR25" s="96">
        <f t="shared" si="17"/>
        <v>33</v>
      </c>
      <c r="CS25" s="96">
        <f t="shared" si="17"/>
        <v>34</v>
      </c>
      <c r="CT25" s="96">
        <f t="shared" si="17"/>
        <v>28</v>
      </c>
      <c r="CU25" s="96">
        <f t="shared" si="17"/>
        <v>12</v>
      </c>
      <c r="CV25" s="96">
        <f t="shared" si="17"/>
        <v>13</v>
      </c>
      <c r="CW25" s="96">
        <f t="shared" si="17"/>
        <v>21</v>
      </c>
      <c r="CX25" s="96">
        <f t="shared" si="17"/>
        <v>20</v>
      </c>
      <c r="CY25" s="96">
        <f t="shared" si="17"/>
        <v>18</v>
      </c>
      <c r="CZ25" s="96">
        <f t="shared" si="17"/>
        <v>14</v>
      </c>
      <c r="DA25" s="96">
        <f t="shared" si="17"/>
        <v>23</v>
      </c>
      <c r="DB25" s="96">
        <f t="shared" si="17"/>
        <v>16</v>
      </c>
      <c r="DC25" s="96">
        <f t="shared" si="17"/>
        <v>19</v>
      </c>
      <c r="DD25" s="96">
        <f t="shared" si="17"/>
        <v>25</v>
      </c>
      <c r="DE25" s="96">
        <f t="shared" si="17"/>
        <v>12</v>
      </c>
      <c r="DF25" s="96">
        <f t="shared" si="17"/>
        <v>13</v>
      </c>
      <c r="DG25" s="96">
        <f t="shared" si="17"/>
        <v>27</v>
      </c>
      <c r="DH25" s="96">
        <f t="shared" si="17"/>
        <v>13</v>
      </c>
      <c r="DI25" s="96">
        <f t="shared" si="17"/>
        <v>8</v>
      </c>
      <c r="DJ25" s="96">
        <f t="shared" si="17"/>
        <v>11</v>
      </c>
      <c r="DK25" s="96">
        <f t="shared" si="17"/>
        <v>7</v>
      </c>
      <c r="DL25" s="96">
        <f t="shared" si="17"/>
        <v>4</v>
      </c>
      <c r="DM25" s="96">
        <f t="shared" si="17"/>
        <v>2</v>
      </c>
      <c r="DN25" s="96">
        <f t="shared" si="17"/>
        <v>1</v>
      </c>
      <c r="DO25" s="96">
        <f t="shared" si="17"/>
        <v>0</v>
      </c>
      <c r="DP25" s="96">
        <f t="shared" si="17"/>
        <v>0</v>
      </c>
      <c r="DQ25" s="96">
        <f t="shared" si="17"/>
        <v>0</v>
      </c>
      <c r="DR25" s="96">
        <f t="shared" si="17"/>
        <v>3</v>
      </c>
      <c r="DS25" s="96">
        <f t="shared" si="17"/>
        <v>3</v>
      </c>
      <c r="DT25" s="97">
        <f>SUM(B25:DS25)</f>
        <v>1157</v>
      </c>
    </row>
    <row r="26" spans="1:124" s="17" customFormat="1" x14ac:dyDescent="0.3">
      <c r="A26" s="38"/>
      <c r="B26" s="81"/>
      <c r="C26" s="81"/>
      <c r="D26" s="81"/>
      <c r="E26" s="81"/>
      <c r="F26" s="81"/>
      <c r="G26" s="81"/>
      <c r="H26" s="81"/>
      <c r="I26" s="81"/>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81"/>
      <c r="CQ26" s="81"/>
      <c r="CR26" s="81"/>
      <c r="CS26" s="81"/>
      <c r="CT26" s="81"/>
      <c r="CU26" s="81"/>
      <c r="CV26" s="81"/>
      <c r="CW26" s="81"/>
      <c r="CX26" s="81"/>
      <c r="CY26" s="81"/>
      <c r="CZ26" s="81"/>
      <c r="DA26" s="81"/>
      <c r="DB26" s="81"/>
      <c r="DC26" s="81"/>
      <c r="DD26" s="81"/>
      <c r="DE26" s="81"/>
      <c r="DF26" s="81"/>
      <c r="DG26" s="81"/>
      <c r="DH26" s="81"/>
      <c r="DI26" s="81"/>
      <c r="DJ26" s="81"/>
      <c r="DK26" s="81"/>
      <c r="DL26" s="81"/>
      <c r="DM26" s="81"/>
      <c r="DN26" s="81"/>
      <c r="DO26" s="81"/>
      <c r="DP26" s="81"/>
      <c r="DQ26" s="81"/>
      <c r="DR26" s="81"/>
      <c r="DS26" s="81"/>
      <c r="DT26" s="99"/>
    </row>
    <row r="27" spans="1:124" s="40" customFormat="1" x14ac:dyDescent="0.3">
      <c r="A27" s="39"/>
      <c r="B27" s="103"/>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104"/>
      <c r="DB27" s="104"/>
      <c r="DC27" s="104"/>
      <c r="DD27" s="104"/>
      <c r="DE27" s="104"/>
      <c r="DF27" s="104"/>
      <c r="DG27" s="104"/>
      <c r="DH27" s="104"/>
      <c r="DI27" s="104"/>
      <c r="DJ27" s="104"/>
      <c r="DK27" s="104"/>
      <c r="DL27" s="104"/>
      <c r="DM27" s="104"/>
      <c r="DN27" s="104"/>
      <c r="DO27" s="104"/>
      <c r="DP27" s="104"/>
      <c r="DQ27" s="104"/>
      <c r="DR27" s="104"/>
      <c r="DS27" s="104"/>
      <c r="DT27" s="105"/>
    </row>
    <row r="28" spans="1:124" s="17" customFormat="1" x14ac:dyDescent="0.3">
      <c r="A28" s="35" t="s">
        <v>37</v>
      </c>
      <c r="B28" s="95">
        <f>B21+B23+B25</f>
        <v>5</v>
      </c>
      <c r="C28" s="96">
        <f t="shared" ref="C28:BN28" si="18">C21+C23+C25</f>
        <v>0</v>
      </c>
      <c r="D28" s="96">
        <f t="shared" si="18"/>
        <v>0</v>
      </c>
      <c r="E28" s="96">
        <f t="shared" si="18"/>
        <v>0</v>
      </c>
      <c r="F28" s="96">
        <f t="shared" si="18"/>
        <v>0</v>
      </c>
      <c r="G28" s="96">
        <f t="shared" si="18"/>
        <v>0</v>
      </c>
      <c r="H28" s="96">
        <f t="shared" si="18"/>
        <v>0</v>
      </c>
      <c r="I28" s="96">
        <f t="shared" si="18"/>
        <v>0</v>
      </c>
      <c r="J28" s="96">
        <f t="shared" si="18"/>
        <v>1</v>
      </c>
      <c r="K28" s="96">
        <f t="shared" si="18"/>
        <v>1</v>
      </c>
      <c r="L28" s="96">
        <f t="shared" si="18"/>
        <v>0</v>
      </c>
      <c r="M28" s="96">
        <f t="shared" si="18"/>
        <v>0</v>
      </c>
      <c r="N28" s="96">
        <f t="shared" si="18"/>
        <v>0</v>
      </c>
      <c r="O28" s="96">
        <f t="shared" si="18"/>
        <v>0</v>
      </c>
      <c r="P28" s="96">
        <f t="shared" si="18"/>
        <v>0</v>
      </c>
      <c r="Q28" s="96">
        <f t="shared" si="18"/>
        <v>0</v>
      </c>
      <c r="R28" s="96">
        <f t="shared" si="18"/>
        <v>2</v>
      </c>
      <c r="S28" s="96">
        <f t="shared" si="18"/>
        <v>8</v>
      </c>
      <c r="T28" s="96">
        <f t="shared" si="18"/>
        <v>3</v>
      </c>
      <c r="U28" s="96">
        <f t="shared" si="18"/>
        <v>0</v>
      </c>
      <c r="V28" s="96">
        <f t="shared" si="18"/>
        <v>0</v>
      </c>
      <c r="W28" s="96">
        <f t="shared" si="18"/>
        <v>0</v>
      </c>
      <c r="X28" s="96">
        <f t="shared" si="18"/>
        <v>1</v>
      </c>
      <c r="Y28" s="96">
        <f t="shared" si="18"/>
        <v>1</v>
      </c>
      <c r="Z28" s="96">
        <f t="shared" si="18"/>
        <v>0</v>
      </c>
      <c r="AA28" s="96">
        <f t="shared" si="18"/>
        <v>0</v>
      </c>
      <c r="AB28" s="96">
        <f t="shared" si="18"/>
        <v>0</v>
      </c>
      <c r="AC28" s="96">
        <f t="shared" si="18"/>
        <v>0</v>
      </c>
      <c r="AD28" s="96">
        <f t="shared" si="18"/>
        <v>0</v>
      </c>
      <c r="AE28" s="96">
        <f t="shared" si="18"/>
        <v>1</v>
      </c>
      <c r="AF28" s="96">
        <f t="shared" si="18"/>
        <v>0</v>
      </c>
      <c r="AG28" s="96">
        <f t="shared" si="18"/>
        <v>0</v>
      </c>
      <c r="AH28" s="96">
        <f t="shared" si="18"/>
        <v>0</v>
      </c>
      <c r="AI28" s="96">
        <f t="shared" si="18"/>
        <v>0</v>
      </c>
      <c r="AJ28" s="96">
        <f t="shared" si="18"/>
        <v>11</v>
      </c>
      <c r="AK28" s="96">
        <f t="shared" si="18"/>
        <v>8</v>
      </c>
      <c r="AL28" s="96">
        <f t="shared" si="18"/>
        <v>20</v>
      </c>
      <c r="AM28" s="96">
        <f t="shared" si="18"/>
        <v>73</v>
      </c>
      <c r="AN28" s="96">
        <f t="shared" si="18"/>
        <v>30</v>
      </c>
      <c r="AO28" s="96">
        <f t="shared" si="18"/>
        <v>24</v>
      </c>
      <c r="AP28" s="96">
        <f t="shared" si="18"/>
        <v>55</v>
      </c>
      <c r="AQ28" s="96">
        <f t="shared" si="18"/>
        <v>162</v>
      </c>
      <c r="AR28" s="96">
        <f t="shared" si="18"/>
        <v>50</v>
      </c>
      <c r="AS28" s="96">
        <f t="shared" si="18"/>
        <v>17</v>
      </c>
      <c r="AT28" s="96">
        <f t="shared" si="18"/>
        <v>8</v>
      </c>
      <c r="AU28" s="96">
        <f t="shared" si="18"/>
        <v>16</v>
      </c>
      <c r="AV28" s="96">
        <f t="shared" si="18"/>
        <v>19</v>
      </c>
      <c r="AW28" s="96">
        <f t="shared" si="18"/>
        <v>10</v>
      </c>
      <c r="AX28" s="96">
        <f t="shared" si="18"/>
        <v>2</v>
      </c>
      <c r="AY28" s="96">
        <f t="shared" si="18"/>
        <v>6</v>
      </c>
      <c r="AZ28" s="96">
        <f t="shared" si="18"/>
        <v>11</v>
      </c>
      <c r="BA28" s="96">
        <f t="shared" si="18"/>
        <v>11</v>
      </c>
      <c r="BB28" s="96">
        <f t="shared" si="18"/>
        <v>23</v>
      </c>
      <c r="BC28" s="96">
        <f t="shared" si="18"/>
        <v>26</v>
      </c>
      <c r="BD28" s="96">
        <f t="shared" si="18"/>
        <v>30</v>
      </c>
      <c r="BE28" s="96">
        <f t="shared" si="18"/>
        <v>51</v>
      </c>
      <c r="BF28" s="96">
        <f t="shared" si="18"/>
        <v>27</v>
      </c>
      <c r="BG28" s="96">
        <f t="shared" si="18"/>
        <v>42</v>
      </c>
      <c r="BH28" s="96">
        <f t="shared" si="18"/>
        <v>38</v>
      </c>
      <c r="BI28" s="96">
        <f t="shared" si="18"/>
        <v>37</v>
      </c>
      <c r="BJ28" s="96">
        <f t="shared" si="18"/>
        <v>34</v>
      </c>
      <c r="BK28" s="96">
        <f t="shared" si="18"/>
        <v>21</v>
      </c>
      <c r="BL28" s="96">
        <f t="shared" si="18"/>
        <v>26</v>
      </c>
      <c r="BM28" s="96">
        <f t="shared" si="18"/>
        <v>25</v>
      </c>
      <c r="BN28" s="96">
        <f t="shared" si="18"/>
        <v>21</v>
      </c>
      <c r="BO28" s="96">
        <f t="shared" ref="BO28:DS28" si="19">BO21+BO23+BO25</f>
        <v>5</v>
      </c>
      <c r="BP28" s="96">
        <f t="shared" si="19"/>
        <v>5</v>
      </c>
      <c r="BQ28" s="96">
        <f t="shared" si="19"/>
        <v>6</v>
      </c>
      <c r="BR28" s="96">
        <f t="shared" si="19"/>
        <v>9</v>
      </c>
      <c r="BS28" s="96">
        <f t="shared" si="19"/>
        <v>11</v>
      </c>
      <c r="BT28" s="96">
        <f t="shared" si="19"/>
        <v>10</v>
      </c>
      <c r="BU28" s="96">
        <f t="shared" si="19"/>
        <v>19</v>
      </c>
      <c r="BV28" s="96">
        <f t="shared" si="19"/>
        <v>11</v>
      </c>
      <c r="BW28" s="96">
        <f t="shared" si="19"/>
        <v>24</v>
      </c>
      <c r="BX28" s="96">
        <f t="shared" si="19"/>
        <v>8</v>
      </c>
      <c r="BY28" s="96">
        <f t="shared" si="19"/>
        <v>8</v>
      </c>
      <c r="BZ28" s="96">
        <f t="shared" si="19"/>
        <v>12</v>
      </c>
      <c r="CA28" s="96">
        <f t="shared" si="19"/>
        <v>10</v>
      </c>
      <c r="CB28" s="96">
        <f t="shared" si="19"/>
        <v>29</v>
      </c>
      <c r="CC28" s="96">
        <f t="shared" si="19"/>
        <v>42</v>
      </c>
      <c r="CD28" s="96">
        <f t="shared" si="19"/>
        <v>25</v>
      </c>
      <c r="CE28" s="96">
        <f t="shared" si="19"/>
        <v>20</v>
      </c>
      <c r="CF28" s="96">
        <f t="shared" si="19"/>
        <v>54</v>
      </c>
      <c r="CG28" s="96">
        <f t="shared" si="19"/>
        <v>72</v>
      </c>
      <c r="CH28" s="96">
        <f t="shared" si="19"/>
        <v>72</v>
      </c>
      <c r="CI28" s="96">
        <f t="shared" si="19"/>
        <v>40</v>
      </c>
      <c r="CJ28" s="96">
        <f t="shared" si="19"/>
        <v>52</v>
      </c>
      <c r="CK28" s="96">
        <f t="shared" si="19"/>
        <v>45</v>
      </c>
      <c r="CL28" s="96">
        <f t="shared" si="19"/>
        <v>39</v>
      </c>
      <c r="CM28" s="96">
        <f t="shared" si="19"/>
        <v>14</v>
      </c>
      <c r="CN28" s="96">
        <f t="shared" si="19"/>
        <v>16</v>
      </c>
      <c r="CO28" s="96">
        <f t="shared" si="19"/>
        <v>12</v>
      </c>
      <c r="CP28" s="96">
        <f t="shared" si="19"/>
        <v>20</v>
      </c>
      <c r="CQ28" s="96">
        <f t="shared" si="19"/>
        <v>35</v>
      </c>
      <c r="CR28" s="96">
        <f t="shared" si="19"/>
        <v>41</v>
      </c>
      <c r="CS28" s="96">
        <f t="shared" si="19"/>
        <v>50</v>
      </c>
      <c r="CT28" s="96">
        <f t="shared" si="19"/>
        <v>43</v>
      </c>
      <c r="CU28" s="96">
        <f t="shared" si="19"/>
        <v>20</v>
      </c>
      <c r="CV28" s="96">
        <f t="shared" si="19"/>
        <v>28</v>
      </c>
      <c r="CW28" s="96">
        <f t="shared" si="19"/>
        <v>28</v>
      </c>
      <c r="CX28" s="96">
        <f t="shared" si="19"/>
        <v>37</v>
      </c>
      <c r="CY28" s="96">
        <f t="shared" si="19"/>
        <v>22</v>
      </c>
      <c r="CZ28" s="96">
        <f t="shared" si="19"/>
        <v>19</v>
      </c>
      <c r="DA28" s="96">
        <f t="shared" si="19"/>
        <v>31</v>
      </c>
      <c r="DB28" s="96">
        <f t="shared" si="19"/>
        <v>30</v>
      </c>
      <c r="DC28" s="96">
        <f t="shared" si="19"/>
        <v>34</v>
      </c>
      <c r="DD28" s="96">
        <f t="shared" si="19"/>
        <v>45</v>
      </c>
      <c r="DE28" s="96">
        <f t="shared" si="19"/>
        <v>26</v>
      </c>
      <c r="DF28" s="96">
        <f t="shared" si="19"/>
        <v>22</v>
      </c>
      <c r="DG28" s="96">
        <f t="shared" si="19"/>
        <v>41</v>
      </c>
      <c r="DH28" s="96">
        <f t="shared" si="19"/>
        <v>17</v>
      </c>
      <c r="DI28" s="96">
        <f t="shared" si="19"/>
        <v>15</v>
      </c>
      <c r="DJ28" s="96">
        <f t="shared" si="19"/>
        <v>19</v>
      </c>
      <c r="DK28" s="96">
        <f t="shared" si="19"/>
        <v>8</v>
      </c>
      <c r="DL28" s="96">
        <f t="shared" si="19"/>
        <v>5</v>
      </c>
      <c r="DM28" s="96">
        <f t="shared" si="19"/>
        <v>6</v>
      </c>
      <c r="DN28" s="96">
        <f t="shared" si="19"/>
        <v>3</v>
      </c>
      <c r="DO28" s="96">
        <f t="shared" si="19"/>
        <v>5</v>
      </c>
      <c r="DP28" s="96">
        <f t="shared" si="19"/>
        <v>2</v>
      </c>
      <c r="DQ28" s="96">
        <f t="shared" si="19"/>
        <v>0</v>
      </c>
      <c r="DR28" s="96">
        <f t="shared" si="19"/>
        <v>3</v>
      </c>
      <c r="DS28" s="96">
        <f t="shared" si="19"/>
        <v>3</v>
      </c>
      <c r="DT28" s="97">
        <f>SUM(B28:DS28)</f>
        <v>2285</v>
      </c>
    </row>
    <row r="29" spans="1:124" s="17" customFormat="1" x14ac:dyDescent="0.3">
      <c r="A29" s="35" t="s">
        <v>44</v>
      </c>
      <c r="B29" s="95">
        <f>B22+B24+B25</f>
        <v>5</v>
      </c>
      <c r="C29" s="96">
        <f t="shared" ref="C29:BN29" si="20">C22+C24+C25</f>
        <v>0</v>
      </c>
      <c r="D29" s="96">
        <f t="shared" si="20"/>
        <v>0</v>
      </c>
      <c r="E29" s="96">
        <f t="shared" si="20"/>
        <v>0</v>
      </c>
      <c r="F29" s="96">
        <f t="shared" si="20"/>
        <v>0</v>
      </c>
      <c r="G29" s="96">
        <f t="shared" si="20"/>
        <v>0</v>
      </c>
      <c r="H29" s="96">
        <f t="shared" si="20"/>
        <v>0</v>
      </c>
      <c r="I29" s="96">
        <f t="shared" si="20"/>
        <v>0</v>
      </c>
      <c r="J29" s="96">
        <f t="shared" si="20"/>
        <v>1</v>
      </c>
      <c r="K29" s="96">
        <f t="shared" si="20"/>
        <v>1</v>
      </c>
      <c r="L29" s="96">
        <f t="shared" si="20"/>
        <v>0</v>
      </c>
      <c r="M29" s="96">
        <f t="shared" si="20"/>
        <v>0</v>
      </c>
      <c r="N29" s="96">
        <f t="shared" si="20"/>
        <v>0</v>
      </c>
      <c r="O29" s="96">
        <f t="shared" si="20"/>
        <v>0</v>
      </c>
      <c r="P29" s="96">
        <f t="shared" si="20"/>
        <v>0</v>
      </c>
      <c r="Q29" s="96">
        <f t="shared" si="20"/>
        <v>0</v>
      </c>
      <c r="R29" s="96">
        <f t="shared" si="20"/>
        <v>2</v>
      </c>
      <c r="S29" s="96">
        <f t="shared" si="20"/>
        <v>8</v>
      </c>
      <c r="T29" s="96">
        <f t="shared" si="20"/>
        <v>3</v>
      </c>
      <c r="U29" s="96">
        <f t="shared" si="20"/>
        <v>0</v>
      </c>
      <c r="V29" s="96">
        <f t="shared" si="20"/>
        <v>0</v>
      </c>
      <c r="W29" s="96">
        <f t="shared" si="20"/>
        <v>0</v>
      </c>
      <c r="X29" s="96">
        <f t="shared" si="20"/>
        <v>1</v>
      </c>
      <c r="Y29" s="96">
        <f t="shared" si="20"/>
        <v>1</v>
      </c>
      <c r="Z29" s="96">
        <f t="shared" si="20"/>
        <v>0</v>
      </c>
      <c r="AA29" s="96">
        <f t="shared" si="20"/>
        <v>0</v>
      </c>
      <c r="AB29" s="96">
        <f t="shared" si="20"/>
        <v>0</v>
      </c>
      <c r="AC29" s="96">
        <f t="shared" si="20"/>
        <v>0</v>
      </c>
      <c r="AD29" s="96">
        <f t="shared" si="20"/>
        <v>0</v>
      </c>
      <c r="AE29" s="96">
        <f t="shared" si="20"/>
        <v>1</v>
      </c>
      <c r="AF29" s="96">
        <f t="shared" si="20"/>
        <v>0</v>
      </c>
      <c r="AG29" s="96">
        <f t="shared" si="20"/>
        <v>0</v>
      </c>
      <c r="AH29" s="96">
        <f t="shared" si="20"/>
        <v>0</v>
      </c>
      <c r="AI29" s="96">
        <f t="shared" si="20"/>
        <v>0</v>
      </c>
      <c r="AJ29" s="96">
        <f t="shared" si="20"/>
        <v>11</v>
      </c>
      <c r="AK29" s="96">
        <f t="shared" si="20"/>
        <v>8</v>
      </c>
      <c r="AL29" s="96">
        <f t="shared" si="20"/>
        <v>20</v>
      </c>
      <c r="AM29" s="96">
        <f t="shared" si="20"/>
        <v>73</v>
      </c>
      <c r="AN29" s="96">
        <f t="shared" si="20"/>
        <v>30</v>
      </c>
      <c r="AO29" s="96">
        <f t="shared" si="20"/>
        <v>24</v>
      </c>
      <c r="AP29" s="96">
        <f t="shared" si="20"/>
        <v>55</v>
      </c>
      <c r="AQ29" s="96">
        <f t="shared" si="20"/>
        <v>162</v>
      </c>
      <c r="AR29" s="96">
        <f t="shared" si="20"/>
        <v>50</v>
      </c>
      <c r="AS29" s="96">
        <f t="shared" si="20"/>
        <v>17</v>
      </c>
      <c r="AT29" s="96">
        <f t="shared" si="20"/>
        <v>8</v>
      </c>
      <c r="AU29" s="96">
        <f t="shared" si="20"/>
        <v>16</v>
      </c>
      <c r="AV29" s="96">
        <f t="shared" si="20"/>
        <v>19</v>
      </c>
      <c r="AW29" s="96">
        <f t="shared" si="20"/>
        <v>10</v>
      </c>
      <c r="AX29" s="96">
        <f t="shared" si="20"/>
        <v>2</v>
      </c>
      <c r="AY29" s="96">
        <f t="shared" si="20"/>
        <v>6</v>
      </c>
      <c r="AZ29" s="96">
        <f t="shared" si="20"/>
        <v>11</v>
      </c>
      <c r="BA29" s="96">
        <f t="shared" si="20"/>
        <v>11</v>
      </c>
      <c r="BB29" s="96">
        <f t="shared" si="20"/>
        <v>23</v>
      </c>
      <c r="BC29" s="96">
        <f t="shared" si="20"/>
        <v>26</v>
      </c>
      <c r="BD29" s="96">
        <f t="shared" si="20"/>
        <v>30</v>
      </c>
      <c r="BE29" s="96">
        <f t="shared" si="20"/>
        <v>50</v>
      </c>
      <c r="BF29" s="96">
        <f t="shared" si="20"/>
        <v>27</v>
      </c>
      <c r="BG29" s="96">
        <f t="shared" si="20"/>
        <v>42</v>
      </c>
      <c r="BH29" s="96">
        <f t="shared" si="20"/>
        <v>38</v>
      </c>
      <c r="BI29" s="96">
        <f t="shared" si="20"/>
        <v>37</v>
      </c>
      <c r="BJ29" s="96">
        <f t="shared" si="20"/>
        <v>34</v>
      </c>
      <c r="BK29" s="96">
        <f t="shared" si="20"/>
        <v>21</v>
      </c>
      <c r="BL29" s="96">
        <f t="shared" si="20"/>
        <v>26</v>
      </c>
      <c r="BM29" s="96">
        <f t="shared" si="20"/>
        <v>25</v>
      </c>
      <c r="BN29" s="96">
        <f t="shared" si="20"/>
        <v>21</v>
      </c>
      <c r="BO29" s="96">
        <f t="shared" ref="BO29:DS29" si="21">BO22+BO24+BO25</f>
        <v>5</v>
      </c>
      <c r="BP29" s="96">
        <f t="shared" si="21"/>
        <v>5</v>
      </c>
      <c r="BQ29" s="96">
        <f t="shared" si="21"/>
        <v>6</v>
      </c>
      <c r="BR29" s="96">
        <f t="shared" si="21"/>
        <v>9</v>
      </c>
      <c r="BS29" s="96">
        <f t="shared" si="21"/>
        <v>11</v>
      </c>
      <c r="BT29" s="96">
        <f t="shared" si="21"/>
        <v>10</v>
      </c>
      <c r="BU29" s="96">
        <f t="shared" si="21"/>
        <v>19</v>
      </c>
      <c r="BV29" s="96">
        <f t="shared" si="21"/>
        <v>11</v>
      </c>
      <c r="BW29" s="96">
        <f t="shared" si="21"/>
        <v>24</v>
      </c>
      <c r="BX29" s="96">
        <f t="shared" si="21"/>
        <v>8</v>
      </c>
      <c r="BY29" s="96">
        <f t="shared" si="21"/>
        <v>8</v>
      </c>
      <c r="BZ29" s="96">
        <f t="shared" si="21"/>
        <v>12</v>
      </c>
      <c r="CA29" s="96">
        <f t="shared" si="21"/>
        <v>9</v>
      </c>
      <c r="CB29" s="96">
        <f t="shared" si="21"/>
        <v>29</v>
      </c>
      <c r="CC29" s="96">
        <f t="shared" si="21"/>
        <v>42</v>
      </c>
      <c r="CD29" s="96">
        <f t="shared" si="21"/>
        <v>25</v>
      </c>
      <c r="CE29" s="96">
        <f t="shared" si="21"/>
        <v>20</v>
      </c>
      <c r="CF29" s="96">
        <f t="shared" si="21"/>
        <v>52</v>
      </c>
      <c r="CG29" s="96">
        <f t="shared" si="21"/>
        <v>72</v>
      </c>
      <c r="CH29" s="96">
        <f t="shared" si="21"/>
        <v>71</v>
      </c>
      <c r="CI29" s="96">
        <f t="shared" si="21"/>
        <v>39</v>
      </c>
      <c r="CJ29" s="96">
        <f t="shared" si="21"/>
        <v>52</v>
      </c>
      <c r="CK29" s="96">
        <f t="shared" si="21"/>
        <v>44</v>
      </c>
      <c r="CL29" s="96">
        <f t="shared" si="21"/>
        <v>39</v>
      </c>
      <c r="CM29" s="96">
        <f t="shared" si="21"/>
        <v>13</v>
      </c>
      <c r="CN29" s="96">
        <f t="shared" si="21"/>
        <v>16</v>
      </c>
      <c r="CO29" s="96">
        <f t="shared" si="21"/>
        <v>12</v>
      </c>
      <c r="CP29" s="96">
        <f t="shared" si="21"/>
        <v>20</v>
      </c>
      <c r="CQ29" s="96">
        <f t="shared" si="21"/>
        <v>34</v>
      </c>
      <c r="CR29" s="96">
        <f t="shared" si="21"/>
        <v>40</v>
      </c>
      <c r="CS29" s="96">
        <f t="shared" si="21"/>
        <v>45</v>
      </c>
      <c r="CT29" s="96">
        <f t="shared" si="21"/>
        <v>41</v>
      </c>
      <c r="CU29" s="96">
        <f t="shared" si="21"/>
        <v>20</v>
      </c>
      <c r="CV29" s="96">
        <f t="shared" si="21"/>
        <v>27</v>
      </c>
      <c r="CW29" s="96">
        <f t="shared" si="21"/>
        <v>28</v>
      </c>
      <c r="CX29" s="96">
        <f t="shared" si="21"/>
        <v>36</v>
      </c>
      <c r="CY29" s="96">
        <f t="shared" si="21"/>
        <v>21</v>
      </c>
      <c r="CZ29" s="96">
        <f t="shared" si="21"/>
        <v>19</v>
      </c>
      <c r="DA29" s="96">
        <f t="shared" si="21"/>
        <v>30</v>
      </c>
      <c r="DB29" s="96">
        <f t="shared" si="21"/>
        <v>27</v>
      </c>
      <c r="DC29" s="96">
        <f t="shared" si="21"/>
        <v>32</v>
      </c>
      <c r="DD29" s="96">
        <f t="shared" si="21"/>
        <v>45</v>
      </c>
      <c r="DE29" s="96">
        <f t="shared" si="21"/>
        <v>26</v>
      </c>
      <c r="DF29" s="96">
        <f t="shared" si="21"/>
        <v>21</v>
      </c>
      <c r="DG29" s="96">
        <f t="shared" si="21"/>
        <v>38</v>
      </c>
      <c r="DH29" s="96">
        <f t="shared" si="21"/>
        <v>17</v>
      </c>
      <c r="DI29" s="96">
        <f t="shared" si="21"/>
        <v>15</v>
      </c>
      <c r="DJ29" s="96">
        <f t="shared" si="21"/>
        <v>19</v>
      </c>
      <c r="DK29" s="96">
        <f t="shared" si="21"/>
        <v>8</v>
      </c>
      <c r="DL29" s="96">
        <f t="shared" si="21"/>
        <v>5</v>
      </c>
      <c r="DM29" s="96">
        <f t="shared" si="21"/>
        <v>5</v>
      </c>
      <c r="DN29" s="96">
        <f t="shared" si="21"/>
        <v>3</v>
      </c>
      <c r="DO29" s="96">
        <f t="shared" si="21"/>
        <v>5</v>
      </c>
      <c r="DP29" s="96">
        <f t="shared" si="21"/>
        <v>2</v>
      </c>
      <c r="DQ29" s="96">
        <f t="shared" si="21"/>
        <v>0</v>
      </c>
      <c r="DR29" s="96">
        <f t="shared" si="21"/>
        <v>3</v>
      </c>
      <c r="DS29" s="96">
        <f t="shared" si="21"/>
        <v>3</v>
      </c>
      <c r="DT29" s="97">
        <f>SUM(B29:DS29)</f>
        <v>2254</v>
      </c>
    </row>
    <row r="31" spans="1:124" x14ac:dyDescent="0.3">
      <c r="A31" s="16" t="s">
        <v>66</v>
      </c>
    </row>
    <row r="32" spans="1:124" x14ac:dyDescent="0.3">
      <c r="A32" s="2" t="s">
        <v>14996</v>
      </c>
    </row>
    <row r="33" spans="1:1" x14ac:dyDescent="0.3">
      <c r="A33" s="2" t="s">
        <v>14997</v>
      </c>
    </row>
    <row r="34" spans="1:1" x14ac:dyDescent="0.3">
      <c r="A34" s="2" t="s">
        <v>14998</v>
      </c>
    </row>
    <row r="35" spans="1:1" x14ac:dyDescent="0.3">
      <c r="A35" s="2" t="s">
        <v>14999</v>
      </c>
    </row>
    <row r="36" spans="1:1" x14ac:dyDescent="0.3">
      <c r="A36" s="2" t="s">
        <v>15000</v>
      </c>
    </row>
    <row r="37" spans="1:1" x14ac:dyDescent="0.3">
      <c r="A37" s="2" t="s">
        <v>15001</v>
      </c>
    </row>
  </sheetData>
  <mergeCells count="1">
    <mergeCell ref="A1:A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D0408-04D2-45FB-A887-AD910E1D8E4B}">
  <dimension ref="A1:F12626"/>
  <sheetViews>
    <sheetView zoomScale="115" zoomScaleNormal="115" workbookViewId="0">
      <selection activeCell="D1" sqref="D1"/>
    </sheetView>
  </sheetViews>
  <sheetFormatPr defaultRowHeight="14.5" x14ac:dyDescent="0.35"/>
  <cols>
    <col min="1" max="1" width="31.26953125" bestFit="1" customWidth="1"/>
    <col min="2" max="2" width="11.7265625" bestFit="1" customWidth="1"/>
    <col min="3" max="3" width="23.54296875" bestFit="1" customWidth="1"/>
    <col min="4" max="4" width="18.26953125" bestFit="1" customWidth="1"/>
    <col min="5" max="5" width="11.81640625" bestFit="1" customWidth="1"/>
    <col min="6" max="6" width="28.81640625" bestFit="1" customWidth="1"/>
  </cols>
  <sheetData>
    <row r="1" spans="1:6" x14ac:dyDescent="0.35">
      <c r="A1" t="s">
        <v>67</v>
      </c>
      <c r="B1" t="s">
        <v>68</v>
      </c>
      <c r="C1" t="s">
        <v>69</v>
      </c>
      <c r="D1" t="s">
        <v>70</v>
      </c>
      <c r="E1" t="s">
        <v>71</v>
      </c>
      <c r="F1" t="s">
        <v>12706</v>
      </c>
    </row>
    <row r="2" spans="1:6" x14ac:dyDescent="0.35">
      <c r="A2" t="s">
        <v>72</v>
      </c>
      <c r="B2">
        <v>1964</v>
      </c>
      <c r="C2" t="s">
        <v>54</v>
      </c>
      <c r="D2" t="s">
        <v>73</v>
      </c>
      <c r="E2" t="s">
        <v>74</v>
      </c>
      <c r="F2">
        <v>1</v>
      </c>
    </row>
    <row r="3" spans="1:6" x14ac:dyDescent="0.35">
      <c r="A3" t="s">
        <v>75</v>
      </c>
      <c r="B3">
        <v>1965</v>
      </c>
      <c r="C3" t="s">
        <v>54</v>
      </c>
      <c r="D3" t="s">
        <v>73</v>
      </c>
      <c r="E3" t="s">
        <v>76</v>
      </c>
      <c r="F3">
        <v>1</v>
      </c>
    </row>
    <row r="4" spans="1:6" x14ac:dyDescent="0.35">
      <c r="A4" t="s">
        <v>77</v>
      </c>
      <c r="B4">
        <v>1965</v>
      </c>
      <c r="C4" t="s">
        <v>54</v>
      </c>
      <c r="D4" t="s">
        <v>73</v>
      </c>
      <c r="E4" t="s">
        <v>76</v>
      </c>
      <c r="F4">
        <v>1</v>
      </c>
    </row>
    <row r="5" spans="1:6" x14ac:dyDescent="0.35">
      <c r="A5" t="s">
        <v>78</v>
      </c>
      <c r="B5">
        <v>1965</v>
      </c>
      <c r="C5" t="s">
        <v>54</v>
      </c>
      <c r="D5" t="s">
        <v>73</v>
      </c>
      <c r="E5" t="s">
        <v>76</v>
      </c>
      <c r="F5">
        <v>1</v>
      </c>
    </row>
    <row r="6" spans="1:6" x14ac:dyDescent="0.35">
      <c r="A6" t="s">
        <v>79</v>
      </c>
      <c r="B6">
        <v>1965</v>
      </c>
      <c r="C6" t="s">
        <v>54</v>
      </c>
      <c r="D6" t="s">
        <v>73</v>
      </c>
      <c r="E6" t="s">
        <v>76</v>
      </c>
      <c r="F6">
        <v>1</v>
      </c>
    </row>
    <row r="7" spans="1:6" x14ac:dyDescent="0.35">
      <c r="A7" t="s">
        <v>80</v>
      </c>
      <c r="B7">
        <v>1965</v>
      </c>
      <c r="C7" t="s">
        <v>54</v>
      </c>
      <c r="D7" t="s">
        <v>73</v>
      </c>
      <c r="E7" t="s">
        <v>76</v>
      </c>
      <c r="F7">
        <v>1</v>
      </c>
    </row>
    <row r="8" spans="1:6" x14ac:dyDescent="0.35">
      <c r="A8" t="s">
        <v>81</v>
      </c>
      <c r="B8">
        <v>1965</v>
      </c>
      <c r="C8" t="s">
        <v>54</v>
      </c>
      <c r="D8" t="s">
        <v>73</v>
      </c>
      <c r="E8" t="s">
        <v>76</v>
      </c>
      <c r="F8">
        <v>1</v>
      </c>
    </row>
    <row r="9" spans="1:6" x14ac:dyDescent="0.35">
      <c r="A9" t="s">
        <v>82</v>
      </c>
      <c r="B9">
        <v>1965</v>
      </c>
      <c r="C9" t="s">
        <v>54</v>
      </c>
      <c r="D9" t="s">
        <v>73</v>
      </c>
      <c r="E9" t="s">
        <v>76</v>
      </c>
      <c r="F9">
        <v>1</v>
      </c>
    </row>
    <row r="10" spans="1:6" x14ac:dyDescent="0.35">
      <c r="A10" t="s">
        <v>83</v>
      </c>
      <c r="B10">
        <v>1965</v>
      </c>
      <c r="C10" t="s">
        <v>54</v>
      </c>
      <c r="D10" t="s">
        <v>73</v>
      </c>
      <c r="E10" t="s">
        <v>76</v>
      </c>
      <c r="F10">
        <v>1</v>
      </c>
    </row>
    <row r="11" spans="1:6" x14ac:dyDescent="0.35">
      <c r="A11" t="s">
        <v>84</v>
      </c>
      <c r="B11">
        <v>1965</v>
      </c>
      <c r="C11" t="s">
        <v>54</v>
      </c>
      <c r="D11" t="s">
        <v>73</v>
      </c>
      <c r="E11" t="s">
        <v>76</v>
      </c>
      <c r="F11">
        <v>1</v>
      </c>
    </row>
    <row r="12" spans="1:6" x14ac:dyDescent="0.35">
      <c r="A12" t="s">
        <v>85</v>
      </c>
      <c r="B12">
        <v>1965</v>
      </c>
      <c r="C12" t="s">
        <v>54</v>
      </c>
      <c r="D12" t="s">
        <v>73</v>
      </c>
      <c r="E12" t="s">
        <v>76</v>
      </c>
      <c r="F12">
        <v>1</v>
      </c>
    </row>
    <row r="13" spans="1:6" x14ac:dyDescent="0.35">
      <c r="A13" t="s">
        <v>86</v>
      </c>
      <c r="B13">
        <v>1966</v>
      </c>
      <c r="C13" t="s">
        <v>54</v>
      </c>
      <c r="D13" t="s">
        <v>73</v>
      </c>
      <c r="E13" t="s">
        <v>76</v>
      </c>
      <c r="F13">
        <v>1</v>
      </c>
    </row>
    <row r="14" spans="1:6" x14ac:dyDescent="0.35">
      <c r="A14" t="s">
        <v>87</v>
      </c>
      <c r="B14">
        <v>1966</v>
      </c>
      <c r="C14" t="s">
        <v>54</v>
      </c>
      <c r="D14" t="s">
        <v>73</v>
      </c>
      <c r="E14" t="s">
        <v>76</v>
      </c>
      <c r="F14">
        <v>1</v>
      </c>
    </row>
    <row r="15" spans="1:6" x14ac:dyDescent="0.35">
      <c r="A15" t="s">
        <v>88</v>
      </c>
      <c r="B15">
        <v>1966</v>
      </c>
      <c r="C15" t="s">
        <v>54</v>
      </c>
      <c r="D15" t="s">
        <v>73</v>
      </c>
      <c r="E15" t="s">
        <v>76</v>
      </c>
      <c r="F15">
        <v>1</v>
      </c>
    </row>
    <row r="16" spans="1:6" x14ac:dyDescent="0.35">
      <c r="A16" t="s">
        <v>89</v>
      </c>
      <c r="B16">
        <v>1966</v>
      </c>
      <c r="C16" t="s">
        <v>54</v>
      </c>
      <c r="D16" t="s">
        <v>73</v>
      </c>
      <c r="E16" t="s">
        <v>76</v>
      </c>
      <c r="F16">
        <v>1</v>
      </c>
    </row>
    <row r="17" spans="1:6" x14ac:dyDescent="0.35">
      <c r="A17" t="s">
        <v>90</v>
      </c>
      <c r="B17">
        <v>1966</v>
      </c>
      <c r="C17" t="s">
        <v>54</v>
      </c>
      <c r="D17" t="s">
        <v>73</v>
      </c>
      <c r="E17" t="s">
        <v>76</v>
      </c>
      <c r="F17">
        <v>1</v>
      </c>
    </row>
    <row r="18" spans="1:6" x14ac:dyDescent="0.35">
      <c r="A18" t="s">
        <v>91</v>
      </c>
      <c r="B18">
        <v>1966</v>
      </c>
      <c r="C18" t="s">
        <v>56</v>
      </c>
      <c r="D18" t="s">
        <v>73</v>
      </c>
      <c r="E18" t="s">
        <v>76</v>
      </c>
      <c r="F18">
        <v>1</v>
      </c>
    </row>
    <row r="19" spans="1:6" x14ac:dyDescent="0.35">
      <c r="A19" t="s">
        <v>92</v>
      </c>
      <c r="B19">
        <v>1966</v>
      </c>
      <c r="C19" t="s">
        <v>56</v>
      </c>
      <c r="D19" t="s">
        <v>73</v>
      </c>
      <c r="E19" t="s">
        <v>76</v>
      </c>
      <c r="F19">
        <v>1</v>
      </c>
    </row>
    <row r="20" spans="1:6" x14ac:dyDescent="0.35">
      <c r="A20" t="s">
        <v>93</v>
      </c>
      <c r="B20">
        <v>1966</v>
      </c>
      <c r="C20" t="s">
        <v>54</v>
      </c>
      <c r="D20" t="s">
        <v>73</v>
      </c>
      <c r="E20" t="s">
        <v>76</v>
      </c>
      <c r="F20">
        <v>1</v>
      </c>
    </row>
    <row r="21" spans="1:6" x14ac:dyDescent="0.35">
      <c r="A21" t="s">
        <v>94</v>
      </c>
      <c r="B21">
        <v>1966</v>
      </c>
      <c r="C21" t="s">
        <v>56</v>
      </c>
      <c r="D21" t="s">
        <v>73</v>
      </c>
      <c r="E21" t="s">
        <v>76</v>
      </c>
      <c r="F21">
        <v>1</v>
      </c>
    </row>
    <row r="22" spans="1:6" x14ac:dyDescent="0.35">
      <c r="A22" t="s">
        <v>95</v>
      </c>
      <c r="B22">
        <v>1966</v>
      </c>
      <c r="C22" t="s">
        <v>54</v>
      </c>
      <c r="D22" t="s">
        <v>73</v>
      </c>
      <c r="E22" t="s">
        <v>76</v>
      </c>
      <c r="F22">
        <v>1</v>
      </c>
    </row>
    <row r="23" spans="1:6" x14ac:dyDescent="0.35">
      <c r="A23" t="s">
        <v>96</v>
      </c>
      <c r="B23">
        <v>1966</v>
      </c>
      <c r="C23" t="s">
        <v>54</v>
      </c>
      <c r="D23" t="s">
        <v>73</v>
      </c>
      <c r="E23" t="s">
        <v>76</v>
      </c>
      <c r="F23">
        <v>1</v>
      </c>
    </row>
    <row r="24" spans="1:6" x14ac:dyDescent="0.35">
      <c r="A24" t="s">
        <v>97</v>
      </c>
      <c r="B24">
        <v>1966</v>
      </c>
      <c r="C24" t="s">
        <v>54</v>
      </c>
      <c r="D24" t="s">
        <v>73</v>
      </c>
      <c r="E24" t="s">
        <v>76</v>
      </c>
      <c r="F24">
        <v>1</v>
      </c>
    </row>
    <row r="25" spans="1:6" x14ac:dyDescent="0.35">
      <c r="A25" t="s">
        <v>98</v>
      </c>
      <c r="B25">
        <v>1966</v>
      </c>
      <c r="C25" t="s">
        <v>54</v>
      </c>
      <c r="D25" t="s">
        <v>73</v>
      </c>
      <c r="E25" t="s">
        <v>76</v>
      </c>
      <c r="F25">
        <v>1</v>
      </c>
    </row>
    <row r="26" spans="1:6" x14ac:dyDescent="0.35">
      <c r="A26" t="s">
        <v>99</v>
      </c>
      <c r="B26">
        <v>1966</v>
      </c>
      <c r="C26" t="s">
        <v>54</v>
      </c>
      <c r="D26" t="s">
        <v>73</v>
      </c>
      <c r="E26" t="s">
        <v>76</v>
      </c>
      <c r="F26">
        <v>1</v>
      </c>
    </row>
    <row r="27" spans="1:6" x14ac:dyDescent="0.35">
      <c r="A27" t="s">
        <v>100</v>
      </c>
      <c r="B27">
        <v>1966</v>
      </c>
      <c r="C27" t="s">
        <v>54</v>
      </c>
      <c r="D27" t="s">
        <v>73</v>
      </c>
      <c r="E27" t="s">
        <v>76</v>
      </c>
      <c r="F27">
        <v>1</v>
      </c>
    </row>
    <row r="28" spans="1:6" x14ac:dyDescent="0.35">
      <c r="A28" t="s">
        <v>101</v>
      </c>
      <c r="B28">
        <v>1966</v>
      </c>
      <c r="C28" t="s">
        <v>55</v>
      </c>
      <c r="D28" t="s">
        <v>73</v>
      </c>
      <c r="E28" t="s">
        <v>76</v>
      </c>
      <c r="F28">
        <v>1</v>
      </c>
    </row>
    <row r="29" spans="1:6" x14ac:dyDescent="0.35">
      <c r="A29" t="s">
        <v>102</v>
      </c>
      <c r="B29">
        <v>1966</v>
      </c>
      <c r="C29" t="s">
        <v>55</v>
      </c>
      <c r="D29" t="s">
        <v>73</v>
      </c>
      <c r="E29" t="s">
        <v>76</v>
      </c>
      <c r="F29">
        <v>1</v>
      </c>
    </row>
    <row r="30" spans="1:6" x14ac:dyDescent="0.35">
      <c r="A30" t="s">
        <v>103</v>
      </c>
      <c r="B30">
        <v>1966</v>
      </c>
      <c r="C30" t="s">
        <v>54</v>
      </c>
      <c r="D30" t="s">
        <v>73</v>
      </c>
      <c r="E30" t="s">
        <v>76</v>
      </c>
      <c r="F30">
        <v>1</v>
      </c>
    </row>
    <row r="31" spans="1:6" x14ac:dyDescent="0.35">
      <c r="A31" t="s">
        <v>104</v>
      </c>
      <c r="B31">
        <v>1966</v>
      </c>
      <c r="C31" t="s">
        <v>55</v>
      </c>
      <c r="D31" t="s">
        <v>73</v>
      </c>
      <c r="E31" t="s">
        <v>76</v>
      </c>
      <c r="F31">
        <v>1</v>
      </c>
    </row>
    <row r="32" spans="1:6" x14ac:dyDescent="0.35">
      <c r="A32" t="s">
        <v>105</v>
      </c>
      <c r="B32">
        <v>1966</v>
      </c>
      <c r="C32" t="s">
        <v>54</v>
      </c>
      <c r="D32" t="s">
        <v>73</v>
      </c>
      <c r="E32" t="s">
        <v>76</v>
      </c>
      <c r="F32">
        <v>1</v>
      </c>
    </row>
    <row r="33" spans="1:6" x14ac:dyDescent="0.35">
      <c r="A33" t="s">
        <v>106</v>
      </c>
      <c r="B33">
        <v>1966</v>
      </c>
      <c r="C33" t="s">
        <v>54</v>
      </c>
      <c r="D33" t="s">
        <v>73</v>
      </c>
      <c r="E33" t="s">
        <v>76</v>
      </c>
      <c r="F33">
        <v>1</v>
      </c>
    </row>
    <row r="34" spans="1:6" x14ac:dyDescent="0.35">
      <c r="A34" t="s">
        <v>107</v>
      </c>
      <c r="B34">
        <v>1966</v>
      </c>
      <c r="C34" t="s">
        <v>54</v>
      </c>
      <c r="D34" t="s">
        <v>73</v>
      </c>
      <c r="E34" t="s">
        <v>76</v>
      </c>
      <c r="F34">
        <v>1</v>
      </c>
    </row>
    <row r="35" spans="1:6" x14ac:dyDescent="0.35">
      <c r="A35" t="s">
        <v>108</v>
      </c>
      <c r="B35">
        <v>1966</v>
      </c>
      <c r="C35" t="s">
        <v>54</v>
      </c>
      <c r="D35" t="s">
        <v>73</v>
      </c>
      <c r="E35" t="s">
        <v>76</v>
      </c>
      <c r="F35">
        <v>1</v>
      </c>
    </row>
    <row r="36" spans="1:6" x14ac:dyDescent="0.35">
      <c r="A36" t="s">
        <v>109</v>
      </c>
      <c r="B36">
        <v>1966</v>
      </c>
      <c r="C36" t="s">
        <v>54</v>
      </c>
      <c r="D36" t="s">
        <v>73</v>
      </c>
      <c r="E36" t="s">
        <v>76</v>
      </c>
      <c r="F36">
        <v>1</v>
      </c>
    </row>
    <row r="37" spans="1:6" x14ac:dyDescent="0.35">
      <c r="A37" t="s">
        <v>110</v>
      </c>
      <c r="B37">
        <v>1966</v>
      </c>
      <c r="C37" t="s">
        <v>55</v>
      </c>
      <c r="D37" t="s">
        <v>73</v>
      </c>
      <c r="E37" t="s">
        <v>76</v>
      </c>
      <c r="F37">
        <v>1</v>
      </c>
    </row>
    <row r="38" spans="1:6" x14ac:dyDescent="0.35">
      <c r="A38" t="s">
        <v>111</v>
      </c>
      <c r="B38">
        <v>1966</v>
      </c>
      <c r="C38" t="s">
        <v>55</v>
      </c>
      <c r="D38" t="s">
        <v>73</v>
      </c>
      <c r="E38" t="s">
        <v>76</v>
      </c>
      <c r="F38">
        <v>1</v>
      </c>
    </row>
    <row r="39" spans="1:6" x14ac:dyDescent="0.35">
      <c r="A39" t="s">
        <v>112</v>
      </c>
      <c r="B39">
        <v>1966</v>
      </c>
      <c r="C39" t="s">
        <v>55</v>
      </c>
      <c r="D39" t="s">
        <v>73</v>
      </c>
      <c r="E39" t="s">
        <v>76</v>
      </c>
      <c r="F39">
        <v>1</v>
      </c>
    </row>
    <row r="40" spans="1:6" x14ac:dyDescent="0.35">
      <c r="A40" t="s">
        <v>113</v>
      </c>
      <c r="B40">
        <v>1966</v>
      </c>
      <c r="C40" t="s">
        <v>55</v>
      </c>
      <c r="D40" t="s">
        <v>73</v>
      </c>
      <c r="E40" t="s">
        <v>76</v>
      </c>
      <c r="F40">
        <v>1</v>
      </c>
    </row>
    <row r="41" spans="1:6" x14ac:dyDescent="0.35">
      <c r="A41" t="s">
        <v>114</v>
      </c>
      <c r="B41">
        <v>1966</v>
      </c>
      <c r="C41" t="s">
        <v>54</v>
      </c>
      <c r="D41" t="s">
        <v>73</v>
      </c>
      <c r="E41" t="s">
        <v>76</v>
      </c>
      <c r="F41">
        <v>1</v>
      </c>
    </row>
    <row r="42" spans="1:6" x14ac:dyDescent="0.35">
      <c r="A42" t="s">
        <v>115</v>
      </c>
      <c r="B42">
        <v>1966</v>
      </c>
      <c r="C42" t="s">
        <v>55</v>
      </c>
      <c r="D42" t="s">
        <v>73</v>
      </c>
      <c r="E42" t="s">
        <v>76</v>
      </c>
      <c r="F42">
        <v>1</v>
      </c>
    </row>
    <row r="43" spans="1:6" x14ac:dyDescent="0.35">
      <c r="A43" t="s">
        <v>116</v>
      </c>
      <c r="B43">
        <v>1966</v>
      </c>
      <c r="C43" t="s">
        <v>54</v>
      </c>
      <c r="D43" t="s">
        <v>117</v>
      </c>
      <c r="E43" t="s">
        <v>76</v>
      </c>
      <c r="F43">
        <v>0</v>
      </c>
    </row>
    <row r="44" spans="1:6" x14ac:dyDescent="0.35">
      <c r="A44" t="s">
        <v>118</v>
      </c>
      <c r="B44">
        <v>1966</v>
      </c>
      <c r="C44" t="s">
        <v>54</v>
      </c>
      <c r="D44" t="s">
        <v>117</v>
      </c>
      <c r="E44" t="s">
        <v>76</v>
      </c>
      <c r="F44">
        <v>0</v>
      </c>
    </row>
    <row r="45" spans="1:6" x14ac:dyDescent="0.35">
      <c r="A45" t="s">
        <v>119</v>
      </c>
      <c r="B45">
        <v>1966</v>
      </c>
      <c r="C45" t="s">
        <v>54</v>
      </c>
      <c r="D45" t="s">
        <v>73</v>
      </c>
      <c r="E45" t="s">
        <v>76</v>
      </c>
      <c r="F45">
        <v>1</v>
      </c>
    </row>
    <row r="46" spans="1:6" x14ac:dyDescent="0.35">
      <c r="A46" t="s">
        <v>120</v>
      </c>
      <c r="B46">
        <v>1966</v>
      </c>
      <c r="C46" t="s">
        <v>54</v>
      </c>
      <c r="D46" t="s">
        <v>73</v>
      </c>
      <c r="E46" t="s">
        <v>76</v>
      </c>
      <c r="F46">
        <v>1</v>
      </c>
    </row>
    <row r="47" spans="1:6" x14ac:dyDescent="0.35">
      <c r="A47" t="s">
        <v>121</v>
      </c>
      <c r="B47">
        <v>1967</v>
      </c>
      <c r="C47" t="s">
        <v>54</v>
      </c>
      <c r="D47" t="s">
        <v>73</v>
      </c>
      <c r="E47" t="s">
        <v>74</v>
      </c>
      <c r="F47">
        <v>1</v>
      </c>
    </row>
    <row r="48" spans="1:6" x14ac:dyDescent="0.35">
      <c r="A48" t="s">
        <v>122</v>
      </c>
      <c r="B48">
        <v>1967</v>
      </c>
      <c r="C48" t="s">
        <v>54</v>
      </c>
      <c r="D48" t="s">
        <v>73</v>
      </c>
      <c r="E48" t="s">
        <v>74</v>
      </c>
      <c r="F48">
        <v>1</v>
      </c>
    </row>
    <row r="49" spans="1:6" x14ac:dyDescent="0.35">
      <c r="A49" t="s">
        <v>123</v>
      </c>
      <c r="B49">
        <v>1967</v>
      </c>
      <c r="C49" t="s">
        <v>54</v>
      </c>
      <c r="D49" t="s">
        <v>73</v>
      </c>
      <c r="E49" t="s">
        <v>74</v>
      </c>
      <c r="F49">
        <v>1</v>
      </c>
    </row>
    <row r="50" spans="1:6" x14ac:dyDescent="0.35">
      <c r="A50" t="s">
        <v>124</v>
      </c>
      <c r="B50">
        <v>1967</v>
      </c>
      <c r="C50" t="s">
        <v>54</v>
      </c>
      <c r="D50" t="s">
        <v>73</v>
      </c>
      <c r="E50" t="s">
        <v>74</v>
      </c>
      <c r="F50">
        <v>1</v>
      </c>
    </row>
    <row r="51" spans="1:6" x14ac:dyDescent="0.35">
      <c r="A51" t="s">
        <v>125</v>
      </c>
      <c r="B51">
        <v>1967</v>
      </c>
      <c r="C51" t="s">
        <v>54</v>
      </c>
      <c r="D51" t="s">
        <v>73</v>
      </c>
      <c r="E51" t="s">
        <v>74</v>
      </c>
      <c r="F51">
        <v>1</v>
      </c>
    </row>
    <row r="52" spans="1:6" x14ac:dyDescent="0.35">
      <c r="A52" t="s">
        <v>126</v>
      </c>
      <c r="B52">
        <v>1967</v>
      </c>
      <c r="C52" t="s">
        <v>54</v>
      </c>
      <c r="D52" t="s">
        <v>73</v>
      </c>
      <c r="E52" t="s">
        <v>74</v>
      </c>
      <c r="F52">
        <v>1</v>
      </c>
    </row>
    <row r="53" spans="1:6" x14ac:dyDescent="0.35">
      <c r="A53" t="s">
        <v>127</v>
      </c>
      <c r="B53">
        <v>1967</v>
      </c>
      <c r="C53" t="s">
        <v>54</v>
      </c>
      <c r="D53" t="s">
        <v>73</v>
      </c>
      <c r="E53" t="s">
        <v>74</v>
      </c>
      <c r="F53">
        <v>1</v>
      </c>
    </row>
    <row r="54" spans="1:6" x14ac:dyDescent="0.35">
      <c r="A54" t="s">
        <v>128</v>
      </c>
      <c r="B54">
        <v>1967</v>
      </c>
      <c r="C54" t="s">
        <v>54</v>
      </c>
      <c r="D54" t="s">
        <v>73</v>
      </c>
      <c r="E54" t="s">
        <v>74</v>
      </c>
      <c r="F54">
        <v>1</v>
      </c>
    </row>
    <row r="55" spans="1:6" x14ac:dyDescent="0.35">
      <c r="A55" t="s">
        <v>129</v>
      </c>
      <c r="B55">
        <v>1967</v>
      </c>
      <c r="C55" t="s">
        <v>54</v>
      </c>
      <c r="D55" t="s">
        <v>73</v>
      </c>
      <c r="E55" t="s">
        <v>74</v>
      </c>
      <c r="F55">
        <v>1</v>
      </c>
    </row>
    <row r="56" spans="1:6" x14ac:dyDescent="0.35">
      <c r="A56" t="s">
        <v>130</v>
      </c>
      <c r="B56">
        <v>1967</v>
      </c>
      <c r="C56" t="s">
        <v>54</v>
      </c>
      <c r="D56" t="s">
        <v>73</v>
      </c>
      <c r="E56" t="s">
        <v>74</v>
      </c>
      <c r="F56">
        <v>1</v>
      </c>
    </row>
    <row r="57" spans="1:6" x14ac:dyDescent="0.35">
      <c r="A57" t="s">
        <v>131</v>
      </c>
      <c r="B57">
        <v>1967</v>
      </c>
      <c r="C57" t="s">
        <v>54</v>
      </c>
      <c r="D57" t="s">
        <v>73</v>
      </c>
      <c r="E57" t="s">
        <v>74</v>
      </c>
      <c r="F57">
        <v>1</v>
      </c>
    </row>
    <row r="58" spans="1:6" x14ac:dyDescent="0.35">
      <c r="A58" t="s">
        <v>132</v>
      </c>
      <c r="B58">
        <v>1967</v>
      </c>
      <c r="C58" t="s">
        <v>54</v>
      </c>
      <c r="D58" t="s">
        <v>73</v>
      </c>
      <c r="E58" t="s">
        <v>76</v>
      </c>
      <c r="F58">
        <v>1</v>
      </c>
    </row>
    <row r="59" spans="1:6" x14ac:dyDescent="0.35">
      <c r="A59" t="s">
        <v>133</v>
      </c>
      <c r="B59">
        <v>1967</v>
      </c>
      <c r="C59" t="s">
        <v>54</v>
      </c>
      <c r="D59" t="s">
        <v>73</v>
      </c>
      <c r="E59" t="s">
        <v>76</v>
      </c>
      <c r="F59">
        <v>1</v>
      </c>
    </row>
    <row r="60" spans="1:6" x14ac:dyDescent="0.35">
      <c r="A60" t="s">
        <v>134</v>
      </c>
      <c r="B60">
        <v>1967</v>
      </c>
      <c r="C60" t="s">
        <v>54</v>
      </c>
      <c r="D60" t="s">
        <v>73</v>
      </c>
      <c r="E60" t="s">
        <v>76</v>
      </c>
      <c r="F60">
        <v>1</v>
      </c>
    </row>
    <row r="61" spans="1:6" x14ac:dyDescent="0.35">
      <c r="A61" t="s">
        <v>135</v>
      </c>
      <c r="B61">
        <v>1967</v>
      </c>
      <c r="C61" t="s">
        <v>54</v>
      </c>
      <c r="D61" t="s">
        <v>73</v>
      </c>
      <c r="E61" t="s">
        <v>76</v>
      </c>
      <c r="F61">
        <v>1</v>
      </c>
    </row>
    <row r="62" spans="1:6" x14ac:dyDescent="0.35">
      <c r="A62" t="s">
        <v>136</v>
      </c>
      <c r="B62">
        <v>1967</v>
      </c>
      <c r="C62" t="s">
        <v>54</v>
      </c>
      <c r="D62" t="s">
        <v>73</v>
      </c>
      <c r="E62" t="s">
        <v>76</v>
      </c>
      <c r="F62">
        <v>1</v>
      </c>
    </row>
    <row r="63" spans="1:6" x14ac:dyDescent="0.35">
      <c r="A63" t="s">
        <v>137</v>
      </c>
      <c r="B63">
        <v>1967</v>
      </c>
      <c r="C63" t="s">
        <v>54</v>
      </c>
      <c r="D63" t="s">
        <v>73</v>
      </c>
      <c r="E63" t="s">
        <v>76</v>
      </c>
      <c r="F63">
        <v>1</v>
      </c>
    </row>
    <row r="64" spans="1:6" x14ac:dyDescent="0.35">
      <c r="A64" t="s">
        <v>138</v>
      </c>
      <c r="B64">
        <v>1967</v>
      </c>
      <c r="C64" t="s">
        <v>56</v>
      </c>
      <c r="D64" t="s">
        <v>73</v>
      </c>
      <c r="E64" t="s">
        <v>76</v>
      </c>
      <c r="F64">
        <v>1</v>
      </c>
    </row>
    <row r="65" spans="1:6" x14ac:dyDescent="0.35">
      <c r="A65" t="s">
        <v>139</v>
      </c>
      <c r="B65">
        <v>1967</v>
      </c>
      <c r="C65" t="s">
        <v>56</v>
      </c>
      <c r="D65" t="s">
        <v>73</v>
      </c>
      <c r="E65" t="s">
        <v>76</v>
      </c>
      <c r="F65">
        <v>1</v>
      </c>
    </row>
    <row r="66" spans="1:6" x14ac:dyDescent="0.35">
      <c r="A66" t="s">
        <v>140</v>
      </c>
      <c r="B66">
        <v>1967</v>
      </c>
      <c r="C66" t="s">
        <v>56</v>
      </c>
      <c r="D66" t="s">
        <v>73</v>
      </c>
      <c r="E66" t="s">
        <v>76</v>
      </c>
      <c r="F66">
        <v>1</v>
      </c>
    </row>
    <row r="67" spans="1:6" x14ac:dyDescent="0.35">
      <c r="A67" t="s">
        <v>141</v>
      </c>
      <c r="B67">
        <v>1967</v>
      </c>
      <c r="C67" t="s">
        <v>56</v>
      </c>
      <c r="D67" t="s">
        <v>73</v>
      </c>
      <c r="E67" t="s">
        <v>76</v>
      </c>
      <c r="F67">
        <v>1</v>
      </c>
    </row>
    <row r="68" spans="1:6" x14ac:dyDescent="0.35">
      <c r="A68" t="s">
        <v>142</v>
      </c>
      <c r="B68">
        <v>1967</v>
      </c>
      <c r="C68" t="s">
        <v>56</v>
      </c>
      <c r="D68" t="s">
        <v>73</v>
      </c>
      <c r="E68" t="s">
        <v>76</v>
      </c>
      <c r="F68">
        <v>1</v>
      </c>
    </row>
    <row r="69" spans="1:6" x14ac:dyDescent="0.35">
      <c r="A69" t="s">
        <v>143</v>
      </c>
      <c r="B69">
        <v>1967</v>
      </c>
      <c r="C69" t="s">
        <v>56</v>
      </c>
      <c r="D69" t="s">
        <v>73</v>
      </c>
      <c r="E69" t="s">
        <v>76</v>
      </c>
      <c r="F69">
        <v>1</v>
      </c>
    </row>
    <row r="70" spans="1:6" x14ac:dyDescent="0.35">
      <c r="A70" t="s">
        <v>144</v>
      </c>
      <c r="B70">
        <v>1967</v>
      </c>
      <c r="C70" t="s">
        <v>56</v>
      </c>
      <c r="D70" t="s">
        <v>73</v>
      </c>
      <c r="E70" t="s">
        <v>76</v>
      </c>
      <c r="F70">
        <v>1</v>
      </c>
    </row>
    <row r="71" spans="1:6" x14ac:dyDescent="0.35">
      <c r="A71" t="s">
        <v>145</v>
      </c>
      <c r="B71">
        <v>1967</v>
      </c>
      <c r="C71" t="s">
        <v>54</v>
      </c>
      <c r="D71" t="s">
        <v>73</v>
      </c>
      <c r="E71" t="s">
        <v>76</v>
      </c>
      <c r="F71">
        <v>1</v>
      </c>
    </row>
    <row r="72" spans="1:6" x14ac:dyDescent="0.35">
      <c r="A72" t="s">
        <v>146</v>
      </c>
      <c r="B72">
        <v>1967</v>
      </c>
      <c r="C72" t="s">
        <v>54</v>
      </c>
      <c r="D72" t="s">
        <v>73</v>
      </c>
      <c r="E72" t="s">
        <v>76</v>
      </c>
      <c r="F72">
        <v>1</v>
      </c>
    </row>
    <row r="73" spans="1:6" x14ac:dyDescent="0.35">
      <c r="A73" t="s">
        <v>147</v>
      </c>
      <c r="B73">
        <v>1967</v>
      </c>
      <c r="C73" t="s">
        <v>54</v>
      </c>
      <c r="D73" t="s">
        <v>73</v>
      </c>
      <c r="E73" t="s">
        <v>76</v>
      </c>
      <c r="F73">
        <v>1</v>
      </c>
    </row>
    <row r="74" spans="1:6" x14ac:dyDescent="0.35">
      <c r="A74" t="s">
        <v>148</v>
      </c>
      <c r="B74">
        <v>1967</v>
      </c>
      <c r="C74" t="s">
        <v>54</v>
      </c>
      <c r="D74" t="s">
        <v>73</v>
      </c>
      <c r="E74" t="s">
        <v>76</v>
      </c>
      <c r="F74">
        <v>1</v>
      </c>
    </row>
    <row r="75" spans="1:6" x14ac:dyDescent="0.35">
      <c r="A75" t="s">
        <v>149</v>
      </c>
      <c r="B75">
        <v>1967</v>
      </c>
      <c r="C75" t="s">
        <v>55</v>
      </c>
      <c r="D75" t="s">
        <v>73</v>
      </c>
      <c r="E75" t="s">
        <v>76</v>
      </c>
      <c r="F75">
        <v>1</v>
      </c>
    </row>
    <row r="76" spans="1:6" x14ac:dyDescent="0.35">
      <c r="A76" t="s">
        <v>150</v>
      </c>
      <c r="B76">
        <v>1967</v>
      </c>
      <c r="C76" t="s">
        <v>55</v>
      </c>
      <c r="D76" t="s">
        <v>73</v>
      </c>
      <c r="E76" t="s">
        <v>76</v>
      </c>
      <c r="F76">
        <v>1</v>
      </c>
    </row>
    <row r="77" spans="1:6" x14ac:dyDescent="0.35">
      <c r="A77" t="s">
        <v>151</v>
      </c>
      <c r="B77">
        <v>1967</v>
      </c>
      <c r="C77" t="s">
        <v>54</v>
      </c>
      <c r="D77" t="s">
        <v>73</v>
      </c>
      <c r="E77" t="s">
        <v>76</v>
      </c>
      <c r="F77">
        <v>1</v>
      </c>
    </row>
    <row r="78" spans="1:6" x14ac:dyDescent="0.35">
      <c r="A78" t="s">
        <v>152</v>
      </c>
      <c r="B78">
        <v>1967</v>
      </c>
      <c r="C78" t="s">
        <v>55</v>
      </c>
      <c r="D78" t="s">
        <v>73</v>
      </c>
      <c r="E78" t="s">
        <v>76</v>
      </c>
      <c r="F78">
        <v>1</v>
      </c>
    </row>
    <row r="79" spans="1:6" x14ac:dyDescent="0.35">
      <c r="A79" t="s">
        <v>153</v>
      </c>
      <c r="B79">
        <v>1967</v>
      </c>
      <c r="C79" t="s">
        <v>55</v>
      </c>
      <c r="D79" t="s">
        <v>73</v>
      </c>
      <c r="E79" t="s">
        <v>76</v>
      </c>
      <c r="F79">
        <v>1</v>
      </c>
    </row>
    <row r="80" spans="1:6" x14ac:dyDescent="0.35">
      <c r="A80" t="s">
        <v>154</v>
      </c>
      <c r="B80">
        <v>1967</v>
      </c>
      <c r="C80" t="s">
        <v>54</v>
      </c>
      <c r="D80" t="s">
        <v>73</v>
      </c>
      <c r="E80" t="s">
        <v>76</v>
      </c>
      <c r="F80">
        <v>1</v>
      </c>
    </row>
    <row r="81" spans="1:6" x14ac:dyDescent="0.35">
      <c r="A81" t="s">
        <v>155</v>
      </c>
      <c r="B81">
        <v>1967</v>
      </c>
      <c r="C81" t="s">
        <v>55</v>
      </c>
      <c r="D81" t="s">
        <v>73</v>
      </c>
      <c r="E81" t="s">
        <v>76</v>
      </c>
      <c r="F81">
        <v>1</v>
      </c>
    </row>
    <row r="82" spans="1:6" x14ac:dyDescent="0.35">
      <c r="A82" t="s">
        <v>156</v>
      </c>
      <c r="B82">
        <v>1967</v>
      </c>
      <c r="C82" t="s">
        <v>54</v>
      </c>
      <c r="D82" t="s">
        <v>73</v>
      </c>
      <c r="E82" t="s">
        <v>76</v>
      </c>
      <c r="F82">
        <v>1</v>
      </c>
    </row>
    <row r="83" spans="1:6" x14ac:dyDescent="0.35">
      <c r="A83" t="s">
        <v>157</v>
      </c>
      <c r="B83">
        <v>1967</v>
      </c>
      <c r="C83" t="s">
        <v>54</v>
      </c>
      <c r="D83" t="s">
        <v>73</v>
      </c>
      <c r="E83" t="s">
        <v>76</v>
      </c>
      <c r="F83">
        <v>1</v>
      </c>
    </row>
    <row r="84" spans="1:6" x14ac:dyDescent="0.35">
      <c r="A84" t="s">
        <v>158</v>
      </c>
      <c r="B84">
        <v>1967</v>
      </c>
      <c r="C84" t="s">
        <v>54</v>
      </c>
      <c r="D84" t="s">
        <v>73</v>
      </c>
      <c r="E84" t="s">
        <v>76</v>
      </c>
      <c r="F84">
        <v>1</v>
      </c>
    </row>
    <row r="85" spans="1:6" x14ac:dyDescent="0.35">
      <c r="A85" t="s">
        <v>159</v>
      </c>
      <c r="B85">
        <v>1967</v>
      </c>
      <c r="C85" t="s">
        <v>54</v>
      </c>
      <c r="D85" t="s">
        <v>73</v>
      </c>
      <c r="E85" t="s">
        <v>76</v>
      </c>
      <c r="F85">
        <v>1</v>
      </c>
    </row>
    <row r="86" spans="1:6" x14ac:dyDescent="0.35">
      <c r="A86" t="s">
        <v>160</v>
      </c>
      <c r="B86">
        <v>1967</v>
      </c>
      <c r="C86" t="s">
        <v>54</v>
      </c>
      <c r="D86" t="s">
        <v>73</v>
      </c>
      <c r="E86" t="s">
        <v>76</v>
      </c>
      <c r="F86">
        <v>1</v>
      </c>
    </row>
    <row r="87" spans="1:6" x14ac:dyDescent="0.35">
      <c r="A87" t="s">
        <v>161</v>
      </c>
      <c r="B87">
        <v>1967</v>
      </c>
      <c r="C87" t="s">
        <v>54</v>
      </c>
      <c r="D87" t="s">
        <v>73</v>
      </c>
      <c r="E87" t="s">
        <v>76</v>
      </c>
      <c r="F87">
        <v>1</v>
      </c>
    </row>
    <row r="88" spans="1:6" x14ac:dyDescent="0.35">
      <c r="A88" t="s">
        <v>162</v>
      </c>
      <c r="B88">
        <v>1967</v>
      </c>
      <c r="C88" t="s">
        <v>54</v>
      </c>
      <c r="D88" t="s">
        <v>73</v>
      </c>
      <c r="E88" t="s">
        <v>76</v>
      </c>
      <c r="F88">
        <v>1</v>
      </c>
    </row>
    <row r="89" spans="1:6" x14ac:dyDescent="0.35">
      <c r="A89" t="s">
        <v>163</v>
      </c>
      <c r="B89">
        <v>1967</v>
      </c>
      <c r="C89" t="s">
        <v>55</v>
      </c>
      <c r="D89" t="s">
        <v>73</v>
      </c>
      <c r="E89" t="s">
        <v>76</v>
      </c>
      <c r="F89">
        <v>1</v>
      </c>
    </row>
    <row r="90" spans="1:6" x14ac:dyDescent="0.35">
      <c r="A90" t="s">
        <v>164</v>
      </c>
      <c r="B90">
        <v>1967</v>
      </c>
      <c r="C90" t="s">
        <v>55</v>
      </c>
      <c r="D90" t="s">
        <v>73</v>
      </c>
      <c r="E90" t="s">
        <v>76</v>
      </c>
      <c r="F90">
        <v>1</v>
      </c>
    </row>
    <row r="91" spans="1:6" x14ac:dyDescent="0.35">
      <c r="A91" t="s">
        <v>165</v>
      </c>
      <c r="B91">
        <v>1967</v>
      </c>
      <c r="C91" t="s">
        <v>55</v>
      </c>
      <c r="D91" t="s">
        <v>73</v>
      </c>
      <c r="E91" t="s">
        <v>76</v>
      </c>
      <c r="F91">
        <v>1</v>
      </c>
    </row>
    <row r="92" spans="1:6" x14ac:dyDescent="0.35">
      <c r="A92" t="s">
        <v>166</v>
      </c>
      <c r="B92">
        <v>1967</v>
      </c>
      <c r="C92" t="s">
        <v>54</v>
      </c>
      <c r="D92" t="s">
        <v>117</v>
      </c>
      <c r="E92" t="s">
        <v>76</v>
      </c>
      <c r="F92">
        <v>0</v>
      </c>
    </row>
    <row r="93" spans="1:6" x14ac:dyDescent="0.35">
      <c r="A93" t="s">
        <v>167</v>
      </c>
      <c r="B93">
        <v>1967</v>
      </c>
      <c r="C93" t="s">
        <v>54</v>
      </c>
      <c r="D93" t="s">
        <v>73</v>
      </c>
      <c r="E93" t="s">
        <v>76</v>
      </c>
      <c r="F93">
        <v>1</v>
      </c>
    </row>
    <row r="94" spans="1:6" x14ac:dyDescent="0.35">
      <c r="A94" t="s">
        <v>168</v>
      </c>
      <c r="B94">
        <v>1967</v>
      </c>
      <c r="C94" t="s">
        <v>54</v>
      </c>
      <c r="D94" t="s">
        <v>73</v>
      </c>
      <c r="E94" t="s">
        <v>76</v>
      </c>
      <c r="F94">
        <v>1</v>
      </c>
    </row>
    <row r="95" spans="1:6" x14ac:dyDescent="0.35">
      <c r="A95" t="s">
        <v>169</v>
      </c>
      <c r="B95">
        <v>1967</v>
      </c>
      <c r="C95" t="s">
        <v>55</v>
      </c>
      <c r="D95" t="s">
        <v>73</v>
      </c>
      <c r="E95" t="s">
        <v>76</v>
      </c>
      <c r="F95">
        <v>1</v>
      </c>
    </row>
    <row r="96" spans="1:6" x14ac:dyDescent="0.35">
      <c r="A96" t="s">
        <v>170</v>
      </c>
      <c r="B96">
        <v>1967</v>
      </c>
      <c r="C96" t="s">
        <v>55</v>
      </c>
      <c r="D96" t="s">
        <v>73</v>
      </c>
      <c r="E96" t="s">
        <v>76</v>
      </c>
      <c r="F96">
        <v>1</v>
      </c>
    </row>
    <row r="97" spans="1:6" x14ac:dyDescent="0.35">
      <c r="A97" t="s">
        <v>171</v>
      </c>
      <c r="B97">
        <v>1967</v>
      </c>
      <c r="C97" t="s">
        <v>54</v>
      </c>
      <c r="D97" t="s">
        <v>73</v>
      </c>
      <c r="E97" t="s">
        <v>76</v>
      </c>
      <c r="F97">
        <v>1</v>
      </c>
    </row>
    <row r="98" spans="1:6" x14ac:dyDescent="0.35">
      <c r="A98" t="s">
        <v>172</v>
      </c>
      <c r="B98">
        <v>1967</v>
      </c>
      <c r="C98" t="s">
        <v>56</v>
      </c>
      <c r="D98" t="s">
        <v>73</v>
      </c>
      <c r="E98" t="s">
        <v>76</v>
      </c>
      <c r="F98">
        <v>1</v>
      </c>
    </row>
    <row r="99" spans="1:6" x14ac:dyDescent="0.35">
      <c r="A99" t="s">
        <v>173</v>
      </c>
      <c r="B99">
        <v>1967</v>
      </c>
      <c r="C99" t="s">
        <v>56</v>
      </c>
      <c r="D99" t="s">
        <v>73</v>
      </c>
      <c r="E99" t="s">
        <v>76</v>
      </c>
      <c r="F99">
        <v>1</v>
      </c>
    </row>
    <row r="100" spans="1:6" x14ac:dyDescent="0.35">
      <c r="A100" t="s">
        <v>174</v>
      </c>
      <c r="B100">
        <v>1967</v>
      </c>
      <c r="C100" t="s">
        <v>56</v>
      </c>
      <c r="D100" t="s">
        <v>73</v>
      </c>
      <c r="E100" t="s">
        <v>76</v>
      </c>
      <c r="F100">
        <v>1</v>
      </c>
    </row>
    <row r="101" spans="1:6" x14ac:dyDescent="0.35">
      <c r="A101" t="s">
        <v>175</v>
      </c>
      <c r="B101">
        <v>1967</v>
      </c>
      <c r="C101" t="s">
        <v>55</v>
      </c>
      <c r="D101" t="s">
        <v>73</v>
      </c>
      <c r="E101" t="s">
        <v>76</v>
      </c>
      <c r="F101">
        <v>1</v>
      </c>
    </row>
    <row r="102" spans="1:6" x14ac:dyDescent="0.35">
      <c r="A102" t="s">
        <v>176</v>
      </c>
      <c r="B102">
        <v>1967</v>
      </c>
      <c r="C102" t="s">
        <v>55</v>
      </c>
      <c r="D102" t="s">
        <v>73</v>
      </c>
      <c r="E102" t="s">
        <v>76</v>
      </c>
      <c r="F102">
        <v>1</v>
      </c>
    </row>
    <row r="103" spans="1:6" x14ac:dyDescent="0.35">
      <c r="A103" t="s">
        <v>177</v>
      </c>
      <c r="B103">
        <v>1967</v>
      </c>
      <c r="C103" t="s">
        <v>55</v>
      </c>
      <c r="D103" t="s">
        <v>73</v>
      </c>
      <c r="E103" t="s">
        <v>76</v>
      </c>
      <c r="F103">
        <v>1</v>
      </c>
    </row>
    <row r="104" spans="1:6" x14ac:dyDescent="0.35">
      <c r="A104" t="s">
        <v>178</v>
      </c>
      <c r="B104">
        <v>1967</v>
      </c>
      <c r="C104" t="s">
        <v>56</v>
      </c>
      <c r="D104" t="s">
        <v>73</v>
      </c>
      <c r="E104" t="s">
        <v>76</v>
      </c>
      <c r="F104">
        <v>1</v>
      </c>
    </row>
    <row r="105" spans="1:6" x14ac:dyDescent="0.35">
      <c r="A105" t="s">
        <v>179</v>
      </c>
      <c r="B105">
        <v>1967</v>
      </c>
      <c r="C105" t="s">
        <v>54</v>
      </c>
      <c r="D105" t="s">
        <v>73</v>
      </c>
      <c r="E105" t="s">
        <v>76</v>
      </c>
      <c r="F105">
        <v>1</v>
      </c>
    </row>
    <row r="106" spans="1:6" x14ac:dyDescent="0.35">
      <c r="A106" t="s">
        <v>180</v>
      </c>
      <c r="B106">
        <v>1967</v>
      </c>
      <c r="C106" t="s">
        <v>54</v>
      </c>
      <c r="D106" t="s">
        <v>73</v>
      </c>
      <c r="E106" t="s">
        <v>76</v>
      </c>
      <c r="F106">
        <v>1</v>
      </c>
    </row>
    <row r="107" spans="1:6" x14ac:dyDescent="0.35">
      <c r="A107" t="s">
        <v>181</v>
      </c>
      <c r="B107">
        <v>1967</v>
      </c>
      <c r="C107" t="s">
        <v>55</v>
      </c>
      <c r="D107" t="s">
        <v>73</v>
      </c>
      <c r="E107" t="s">
        <v>76</v>
      </c>
      <c r="F107">
        <v>1</v>
      </c>
    </row>
    <row r="108" spans="1:6" x14ac:dyDescent="0.35">
      <c r="A108" t="s">
        <v>182</v>
      </c>
      <c r="B108">
        <v>1967</v>
      </c>
      <c r="C108" t="s">
        <v>55</v>
      </c>
      <c r="D108" t="s">
        <v>73</v>
      </c>
      <c r="E108" t="s">
        <v>76</v>
      </c>
      <c r="F108">
        <v>1</v>
      </c>
    </row>
    <row r="109" spans="1:6" x14ac:dyDescent="0.35">
      <c r="A109" t="s">
        <v>183</v>
      </c>
      <c r="B109">
        <v>1967</v>
      </c>
      <c r="C109" t="s">
        <v>56</v>
      </c>
      <c r="D109" t="s">
        <v>73</v>
      </c>
      <c r="E109" t="s">
        <v>76</v>
      </c>
      <c r="F109">
        <v>1</v>
      </c>
    </row>
    <row r="110" spans="1:6" x14ac:dyDescent="0.35">
      <c r="A110" t="s">
        <v>184</v>
      </c>
      <c r="B110">
        <v>1967</v>
      </c>
      <c r="C110" t="s">
        <v>54</v>
      </c>
      <c r="D110" t="s">
        <v>73</v>
      </c>
      <c r="E110" t="s">
        <v>76</v>
      </c>
      <c r="F110">
        <v>1</v>
      </c>
    </row>
    <row r="111" spans="1:6" x14ac:dyDescent="0.35">
      <c r="A111" t="s">
        <v>185</v>
      </c>
      <c r="B111">
        <v>1967</v>
      </c>
      <c r="C111" t="s">
        <v>54</v>
      </c>
      <c r="D111" t="s">
        <v>73</v>
      </c>
      <c r="E111" t="s">
        <v>76</v>
      </c>
      <c r="F111">
        <v>1</v>
      </c>
    </row>
    <row r="112" spans="1:6" x14ac:dyDescent="0.35">
      <c r="A112" t="s">
        <v>186</v>
      </c>
      <c r="B112">
        <v>1967</v>
      </c>
      <c r="C112" t="s">
        <v>54</v>
      </c>
      <c r="D112" t="s">
        <v>73</v>
      </c>
      <c r="E112" t="s">
        <v>76</v>
      </c>
      <c r="F112">
        <v>1</v>
      </c>
    </row>
    <row r="113" spans="1:6" x14ac:dyDescent="0.35">
      <c r="A113" t="s">
        <v>187</v>
      </c>
      <c r="B113">
        <v>1967</v>
      </c>
      <c r="C113" t="s">
        <v>55</v>
      </c>
      <c r="D113" t="s">
        <v>73</v>
      </c>
      <c r="E113" t="s">
        <v>76</v>
      </c>
      <c r="F113">
        <v>1</v>
      </c>
    </row>
    <row r="114" spans="1:6" x14ac:dyDescent="0.35">
      <c r="A114" t="s">
        <v>188</v>
      </c>
      <c r="B114">
        <v>1967</v>
      </c>
      <c r="C114" t="s">
        <v>55</v>
      </c>
      <c r="D114" t="s">
        <v>73</v>
      </c>
      <c r="E114" t="s">
        <v>76</v>
      </c>
      <c r="F114">
        <v>1</v>
      </c>
    </row>
    <row r="115" spans="1:6" x14ac:dyDescent="0.35">
      <c r="A115" t="s">
        <v>189</v>
      </c>
      <c r="B115">
        <v>1967</v>
      </c>
      <c r="C115" t="s">
        <v>54</v>
      </c>
      <c r="D115" t="s">
        <v>73</v>
      </c>
      <c r="E115" t="s">
        <v>76</v>
      </c>
      <c r="F115">
        <v>1</v>
      </c>
    </row>
    <row r="116" spans="1:6" x14ac:dyDescent="0.35">
      <c r="A116" t="s">
        <v>190</v>
      </c>
      <c r="B116">
        <v>1967</v>
      </c>
      <c r="C116" t="s">
        <v>54</v>
      </c>
      <c r="D116" t="s">
        <v>73</v>
      </c>
      <c r="E116" t="s">
        <v>76</v>
      </c>
      <c r="F116">
        <v>1</v>
      </c>
    </row>
    <row r="117" spans="1:6" x14ac:dyDescent="0.35">
      <c r="A117" t="s">
        <v>191</v>
      </c>
      <c r="B117">
        <v>1967</v>
      </c>
      <c r="C117" t="s">
        <v>54</v>
      </c>
      <c r="D117" t="s">
        <v>73</v>
      </c>
      <c r="E117" t="s">
        <v>76</v>
      </c>
      <c r="F117">
        <v>1</v>
      </c>
    </row>
    <row r="118" spans="1:6" x14ac:dyDescent="0.35">
      <c r="A118" t="s">
        <v>192</v>
      </c>
      <c r="B118">
        <v>1968</v>
      </c>
      <c r="C118" t="s">
        <v>54</v>
      </c>
      <c r="D118" t="s">
        <v>73</v>
      </c>
      <c r="E118" t="s">
        <v>74</v>
      </c>
      <c r="F118">
        <v>1</v>
      </c>
    </row>
    <row r="119" spans="1:6" x14ac:dyDescent="0.35">
      <c r="A119" t="s">
        <v>193</v>
      </c>
      <c r="B119">
        <v>1968</v>
      </c>
      <c r="C119" t="s">
        <v>54</v>
      </c>
      <c r="D119" t="s">
        <v>73</v>
      </c>
      <c r="E119" t="s">
        <v>74</v>
      </c>
      <c r="F119">
        <v>1</v>
      </c>
    </row>
    <row r="120" spans="1:6" x14ac:dyDescent="0.35">
      <c r="A120" t="s">
        <v>194</v>
      </c>
      <c r="B120">
        <v>1968</v>
      </c>
      <c r="C120" t="s">
        <v>54</v>
      </c>
      <c r="D120" t="s">
        <v>73</v>
      </c>
      <c r="E120" t="s">
        <v>76</v>
      </c>
      <c r="F120">
        <v>1</v>
      </c>
    </row>
    <row r="121" spans="1:6" x14ac:dyDescent="0.35">
      <c r="A121" t="s">
        <v>195</v>
      </c>
      <c r="B121">
        <v>1968</v>
      </c>
      <c r="C121" t="s">
        <v>54</v>
      </c>
      <c r="D121" t="s">
        <v>73</v>
      </c>
      <c r="E121" t="s">
        <v>76</v>
      </c>
      <c r="F121">
        <v>1</v>
      </c>
    </row>
    <row r="122" spans="1:6" x14ac:dyDescent="0.35">
      <c r="A122" t="s">
        <v>196</v>
      </c>
      <c r="B122">
        <v>1968</v>
      </c>
      <c r="C122" t="s">
        <v>54</v>
      </c>
      <c r="D122" t="s">
        <v>73</v>
      </c>
      <c r="E122" t="s">
        <v>76</v>
      </c>
      <c r="F122">
        <v>1</v>
      </c>
    </row>
    <row r="123" spans="1:6" x14ac:dyDescent="0.35">
      <c r="A123" t="s">
        <v>197</v>
      </c>
      <c r="B123">
        <v>1968</v>
      </c>
      <c r="C123" t="s">
        <v>54</v>
      </c>
      <c r="D123" t="s">
        <v>73</v>
      </c>
      <c r="E123" t="s">
        <v>76</v>
      </c>
      <c r="F123">
        <v>1</v>
      </c>
    </row>
    <row r="124" spans="1:6" x14ac:dyDescent="0.35">
      <c r="A124" t="s">
        <v>198</v>
      </c>
      <c r="B124">
        <v>1968</v>
      </c>
      <c r="C124" t="s">
        <v>54</v>
      </c>
      <c r="D124" t="s">
        <v>73</v>
      </c>
      <c r="E124" t="s">
        <v>76</v>
      </c>
      <c r="F124">
        <v>1</v>
      </c>
    </row>
    <row r="125" spans="1:6" x14ac:dyDescent="0.35">
      <c r="A125" t="s">
        <v>199</v>
      </c>
      <c r="B125">
        <v>1968</v>
      </c>
      <c r="C125" t="s">
        <v>54</v>
      </c>
      <c r="D125" t="s">
        <v>73</v>
      </c>
      <c r="E125" t="s">
        <v>76</v>
      </c>
      <c r="F125">
        <v>1</v>
      </c>
    </row>
    <row r="126" spans="1:6" x14ac:dyDescent="0.35">
      <c r="A126" t="s">
        <v>200</v>
      </c>
      <c r="B126">
        <v>1968</v>
      </c>
      <c r="C126" t="s">
        <v>54</v>
      </c>
      <c r="D126" t="s">
        <v>73</v>
      </c>
      <c r="E126" t="s">
        <v>76</v>
      </c>
      <c r="F126">
        <v>1</v>
      </c>
    </row>
    <row r="127" spans="1:6" x14ac:dyDescent="0.35">
      <c r="A127" t="s">
        <v>201</v>
      </c>
      <c r="B127">
        <v>1968</v>
      </c>
      <c r="C127" t="s">
        <v>54</v>
      </c>
      <c r="D127" t="s">
        <v>73</v>
      </c>
      <c r="E127" t="s">
        <v>76</v>
      </c>
      <c r="F127">
        <v>1</v>
      </c>
    </row>
    <row r="128" spans="1:6" x14ac:dyDescent="0.35">
      <c r="A128" t="s">
        <v>202</v>
      </c>
      <c r="B128">
        <v>1968</v>
      </c>
      <c r="C128" t="s">
        <v>54</v>
      </c>
      <c r="D128" t="s">
        <v>73</v>
      </c>
      <c r="E128" t="s">
        <v>76</v>
      </c>
      <c r="F128">
        <v>1</v>
      </c>
    </row>
    <row r="129" spans="1:6" x14ac:dyDescent="0.35">
      <c r="A129" t="s">
        <v>203</v>
      </c>
      <c r="B129">
        <v>1968</v>
      </c>
      <c r="C129" t="s">
        <v>55</v>
      </c>
      <c r="D129" t="s">
        <v>73</v>
      </c>
      <c r="E129" t="s">
        <v>76</v>
      </c>
      <c r="F129">
        <v>1</v>
      </c>
    </row>
    <row r="130" spans="1:6" x14ac:dyDescent="0.35">
      <c r="A130" t="s">
        <v>204</v>
      </c>
      <c r="B130">
        <v>1968</v>
      </c>
      <c r="C130" t="s">
        <v>54</v>
      </c>
      <c r="D130" t="s">
        <v>73</v>
      </c>
      <c r="E130" t="s">
        <v>76</v>
      </c>
      <c r="F130">
        <v>1</v>
      </c>
    </row>
    <row r="131" spans="1:6" x14ac:dyDescent="0.35">
      <c r="A131" t="s">
        <v>205</v>
      </c>
      <c r="B131">
        <v>1968</v>
      </c>
      <c r="C131" t="s">
        <v>54</v>
      </c>
      <c r="D131" t="s">
        <v>73</v>
      </c>
      <c r="E131" t="s">
        <v>76</v>
      </c>
      <c r="F131">
        <v>1</v>
      </c>
    </row>
    <row r="132" spans="1:6" x14ac:dyDescent="0.35">
      <c r="A132" t="s">
        <v>206</v>
      </c>
      <c r="B132">
        <v>1968</v>
      </c>
      <c r="C132" t="s">
        <v>54</v>
      </c>
      <c r="D132" t="s">
        <v>73</v>
      </c>
      <c r="E132" t="s">
        <v>76</v>
      </c>
      <c r="F132">
        <v>1</v>
      </c>
    </row>
    <row r="133" spans="1:6" x14ac:dyDescent="0.35">
      <c r="A133" t="s">
        <v>207</v>
      </c>
      <c r="B133">
        <v>1968</v>
      </c>
      <c r="C133" t="s">
        <v>54</v>
      </c>
      <c r="D133" t="s">
        <v>73</v>
      </c>
      <c r="E133" t="s">
        <v>76</v>
      </c>
      <c r="F133">
        <v>1</v>
      </c>
    </row>
    <row r="134" spans="1:6" x14ac:dyDescent="0.35">
      <c r="A134" t="s">
        <v>208</v>
      </c>
      <c r="B134">
        <v>1968</v>
      </c>
      <c r="C134" t="s">
        <v>54</v>
      </c>
      <c r="D134" t="s">
        <v>73</v>
      </c>
      <c r="E134" t="s">
        <v>76</v>
      </c>
      <c r="F134">
        <v>1</v>
      </c>
    </row>
    <row r="135" spans="1:6" x14ac:dyDescent="0.35">
      <c r="A135" t="s">
        <v>209</v>
      </c>
      <c r="B135">
        <v>1968</v>
      </c>
      <c r="C135" t="s">
        <v>54</v>
      </c>
      <c r="D135" t="s">
        <v>73</v>
      </c>
      <c r="E135" t="s">
        <v>76</v>
      </c>
      <c r="F135">
        <v>1</v>
      </c>
    </row>
    <row r="136" spans="1:6" x14ac:dyDescent="0.35">
      <c r="A136" t="s">
        <v>210</v>
      </c>
      <c r="B136">
        <v>1968</v>
      </c>
      <c r="C136" t="s">
        <v>54</v>
      </c>
      <c r="D136" t="s">
        <v>73</v>
      </c>
      <c r="E136" t="s">
        <v>76</v>
      </c>
      <c r="F136">
        <v>1</v>
      </c>
    </row>
    <row r="137" spans="1:6" x14ac:dyDescent="0.35">
      <c r="A137" t="s">
        <v>211</v>
      </c>
      <c r="B137">
        <v>1968</v>
      </c>
      <c r="C137" t="s">
        <v>54</v>
      </c>
      <c r="D137" t="s">
        <v>73</v>
      </c>
      <c r="E137" t="s">
        <v>76</v>
      </c>
      <c r="F137">
        <v>1</v>
      </c>
    </row>
    <row r="138" spans="1:6" x14ac:dyDescent="0.35">
      <c r="A138" t="s">
        <v>212</v>
      </c>
      <c r="B138">
        <v>1968</v>
      </c>
      <c r="C138" t="s">
        <v>55</v>
      </c>
      <c r="D138" t="s">
        <v>73</v>
      </c>
      <c r="E138" t="s">
        <v>76</v>
      </c>
      <c r="F138">
        <v>1</v>
      </c>
    </row>
    <row r="139" spans="1:6" x14ac:dyDescent="0.35">
      <c r="A139" t="s">
        <v>213</v>
      </c>
      <c r="B139">
        <v>1968</v>
      </c>
      <c r="C139" t="s">
        <v>56</v>
      </c>
      <c r="D139" t="s">
        <v>73</v>
      </c>
      <c r="E139" t="s">
        <v>76</v>
      </c>
      <c r="F139">
        <v>1</v>
      </c>
    </row>
    <row r="140" spans="1:6" x14ac:dyDescent="0.35">
      <c r="A140" t="s">
        <v>214</v>
      </c>
      <c r="B140">
        <v>1968</v>
      </c>
      <c r="C140" t="s">
        <v>56</v>
      </c>
      <c r="D140" t="s">
        <v>73</v>
      </c>
      <c r="E140" t="s">
        <v>76</v>
      </c>
      <c r="F140">
        <v>1</v>
      </c>
    </row>
    <row r="141" spans="1:6" x14ac:dyDescent="0.35">
      <c r="A141" t="s">
        <v>215</v>
      </c>
      <c r="B141">
        <v>1968</v>
      </c>
      <c r="C141" t="s">
        <v>54</v>
      </c>
      <c r="D141" t="s">
        <v>73</v>
      </c>
      <c r="E141" t="s">
        <v>76</v>
      </c>
      <c r="F141">
        <v>1</v>
      </c>
    </row>
    <row r="142" spans="1:6" x14ac:dyDescent="0.35">
      <c r="A142" t="s">
        <v>216</v>
      </c>
      <c r="B142">
        <v>1968</v>
      </c>
      <c r="C142" t="s">
        <v>56</v>
      </c>
      <c r="D142" t="s">
        <v>73</v>
      </c>
      <c r="E142" t="s">
        <v>76</v>
      </c>
      <c r="F142">
        <v>1</v>
      </c>
    </row>
    <row r="143" spans="1:6" x14ac:dyDescent="0.35">
      <c r="A143" t="s">
        <v>217</v>
      </c>
      <c r="B143">
        <v>1968</v>
      </c>
      <c r="C143" t="s">
        <v>56</v>
      </c>
      <c r="D143" t="s">
        <v>73</v>
      </c>
      <c r="E143" t="s">
        <v>76</v>
      </c>
      <c r="F143">
        <v>1</v>
      </c>
    </row>
    <row r="144" spans="1:6" x14ac:dyDescent="0.35">
      <c r="A144" t="s">
        <v>218</v>
      </c>
      <c r="B144">
        <v>1968</v>
      </c>
      <c r="C144" t="s">
        <v>56</v>
      </c>
      <c r="D144" t="s">
        <v>73</v>
      </c>
      <c r="E144" t="s">
        <v>76</v>
      </c>
      <c r="F144">
        <v>1</v>
      </c>
    </row>
    <row r="145" spans="1:6" x14ac:dyDescent="0.35">
      <c r="A145" t="s">
        <v>219</v>
      </c>
      <c r="B145">
        <v>1968</v>
      </c>
      <c r="C145" t="s">
        <v>56</v>
      </c>
      <c r="D145" t="s">
        <v>73</v>
      </c>
      <c r="E145" t="s">
        <v>76</v>
      </c>
      <c r="F145">
        <v>1</v>
      </c>
    </row>
    <row r="146" spans="1:6" x14ac:dyDescent="0.35">
      <c r="A146" t="s">
        <v>220</v>
      </c>
      <c r="B146">
        <v>1968</v>
      </c>
      <c r="C146" t="s">
        <v>56</v>
      </c>
      <c r="D146" t="s">
        <v>73</v>
      </c>
      <c r="E146" t="s">
        <v>76</v>
      </c>
      <c r="F146">
        <v>1</v>
      </c>
    </row>
    <row r="147" spans="1:6" x14ac:dyDescent="0.35">
      <c r="A147" t="s">
        <v>221</v>
      </c>
      <c r="B147">
        <v>1968</v>
      </c>
      <c r="C147" t="s">
        <v>56</v>
      </c>
      <c r="D147" t="s">
        <v>73</v>
      </c>
      <c r="E147" t="s">
        <v>76</v>
      </c>
      <c r="F147">
        <v>1</v>
      </c>
    </row>
    <row r="148" spans="1:6" x14ac:dyDescent="0.35">
      <c r="A148" t="s">
        <v>222</v>
      </c>
      <c r="B148">
        <v>1968</v>
      </c>
      <c r="C148" t="s">
        <v>56</v>
      </c>
      <c r="D148" t="s">
        <v>73</v>
      </c>
      <c r="E148" t="s">
        <v>76</v>
      </c>
      <c r="F148">
        <v>1</v>
      </c>
    </row>
    <row r="149" spans="1:6" x14ac:dyDescent="0.35">
      <c r="A149" t="s">
        <v>223</v>
      </c>
      <c r="B149">
        <v>1968</v>
      </c>
      <c r="C149" t="s">
        <v>56</v>
      </c>
      <c r="D149" t="s">
        <v>73</v>
      </c>
      <c r="E149" t="s">
        <v>76</v>
      </c>
      <c r="F149">
        <v>1</v>
      </c>
    </row>
    <row r="150" spans="1:6" x14ac:dyDescent="0.35">
      <c r="A150" t="s">
        <v>224</v>
      </c>
      <c r="B150">
        <v>1968</v>
      </c>
      <c r="C150" t="s">
        <v>54</v>
      </c>
      <c r="D150" t="s">
        <v>73</v>
      </c>
      <c r="E150" t="s">
        <v>76</v>
      </c>
      <c r="F150">
        <v>1</v>
      </c>
    </row>
    <row r="151" spans="1:6" x14ac:dyDescent="0.35">
      <c r="A151" t="s">
        <v>225</v>
      </c>
      <c r="B151">
        <v>1968</v>
      </c>
      <c r="C151" t="s">
        <v>54</v>
      </c>
      <c r="D151" t="s">
        <v>73</v>
      </c>
      <c r="E151" t="s">
        <v>76</v>
      </c>
      <c r="F151">
        <v>1</v>
      </c>
    </row>
    <row r="152" spans="1:6" x14ac:dyDescent="0.35">
      <c r="A152" t="s">
        <v>226</v>
      </c>
      <c r="B152">
        <v>1968</v>
      </c>
      <c r="C152" t="s">
        <v>54</v>
      </c>
      <c r="D152" t="s">
        <v>73</v>
      </c>
      <c r="E152" t="s">
        <v>76</v>
      </c>
      <c r="F152">
        <v>1</v>
      </c>
    </row>
    <row r="153" spans="1:6" x14ac:dyDescent="0.35">
      <c r="A153" t="s">
        <v>227</v>
      </c>
      <c r="B153">
        <v>1968</v>
      </c>
      <c r="C153" t="s">
        <v>55</v>
      </c>
      <c r="D153" t="s">
        <v>73</v>
      </c>
      <c r="E153" t="s">
        <v>76</v>
      </c>
      <c r="F153">
        <v>1</v>
      </c>
    </row>
    <row r="154" spans="1:6" x14ac:dyDescent="0.35">
      <c r="A154" t="s">
        <v>228</v>
      </c>
      <c r="B154">
        <v>1968</v>
      </c>
      <c r="C154" t="s">
        <v>54</v>
      </c>
      <c r="D154" t="s">
        <v>73</v>
      </c>
      <c r="E154" t="s">
        <v>76</v>
      </c>
      <c r="F154">
        <v>1</v>
      </c>
    </row>
    <row r="155" spans="1:6" x14ac:dyDescent="0.35">
      <c r="A155" t="s">
        <v>229</v>
      </c>
      <c r="B155">
        <v>1968</v>
      </c>
      <c r="C155" t="s">
        <v>55</v>
      </c>
      <c r="D155" t="s">
        <v>73</v>
      </c>
      <c r="E155" t="s">
        <v>76</v>
      </c>
      <c r="F155">
        <v>1</v>
      </c>
    </row>
    <row r="156" spans="1:6" x14ac:dyDescent="0.35">
      <c r="A156" t="s">
        <v>230</v>
      </c>
      <c r="B156">
        <v>1968</v>
      </c>
      <c r="C156" t="s">
        <v>55</v>
      </c>
      <c r="D156" t="s">
        <v>73</v>
      </c>
      <c r="E156" t="s">
        <v>76</v>
      </c>
      <c r="F156">
        <v>1</v>
      </c>
    </row>
    <row r="157" spans="1:6" x14ac:dyDescent="0.35">
      <c r="A157" t="s">
        <v>231</v>
      </c>
      <c r="B157">
        <v>1968</v>
      </c>
      <c r="C157" t="s">
        <v>56</v>
      </c>
      <c r="D157" t="s">
        <v>73</v>
      </c>
      <c r="E157" t="s">
        <v>76</v>
      </c>
      <c r="F157">
        <v>1</v>
      </c>
    </row>
    <row r="158" spans="1:6" x14ac:dyDescent="0.35">
      <c r="A158" t="s">
        <v>232</v>
      </c>
      <c r="B158">
        <v>1968</v>
      </c>
      <c r="C158" t="s">
        <v>56</v>
      </c>
      <c r="D158" t="s">
        <v>73</v>
      </c>
      <c r="E158" t="s">
        <v>76</v>
      </c>
      <c r="F158">
        <v>1</v>
      </c>
    </row>
    <row r="159" spans="1:6" x14ac:dyDescent="0.35">
      <c r="A159" t="s">
        <v>233</v>
      </c>
      <c r="B159">
        <v>1968</v>
      </c>
      <c r="C159" t="s">
        <v>56</v>
      </c>
      <c r="D159" t="s">
        <v>73</v>
      </c>
      <c r="E159" t="s">
        <v>76</v>
      </c>
      <c r="F159">
        <v>1</v>
      </c>
    </row>
    <row r="160" spans="1:6" x14ac:dyDescent="0.35">
      <c r="A160" t="s">
        <v>234</v>
      </c>
      <c r="B160">
        <v>1968</v>
      </c>
      <c r="C160" t="s">
        <v>56</v>
      </c>
      <c r="D160" t="s">
        <v>73</v>
      </c>
      <c r="E160" t="s">
        <v>76</v>
      </c>
      <c r="F160">
        <v>1</v>
      </c>
    </row>
    <row r="161" spans="1:6" x14ac:dyDescent="0.35">
      <c r="A161" t="s">
        <v>235</v>
      </c>
      <c r="B161">
        <v>1968</v>
      </c>
      <c r="C161" t="s">
        <v>56</v>
      </c>
      <c r="D161" t="s">
        <v>73</v>
      </c>
      <c r="E161" t="s">
        <v>76</v>
      </c>
      <c r="F161">
        <v>1</v>
      </c>
    </row>
    <row r="162" spans="1:6" x14ac:dyDescent="0.35">
      <c r="A162" t="s">
        <v>236</v>
      </c>
      <c r="B162">
        <v>1968</v>
      </c>
      <c r="C162" t="s">
        <v>56</v>
      </c>
      <c r="D162" t="s">
        <v>73</v>
      </c>
      <c r="E162" t="s">
        <v>76</v>
      </c>
      <c r="F162">
        <v>1</v>
      </c>
    </row>
    <row r="163" spans="1:6" x14ac:dyDescent="0.35">
      <c r="A163" t="s">
        <v>237</v>
      </c>
      <c r="B163">
        <v>1968</v>
      </c>
      <c r="C163" t="s">
        <v>56</v>
      </c>
      <c r="D163" t="s">
        <v>73</v>
      </c>
      <c r="E163" t="s">
        <v>76</v>
      </c>
      <c r="F163">
        <v>1</v>
      </c>
    </row>
    <row r="164" spans="1:6" x14ac:dyDescent="0.35">
      <c r="A164" t="s">
        <v>238</v>
      </c>
      <c r="B164">
        <v>1968</v>
      </c>
      <c r="C164" t="s">
        <v>56</v>
      </c>
      <c r="D164" t="s">
        <v>73</v>
      </c>
      <c r="E164" t="s">
        <v>76</v>
      </c>
      <c r="F164">
        <v>1</v>
      </c>
    </row>
    <row r="165" spans="1:6" x14ac:dyDescent="0.35">
      <c r="A165" t="s">
        <v>239</v>
      </c>
      <c r="B165">
        <v>1968</v>
      </c>
      <c r="C165" t="s">
        <v>56</v>
      </c>
      <c r="D165" t="s">
        <v>73</v>
      </c>
      <c r="E165" t="s">
        <v>76</v>
      </c>
      <c r="F165">
        <v>1</v>
      </c>
    </row>
    <row r="166" spans="1:6" x14ac:dyDescent="0.35">
      <c r="A166" t="s">
        <v>240</v>
      </c>
      <c r="B166">
        <v>1968</v>
      </c>
      <c r="C166" t="s">
        <v>56</v>
      </c>
      <c r="D166" t="s">
        <v>73</v>
      </c>
      <c r="E166" t="s">
        <v>76</v>
      </c>
      <c r="F166">
        <v>1</v>
      </c>
    </row>
    <row r="167" spans="1:6" x14ac:dyDescent="0.35">
      <c r="A167" t="s">
        <v>241</v>
      </c>
      <c r="B167">
        <v>1968</v>
      </c>
      <c r="C167" t="s">
        <v>56</v>
      </c>
      <c r="D167" t="s">
        <v>73</v>
      </c>
      <c r="E167" t="s">
        <v>76</v>
      </c>
      <c r="F167">
        <v>1</v>
      </c>
    </row>
    <row r="168" spans="1:6" x14ac:dyDescent="0.35">
      <c r="A168" t="s">
        <v>242</v>
      </c>
      <c r="B168">
        <v>1968</v>
      </c>
      <c r="C168" t="s">
        <v>56</v>
      </c>
      <c r="D168" t="s">
        <v>73</v>
      </c>
      <c r="E168" t="s">
        <v>76</v>
      </c>
      <c r="F168">
        <v>1</v>
      </c>
    </row>
    <row r="169" spans="1:6" x14ac:dyDescent="0.35">
      <c r="A169" t="s">
        <v>243</v>
      </c>
      <c r="B169">
        <v>1968</v>
      </c>
      <c r="C169" t="s">
        <v>56</v>
      </c>
      <c r="D169" t="s">
        <v>73</v>
      </c>
      <c r="E169" t="s">
        <v>76</v>
      </c>
      <c r="F169">
        <v>1</v>
      </c>
    </row>
    <row r="170" spans="1:6" x14ac:dyDescent="0.35">
      <c r="A170" t="s">
        <v>244</v>
      </c>
      <c r="B170">
        <v>1968</v>
      </c>
      <c r="C170" t="s">
        <v>56</v>
      </c>
      <c r="D170" t="s">
        <v>73</v>
      </c>
      <c r="E170" t="s">
        <v>76</v>
      </c>
      <c r="F170">
        <v>1</v>
      </c>
    </row>
    <row r="171" spans="1:6" x14ac:dyDescent="0.35">
      <c r="A171" t="s">
        <v>245</v>
      </c>
      <c r="B171">
        <v>1968</v>
      </c>
      <c r="C171" t="s">
        <v>56</v>
      </c>
      <c r="D171" t="s">
        <v>73</v>
      </c>
      <c r="E171" t="s">
        <v>76</v>
      </c>
      <c r="F171">
        <v>1</v>
      </c>
    </row>
    <row r="172" spans="1:6" x14ac:dyDescent="0.35">
      <c r="A172" t="s">
        <v>246</v>
      </c>
      <c r="B172">
        <v>1968</v>
      </c>
      <c r="C172" t="s">
        <v>56</v>
      </c>
      <c r="D172" t="s">
        <v>73</v>
      </c>
      <c r="E172" t="s">
        <v>76</v>
      </c>
      <c r="F172">
        <v>1</v>
      </c>
    </row>
    <row r="173" spans="1:6" x14ac:dyDescent="0.35">
      <c r="A173" t="s">
        <v>247</v>
      </c>
      <c r="B173">
        <v>1968</v>
      </c>
      <c r="C173" t="s">
        <v>56</v>
      </c>
      <c r="D173" t="s">
        <v>73</v>
      </c>
      <c r="E173" t="s">
        <v>76</v>
      </c>
      <c r="F173">
        <v>1</v>
      </c>
    </row>
    <row r="174" spans="1:6" x14ac:dyDescent="0.35">
      <c r="A174" t="s">
        <v>248</v>
      </c>
      <c r="B174">
        <v>1968</v>
      </c>
      <c r="C174" t="s">
        <v>56</v>
      </c>
      <c r="D174" t="s">
        <v>73</v>
      </c>
      <c r="E174" t="s">
        <v>76</v>
      </c>
      <c r="F174">
        <v>1</v>
      </c>
    </row>
    <row r="175" spans="1:6" x14ac:dyDescent="0.35">
      <c r="A175" t="s">
        <v>249</v>
      </c>
      <c r="B175">
        <v>1968</v>
      </c>
      <c r="C175" t="s">
        <v>56</v>
      </c>
      <c r="D175" t="s">
        <v>73</v>
      </c>
      <c r="E175" t="s">
        <v>76</v>
      </c>
      <c r="F175">
        <v>1</v>
      </c>
    </row>
    <row r="176" spans="1:6" x14ac:dyDescent="0.35">
      <c r="A176" t="s">
        <v>250</v>
      </c>
      <c r="B176">
        <v>1968</v>
      </c>
      <c r="C176" t="s">
        <v>56</v>
      </c>
      <c r="D176" t="s">
        <v>73</v>
      </c>
      <c r="E176" t="s">
        <v>76</v>
      </c>
      <c r="F176">
        <v>1</v>
      </c>
    </row>
    <row r="177" spans="1:6" x14ac:dyDescent="0.35">
      <c r="A177" t="s">
        <v>251</v>
      </c>
      <c r="B177">
        <v>1968</v>
      </c>
      <c r="C177" t="s">
        <v>56</v>
      </c>
      <c r="D177" t="s">
        <v>73</v>
      </c>
      <c r="E177" t="s">
        <v>76</v>
      </c>
      <c r="F177">
        <v>1</v>
      </c>
    </row>
    <row r="178" spans="1:6" x14ac:dyDescent="0.35">
      <c r="A178" t="s">
        <v>252</v>
      </c>
      <c r="B178">
        <v>1968</v>
      </c>
      <c r="C178" t="s">
        <v>54</v>
      </c>
      <c r="D178" t="s">
        <v>73</v>
      </c>
      <c r="E178" t="s">
        <v>76</v>
      </c>
      <c r="F178">
        <v>1</v>
      </c>
    </row>
    <row r="179" spans="1:6" x14ac:dyDescent="0.35">
      <c r="A179" t="s">
        <v>253</v>
      </c>
      <c r="B179">
        <v>1968</v>
      </c>
      <c r="C179" t="s">
        <v>54</v>
      </c>
      <c r="D179" t="s">
        <v>73</v>
      </c>
      <c r="E179" t="s">
        <v>76</v>
      </c>
      <c r="F179">
        <v>1</v>
      </c>
    </row>
    <row r="180" spans="1:6" x14ac:dyDescent="0.35">
      <c r="A180" t="s">
        <v>254</v>
      </c>
      <c r="B180">
        <v>1968</v>
      </c>
      <c r="C180" t="s">
        <v>56</v>
      </c>
      <c r="D180" t="s">
        <v>73</v>
      </c>
      <c r="E180" t="s">
        <v>76</v>
      </c>
      <c r="F180">
        <v>1</v>
      </c>
    </row>
    <row r="181" spans="1:6" x14ac:dyDescent="0.35">
      <c r="A181" t="s">
        <v>255</v>
      </c>
      <c r="B181">
        <v>1968</v>
      </c>
      <c r="C181" t="s">
        <v>56</v>
      </c>
      <c r="D181" t="s">
        <v>73</v>
      </c>
      <c r="E181" t="s">
        <v>76</v>
      </c>
      <c r="F181">
        <v>1</v>
      </c>
    </row>
    <row r="182" spans="1:6" x14ac:dyDescent="0.35">
      <c r="A182" t="s">
        <v>256</v>
      </c>
      <c r="B182">
        <v>1968</v>
      </c>
      <c r="C182" t="s">
        <v>56</v>
      </c>
      <c r="D182" t="s">
        <v>73</v>
      </c>
      <c r="E182" t="s">
        <v>76</v>
      </c>
      <c r="F182">
        <v>1</v>
      </c>
    </row>
    <row r="183" spans="1:6" x14ac:dyDescent="0.35">
      <c r="A183" t="s">
        <v>257</v>
      </c>
      <c r="B183">
        <v>1968</v>
      </c>
      <c r="C183" t="s">
        <v>56</v>
      </c>
      <c r="D183" t="s">
        <v>73</v>
      </c>
      <c r="E183" t="s">
        <v>76</v>
      </c>
      <c r="F183">
        <v>1</v>
      </c>
    </row>
    <row r="184" spans="1:6" x14ac:dyDescent="0.35">
      <c r="A184" t="s">
        <v>258</v>
      </c>
      <c r="B184">
        <v>1968</v>
      </c>
      <c r="C184" t="s">
        <v>56</v>
      </c>
      <c r="D184" t="s">
        <v>73</v>
      </c>
      <c r="E184" t="s">
        <v>76</v>
      </c>
      <c r="F184">
        <v>1</v>
      </c>
    </row>
    <row r="185" spans="1:6" x14ac:dyDescent="0.35">
      <c r="A185" t="s">
        <v>259</v>
      </c>
      <c r="B185">
        <v>1968</v>
      </c>
      <c r="C185" t="s">
        <v>56</v>
      </c>
      <c r="D185" t="s">
        <v>73</v>
      </c>
      <c r="E185" t="s">
        <v>76</v>
      </c>
      <c r="F185">
        <v>1</v>
      </c>
    </row>
    <row r="186" spans="1:6" x14ac:dyDescent="0.35">
      <c r="A186" t="s">
        <v>260</v>
      </c>
      <c r="B186">
        <v>1968</v>
      </c>
      <c r="C186" t="s">
        <v>54</v>
      </c>
      <c r="D186" t="s">
        <v>73</v>
      </c>
      <c r="E186" t="s">
        <v>76</v>
      </c>
      <c r="F186">
        <v>1</v>
      </c>
    </row>
    <row r="187" spans="1:6" x14ac:dyDescent="0.35">
      <c r="A187" t="s">
        <v>261</v>
      </c>
      <c r="B187">
        <v>1968</v>
      </c>
      <c r="C187" t="s">
        <v>55</v>
      </c>
      <c r="D187" t="s">
        <v>73</v>
      </c>
      <c r="E187" t="s">
        <v>76</v>
      </c>
      <c r="F187">
        <v>1</v>
      </c>
    </row>
    <row r="188" spans="1:6" x14ac:dyDescent="0.35">
      <c r="A188" t="s">
        <v>262</v>
      </c>
      <c r="B188">
        <v>1968</v>
      </c>
      <c r="C188" t="s">
        <v>54</v>
      </c>
      <c r="D188" t="s">
        <v>73</v>
      </c>
      <c r="E188" t="s">
        <v>76</v>
      </c>
      <c r="F188">
        <v>1</v>
      </c>
    </row>
    <row r="189" spans="1:6" x14ac:dyDescent="0.35">
      <c r="A189" t="s">
        <v>263</v>
      </c>
      <c r="B189">
        <v>1968</v>
      </c>
      <c r="C189" t="s">
        <v>54</v>
      </c>
      <c r="D189" t="s">
        <v>73</v>
      </c>
      <c r="E189" t="s">
        <v>76</v>
      </c>
      <c r="F189">
        <v>1</v>
      </c>
    </row>
    <row r="190" spans="1:6" x14ac:dyDescent="0.35">
      <c r="A190" t="s">
        <v>264</v>
      </c>
      <c r="B190">
        <v>1968</v>
      </c>
      <c r="C190" t="s">
        <v>54</v>
      </c>
      <c r="D190" t="s">
        <v>73</v>
      </c>
      <c r="E190" t="s">
        <v>76</v>
      </c>
      <c r="F190">
        <v>1</v>
      </c>
    </row>
    <row r="191" spans="1:6" x14ac:dyDescent="0.35">
      <c r="A191" t="s">
        <v>265</v>
      </c>
      <c r="B191">
        <v>1968</v>
      </c>
      <c r="C191" t="s">
        <v>54</v>
      </c>
      <c r="D191" t="s">
        <v>73</v>
      </c>
      <c r="E191" t="s">
        <v>76</v>
      </c>
      <c r="F191">
        <v>1</v>
      </c>
    </row>
    <row r="192" spans="1:6" x14ac:dyDescent="0.35">
      <c r="A192" t="s">
        <v>266</v>
      </c>
      <c r="B192">
        <v>1968</v>
      </c>
      <c r="C192" t="s">
        <v>54</v>
      </c>
      <c r="D192" t="s">
        <v>73</v>
      </c>
      <c r="E192" t="s">
        <v>76</v>
      </c>
      <c r="F192">
        <v>1</v>
      </c>
    </row>
    <row r="193" spans="1:6" x14ac:dyDescent="0.35">
      <c r="A193" t="s">
        <v>267</v>
      </c>
      <c r="B193">
        <v>1968</v>
      </c>
      <c r="C193" t="s">
        <v>54</v>
      </c>
      <c r="D193" t="s">
        <v>73</v>
      </c>
      <c r="E193" t="s">
        <v>76</v>
      </c>
      <c r="F193">
        <v>1</v>
      </c>
    </row>
    <row r="194" spans="1:6" x14ac:dyDescent="0.35">
      <c r="A194" t="s">
        <v>268</v>
      </c>
      <c r="B194">
        <v>1968</v>
      </c>
      <c r="C194" t="s">
        <v>54</v>
      </c>
      <c r="D194" t="s">
        <v>73</v>
      </c>
      <c r="E194" t="s">
        <v>76</v>
      </c>
      <c r="F194">
        <v>1</v>
      </c>
    </row>
    <row r="195" spans="1:6" x14ac:dyDescent="0.35">
      <c r="A195" t="s">
        <v>269</v>
      </c>
      <c r="B195">
        <v>1969</v>
      </c>
      <c r="C195" t="s">
        <v>54</v>
      </c>
      <c r="D195" t="s">
        <v>73</v>
      </c>
      <c r="E195" t="s">
        <v>270</v>
      </c>
      <c r="F195">
        <v>1</v>
      </c>
    </row>
    <row r="196" spans="1:6" x14ac:dyDescent="0.35">
      <c r="A196" t="s">
        <v>271</v>
      </c>
      <c r="B196">
        <v>1969</v>
      </c>
      <c r="C196" t="s">
        <v>54</v>
      </c>
      <c r="D196" t="s">
        <v>73</v>
      </c>
      <c r="E196" t="s">
        <v>270</v>
      </c>
      <c r="F196">
        <v>1</v>
      </c>
    </row>
    <row r="197" spans="1:6" x14ac:dyDescent="0.35">
      <c r="A197" t="s">
        <v>272</v>
      </c>
      <c r="B197">
        <v>1969</v>
      </c>
      <c r="C197" t="s">
        <v>54</v>
      </c>
      <c r="D197" t="s">
        <v>73</v>
      </c>
      <c r="E197" t="s">
        <v>74</v>
      </c>
      <c r="F197">
        <v>1</v>
      </c>
    </row>
    <row r="198" spans="1:6" x14ac:dyDescent="0.35">
      <c r="A198" t="s">
        <v>273</v>
      </c>
      <c r="B198">
        <v>1969</v>
      </c>
      <c r="C198" t="s">
        <v>54</v>
      </c>
      <c r="D198" t="s">
        <v>73</v>
      </c>
      <c r="E198" t="s">
        <v>74</v>
      </c>
      <c r="F198">
        <v>1</v>
      </c>
    </row>
    <row r="199" spans="1:6" x14ac:dyDescent="0.35">
      <c r="A199" t="s">
        <v>274</v>
      </c>
      <c r="B199">
        <v>1969</v>
      </c>
      <c r="C199" t="s">
        <v>54</v>
      </c>
      <c r="D199" t="s">
        <v>73</v>
      </c>
      <c r="E199" t="s">
        <v>74</v>
      </c>
      <c r="F199">
        <v>1</v>
      </c>
    </row>
    <row r="200" spans="1:6" x14ac:dyDescent="0.35">
      <c r="A200" t="s">
        <v>275</v>
      </c>
      <c r="B200">
        <v>1969</v>
      </c>
      <c r="C200" t="s">
        <v>54</v>
      </c>
      <c r="D200" t="s">
        <v>73</v>
      </c>
      <c r="E200" t="s">
        <v>74</v>
      </c>
      <c r="F200">
        <v>1</v>
      </c>
    </row>
    <row r="201" spans="1:6" x14ac:dyDescent="0.35">
      <c r="A201" t="s">
        <v>276</v>
      </c>
      <c r="B201">
        <v>1969</v>
      </c>
      <c r="C201" t="s">
        <v>54</v>
      </c>
      <c r="D201" t="s">
        <v>73</v>
      </c>
      <c r="E201" t="s">
        <v>74</v>
      </c>
      <c r="F201">
        <v>1</v>
      </c>
    </row>
    <row r="202" spans="1:6" x14ac:dyDescent="0.35">
      <c r="A202" t="s">
        <v>277</v>
      </c>
      <c r="B202">
        <v>1969</v>
      </c>
      <c r="C202" t="s">
        <v>54</v>
      </c>
      <c r="D202" t="s">
        <v>73</v>
      </c>
      <c r="E202" t="s">
        <v>74</v>
      </c>
      <c r="F202">
        <v>1</v>
      </c>
    </row>
    <row r="203" spans="1:6" x14ac:dyDescent="0.35">
      <c r="A203" t="s">
        <v>278</v>
      </c>
      <c r="B203">
        <v>1969</v>
      </c>
      <c r="C203" t="s">
        <v>54</v>
      </c>
      <c r="D203" t="s">
        <v>73</v>
      </c>
      <c r="E203" t="s">
        <v>74</v>
      </c>
      <c r="F203">
        <v>1</v>
      </c>
    </row>
    <row r="204" spans="1:6" x14ac:dyDescent="0.35">
      <c r="A204" t="s">
        <v>279</v>
      </c>
      <c r="B204">
        <v>1969</v>
      </c>
      <c r="C204" t="s">
        <v>54</v>
      </c>
      <c r="D204" t="s">
        <v>73</v>
      </c>
      <c r="E204" t="s">
        <v>74</v>
      </c>
      <c r="F204">
        <v>1</v>
      </c>
    </row>
    <row r="205" spans="1:6" x14ac:dyDescent="0.35">
      <c r="A205" t="s">
        <v>280</v>
      </c>
      <c r="B205">
        <v>1969</v>
      </c>
      <c r="C205" t="s">
        <v>54</v>
      </c>
      <c r="D205" t="s">
        <v>73</v>
      </c>
      <c r="E205" t="s">
        <v>76</v>
      </c>
      <c r="F205">
        <v>1</v>
      </c>
    </row>
    <row r="206" spans="1:6" x14ac:dyDescent="0.35">
      <c r="A206" t="s">
        <v>281</v>
      </c>
      <c r="B206">
        <v>1969</v>
      </c>
      <c r="C206" t="s">
        <v>54</v>
      </c>
      <c r="D206" t="s">
        <v>73</v>
      </c>
      <c r="E206" t="s">
        <v>74</v>
      </c>
      <c r="F206">
        <v>1</v>
      </c>
    </row>
    <row r="207" spans="1:6" x14ac:dyDescent="0.35">
      <c r="A207" t="s">
        <v>282</v>
      </c>
      <c r="B207">
        <v>1969</v>
      </c>
      <c r="C207" t="s">
        <v>54</v>
      </c>
      <c r="D207" t="s">
        <v>73</v>
      </c>
      <c r="E207" t="s">
        <v>74</v>
      </c>
      <c r="F207">
        <v>1</v>
      </c>
    </row>
    <row r="208" spans="1:6" x14ac:dyDescent="0.35">
      <c r="A208" t="s">
        <v>283</v>
      </c>
      <c r="B208">
        <v>1969</v>
      </c>
      <c r="C208" t="s">
        <v>54</v>
      </c>
      <c r="D208" t="s">
        <v>73</v>
      </c>
      <c r="E208" t="s">
        <v>76</v>
      </c>
      <c r="F208">
        <v>1</v>
      </c>
    </row>
    <row r="209" spans="1:6" x14ac:dyDescent="0.35">
      <c r="A209" t="s">
        <v>284</v>
      </c>
      <c r="B209">
        <v>1969</v>
      </c>
      <c r="C209" t="s">
        <v>54</v>
      </c>
      <c r="D209" t="s">
        <v>73</v>
      </c>
      <c r="E209" t="s">
        <v>76</v>
      </c>
      <c r="F209">
        <v>1</v>
      </c>
    </row>
    <row r="210" spans="1:6" x14ac:dyDescent="0.35">
      <c r="A210" t="s">
        <v>285</v>
      </c>
      <c r="B210">
        <v>1969</v>
      </c>
      <c r="C210" t="s">
        <v>54</v>
      </c>
      <c r="D210" t="s">
        <v>73</v>
      </c>
      <c r="E210" t="s">
        <v>76</v>
      </c>
      <c r="F210">
        <v>1</v>
      </c>
    </row>
    <row r="211" spans="1:6" x14ac:dyDescent="0.35">
      <c r="A211" t="s">
        <v>286</v>
      </c>
      <c r="B211">
        <v>1969</v>
      </c>
      <c r="C211" t="s">
        <v>54</v>
      </c>
      <c r="D211" t="s">
        <v>73</v>
      </c>
      <c r="E211" t="s">
        <v>76</v>
      </c>
      <c r="F211">
        <v>1</v>
      </c>
    </row>
    <row r="212" spans="1:6" x14ac:dyDescent="0.35">
      <c r="A212" t="s">
        <v>287</v>
      </c>
      <c r="B212">
        <v>1969</v>
      </c>
      <c r="C212" t="s">
        <v>54</v>
      </c>
      <c r="D212" t="s">
        <v>73</v>
      </c>
      <c r="E212" t="s">
        <v>76</v>
      </c>
      <c r="F212">
        <v>1</v>
      </c>
    </row>
    <row r="213" spans="1:6" x14ac:dyDescent="0.35">
      <c r="A213" t="s">
        <v>288</v>
      </c>
      <c r="B213">
        <v>1969</v>
      </c>
      <c r="C213" t="s">
        <v>54</v>
      </c>
      <c r="D213" t="s">
        <v>73</v>
      </c>
      <c r="E213" t="s">
        <v>76</v>
      </c>
      <c r="F213">
        <v>1</v>
      </c>
    </row>
    <row r="214" spans="1:6" x14ac:dyDescent="0.35">
      <c r="A214" t="s">
        <v>289</v>
      </c>
      <c r="B214">
        <v>1969</v>
      </c>
      <c r="C214" t="s">
        <v>54</v>
      </c>
      <c r="D214" t="s">
        <v>73</v>
      </c>
      <c r="E214" t="s">
        <v>76</v>
      </c>
      <c r="F214">
        <v>1</v>
      </c>
    </row>
    <row r="215" spans="1:6" x14ac:dyDescent="0.35">
      <c r="A215" t="s">
        <v>290</v>
      </c>
      <c r="B215">
        <v>1969</v>
      </c>
      <c r="C215" t="s">
        <v>54</v>
      </c>
      <c r="D215" t="s">
        <v>73</v>
      </c>
      <c r="E215" t="s">
        <v>76</v>
      </c>
      <c r="F215">
        <v>1</v>
      </c>
    </row>
    <row r="216" spans="1:6" x14ac:dyDescent="0.35">
      <c r="A216" t="s">
        <v>291</v>
      </c>
      <c r="B216">
        <v>1969</v>
      </c>
      <c r="C216" t="s">
        <v>54</v>
      </c>
      <c r="D216" t="s">
        <v>73</v>
      </c>
      <c r="E216" t="s">
        <v>76</v>
      </c>
      <c r="F216">
        <v>1</v>
      </c>
    </row>
    <row r="217" spans="1:6" x14ac:dyDescent="0.35">
      <c r="A217" t="s">
        <v>292</v>
      </c>
      <c r="B217">
        <v>1969</v>
      </c>
      <c r="C217" t="s">
        <v>54</v>
      </c>
      <c r="D217" t="s">
        <v>73</v>
      </c>
      <c r="E217" t="s">
        <v>76</v>
      </c>
      <c r="F217">
        <v>1</v>
      </c>
    </row>
    <row r="218" spans="1:6" x14ac:dyDescent="0.35">
      <c r="A218" t="s">
        <v>293</v>
      </c>
      <c r="B218">
        <v>1969</v>
      </c>
      <c r="C218" t="s">
        <v>54</v>
      </c>
      <c r="D218" t="s">
        <v>73</v>
      </c>
      <c r="E218" t="s">
        <v>76</v>
      </c>
      <c r="F218">
        <v>1</v>
      </c>
    </row>
    <row r="219" spans="1:6" x14ac:dyDescent="0.35">
      <c r="A219" t="s">
        <v>294</v>
      </c>
      <c r="B219">
        <v>1969</v>
      </c>
      <c r="C219" t="s">
        <v>54</v>
      </c>
      <c r="D219" t="s">
        <v>73</v>
      </c>
      <c r="E219" t="s">
        <v>76</v>
      </c>
      <c r="F219">
        <v>1</v>
      </c>
    </row>
    <row r="220" spans="1:6" x14ac:dyDescent="0.35">
      <c r="A220" t="s">
        <v>295</v>
      </c>
      <c r="B220">
        <v>1969</v>
      </c>
      <c r="C220" t="s">
        <v>54</v>
      </c>
      <c r="D220" t="s">
        <v>73</v>
      </c>
      <c r="E220" t="s">
        <v>76</v>
      </c>
      <c r="F220">
        <v>1</v>
      </c>
    </row>
    <row r="221" spans="1:6" x14ac:dyDescent="0.35">
      <c r="A221" t="s">
        <v>296</v>
      </c>
      <c r="B221">
        <v>1969</v>
      </c>
      <c r="C221" t="s">
        <v>56</v>
      </c>
      <c r="D221" t="s">
        <v>73</v>
      </c>
      <c r="E221" t="s">
        <v>76</v>
      </c>
      <c r="F221">
        <v>1</v>
      </c>
    </row>
    <row r="222" spans="1:6" x14ac:dyDescent="0.35">
      <c r="A222" t="s">
        <v>297</v>
      </c>
      <c r="B222">
        <v>1969</v>
      </c>
      <c r="C222" t="s">
        <v>56</v>
      </c>
      <c r="D222" t="s">
        <v>73</v>
      </c>
      <c r="E222" t="s">
        <v>76</v>
      </c>
      <c r="F222">
        <v>1</v>
      </c>
    </row>
    <row r="223" spans="1:6" x14ac:dyDescent="0.35">
      <c r="A223" t="s">
        <v>298</v>
      </c>
      <c r="B223">
        <v>1969</v>
      </c>
      <c r="C223" t="s">
        <v>56</v>
      </c>
      <c r="D223" t="s">
        <v>73</v>
      </c>
      <c r="E223" t="s">
        <v>76</v>
      </c>
      <c r="F223">
        <v>1</v>
      </c>
    </row>
    <row r="224" spans="1:6" x14ac:dyDescent="0.35">
      <c r="A224" t="s">
        <v>299</v>
      </c>
      <c r="B224">
        <v>1969</v>
      </c>
      <c r="C224" t="s">
        <v>54</v>
      </c>
      <c r="D224" t="s">
        <v>73</v>
      </c>
      <c r="E224" t="s">
        <v>76</v>
      </c>
      <c r="F224">
        <v>1</v>
      </c>
    </row>
    <row r="225" spans="1:6" x14ac:dyDescent="0.35">
      <c r="A225" t="s">
        <v>300</v>
      </c>
      <c r="B225">
        <v>1969</v>
      </c>
      <c r="C225" t="s">
        <v>54</v>
      </c>
      <c r="D225" t="s">
        <v>73</v>
      </c>
      <c r="E225" t="s">
        <v>76</v>
      </c>
      <c r="F225">
        <v>1</v>
      </c>
    </row>
    <row r="226" spans="1:6" x14ac:dyDescent="0.35">
      <c r="A226" t="s">
        <v>301</v>
      </c>
      <c r="B226">
        <v>1969</v>
      </c>
      <c r="C226" t="s">
        <v>54</v>
      </c>
      <c r="D226" t="s">
        <v>73</v>
      </c>
      <c r="E226" t="s">
        <v>76</v>
      </c>
      <c r="F226">
        <v>1</v>
      </c>
    </row>
    <row r="227" spans="1:6" x14ac:dyDescent="0.35">
      <c r="A227" t="s">
        <v>302</v>
      </c>
      <c r="B227">
        <v>1969</v>
      </c>
      <c r="C227" t="s">
        <v>54</v>
      </c>
      <c r="D227" t="s">
        <v>73</v>
      </c>
      <c r="E227" t="s">
        <v>76</v>
      </c>
      <c r="F227">
        <v>1</v>
      </c>
    </row>
    <row r="228" spans="1:6" x14ac:dyDescent="0.35">
      <c r="A228" t="s">
        <v>303</v>
      </c>
      <c r="B228">
        <v>1969</v>
      </c>
      <c r="C228" t="s">
        <v>54</v>
      </c>
      <c r="D228" t="s">
        <v>73</v>
      </c>
      <c r="E228" t="s">
        <v>76</v>
      </c>
      <c r="F228">
        <v>1</v>
      </c>
    </row>
    <row r="229" spans="1:6" x14ac:dyDescent="0.35">
      <c r="A229" t="s">
        <v>304</v>
      </c>
      <c r="B229">
        <v>1969</v>
      </c>
      <c r="C229" t="s">
        <v>54</v>
      </c>
      <c r="D229" t="s">
        <v>73</v>
      </c>
      <c r="E229" t="s">
        <v>76</v>
      </c>
      <c r="F229">
        <v>1</v>
      </c>
    </row>
    <row r="230" spans="1:6" x14ac:dyDescent="0.35">
      <c r="A230" t="s">
        <v>305</v>
      </c>
      <c r="B230">
        <v>1969</v>
      </c>
      <c r="C230" t="s">
        <v>54</v>
      </c>
      <c r="D230" t="s">
        <v>73</v>
      </c>
      <c r="E230" t="s">
        <v>76</v>
      </c>
      <c r="F230">
        <v>1</v>
      </c>
    </row>
    <row r="231" spans="1:6" x14ac:dyDescent="0.35">
      <c r="A231" t="s">
        <v>306</v>
      </c>
      <c r="B231">
        <v>1969</v>
      </c>
      <c r="C231" t="s">
        <v>54</v>
      </c>
      <c r="D231" t="s">
        <v>73</v>
      </c>
      <c r="E231" t="s">
        <v>76</v>
      </c>
      <c r="F231">
        <v>1</v>
      </c>
    </row>
    <row r="232" spans="1:6" x14ac:dyDescent="0.35">
      <c r="A232" t="s">
        <v>307</v>
      </c>
      <c r="B232">
        <v>1969</v>
      </c>
      <c r="C232" t="s">
        <v>54</v>
      </c>
      <c r="D232" t="s">
        <v>73</v>
      </c>
      <c r="E232" t="s">
        <v>76</v>
      </c>
      <c r="F232">
        <v>1</v>
      </c>
    </row>
    <row r="233" spans="1:6" x14ac:dyDescent="0.35">
      <c r="A233" t="s">
        <v>308</v>
      </c>
      <c r="B233">
        <v>1969</v>
      </c>
      <c r="C233" t="s">
        <v>55</v>
      </c>
      <c r="D233" t="s">
        <v>73</v>
      </c>
      <c r="E233" t="s">
        <v>76</v>
      </c>
      <c r="F233">
        <v>1</v>
      </c>
    </row>
    <row r="234" spans="1:6" x14ac:dyDescent="0.35">
      <c r="A234" t="s">
        <v>309</v>
      </c>
      <c r="B234">
        <v>1969</v>
      </c>
      <c r="C234" t="s">
        <v>54</v>
      </c>
      <c r="D234" t="s">
        <v>73</v>
      </c>
      <c r="E234" t="s">
        <v>76</v>
      </c>
      <c r="F234">
        <v>1</v>
      </c>
    </row>
    <row r="235" spans="1:6" x14ac:dyDescent="0.35">
      <c r="A235" t="s">
        <v>310</v>
      </c>
      <c r="B235">
        <v>1969</v>
      </c>
      <c r="C235" t="s">
        <v>54</v>
      </c>
      <c r="D235" t="s">
        <v>73</v>
      </c>
      <c r="E235" t="s">
        <v>76</v>
      </c>
      <c r="F235">
        <v>1</v>
      </c>
    </row>
    <row r="236" spans="1:6" x14ac:dyDescent="0.35">
      <c r="A236" t="s">
        <v>311</v>
      </c>
      <c r="B236">
        <v>1969</v>
      </c>
      <c r="C236" t="s">
        <v>54</v>
      </c>
      <c r="D236" t="s">
        <v>73</v>
      </c>
      <c r="E236" t="s">
        <v>76</v>
      </c>
      <c r="F236">
        <v>1</v>
      </c>
    </row>
    <row r="237" spans="1:6" x14ac:dyDescent="0.35">
      <c r="A237" t="s">
        <v>312</v>
      </c>
      <c r="B237">
        <v>1969</v>
      </c>
      <c r="C237" t="s">
        <v>55</v>
      </c>
      <c r="D237" t="s">
        <v>73</v>
      </c>
      <c r="E237" t="s">
        <v>76</v>
      </c>
      <c r="F237">
        <v>1</v>
      </c>
    </row>
    <row r="238" spans="1:6" x14ac:dyDescent="0.35">
      <c r="A238" t="s">
        <v>313</v>
      </c>
      <c r="B238">
        <v>1969</v>
      </c>
      <c r="C238" t="s">
        <v>55</v>
      </c>
      <c r="D238" t="s">
        <v>73</v>
      </c>
      <c r="E238" t="s">
        <v>76</v>
      </c>
      <c r="F238">
        <v>1</v>
      </c>
    </row>
    <row r="239" spans="1:6" x14ac:dyDescent="0.35">
      <c r="A239" t="s">
        <v>314</v>
      </c>
      <c r="B239">
        <v>1969</v>
      </c>
      <c r="C239" t="s">
        <v>55</v>
      </c>
      <c r="D239" t="s">
        <v>73</v>
      </c>
      <c r="E239" t="s">
        <v>76</v>
      </c>
      <c r="F239">
        <v>1</v>
      </c>
    </row>
    <row r="240" spans="1:6" x14ac:dyDescent="0.35">
      <c r="A240" t="s">
        <v>315</v>
      </c>
      <c r="B240">
        <v>1969</v>
      </c>
      <c r="C240" t="s">
        <v>55</v>
      </c>
      <c r="D240" t="s">
        <v>73</v>
      </c>
      <c r="E240" t="s">
        <v>76</v>
      </c>
      <c r="F240">
        <v>1</v>
      </c>
    </row>
    <row r="241" spans="1:6" x14ac:dyDescent="0.35">
      <c r="A241" t="s">
        <v>316</v>
      </c>
      <c r="B241">
        <v>1969</v>
      </c>
      <c r="C241" t="s">
        <v>54</v>
      </c>
      <c r="D241" t="s">
        <v>73</v>
      </c>
      <c r="E241" t="s">
        <v>76</v>
      </c>
      <c r="F241">
        <v>1</v>
      </c>
    </row>
    <row r="242" spans="1:6" x14ac:dyDescent="0.35">
      <c r="A242" t="s">
        <v>317</v>
      </c>
      <c r="B242">
        <v>1969</v>
      </c>
      <c r="C242" t="s">
        <v>55</v>
      </c>
      <c r="D242" t="s">
        <v>73</v>
      </c>
      <c r="E242" t="s">
        <v>76</v>
      </c>
      <c r="F242">
        <v>1</v>
      </c>
    </row>
    <row r="243" spans="1:6" x14ac:dyDescent="0.35">
      <c r="A243" t="s">
        <v>318</v>
      </c>
      <c r="B243">
        <v>1969</v>
      </c>
      <c r="C243" t="s">
        <v>55</v>
      </c>
      <c r="D243" t="s">
        <v>73</v>
      </c>
      <c r="E243" t="s">
        <v>76</v>
      </c>
      <c r="F243">
        <v>1</v>
      </c>
    </row>
    <row r="244" spans="1:6" x14ac:dyDescent="0.35">
      <c r="A244" t="s">
        <v>319</v>
      </c>
      <c r="B244">
        <v>1969</v>
      </c>
      <c r="C244" t="s">
        <v>56</v>
      </c>
      <c r="D244" t="s">
        <v>73</v>
      </c>
      <c r="E244" t="s">
        <v>76</v>
      </c>
      <c r="F244">
        <v>1</v>
      </c>
    </row>
    <row r="245" spans="1:6" x14ac:dyDescent="0.35">
      <c r="A245" t="s">
        <v>320</v>
      </c>
      <c r="B245">
        <v>1969</v>
      </c>
      <c r="C245" t="s">
        <v>56</v>
      </c>
      <c r="D245" t="s">
        <v>73</v>
      </c>
      <c r="E245" t="s">
        <v>76</v>
      </c>
      <c r="F245">
        <v>1</v>
      </c>
    </row>
    <row r="246" spans="1:6" x14ac:dyDescent="0.35">
      <c r="A246" t="s">
        <v>321</v>
      </c>
      <c r="B246">
        <v>1969</v>
      </c>
      <c r="C246" t="s">
        <v>56</v>
      </c>
      <c r="D246" t="s">
        <v>73</v>
      </c>
      <c r="E246" t="s">
        <v>76</v>
      </c>
      <c r="F246">
        <v>1</v>
      </c>
    </row>
    <row r="247" spans="1:6" x14ac:dyDescent="0.35">
      <c r="A247" t="s">
        <v>322</v>
      </c>
      <c r="B247">
        <v>1969</v>
      </c>
      <c r="C247" t="s">
        <v>56</v>
      </c>
      <c r="D247" t="s">
        <v>73</v>
      </c>
      <c r="E247" t="s">
        <v>76</v>
      </c>
      <c r="F247">
        <v>1</v>
      </c>
    </row>
    <row r="248" spans="1:6" x14ac:dyDescent="0.35">
      <c r="A248" t="s">
        <v>323</v>
      </c>
      <c r="B248">
        <v>1969</v>
      </c>
      <c r="C248" t="s">
        <v>56</v>
      </c>
      <c r="D248" t="s">
        <v>73</v>
      </c>
      <c r="E248" t="s">
        <v>76</v>
      </c>
      <c r="F248">
        <v>1</v>
      </c>
    </row>
    <row r="249" spans="1:6" x14ac:dyDescent="0.35">
      <c r="A249" t="s">
        <v>324</v>
      </c>
      <c r="B249">
        <v>1969</v>
      </c>
      <c r="C249" t="s">
        <v>56</v>
      </c>
      <c r="D249" t="s">
        <v>73</v>
      </c>
      <c r="E249" t="s">
        <v>76</v>
      </c>
      <c r="F249">
        <v>1</v>
      </c>
    </row>
    <row r="250" spans="1:6" x14ac:dyDescent="0.35">
      <c r="A250" t="s">
        <v>325</v>
      </c>
      <c r="B250">
        <v>1969</v>
      </c>
      <c r="C250" t="s">
        <v>56</v>
      </c>
      <c r="D250" t="s">
        <v>73</v>
      </c>
      <c r="E250" t="s">
        <v>76</v>
      </c>
      <c r="F250">
        <v>1</v>
      </c>
    </row>
    <row r="251" spans="1:6" x14ac:dyDescent="0.35">
      <c r="A251" t="s">
        <v>326</v>
      </c>
      <c r="B251">
        <v>1969</v>
      </c>
      <c r="C251" t="s">
        <v>56</v>
      </c>
      <c r="D251" t="s">
        <v>73</v>
      </c>
      <c r="E251" t="s">
        <v>76</v>
      </c>
      <c r="F251">
        <v>1</v>
      </c>
    </row>
    <row r="252" spans="1:6" x14ac:dyDescent="0.35">
      <c r="A252" t="s">
        <v>327</v>
      </c>
      <c r="B252">
        <v>1969</v>
      </c>
      <c r="C252" t="s">
        <v>56</v>
      </c>
      <c r="D252" t="s">
        <v>117</v>
      </c>
      <c r="E252" t="s">
        <v>76</v>
      </c>
      <c r="F252">
        <v>1</v>
      </c>
    </row>
    <row r="253" spans="1:6" x14ac:dyDescent="0.35">
      <c r="A253" t="s">
        <v>328</v>
      </c>
      <c r="B253">
        <v>1969</v>
      </c>
      <c r="C253" t="s">
        <v>56</v>
      </c>
      <c r="D253" t="s">
        <v>73</v>
      </c>
      <c r="E253" t="s">
        <v>76</v>
      </c>
      <c r="F253">
        <v>1</v>
      </c>
    </row>
    <row r="254" spans="1:6" x14ac:dyDescent="0.35">
      <c r="A254" t="s">
        <v>329</v>
      </c>
      <c r="B254">
        <v>1969</v>
      </c>
      <c r="C254" t="s">
        <v>56</v>
      </c>
      <c r="D254" t="s">
        <v>73</v>
      </c>
      <c r="E254" t="s">
        <v>76</v>
      </c>
      <c r="F254">
        <v>1</v>
      </c>
    </row>
    <row r="255" spans="1:6" x14ac:dyDescent="0.35">
      <c r="A255" t="s">
        <v>330</v>
      </c>
      <c r="B255">
        <v>1969</v>
      </c>
      <c r="C255" t="s">
        <v>56</v>
      </c>
      <c r="D255" t="s">
        <v>73</v>
      </c>
      <c r="E255" t="s">
        <v>76</v>
      </c>
      <c r="F255">
        <v>1</v>
      </c>
    </row>
    <row r="256" spans="1:6" x14ac:dyDescent="0.35">
      <c r="A256" t="s">
        <v>331</v>
      </c>
      <c r="B256">
        <v>1969</v>
      </c>
      <c r="C256" t="s">
        <v>56</v>
      </c>
      <c r="D256" t="s">
        <v>73</v>
      </c>
      <c r="E256" t="s">
        <v>76</v>
      </c>
      <c r="F256">
        <v>1</v>
      </c>
    </row>
    <row r="257" spans="1:6" x14ac:dyDescent="0.35">
      <c r="A257" t="s">
        <v>332</v>
      </c>
      <c r="B257">
        <v>1969</v>
      </c>
      <c r="C257" t="s">
        <v>56</v>
      </c>
      <c r="D257" t="s">
        <v>73</v>
      </c>
      <c r="E257" t="s">
        <v>76</v>
      </c>
      <c r="F257">
        <v>1</v>
      </c>
    </row>
    <row r="258" spans="1:6" x14ac:dyDescent="0.35">
      <c r="A258" t="s">
        <v>333</v>
      </c>
      <c r="B258">
        <v>1969</v>
      </c>
      <c r="C258" t="s">
        <v>56</v>
      </c>
      <c r="D258" t="s">
        <v>73</v>
      </c>
      <c r="E258" t="s">
        <v>76</v>
      </c>
      <c r="F258">
        <v>1</v>
      </c>
    </row>
    <row r="259" spans="1:6" x14ac:dyDescent="0.35">
      <c r="A259" t="s">
        <v>334</v>
      </c>
      <c r="B259">
        <v>1969</v>
      </c>
      <c r="C259" t="s">
        <v>56</v>
      </c>
      <c r="D259" t="s">
        <v>73</v>
      </c>
      <c r="E259" t="s">
        <v>76</v>
      </c>
      <c r="F259">
        <v>1</v>
      </c>
    </row>
    <row r="260" spans="1:6" x14ac:dyDescent="0.35">
      <c r="A260" t="s">
        <v>335</v>
      </c>
      <c r="B260">
        <v>1969</v>
      </c>
      <c r="C260" t="s">
        <v>56</v>
      </c>
      <c r="D260" t="s">
        <v>73</v>
      </c>
      <c r="E260" t="s">
        <v>76</v>
      </c>
      <c r="F260">
        <v>1</v>
      </c>
    </row>
    <row r="261" spans="1:6" x14ac:dyDescent="0.35">
      <c r="A261" t="s">
        <v>336</v>
      </c>
      <c r="B261">
        <v>1969</v>
      </c>
      <c r="C261" t="s">
        <v>56</v>
      </c>
      <c r="D261" t="s">
        <v>73</v>
      </c>
      <c r="E261" t="s">
        <v>76</v>
      </c>
      <c r="F261">
        <v>1</v>
      </c>
    </row>
    <row r="262" spans="1:6" x14ac:dyDescent="0.35">
      <c r="A262" t="s">
        <v>337</v>
      </c>
      <c r="B262">
        <v>1969</v>
      </c>
      <c r="C262" t="s">
        <v>56</v>
      </c>
      <c r="D262" t="s">
        <v>73</v>
      </c>
      <c r="E262" t="s">
        <v>76</v>
      </c>
      <c r="F262">
        <v>1</v>
      </c>
    </row>
    <row r="263" spans="1:6" x14ac:dyDescent="0.35">
      <c r="A263" t="s">
        <v>338</v>
      </c>
      <c r="B263">
        <v>1969</v>
      </c>
      <c r="C263" t="s">
        <v>56</v>
      </c>
      <c r="D263" t="s">
        <v>73</v>
      </c>
      <c r="E263" t="s">
        <v>76</v>
      </c>
      <c r="F263">
        <v>1</v>
      </c>
    </row>
    <row r="264" spans="1:6" x14ac:dyDescent="0.35">
      <c r="A264" t="s">
        <v>339</v>
      </c>
      <c r="B264">
        <v>1969</v>
      </c>
      <c r="C264" t="s">
        <v>56</v>
      </c>
      <c r="D264" t="s">
        <v>73</v>
      </c>
      <c r="E264" t="s">
        <v>76</v>
      </c>
      <c r="F264">
        <v>1</v>
      </c>
    </row>
    <row r="265" spans="1:6" x14ac:dyDescent="0.35">
      <c r="A265" t="s">
        <v>340</v>
      </c>
      <c r="B265">
        <v>1969</v>
      </c>
      <c r="C265" t="s">
        <v>56</v>
      </c>
      <c r="D265" t="s">
        <v>73</v>
      </c>
      <c r="E265" t="s">
        <v>76</v>
      </c>
      <c r="F265">
        <v>1</v>
      </c>
    </row>
    <row r="266" spans="1:6" x14ac:dyDescent="0.35">
      <c r="A266" t="s">
        <v>341</v>
      </c>
      <c r="B266">
        <v>1969</v>
      </c>
      <c r="C266" t="s">
        <v>56</v>
      </c>
      <c r="D266" t="s">
        <v>73</v>
      </c>
      <c r="E266" t="s">
        <v>76</v>
      </c>
      <c r="F266">
        <v>1</v>
      </c>
    </row>
    <row r="267" spans="1:6" x14ac:dyDescent="0.35">
      <c r="A267" t="s">
        <v>342</v>
      </c>
      <c r="B267">
        <v>1969</v>
      </c>
      <c r="C267" t="s">
        <v>56</v>
      </c>
      <c r="D267" t="s">
        <v>73</v>
      </c>
      <c r="E267" t="s">
        <v>76</v>
      </c>
      <c r="F267">
        <v>1</v>
      </c>
    </row>
    <row r="268" spans="1:6" x14ac:dyDescent="0.35">
      <c r="A268" t="s">
        <v>343</v>
      </c>
      <c r="B268">
        <v>1969</v>
      </c>
      <c r="C268" t="s">
        <v>55</v>
      </c>
      <c r="D268" t="s">
        <v>73</v>
      </c>
      <c r="E268" t="s">
        <v>76</v>
      </c>
      <c r="F268">
        <v>1</v>
      </c>
    </row>
    <row r="269" spans="1:6" x14ac:dyDescent="0.35">
      <c r="A269" t="s">
        <v>344</v>
      </c>
      <c r="B269">
        <v>1969</v>
      </c>
      <c r="C269" t="s">
        <v>54</v>
      </c>
      <c r="D269" t="s">
        <v>73</v>
      </c>
      <c r="E269" t="s">
        <v>76</v>
      </c>
      <c r="F269">
        <v>1</v>
      </c>
    </row>
    <row r="270" spans="1:6" x14ac:dyDescent="0.35">
      <c r="A270" t="s">
        <v>345</v>
      </c>
      <c r="B270">
        <v>1969</v>
      </c>
      <c r="C270" t="s">
        <v>54</v>
      </c>
      <c r="D270" t="s">
        <v>73</v>
      </c>
      <c r="E270" t="s">
        <v>76</v>
      </c>
      <c r="F270">
        <v>1</v>
      </c>
    </row>
    <row r="271" spans="1:6" x14ac:dyDescent="0.35">
      <c r="A271" t="s">
        <v>346</v>
      </c>
      <c r="B271">
        <v>1969</v>
      </c>
      <c r="C271" t="s">
        <v>54</v>
      </c>
      <c r="D271" t="s">
        <v>73</v>
      </c>
      <c r="E271" t="s">
        <v>76</v>
      </c>
      <c r="F271">
        <v>1</v>
      </c>
    </row>
    <row r="272" spans="1:6" x14ac:dyDescent="0.35">
      <c r="A272" t="s">
        <v>347</v>
      </c>
      <c r="B272">
        <v>1969</v>
      </c>
      <c r="C272" t="s">
        <v>54</v>
      </c>
      <c r="D272" t="s">
        <v>117</v>
      </c>
      <c r="E272" t="s">
        <v>76</v>
      </c>
      <c r="F272">
        <v>0</v>
      </c>
    </row>
    <row r="273" spans="1:6" x14ac:dyDescent="0.35">
      <c r="A273" t="s">
        <v>348</v>
      </c>
      <c r="B273">
        <v>1969</v>
      </c>
      <c r="C273" t="s">
        <v>54</v>
      </c>
      <c r="D273" t="s">
        <v>73</v>
      </c>
      <c r="E273" t="s">
        <v>76</v>
      </c>
      <c r="F273">
        <v>1</v>
      </c>
    </row>
    <row r="274" spans="1:6" x14ac:dyDescent="0.35">
      <c r="A274" t="s">
        <v>349</v>
      </c>
      <c r="B274">
        <v>1969</v>
      </c>
      <c r="C274" t="s">
        <v>54</v>
      </c>
      <c r="D274" t="s">
        <v>73</v>
      </c>
      <c r="E274" t="s">
        <v>76</v>
      </c>
      <c r="F274">
        <v>1</v>
      </c>
    </row>
    <row r="275" spans="1:6" x14ac:dyDescent="0.35">
      <c r="A275" t="s">
        <v>350</v>
      </c>
      <c r="B275">
        <v>1970</v>
      </c>
      <c r="C275" t="s">
        <v>54</v>
      </c>
      <c r="D275" t="s">
        <v>73</v>
      </c>
      <c r="E275" t="s">
        <v>74</v>
      </c>
      <c r="F275">
        <v>1</v>
      </c>
    </row>
    <row r="276" spans="1:6" x14ac:dyDescent="0.35">
      <c r="A276" t="s">
        <v>351</v>
      </c>
      <c r="B276">
        <v>1970</v>
      </c>
      <c r="C276" t="s">
        <v>54</v>
      </c>
      <c r="D276" t="s">
        <v>73</v>
      </c>
      <c r="E276" t="s">
        <v>74</v>
      </c>
      <c r="F276">
        <v>1</v>
      </c>
    </row>
    <row r="277" spans="1:6" x14ac:dyDescent="0.35">
      <c r="A277" t="s">
        <v>352</v>
      </c>
      <c r="B277">
        <v>1970</v>
      </c>
      <c r="C277" t="s">
        <v>54</v>
      </c>
      <c r="D277" t="s">
        <v>73</v>
      </c>
      <c r="E277" t="s">
        <v>74</v>
      </c>
      <c r="F277">
        <v>1</v>
      </c>
    </row>
    <row r="278" spans="1:6" x14ac:dyDescent="0.35">
      <c r="A278" t="s">
        <v>353</v>
      </c>
      <c r="B278">
        <v>1970</v>
      </c>
      <c r="C278" t="s">
        <v>54</v>
      </c>
      <c r="D278" t="s">
        <v>73</v>
      </c>
      <c r="E278" t="s">
        <v>74</v>
      </c>
      <c r="F278">
        <v>1</v>
      </c>
    </row>
    <row r="279" spans="1:6" x14ac:dyDescent="0.35">
      <c r="A279" t="s">
        <v>354</v>
      </c>
      <c r="B279">
        <v>1970</v>
      </c>
      <c r="C279" t="s">
        <v>54</v>
      </c>
      <c r="D279" t="s">
        <v>73</v>
      </c>
      <c r="E279" t="s">
        <v>74</v>
      </c>
      <c r="F279">
        <v>1</v>
      </c>
    </row>
    <row r="280" spans="1:6" x14ac:dyDescent="0.35">
      <c r="A280" t="s">
        <v>355</v>
      </c>
      <c r="B280">
        <v>1970</v>
      </c>
      <c r="C280" t="s">
        <v>54</v>
      </c>
      <c r="D280" t="s">
        <v>73</v>
      </c>
      <c r="E280" t="s">
        <v>74</v>
      </c>
      <c r="F280">
        <v>1</v>
      </c>
    </row>
    <row r="281" spans="1:6" x14ac:dyDescent="0.35">
      <c r="A281" t="s">
        <v>356</v>
      </c>
      <c r="B281">
        <v>1970</v>
      </c>
      <c r="C281" t="s">
        <v>54</v>
      </c>
      <c r="D281" t="s">
        <v>73</v>
      </c>
      <c r="E281" t="s">
        <v>74</v>
      </c>
      <c r="F281">
        <v>1</v>
      </c>
    </row>
    <row r="282" spans="1:6" x14ac:dyDescent="0.35">
      <c r="A282" t="s">
        <v>357</v>
      </c>
      <c r="B282">
        <v>1970</v>
      </c>
      <c r="C282" t="s">
        <v>54</v>
      </c>
      <c r="D282" t="s">
        <v>73</v>
      </c>
      <c r="E282" t="s">
        <v>74</v>
      </c>
      <c r="F282">
        <v>1</v>
      </c>
    </row>
    <row r="283" spans="1:6" x14ac:dyDescent="0.35">
      <c r="A283" t="s">
        <v>358</v>
      </c>
      <c r="B283">
        <v>1970</v>
      </c>
      <c r="C283" t="s">
        <v>54</v>
      </c>
      <c r="D283" t="s">
        <v>73</v>
      </c>
      <c r="E283" t="s">
        <v>74</v>
      </c>
      <c r="F283">
        <v>1</v>
      </c>
    </row>
    <row r="284" spans="1:6" x14ac:dyDescent="0.35">
      <c r="A284" t="s">
        <v>359</v>
      </c>
      <c r="B284">
        <v>1970</v>
      </c>
      <c r="C284" t="s">
        <v>54</v>
      </c>
      <c r="D284" t="s">
        <v>73</v>
      </c>
      <c r="E284" t="s">
        <v>76</v>
      </c>
      <c r="F284">
        <v>1</v>
      </c>
    </row>
    <row r="285" spans="1:6" x14ac:dyDescent="0.35">
      <c r="A285" t="s">
        <v>360</v>
      </c>
      <c r="B285">
        <v>1970</v>
      </c>
      <c r="C285" t="s">
        <v>54</v>
      </c>
      <c r="D285" t="s">
        <v>73</v>
      </c>
      <c r="E285" t="s">
        <v>74</v>
      </c>
      <c r="F285">
        <v>1</v>
      </c>
    </row>
    <row r="286" spans="1:6" x14ac:dyDescent="0.35">
      <c r="A286" t="s">
        <v>361</v>
      </c>
      <c r="B286">
        <v>1970</v>
      </c>
      <c r="C286" t="s">
        <v>54</v>
      </c>
      <c r="D286" t="s">
        <v>73</v>
      </c>
      <c r="E286" t="s">
        <v>74</v>
      </c>
      <c r="F286">
        <v>1</v>
      </c>
    </row>
    <row r="287" spans="1:6" x14ac:dyDescent="0.35">
      <c r="A287" t="s">
        <v>362</v>
      </c>
      <c r="B287">
        <v>1970</v>
      </c>
      <c r="C287" t="s">
        <v>54</v>
      </c>
      <c r="D287" t="s">
        <v>73</v>
      </c>
      <c r="E287" t="s">
        <v>76</v>
      </c>
      <c r="F287">
        <v>1</v>
      </c>
    </row>
    <row r="288" spans="1:6" x14ac:dyDescent="0.35">
      <c r="A288" t="s">
        <v>363</v>
      </c>
      <c r="B288">
        <v>1970</v>
      </c>
      <c r="C288" t="s">
        <v>55</v>
      </c>
      <c r="D288" t="s">
        <v>73</v>
      </c>
      <c r="E288" t="s">
        <v>76</v>
      </c>
      <c r="F288">
        <v>1</v>
      </c>
    </row>
    <row r="289" spans="1:6" x14ac:dyDescent="0.35">
      <c r="A289" t="s">
        <v>364</v>
      </c>
      <c r="B289">
        <v>1970</v>
      </c>
      <c r="C289" t="s">
        <v>54</v>
      </c>
      <c r="D289" t="s">
        <v>73</v>
      </c>
      <c r="E289" t="s">
        <v>76</v>
      </c>
      <c r="F289">
        <v>1</v>
      </c>
    </row>
    <row r="290" spans="1:6" x14ac:dyDescent="0.35">
      <c r="A290" t="s">
        <v>365</v>
      </c>
      <c r="B290">
        <v>1970</v>
      </c>
      <c r="C290" t="s">
        <v>54</v>
      </c>
      <c r="D290" t="s">
        <v>73</v>
      </c>
      <c r="E290" t="s">
        <v>76</v>
      </c>
      <c r="F290">
        <v>1</v>
      </c>
    </row>
    <row r="291" spans="1:6" x14ac:dyDescent="0.35">
      <c r="A291" t="s">
        <v>366</v>
      </c>
      <c r="B291">
        <v>1970</v>
      </c>
      <c r="C291" t="s">
        <v>56</v>
      </c>
      <c r="D291" t="s">
        <v>73</v>
      </c>
      <c r="E291" t="s">
        <v>76</v>
      </c>
      <c r="F291">
        <v>1</v>
      </c>
    </row>
    <row r="292" spans="1:6" x14ac:dyDescent="0.35">
      <c r="A292" t="s">
        <v>367</v>
      </c>
      <c r="B292">
        <v>1970</v>
      </c>
      <c r="C292" t="s">
        <v>56</v>
      </c>
      <c r="D292" t="s">
        <v>73</v>
      </c>
      <c r="E292" t="s">
        <v>76</v>
      </c>
      <c r="F292">
        <v>1</v>
      </c>
    </row>
    <row r="293" spans="1:6" x14ac:dyDescent="0.35">
      <c r="A293" t="s">
        <v>368</v>
      </c>
      <c r="B293">
        <v>1970</v>
      </c>
      <c r="C293" t="s">
        <v>54</v>
      </c>
      <c r="D293" t="s">
        <v>73</v>
      </c>
      <c r="E293" t="s">
        <v>76</v>
      </c>
      <c r="F293">
        <v>1</v>
      </c>
    </row>
    <row r="294" spans="1:6" x14ac:dyDescent="0.35">
      <c r="A294" t="s">
        <v>369</v>
      </c>
      <c r="B294">
        <v>1970</v>
      </c>
      <c r="C294" t="s">
        <v>54</v>
      </c>
      <c r="D294" t="s">
        <v>73</v>
      </c>
      <c r="E294" t="s">
        <v>76</v>
      </c>
      <c r="F294">
        <v>1</v>
      </c>
    </row>
    <row r="295" spans="1:6" x14ac:dyDescent="0.35">
      <c r="A295" t="s">
        <v>370</v>
      </c>
      <c r="B295">
        <v>1970</v>
      </c>
      <c r="C295" t="s">
        <v>54</v>
      </c>
      <c r="D295" t="s">
        <v>73</v>
      </c>
      <c r="E295" t="s">
        <v>76</v>
      </c>
      <c r="F295">
        <v>1</v>
      </c>
    </row>
    <row r="296" spans="1:6" x14ac:dyDescent="0.35">
      <c r="A296" t="s">
        <v>371</v>
      </c>
      <c r="B296">
        <v>1970</v>
      </c>
      <c r="C296" t="s">
        <v>56</v>
      </c>
      <c r="D296" t="s">
        <v>73</v>
      </c>
      <c r="E296" t="s">
        <v>76</v>
      </c>
      <c r="F296">
        <v>1</v>
      </c>
    </row>
    <row r="297" spans="1:6" x14ac:dyDescent="0.35">
      <c r="A297" t="s">
        <v>372</v>
      </c>
      <c r="B297">
        <v>1970</v>
      </c>
      <c r="C297" t="s">
        <v>56</v>
      </c>
      <c r="D297" t="s">
        <v>73</v>
      </c>
      <c r="E297" t="s">
        <v>76</v>
      </c>
      <c r="F297">
        <v>1</v>
      </c>
    </row>
    <row r="298" spans="1:6" x14ac:dyDescent="0.35">
      <c r="A298" t="s">
        <v>373</v>
      </c>
      <c r="B298">
        <v>1970</v>
      </c>
      <c r="C298" t="s">
        <v>54</v>
      </c>
      <c r="D298" t="s">
        <v>73</v>
      </c>
      <c r="E298" t="s">
        <v>76</v>
      </c>
      <c r="F298">
        <v>1</v>
      </c>
    </row>
    <row r="299" spans="1:6" x14ac:dyDescent="0.35">
      <c r="A299" t="s">
        <v>374</v>
      </c>
      <c r="B299">
        <v>1970</v>
      </c>
      <c r="C299" t="s">
        <v>54</v>
      </c>
      <c r="D299" t="s">
        <v>73</v>
      </c>
      <c r="E299" t="s">
        <v>76</v>
      </c>
      <c r="F299">
        <v>1</v>
      </c>
    </row>
    <row r="300" spans="1:6" x14ac:dyDescent="0.35">
      <c r="A300" t="s">
        <v>375</v>
      </c>
      <c r="B300">
        <v>1970</v>
      </c>
      <c r="C300" t="s">
        <v>54</v>
      </c>
      <c r="D300" t="s">
        <v>73</v>
      </c>
      <c r="E300" t="s">
        <v>76</v>
      </c>
      <c r="F300">
        <v>1</v>
      </c>
    </row>
    <row r="301" spans="1:6" x14ac:dyDescent="0.35">
      <c r="A301" t="s">
        <v>376</v>
      </c>
      <c r="B301">
        <v>1970</v>
      </c>
      <c r="C301" t="s">
        <v>56</v>
      </c>
      <c r="D301" t="s">
        <v>73</v>
      </c>
      <c r="E301" t="s">
        <v>76</v>
      </c>
      <c r="F301">
        <v>1</v>
      </c>
    </row>
    <row r="302" spans="1:6" x14ac:dyDescent="0.35">
      <c r="A302" t="s">
        <v>377</v>
      </c>
      <c r="B302">
        <v>1970</v>
      </c>
      <c r="C302" t="s">
        <v>56</v>
      </c>
      <c r="D302" t="s">
        <v>73</v>
      </c>
      <c r="E302" t="s">
        <v>76</v>
      </c>
      <c r="F302">
        <v>1</v>
      </c>
    </row>
    <row r="303" spans="1:6" x14ac:dyDescent="0.35">
      <c r="A303" t="s">
        <v>378</v>
      </c>
      <c r="B303">
        <v>1970</v>
      </c>
      <c r="C303" t="s">
        <v>56</v>
      </c>
      <c r="D303" t="s">
        <v>73</v>
      </c>
      <c r="E303" t="s">
        <v>76</v>
      </c>
      <c r="F303">
        <v>1</v>
      </c>
    </row>
    <row r="304" spans="1:6" x14ac:dyDescent="0.35">
      <c r="A304" t="s">
        <v>379</v>
      </c>
      <c r="B304">
        <v>1970</v>
      </c>
      <c r="C304" t="s">
        <v>56</v>
      </c>
      <c r="D304" t="s">
        <v>73</v>
      </c>
      <c r="E304" t="s">
        <v>76</v>
      </c>
      <c r="F304">
        <v>1</v>
      </c>
    </row>
    <row r="305" spans="1:6" x14ac:dyDescent="0.35">
      <c r="A305" t="s">
        <v>380</v>
      </c>
      <c r="B305">
        <v>1970</v>
      </c>
      <c r="C305" t="s">
        <v>56</v>
      </c>
      <c r="D305" t="s">
        <v>73</v>
      </c>
      <c r="E305" t="s">
        <v>76</v>
      </c>
      <c r="F305">
        <v>1</v>
      </c>
    </row>
    <row r="306" spans="1:6" x14ac:dyDescent="0.35">
      <c r="A306" t="s">
        <v>381</v>
      </c>
      <c r="B306">
        <v>1970</v>
      </c>
      <c r="C306" t="s">
        <v>56</v>
      </c>
      <c r="D306" t="s">
        <v>73</v>
      </c>
      <c r="E306" t="s">
        <v>76</v>
      </c>
      <c r="F306">
        <v>1</v>
      </c>
    </row>
    <row r="307" spans="1:6" x14ac:dyDescent="0.35">
      <c r="A307" t="s">
        <v>382</v>
      </c>
      <c r="B307">
        <v>1970</v>
      </c>
      <c r="C307" t="s">
        <v>56</v>
      </c>
      <c r="D307" t="s">
        <v>73</v>
      </c>
      <c r="E307" t="s">
        <v>76</v>
      </c>
      <c r="F307">
        <v>1</v>
      </c>
    </row>
    <row r="308" spans="1:6" x14ac:dyDescent="0.35">
      <c r="A308" t="s">
        <v>383</v>
      </c>
      <c r="B308">
        <v>1970</v>
      </c>
      <c r="C308" t="s">
        <v>55</v>
      </c>
      <c r="D308" t="s">
        <v>73</v>
      </c>
      <c r="E308" t="s">
        <v>76</v>
      </c>
      <c r="F308">
        <v>1</v>
      </c>
    </row>
    <row r="309" spans="1:6" x14ac:dyDescent="0.35">
      <c r="A309" t="s">
        <v>384</v>
      </c>
      <c r="B309">
        <v>1970</v>
      </c>
      <c r="C309" t="s">
        <v>56</v>
      </c>
      <c r="D309" t="s">
        <v>73</v>
      </c>
      <c r="E309" t="s">
        <v>76</v>
      </c>
      <c r="F309">
        <v>1</v>
      </c>
    </row>
    <row r="310" spans="1:6" x14ac:dyDescent="0.35">
      <c r="A310" t="s">
        <v>385</v>
      </c>
      <c r="B310">
        <v>1970</v>
      </c>
      <c r="C310" t="s">
        <v>56</v>
      </c>
      <c r="D310" t="s">
        <v>73</v>
      </c>
      <c r="E310" t="s">
        <v>76</v>
      </c>
      <c r="F310">
        <v>1</v>
      </c>
    </row>
    <row r="311" spans="1:6" x14ac:dyDescent="0.35">
      <c r="A311" t="s">
        <v>386</v>
      </c>
      <c r="B311">
        <v>1970</v>
      </c>
      <c r="C311" t="s">
        <v>56</v>
      </c>
      <c r="D311" t="s">
        <v>73</v>
      </c>
      <c r="E311" t="s">
        <v>76</v>
      </c>
      <c r="F311">
        <v>1</v>
      </c>
    </row>
    <row r="312" spans="1:6" x14ac:dyDescent="0.35">
      <c r="A312" t="s">
        <v>387</v>
      </c>
      <c r="B312">
        <v>1970</v>
      </c>
      <c r="C312" t="s">
        <v>56</v>
      </c>
      <c r="D312" t="s">
        <v>73</v>
      </c>
      <c r="E312" t="s">
        <v>76</v>
      </c>
      <c r="F312">
        <v>1</v>
      </c>
    </row>
    <row r="313" spans="1:6" x14ac:dyDescent="0.35">
      <c r="A313" t="s">
        <v>388</v>
      </c>
      <c r="B313">
        <v>1970</v>
      </c>
      <c r="C313" t="s">
        <v>56</v>
      </c>
      <c r="D313" t="s">
        <v>73</v>
      </c>
      <c r="E313" t="s">
        <v>76</v>
      </c>
      <c r="F313">
        <v>1</v>
      </c>
    </row>
    <row r="314" spans="1:6" x14ac:dyDescent="0.35">
      <c r="A314" t="s">
        <v>389</v>
      </c>
      <c r="B314">
        <v>1970</v>
      </c>
      <c r="C314" t="s">
        <v>56</v>
      </c>
      <c r="D314" t="s">
        <v>73</v>
      </c>
      <c r="E314" t="s">
        <v>76</v>
      </c>
      <c r="F314">
        <v>1</v>
      </c>
    </row>
    <row r="315" spans="1:6" x14ac:dyDescent="0.35">
      <c r="A315" t="s">
        <v>390</v>
      </c>
      <c r="B315">
        <v>1970</v>
      </c>
      <c r="C315" t="s">
        <v>56</v>
      </c>
      <c r="D315" t="s">
        <v>73</v>
      </c>
      <c r="E315" t="s">
        <v>76</v>
      </c>
      <c r="F315">
        <v>1</v>
      </c>
    </row>
    <row r="316" spans="1:6" x14ac:dyDescent="0.35">
      <c r="A316" t="s">
        <v>391</v>
      </c>
      <c r="B316">
        <v>1970</v>
      </c>
      <c r="C316" t="s">
        <v>56</v>
      </c>
      <c r="D316" t="s">
        <v>73</v>
      </c>
      <c r="E316" t="s">
        <v>76</v>
      </c>
      <c r="F316">
        <v>1</v>
      </c>
    </row>
    <row r="317" spans="1:6" x14ac:dyDescent="0.35">
      <c r="A317" t="s">
        <v>392</v>
      </c>
      <c r="B317">
        <v>1970</v>
      </c>
      <c r="C317" t="s">
        <v>56</v>
      </c>
      <c r="D317" t="s">
        <v>73</v>
      </c>
      <c r="E317" t="s">
        <v>76</v>
      </c>
      <c r="F317">
        <v>1</v>
      </c>
    </row>
    <row r="318" spans="1:6" x14ac:dyDescent="0.35">
      <c r="A318" t="s">
        <v>393</v>
      </c>
      <c r="B318">
        <v>1970</v>
      </c>
      <c r="C318" t="s">
        <v>56</v>
      </c>
      <c r="D318" t="s">
        <v>73</v>
      </c>
      <c r="E318" t="s">
        <v>76</v>
      </c>
      <c r="F318">
        <v>1</v>
      </c>
    </row>
    <row r="319" spans="1:6" x14ac:dyDescent="0.35">
      <c r="A319" t="s">
        <v>394</v>
      </c>
      <c r="B319">
        <v>1970</v>
      </c>
      <c r="C319" t="s">
        <v>56</v>
      </c>
      <c r="D319" t="s">
        <v>73</v>
      </c>
      <c r="E319" t="s">
        <v>76</v>
      </c>
      <c r="F319">
        <v>1</v>
      </c>
    </row>
    <row r="320" spans="1:6" x14ac:dyDescent="0.35">
      <c r="A320" t="s">
        <v>395</v>
      </c>
      <c r="B320">
        <v>1970</v>
      </c>
      <c r="C320" t="s">
        <v>56</v>
      </c>
      <c r="D320" t="s">
        <v>73</v>
      </c>
      <c r="E320" t="s">
        <v>76</v>
      </c>
      <c r="F320">
        <v>1</v>
      </c>
    </row>
    <row r="321" spans="1:6" x14ac:dyDescent="0.35">
      <c r="A321" t="s">
        <v>396</v>
      </c>
      <c r="B321">
        <v>1970</v>
      </c>
      <c r="C321" t="s">
        <v>56</v>
      </c>
      <c r="D321" t="s">
        <v>73</v>
      </c>
      <c r="E321" t="s">
        <v>76</v>
      </c>
      <c r="F321">
        <v>1</v>
      </c>
    </row>
    <row r="322" spans="1:6" x14ac:dyDescent="0.35">
      <c r="A322" t="s">
        <v>397</v>
      </c>
      <c r="B322">
        <v>1970</v>
      </c>
      <c r="C322" t="s">
        <v>56</v>
      </c>
      <c r="D322" t="s">
        <v>73</v>
      </c>
      <c r="E322" t="s">
        <v>76</v>
      </c>
      <c r="F322">
        <v>1</v>
      </c>
    </row>
    <row r="323" spans="1:6" x14ac:dyDescent="0.35">
      <c r="A323" t="s">
        <v>398</v>
      </c>
      <c r="B323">
        <v>1970</v>
      </c>
      <c r="C323" t="s">
        <v>56</v>
      </c>
      <c r="D323" t="s">
        <v>73</v>
      </c>
      <c r="E323" t="s">
        <v>76</v>
      </c>
      <c r="F323">
        <v>1</v>
      </c>
    </row>
    <row r="324" spans="1:6" x14ac:dyDescent="0.35">
      <c r="A324" t="s">
        <v>399</v>
      </c>
      <c r="B324">
        <v>1970</v>
      </c>
      <c r="C324" t="s">
        <v>56</v>
      </c>
      <c r="D324" t="s">
        <v>73</v>
      </c>
      <c r="E324" t="s">
        <v>76</v>
      </c>
      <c r="F324">
        <v>1</v>
      </c>
    </row>
    <row r="325" spans="1:6" x14ac:dyDescent="0.35">
      <c r="A325" t="s">
        <v>400</v>
      </c>
      <c r="B325">
        <v>1970</v>
      </c>
      <c r="C325" t="s">
        <v>56</v>
      </c>
      <c r="D325" t="s">
        <v>73</v>
      </c>
      <c r="E325" t="s">
        <v>76</v>
      </c>
      <c r="F325">
        <v>1</v>
      </c>
    </row>
    <row r="326" spans="1:6" x14ac:dyDescent="0.35">
      <c r="A326" t="s">
        <v>401</v>
      </c>
      <c r="B326">
        <v>1970</v>
      </c>
      <c r="C326" t="s">
        <v>56</v>
      </c>
      <c r="D326" t="s">
        <v>73</v>
      </c>
      <c r="E326" t="s">
        <v>76</v>
      </c>
      <c r="F326">
        <v>1</v>
      </c>
    </row>
    <row r="327" spans="1:6" x14ac:dyDescent="0.35">
      <c r="A327" t="s">
        <v>402</v>
      </c>
      <c r="B327">
        <v>1970</v>
      </c>
      <c r="C327" t="s">
        <v>56</v>
      </c>
      <c r="D327" t="s">
        <v>117</v>
      </c>
      <c r="E327" t="s">
        <v>76</v>
      </c>
      <c r="F327">
        <v>1</v>
      </c>
    </row>
    <row r="328" spans="1:6" x14ac:dyDescent="0.35">
      <c r="A328" t="s">
        <v>403</v>
      </c>
      <c r="B328">
        <v>1970</v>
      </c>
      <c r="C328" t="s">
        <v>56</v>
      </c>
      <c r="D328" t="s">
        <v>117</v>
      </c>
      <c r="E328" t="s">
        <v>76</v>
      </c>
      <c r="F328">
        <v>1</v>
      </c>
    </row>
    <row r="329" spans="1:6" x14ac:dyDescent="0.35">
      <c r="A329" t="s">
        <v>404</v>
      </c>
      <c r="B329">
        <v>1970</v>
      </c>
      <c r="C329" t="s">
        <v>54</v>
      </c>
      <c r="D329" t="s">
        <v>73</v>
      </c>
      <c r="E329" t="s">
        <v>76</v>
      </c>
      <c r="F329">
        <v>1</v>
      </c>
    </row>
    <row r="330" spans="1:6" x14ac:dyDescent="0.35">
      <c r="A330" t="s">
        <v>405</v>
      </c>
      <c r="B330">
        <v>1971</v>
      </c>
      <c r="C330" t="s">
        <v>54</v>
      </c>
      <c r="D330" t="s">
        <v>73</v>
      </c>
      <c r="E330" t="s">
        <v>406</v>
      </c>
      <c r="F330">
        <v>1</v>
      </c>
    </row>
    <row r="331" spans="1:6" x14ac:dyDescent="0.35">
      <c r="A331" t="s">
        <v>407</v>
      </c>
      <c r="B331">
        <v>1971</v>
      </c>
      <c r="C331" t="s">
        <v>54</v>
      </c>
      <c r="D331" t="s">
        <v>73</v>
      </c>
      <c r="E331" t="s">
        <v>74</v>
      </c>
      <c r="F331">
        <v>1</v>
      </c>
    </row>
    <row r="332" spans="1:6" x14ac:dyDescent="0.35">
      <c r="A332" t="s">
        <v>408</v>
      </c>
      <c r="B332">
        <v>1971</v>
      </c>
      <c r="C332" t="s">
        <v>54</v>
      </c>
      <c r="D332" t="s">
        <v>73</v>
      </c>
      <c r="E332" t="s">
        <v>406</v>
      </c>
      <c r="F332">
        <v>1</v>
      </c>
    </row>
    <row r="333" spans="1:6" x14ac:dyDescent="0.35">
      <c r="A333" t="s">
        <v>409</v>
      </c>
      <c r="B333">
        <v>1971</v>
      </c>
      <c r="C333" t="s">
        <v>54</v>
      </c>
      <c r="D333" t="s">
        <v>73</v>
      </c>
      <c r="E333" t="s">
        <v>406</v>
      </c>
      <c r="F333">
        <v>1</v>
      </c>
    </row>
    <row r="334" spans="1:6" x14ac:dyDescent="0.35">
      <c r="A334" t="s">
        <v>410</v>
      </c>
      <c r="B334">
        <v>1971</v>
      </c>
      <c r="C334" t="s">
        <v>54</v>
      </c>
      <c r="D334" t="s">
        <v>73</v>
      </c>
      <c r="E334" t="s">
        <v>74</v>
      </c>
      <c r="F334">
        <v>1</v>
      </c>
    </row>
    <row r="335" spans="1:6" x14ac:dyDescent="0.35">
      <c r="A335" t="s">
        <v>411</v>
      </c>
      <c r="B335">
        <v>1971</v>
      </c>
      <c r="C335" t="s">
        <v>55</v>
      </c>
      <c r="D335" t="s">
        <v>73</v>
      </c>
      <c r="E335" t="s">
        <v>74</v>
      </c>
      <c r="F335">
        <v>1</v>
      </c>
    </row>
    <row r="336" spans="1:6" x14ac:dyDescent="0.35">
      <c r="A336" t="s">
        <v>412</v>
      </c>
      <c r="B336">
        <v>1971</v>
      </c>
      <c r="C336" t="s">
        <v>55</v>
      </c>
      <c r="D336" t="s">
        <v>73</v>
      </c>
      <c r="E336" t="s">
        <v>74</v>
      </c>
      <c r="F336">
        <v>1</v>
      </c>
    </row>
    <row r="337" spans="1:6" x14ac:dyDescent="0.35">
      <c r="A337" t="s">
        <v>413</v>
      </c>
      <c r="B337">
        <v>1971</v>
      </c>
      <c r="C337" t="s">
        <v>55</v>
      </c>
      <c r="D337" t="s">
        <v>73</v>
      </c>
      <c r="E337" t="s">
        <v>74</v>
      </c>
      <c r="F337">
        <v>1</v>
      </c>
    </row>
    <row r="338" spans="1:6" x14ac:dyDescent="0.35">
      <c r="A338" t="s">
        <v>414</v>
      </c>
      <c r="B338">
        <v>1971</v>
      </c>
      <c r="C338" t="s">
        <v>54</v>
      </c>
      <c r="D338" t="s">
        <v>73</v>
      </c>
      <c r="E338" t="s">
        <v>74</v>
      </c>
      <c r="F338">
        <v>1</v>
      </c>
    </row>
    <row r="339" spans="1:6" x14ac:dyDescent="0.35">
      <c r="A339" t="s">
        <v>415</v>
      </c>
      <c r="B339">
        <v>1971</v>
      </c>
      <c r="C339" t="s">
        <v>54</v>
      </c>
      <c r="D339" t="s">
        <v>73</v>
      </c>
      <c r="E339" t="s">
        <v>406</v>
      </c>
      <c r="F339">
        <v>1</v>
      </c>
    </row>
    <row r="340" spans="1:6" x14ac:dyDescent="0.35">
      <c r="A340" t="s">
        <v>416</v>
      </c>
      <c r="B340">
        <v>1971</v>
      </c>
      <c r="C340" t="s">
        <v>54</v>
      </c>
      <c r="D340" t="s">
        <v>73</v>
      </c>
      <c r="E340" t="s">
        <v>74</v>
      </c>
      <c r="F340">
        <v>1</v>
      </c>
    </row>
    <row r="341" spans="1:6" x14ac:dyDescent="0.35">
      <c r="A341" t="s">
        <v>417</v>
      </c>
      <c r="B341">
        <v>1971</v>
      </c>
      <c r="C341" t="s">
        <v>54</v>
      </c>
      <c r="D341" t="s">
        <v>73</v>
      </c>
      <c r="E341" t="s">
        <v>74</v>
      </c>
      <c r="F341">
        <v>1</v>
      </c>
    </row>
    <row r="342" spans="1:6" x14ac:dyDescent="0.35">
      <c r="A342" t="s">
        <v>418</v>
      </c>
      <c r="B342">
        <v>1971</v>
      </c>
      <c r="C342" t="s">
        <v>54</v>
      </c>
      <c r="D342" t="s">
        <v>73</v>
      </c>
      <c r="E342" t="s">
        <v>74</v>
      </c>
      <c r="F342">
        <v>1</v>
      </c>
    </row>
    <row r="343" spans="1:6" x14ac:dyDescent="0.35">
      <c r="A343" t="s">
        <v>419</v>
      </c>
      <c r="B343">
        <v>1971</v>
      </c>
      <c r="C343" t="s">
        <v>54</v>
      </c>
      <c r="D343" t="s">
        <v>73</v>
      </c>
      <c r="E343" t="s">
        <v>74</v>
      </c>
      <c r="F343">
        <v>1</v>
      </c>
    </row>
    <row r="344" spans="1:6" x14ac:dyDescent="0.35">
      <c r="A344" t="s">
        <v>420</v>
      </c>
      <c r="B344">
        <v>1971</v>
      </c>
      <c r="C344" t="s">
        <v>54</v>
      </c>
      <c r="D344" t="s">
        <v>73</v>
      </c>
      <c r="E344" t="s">
        <v>74</v>
      </c>
      <c r="F344">
        <v>1</v>
      </c>
    </row>
    <row r="345" spans="1:6" x14ac:dyDescent="0.35">
      <c r="A345" t="s">
        <v>421</v>
      </c>
      <c r="B345">
        <v>1971</v>
      </c>
      <c r="C345" t="s">
        <v>54</v>
      </c>
      <c r="D345" t="s">
        <v>73</v>
      </c>
      <c r="E345" t="s">
        <v>74</v>
      </c>
      <c r="F345">
        <v>1</v>
      </c>
    </row>
    <row r="346" spans="1:6" x14ac:dyDescent="0.35">
      <c r="A346" t="s">
        <v>422</v>
      </c>
      <c r="B346">
        <v>1971</v>
      </c>
      <c r="C346" t="s">
        <v>54</v>
      </c>
      <c r="D346" t="s">
        <v>73</v>
      </c>
      <c r="E346" t="s">
        <v>406</v>
      </c>
      <c r="F346">
        <v>1</v>
      </c>
    </row>
    <row r="347" spans="1:6" x14ac:dyDescent="0.35">
      <c r="A347" t="s">
        <v>423</v>
      </c>
      <c r="B347">
        <v>1971</v>
      </c>
      <c r="C347" t="s">
        <v>55</v>
      </c>
      <c r="D347" t="s">
        <v>73</v>
      </c>
      <c r="E347" t="s">
        <v>74</v>
      </c>
      <c r="F347">
        <v>1</v>
      </c>
    </row>
    <row r="348" spans="1:6" x14ac:dyDescent="0.35">
      <c r="A348" t="s">
        <v>424</v>
      </c>
      <c r="B348">
        <v>1971</v>
      </c>
      <c r="C348" t="s">
        <v>55</v>
      </c>
      <c r="D348" t="s">
        <v>73</v>
      </c>
      <c r="E348" t="s">
        <v>74</v>
      </c>
      <c r="F348">
        <v>1</v>
      </c>
    </row>
    <row r="349" spans="1:6" x14ac:dyDescent="0.35">
      <c r="A349" t="s">
        <v>425</v>
      </c>
      <c r="B349">
        <v>1971</v>
      </c>
      <c r="C349" t="s">
        <v>54</v>
      </c>
      <c r="D349" t="s">
        <v>73</v>
      </c>
      <c r="E349" t="s">
        <v>74</v>
      </c>
      <c r="F349">
        <v>1</v>
      </c>
    </row>
    <row r="350" spans="1:6" x14ac:dyDescent="0.35">
      <c r="A350" t="s">
        <v>426</v>
      </c>
      <c r="B350">
        <v>1971</v>
      </c>
      <c r="C350" t="s">
        <v>54</v>
      </c>
      <c r="D350" t="s">
        <v>73</v>
      </c>
      <c r="E350" t="s">
        <v>74</v>
      </c>
      <c r="F350">
        <v>1</v>
      </c>
    </row>
    <row r="351" spans="1:6" x14ac:dyDescent="0.35">
      <c r="A351" t="s">
        <v>427</v>
      </c>
      <c r="B351">
        <v>1971</v>
      </c>
      <c r="C351" t="s">
        <v>54</v>
      </c>
      <c r="D351" t="s">
        <v>73</v>
      </c>
      <c r="E351" t="s">
        <v>74</v>
      </c>
      <c r="F351">
        <v>1</v>
      </c>
    </row>
    <row r="352" spans="1:6" x14ac:dyDescent="0.35">
      <c r="A352" t="s">
        <v>428</v>
      </c>
      <c r="B352">
        <v>1971</v>
      </c>
      <c r="C352" t="s">
        <v>54</v>
      </c>
      <c r="D352" t="s">
        <v>73</v>
      </c>
      <c r="E352" t="s">
        <v>74</v>
      </c>
      <c r="F352">
        <v>1</v>
      </c>
    </row>
    <row r="353" spans="1:6" x14ac:dyDescent="0.35">
      <c r="A353" t="s">
        <v>429</v>
      </c>
      <c r="B353">
        <v>1971</v>
      </c>
      <c r="C353" t="s">
        <v>54</v>
      </c>
      <c r="D353" t="s">
        <v>73</v>
      </c>
      <c r="E353" t="s">
        <v>74</v>
      </c>
      <c r="F353">
        <v>1</v>
      </c>
    </row>
    <row r="354" spans="1:6" x14ac:dyDescent="0.35">
      <c r="A354" t="s">
        <v>430</v>
      </c>
      <c r="B354">
        <v>1971</v>
      </c>
      <c r="C354" t="s">
        <v>54</v>
      </c>
      <c r="D354" t="s">
        <v>73</v>
      </c>
      <c r="E354" t="s">
        <v>76</v>
      </c>
      <c r="F354">
        <v>1</v>
      </c>
    </row>
    <row r="355" spans="1:6" x14ac:dyDescent="0.35">
      <c r="A355" t="s">
        <v>431</v>
      </c>
      <c r="B355">
        <v>1971</v>
      </c>
      <c r="C355" t="s">
        <v>54</v>
      </c>
      <c r="D355" t="s">
        <v>73</v>
      </c>
      <c r="E355" t="s">
        <v>76</v>
      </c>
      <c r="F355">
        <v>1</v>
      </c>
    </row>
    <row r="356" spans="1:6" x14ac:dyDescent="0.35">
      <c r="A356" t="s">
        <v>432</v>
      </c>
      <c r="B356">
        <v>1971</v>
      </c>
      <c r="C356" t="s">
        <v>54</v>
      </c>
      <c r="D356" t="s">
        <v>73</v>
      </c>
      <c r="E356" t="s">
        <v>76</v>
      </c>
      <c r="F356">
        <v>1</v>
      </c>
    </row>
    <row r="357" spans="1:6" x14ac:dyDescent="0.35">
      <c r="A357" t="s">
        <v>433</v>
      </c>
      <c r="B357">
        <v>1971</v>
      </c>
      <c r="C357" t="s">
        <v>56</v>
      </c>
      <c r="D357" t="s">
        <v>73</v>
      </c>
      <c r="E357" t="s">
        <v>76</v>
      </c>
      <c r="F357">
        <v>1</v>
      </c>
    </row>
    <row r="358" spans="1:6" x14ac:dyDescent="0.35">
      <c r="A358" t="s">
        <v>434</v>
      </c>
      <c r="B358">
        <v>1971</v>
      </c>
      <c r="C358" t="s">
        <v>56</v>
      </c>
      <c r="D358" t="s">
        <v>73</v>
      </c>
      <c r="E358" t="s">
        <v>76</v>
      </c>
      <c r="F358">
        <v>1</v>
      </c>
    </row>
    <row r="359" spans="1:6" x14ac:dyDescent="0.35">
      <c r="A359" t="s">
        <v>435</v>
      </c>
      <c r="B359">
        <v>1971</v>
      </c>
      <c r="C359" t="s">
        <v>56</v>
      </c>
      <c r="D359" t="s">
        <v>73</v>
      </c>
      <c r="E359" t="s">
        <v>76</v>
      </c>
      <c r="F359">
        <v>1</v>
      </c>
    </row>
    <row r="360" spans="1:6" x14ac:dyDescent="0.35">
      <c r="A360" t="s">
        <v>436</v>
      </c>
      <c r="B360">
        <v>1971</v>
      </c>
      <c r="C360" t="s">
        <v>56</v>
      </c>
      <c r="D360" t="s">
        <v>73</v>
      </c>
      <c r="E360" t="s">
        <v>76</v>
      </c>
      <c r="F360">
        <v>1</v>
      </c>
    </row>
    <row r="361" spans="1:6" x14ac:dyDescent="0.35">
      <c r="A361" t="s">
        <v>437</v>
      </c>
      <c r="B361">
        <v>1971</v>
      </c>
      <c r="C361" t="s">
        <v>56</v>
      </c>
      <c r="D361" t="s">
        <v>73</v>
      </c>
      <c r="E361" t="s">
        <v>76</v>
      </c>
      <c r="F361">
        <v>1</v>
      </c>
    </row>
    <row r="362" spans="1:6" x14ac:dyDescent="0.35">
      <c r="A362" t="s">
        <v>438</v>
      </c>
      <c r="B362">
        <v>1971</v>
      </c>
      <c r="C362" t="s">
        <v>56</v>
      </c>
      <c r="D362" t="s">
        <v>73</v>
      </c>
      <c r="E362" t="s">
        <v>76</v>
      </c>
      <c r="F362">
        <v>1</v>
      </c>
    </row>
    <row r="363" spans="1:6" x14ac:dyDescent="0.35">
      <c r="A363" t="s">
        <v>439</v>
      </c>
      <c r="B363">
        <v>1971</v>
      </c>
      <c r="C363" t="s">
        <v>56</v>
      </c>
      <c r="D363" t="s">
        <v>73</v>
      </c>
      <c r="E363" t="s">
        <v>76</v>
      </c>
      <c r="F363">
        <v>1</v>
      </c>
    </row>
    <row r="364" spans="1:6" x14ac:dyDescent="0.35">
      <c r="A364" t="s">
        <v>440</v>
      </c>
      <c r="B364">
        <v>1971</v>
      </c>
      <c r="C364" t="s">
        <v>56</v>
      </c>
      <c r="D364" t="s">
        <v>441</v>
      </c>
      <c r="E364" t="s">
        <v>76</v>
      </c>
      <c r="F364">
        <v>1</v>
      </c>
    </row>
    <row r="365" spans="1:6" x14ac:dyDescent="0.35">
      <c r="A365" t="s">
        <v>442</v>
      </c>
      <c r="B365">
        <v>1971</v>
      </c>
      <c r="C365" t="s">
        <v>56</v>
      </c>
      <c r="D365" t="s">
        <v>73</v>
      </c>
      <c r="E365" t="s">
        <v>76</v>
      </c>
      <c r="F365">
        <v>1</v>
      </c>
    </row>
    <row r="366" spans="1:6" x14ac:dyDescent="0.35">
      <c r="A366" t="s">
        <v>443</v>
      </c>
      <c r="B366">
        <v>1971</v>
      </c>
      <c r="C366" t="s">
        <v>56</v>
      </c>
      <c r="D366" t="s">
        <v>73</v>
      </c>
      <c r="E366" t="s">
        <v>76</v>
      </c>
      <c r="F366">
        <v>1</v>
      </c>
    </row>
    <row r="367" spans="1:6" x14ac:dyDescent="0.35">
      <c r="A367" t="s">
        <v>444</v>
      </c>
      <c r="B367">
        <v>1971</v>
      </c>
      <c r="C367" t="s">
        <v>56</v>
      </c>
      <c r="D367" t="s">
        <v>73</v>
      </c>
      <c r="E367" t="s">
        <v>76</v>
      </c>
      <c r="F367">
        <v>1</v>
      </c>
    </row>
    <row r="368" spans="1:6" x14ac:dyDescent="0.35">
      <c r="A368" t="s">
        <v>445</v>
      </c>
      <c r="B368">
        <v>1971</v>
      </c>
      <c r="C368" t="s">
        <v>56</v>
      </c>
      <c r="D368" t="s">
        <v>73</v>
      </c>
      <c r="E368" t="s">
        <v>76</v>
      </c>
      <c r="F368">
        <v>1</v>
      </c>
    </row>
    <row r="369" spans="1:6" x14ac:dyDescent="0.35">
      <c r="A369" t="s">
        <v>446</v>
      </c>
      <c r="B369">
        <v>1971</v>
      </c>
      <c r="C369" t="s">
        <v>56</v>
      </c>
      <c r="D369" t="s">
        <v>73</v>
      </c>
      <c r="E369" t="s">
        <v>76</v>
      </c>
      <c r="F369">
        <v>1</v>
      </c>
    </row>
    <row r="370" spans="1:6" x14ac:dyDescent="0.35">
      <c r="A370" t="s">
        <v>447</v>
      </c>
      <c r="B370">
        <v>1971</v>
      </c>
      <c r="C370" t="s">
        <v>56</v>
      </c>
      <c r="D370" t="s">
        <v>73</v>
      </c>
      <c r="E370" t="s">
        <v>76</v>
      </c>
      <c r="F370">
        <v>1</v>
      </c>
    </row>
    <row r="371" spans="1:6" x14ac:dyDescent="0.35">
      <c r="A371" t="s">
        <v>448</v>
      </c>
      <c r="B371">
        <v>1971</v>
      </c>
      <c r="C371" t="s">
        <v>56</v>
      </c>
      <c r="D371" t="s">
        <v>73</v>
      </c>
      <c r="E371" t="s">
        <v>76</v>
      </c>
      <c r="F371">
        <v>1</v>
      </c>
    </row>
    <row r="372" spans="1:6" x14ac:dyDescent="0.35">
      <c r="A372" t="s">
        <v>449</v>
      </c>
      <c r="B372">
        <v>1971</v>
      </c>
      <c r="C372" t="s">
        <v>56</v>
      </c>
      <c r="D372" t="s">
        <v>73</v>
      </c>
      <c r="E372" t="s">
        <v>76</v>
      </c>
      <c r="F372">
        <v>1</v>
      </c>
    </row>
    <row r="373" spans="1:6" x14ac:dyDescent="0.35">
      <c r="A373" t="s">
        <v>450</v>
      </c>
      <c r="B373">
        <v>1971</v>
      </c>
      <c r="C373" t="s">
        <v>56</v>
      </c>
      <c r="D373" t="s">
        <v>73</v>
      </c>
      <c r="E373" t="s">
        <v>76</v>
      </c>
      <c r="F373">
        <v>1</v>
      </c>
    </row>
    <row r="374" spans="1:6" x14ac:dyDescent="0.35">
      <c r="A374" t="s">
        <v>451</v>
      </c>
      <c r="B374">
        <v>1971</v>
      </c>
      <c r="C374" t="s">
        <v>54</v>
      </c>
      <c r="D374" t="s">
        <v>73</v>
      </c>
      <c r="E374" t="s">
        <v>76</v>
      </c>
      <c r="F374">
        <v>1</v>
      </c>
    </row>
    <row r="375" spans="1:6" x14ac:dyDescent="0.35">
      <c r="A375" t="s">
        <v>452</v>
      </c>
      <c r="B375">
        <v>1971</v>
      </c>
      <c r="C375" t="s">
        <v>54</v>
      </c>
      <c r="D375" t="s">
        <v>73</v>
      </c>
      <c r="E375" t="s">
        <v>76</v>
      </c>
      <c r="F375">
        <v>1</v>
      </c>
    </row>
    <row r="376" spans="1:6" x14ac:dyDescent="0.35">
      <c r="A376" t="s">
        <v>453</v>
      </c>
      <c r="B376">
        <v>1971</v>
      </c>
      <c r="C376" t="s">
        <v>54</v>
      </c>
      <c r="D376" t="s">
        <v>73</v>
      </c>
      <c r="E376" t="s">
        <v>76</v>
      </c>
      <c r="F376">
        <v>1</v>
      </c>
    </row>
    <row r="377" spans="1:6" x14ac:dyDescent="0.35">
      <c r="A377" t="s">
        <v>454</v>
      </c>
      <c r="B377">
        <v>1971</v>
      </c>
      <c r="C377" t="s">
        <v>56</v>
      </c>
      <c r="D377" t="s">
        <v>73</v>
      </c>
      <c r="E377" t="s">
        <v>76</v>
      </c>
      <c r="F377">
        <v>1</v>
      </c>
    </row>
    <row r="378" spans="1:6" x14ac:dyDescent="0.35">
      <c r="A378" t="s">
        <v>455</v>
      </c>
      <c r="B378">
        <v>1971</v>
      </c>
      <c r="C378" t="s">
        <v>56</v>
      </c>
      <c r="D378" t="s">
        <v>73</v>
      </c>
      <c r="E378" t="s">
        <v>76</v>
      </c>
      <c r="F378">
        <v>1</v>
      </c>
    </row>
    <row r="379" spans="1:6" x14ac:dyDescent="0.35">
      <c r="A379" t="s">
        <v>456</v>
      </c>
      <c r="B379">
        <v>1971</v>
      </c>
      <c r="C379" t="s">
        <v>56</v>
      </c>
      <c r="D379" t="s">
        <v>73</v>
      </c>
      <c r="E379" t="s">
        <v>76</v>
      </c>
      <c r="F379">
        <v>1</v>
      </c>
    </row>
    <row r="380" spans="1:6" x14ac:dyDescent="0.35">
      <c r="A380" t="s">
        <v>457</v>
      </c>
      <c r="B380">
        <v>1971</v>
      </c>
      <c r="C380" t="s">
        <v>56</v>
      </c>
      <c r="D380" t="s">
        <v>73</v>
      </c>
      <c r="E380" t="s">
        <v>76</v>
      </c>
      <c r="F380">
        <v>1</v>
      </c>
    </row>
    <row r="381" spans="1:6" x14ac:dyDescent="0.35">
      <c r="A381" t="s">
        <v>458</v>
      </c>
      <c r="B381">
        <v>1971</v>
      </c>
      <c r="C381" t="s">
        <v>56</v>
      </c>
      <c r="D381" t="s">
        <v>73</v>
      </c>
      <c r="E381" t="s">
        <v>76</v>
      </c>
      <c r="F381">
        <v>1</v>
      </c>
    </row>
    <row r="382" spans="1:6" x14ac:dyDescent="0.35">
      <c r="A382" t="s">
        <v>459</v>
      </c>
      <c r="B382">
        <v>1971</v>
      </c>
      <c r="C382" t="s">
        <v>56</v>
      </c>
      <c r="D382" t="s">
        <v>73</v>
      </c>
      <c r="E382" t="s">
        <v>76</v>
      </c>
      <c r="F382">
        <v>1</v>
      </c>
    </row>
    <row r="383" spans="1:6" x14ac:dyDescent="0.35">
      <c r="A383" t="s">
        <v>460</v>
      </c>
      <c r="B383">
        <v>1971</v>
      </c>
      <c r="C383" t="s">
        <v>56</v>
      </c>
      <c r="D383" t="s">
        <v>73</v>
      </c>
      <c r="E383" t="s">
        <v>76</v>
      </c>
      <c r="F383">
        <v>1</v>
      </c>
    </row>
    <row r="384" spans="1:6" x14ac:dyDescent="0.35">
      <c r="A384" t="s">
        <v>461</v>
      </c>
      <c r="B384">
        <v>1971</v>
      </c>
      <c r="C384" t="s">
        <v>56</v>
      </c>
      <c r="D384" t="s">
        <v>73</v>
      </c>
      <c r="E384" t="s">
        <v>76</v>
      </c>
      <c r="F384">
        <v>1</v>
      </c>
    </row>
    <row r="385" spans="1:6" x14ac:dyDescent="0.35">
      <c r="A385" t="s">
        <v>462</v>
      </c>
      <c r="B385">
        <v>1971</v>
      </c>
      <c r="C385" t="s">
        <v>56</v>
      </c>
      <c r="D385" t="s">
        <v>73</v>
      </c>
      <c r="E385" t="s">
        <v>76</v>
      </c>
      <c r="F385">
        <v>1</v>
      </c>
    </row>
    <row r="386" spans="1:6" x14ac:dyDescent="0.35">
      <c r="A386" t="s">
        <v>463</v>
      </c>
      <c r="B386">
        <v>1971</v>
      </c>
      <c r="C386" t="s">
        <v>56</v>
      </c>
      <c r="D386" t="s">
        <v>73</v>
      </c>
      <c r="E386" t="s">
        <v>76</v>
      </c>
      <c r="F386">
        <v>1</v>
      </c>
    </row>
    <row r="387" spans="1:6" x14ac:dyDescent="0.35">
      <c r="A387" t="s">
        <v>464</v>
      </c>
      <c r="B387">
        <v>1971</v>
      </c>
      <c r="C387" t="s">
        <v>56</v>
      </c>
      <c r="D387" t="s">
        <v>73</v>
      </c>
      <c r="E387" t="s">
        <v>76</v>
      </c>
      <c r="F387">
        <v>1</v>
      </c>
    </row>
    <row r="388" spans="1:6" x14ac:dyDescent="0.35">
      <c r="A388" t="s">
        <v>465</v>
      </c>
      <c r="B388">
        <v>1971</v>
      </c>
      <c r="C388" t="s">
        <v>56</v>
      </c>
      <c r="D388" t="s">
        <v>73</v>
      </c>
      <c r="E388" t="s">
        <v>76</v>
      </c>
      <c r="F388">
        <v>1</v>
      </c>
    </row>
    <row r="389" spans="1:6" x14ac:dyDescent="0.35">
      <c r="A389" t="s">
        <v>466</v>
      </c>
      <c r="B389">
        <v>1971</v>
      </c>
      <c r="C389" t="s">
        <v>56</v>
      </c>
      <c r="D389" t="s">
        <v>73</v>
      </c>
      <c r="E389" t="s">
        <v>76</v>
      </c>
      <c r="F389">
        <v>1</v>
      </c>
    </row>
    <row r="390" spans="1:6" x14ac:dyDescent="0.35">
      <c r="A390" t="s">
        <v>467</v>
      </c>
      <c r="B390">
        <v>1971</v>
      </c>
      <c r="C390" t="s">
        <v>56</v>
      </c>
      <c r="D390" t="s">
        <v>73</v>
      </c>
      <c r="E390" t="s">
        <v>76</v>
      </c>
      <c r="F390">
        <v>1</v>
      </c>
    </row>
    <row r="391" spans="1:6" x14ac:dyDescent="0.35">
      <c r="A391" t="s">
        <v>468</v>
      </c>
      <c r="B391">
        <v>1971</v>
      </c>
      <c r="C391" t="s">
        <v>56</v>
      </c>
      <c r="D391" t="s">
        <v>73</v>
      </c>
      <c r="E391" t="s">
        <v>76</v>
      </c>
      <c r="F391">
        <v>1</v>
      </c>
    </row>
    <row r="392" spans="1:6" x14ac:dyDescent="0.35">
      <c r="A392" t="s">
        <v>469</v>
      </c>
      <c r="B392">
        <v>1971</v>
      </c>
      <c r="C392" t="s">
        <v>56</v>
      </c>
      <c r="D392" t="s">
        <v>73</v>
      </c>
      <c r="E392" t="s">
        <v>76</v>
      </c>
      <c r="F392">
        <v>1</v>
      </c>
    </row>
    <row r="393" spans="1:6" x14ac:dyDescent="0.35">
      <c r="A393" t="s">
        <v>470</v>
      </c>
      <c r="B393">
        <v>1971</v>
      </c>
      <c r="C393" t="s">
        <v>56</v>
      </c>
      <c r="D393" t="s">
        <v>73</v>
      </c>
      <c r="E393" t="s">
        <v>76</v>
      </c>
      <c r="F393">
        <v>1</v>
      </c>
    </row>
    <row r="394" spans="1:6" x14ac:dyDescent="0.35">
      <c r="A394" t="s">
        <v>471</v>
      </c>
      <c r="B394">
        <v>1971</v>
      </c>
      <c r="C394" t="s">
        <v>56</v>
      </c>
      <c r="D394" t="s">
        <v>73</v>
      </c>
      <c r="E394" t="s">
        <v>76</v>
      </c>
      <c r="F394">
        <v>1</v>
      </c>
    </row>
    <row r="395" spans="1:6" x14ac:dyDescent="0.35">
      <c r="A395" t="s">
        <v>472</v>
      </c>
      <c r="B395">
        <v>1971</v>
      </c>
      <c r="C395" t="s">
        <v>54</v>
      </c>
      <c r="D395" t="s">
        <v>73</v>
      </c>
      <c r="E395" t="s">
        <v>406</v>
      </c>
      <c r="F395">
        <v>1</v>
      </c>
    </row>
    <row r="396" spans="1:6" x14ac:dyDescent="0.35">
      <c r="A396" t="s">
        <v>473</v>
      </c>
      <c r="B396">
        <v>1972</v>
      </c>
      <c r="C396" t="s">
        <v>54</v>
      </c>
      <c r="D396" t="s">
        <v>73</v>
      </c>
      <c r="E396" t="s">
        <v>406</v>
      </c>
      <c r="F396">
        <v>1</v>
      </c>
    </row>
    <row r="397" spans="1:6" x14ac:dyDescent="0.35">
      <c r="A397" t="s">
        <v>474</v>
      </c>
      <c r="B397">
        <v>1972</v>
      </c>
      <c r="C397" t="s">
        <v>54</v>
      </c>
      <c r="D397" t="s">
        <v>73</v>
      </c>
      <c r="E397" t="s">
        <v>406</v>
      </c>
      <c r="F397">
        <v>1</v>
      </c>
    </row>
    <row r="398" spans="1:6" x14ac:dyDescent="0.35">
      <c r="A398" t="s">
        <v>475</v>
      </c>
      <c r="B398">
        <v>1972</v>
      </c>
      <c r="C398" t="s">
        <v>54</v>
      </c>
      <c r="D398" t="s">
        <v>73</v>
      </c>
      <c r="E398" t="s">
        <v>74</v>
      </c>
      <c r="F398">
        <v>1</v>
      </c>
    </row>
    <row r="399" spans="1:6" x14ac:dyDescent="0.35">
      <c r="A399" t="s">
        <v>476</v>
      </c>
      <c r="B399">
        <v>1972</v>
      </c>
      <c r="C399" t="s">
        <v>54</v>
      </c>
      <c r="D399" t="s">
        <v>73</v>
      </c>
      <c r="E399" t="s">
        <v>74</v>
      </c>
      <c r="F399">
        <v>1</v>
      </c>
    </row>
    <row r="400" spans="1:6" x14ac:dyDescent="0.35">
      <c r="A400" t="s">
        <v>477</v>
      </c>
      <c r="B400">
        <v>1972</v>
      </c>
      <c r="C400" t="s">
        <v>54</v>
      </c>
      <c r="D400" t="s">
        <v>73</v>
      </c>
      <c r="E400" t="s">
        <v>74</v>
      </c>
      <c r="F400">
        <v>1</v>
      </c>
    </row>
    <row r="401" spans="1:6" x14ac:dyDescent="0.35">
      <c r="A401" t="s">
        <v>478</v>
      </c>
      <c r="B401">
        <v>1972</v>
      </c>
      <c r="C401" t="s">
        <v>54</v>
      </c>
      <c r="D401" t="s">
        <v>73</v>
      </c>
      <c r="E401" t="s">
        <v>74</v>
      </c>
      <c r="F401">
        <v>1</v>
      </c>
    </row>
    <row r="402" spans="1:6" x14ac:dyDescent="0.35">
      <c r="A402" t="s">
        <v>479</v>
      </c>
      <c r="B402">
        <v>1972</v>
      </c>
      <c r="C402" t="s">
        <v>54</v>
      </c>
      <c r="D402" t="s">
        <v>73</v>
      </c>
      <c r="E402" t="s">
        <v>74</v>
      </c>
      <c r="F402">
        <v>1</v>
      </c>
    </row>
    <row r="403" spans="1:6" x14ac:dyDescent="0.35">
      <c r="A403" t="s">
        <v>480</v>
      </c>
      <c r="B403">
        <v>1972</v>
      </c>
      <c r="C403" t="s">
        <v>54</v>
      </c>
      <c r="D403" t="s">
        <v>73</v>
      </c>
      <c r="E403" t="s">
        <v>406</v>
      </c>
      <c r="F403">
        <v>1</v>
      </c>
    </row>
    <row r="404" spans="1:6" x14ac:dyDescent="0.35">
      <c r="A404" t="s">
        <v>481</v>
      </c>
      <c r="B404">
        <v>1972</v>
      </c>
      <c r="C404" t="s">
        <v>54</v>
      </c>
      <c r="D404" t="s">
        <v>73</v>
      </c>
      <c r="E404" t="s">
        <v>406</v>
      </c>
      <c r="F404">
        <v>1</v>
      </c>
    </row>
    <row r="405" spans="1:6" x14ac:dyDescent="0.35">
      <c r="A405" t="s">
        <v>482</v>
      </c>
      <c r="B405">
        <v>1972</v>
      </c>
      <c r="C405" t="s">
        <v>54</v>
      </c>
      <c r="D405" t="s">
        <v>73</v>
      </c>
      <c r="E405" t="s">
        <v>74</v>
      </c>
      <c r="F405">
        <v>1</v>
      </c>
    </row>
    <row r="406" spans="1:6" x14ac:dyDescent="0.35">
      <c r="A406" t="s">
        <v>483</v>
      </c>
      <c r="B406">
        <v>1972</v>
      </c>
      <c r="C406" t="s">
        <v>54</v>
      </c>
      <c r="D406" t="s">
        <v>73</v>
      </c>
      <c r="E406" t="s">
        <v>484</v>
      </c>
      <c r="F406">
        <v>1</v>
      </c>
    </row>
    <row r="407" spans="1:6" x14ac:dyDescent="0.35">
      <c r="A407" t="s">
        <v>485</v>
      </c>
      <c r="B407">
        <v>1972</v>
      </c>
      <c r="C407" t="s">
        <v>54</v>
      </c>
      <c r="D407" t="s">
        <v>73</v>
      </c>
      <c r="E407" t="s">
        <v>74</v>
      </c>
      <c r="F407">
        <v>1</v>
      </c>
    </row>
    <row r="408" spans="1:6" x14ac:dyDescent="0.35">
      <c r="A408" t="s">
        <v>486</v>
      </c>
      <c r="B408">
        <v>1972</v>
      </c>
      <c r="C408" t="s">
        <v>55</v>
      </c>
      <c r="D408" t="s">
        <v>73</v>
      </c>
      <c r="E408" t="s">
        <v>74</v>
      </c>
      <c r="F408">
        <v>1</v>
      </c>
    </row>
    <row r="409" spans="1:6" x14ac:dyDescent="0.35">
      <c r="A409" t="s">
        <v>487</v>
      </c>
      <c r="B409">
        <v>1972</v>
      </c>
      <c r="C409" t="s">
        <v>54</v>
      </c>
      <c r="D409" t="s">
        <v>73</v>
      </c>
      <c r="E409" t="s">
        <v>406</v>
      </c>
      <c r="F409">
        <v>1</v>
      </c>
    </row>
    <row r="410" spans="1:6" x14ac:dyDescent="0.35">
      <c r="A410" t="s">
        <v>488</v>
      </c>
      <c r="B410">
        <v>1972</v>
      </c>
      <c r="C410" t="s">
        <v>54</v>
      </c>
      <c r="D410" t="s">
        <v>73</v>
      </c>
      <c r="E410" t="s">
        <v>406</v>
      </c>
      <c r="F410">
        <v>1</v>
      </c>
    </row>
    <row r="411" spans="1:6" x14ac:dyDescent="0.35">
      <c r="A411" t="s">
        <v>489</v>
      </c>
      <c r="B411">
        <v>1972</v>
      </c>
      <c r="C411" t="s">
        <v>54</v>
      </c>
      <c r="D411" t="s">
        <v>73</v>
      </c>
      <c r="E411" t="s">
        <v>406</v>
      </c>
      <c r="F411">
        <v>1</v>
      </c>
    </row>
    <row r="412" spans="1:6" x14ac:dyDescent="0.35">
      <c r="A412" t="s">
        <v>490</v>
      </c>
      <c r="B412">
        <v>1972</v>
      </c>
      <c r="C412" t="s">
        <v>54</v>
      </c>
      <c r="D412" t="s">
        <v>73</v>
      </c>
      <c r="E412" t="s">
        <v>406</v>
      </c>
      <c r="F412">
        <v>1</v>
      </c>
    </row>
    <row r="413" spans="1:6" x14ac:dyDescent="0.35">
      <c r="A413" t="s">
        <v>491</v>
      </c>
      <c r="B413">
        <v>1972</v>
      </c>
      <c r="C413" t="s">
        <v>54</v>
      </c>
      <c r="D413" t="s">
        <v>73</v>
      </c>
      <c r="E413" t="s">
        <v>406</v>
      </c>
      <c r="F413">
        <v>1</v>
      </c>
    </row>
    <row r="414" spans="1:6" x14ac:dyDescent="0.35">
      <c r="A414" t="s">
        <v>492</v>
      </c>
      <c r="B414">
        <v>1972</v>
      </c>
      <c r="C414" t="s">
        <v>55</v>
      </c>
      <c r="D414" t="s">
        <v>73</v>
      </c>
      <c r="E414" t="s">
        <v>406</v>
      </c>
      <c r="F414">
        <v>1</v>
      </c>
    </row>
    <row r="415" spans="1:6" x14ac:dyDescent="0.35">
      <c r="A415" t="s">
        <v>493</v>
      </c>
      <c r="B415">
        <v>1972</v>
      </c>
      <c r="C415" t="s">
        <v>54</v>
      </c>
      <c r="D415" t="s">
        <v>73</v>
      </c>
      <c r="E415" t="s">
        <v>74</v>
      </c>
      <c r="F415">
        <v>1</v>
      </c>
    </row>
    <row r="416" spans="1:6" x14ac:dyDescent="0.35">
      <c r="A416" t="s">
        <v>494</v>
      </c>
      <c r="B416">
        <v>1972</v>
      </c>
      <c r="C416" t="s">
        <v>54</v>
      </c>
      <c r="D416" t="s">
        <v>73</v>
      </c>
      <c r="E416" t="s">
        <v>74</v>
      </c>
      <c r="F416">
        <v>1</v>
      </c>
    </row>
    <row r="417" spans="1:6" x14ac:dyDescent="0.35">
      <c r="A417" t="s">
        <v>495</v>
      </c>
      <c r="B417">
        <v>1972</v>
      </c>
      <c r="C417" t="s">
        <v>54</v>
      </c>
      <c r="D417" t="s">
        <v>73</v>
      </c>
      <c r="E417" t="s">
        <v>74</v>
      </c>
      <c r="F417">
        <v>1</v>
      </c>
    </row>
    <row r="418" spans="1:6" x14ac:dyDescent="0.35">
      <c r="A418" t="s">
        <v>496</v>
      </c>
      <c r="B418">
        <v>1972</v>
      </c>
      <c r="C418" t="s">
        <v>54</v>
      </c>
      <c r="D418" t="s">
        <v>73</v>
      </c>
      <c r="E418" t="s">
        <v>74</v>
      </c>
      <c r="F418">
        <v>1</v>
      </c>
    </row>
    <row r="419" spans="1:6" x14ac:dyDescent="0.35">
      <c r="A419" t="s">
        <v>497</v>
      </c>
      <c r="B419">
        <v>1972</v>
      </c>
      <c r="C419" t="s">
        <v>54</v>
      </c>
      <c r="D419" t="s">
        <v>73</v>
      </c>
      <c r="E419" t="s">
        <v>74</v>
      </c>
      <c r="F419">
        <v>1</v>
      </c>
    </row>
    <row r="420" spans="1:6" x14ac:dyDescent="0.35">
      <c r="A420" t="s">
        <v>498</v>
      </c>
      <c r="B420">
        <v>1972</v>
      </c>
      <c r="C420" t="s">
        <v>54</v>
      </c>
      <c r="D420" t="s">
        <v>73</v>
      </c>
      <c r="E420" t="s">
        <v>406</v>
      </c>
      <c r="F420">
        <v>1</v>
      </c>
    </row>
    <row r="421" spans="1:6" x14ac:dyDescent="0.35">
      <c r="A421" t="s">
        <v>499</v>
      </c>
      <c r="B421">
        <v>1972</v>
      </c>
      <c r="C421" t="s">
        <v>55</v>
      </c>
      <c r="D421" t="s">
        <v>73</v>
      </c>
      <c r="E421" t="s">
        <v>406</v>
      </c>
      <c r="F421">
        <v>1</v>
      </c>
    </row>
    <row r="422" spans="1:6" x14ac:dyDescent="0.35">
      <c r="A422" t="s">
        <v>500</v>
      </c>
      <c r="B422">
        <v>1972</v>
      </c>
      <c r="C422" t="s">
        <v>54</v>
      </c>
      <c r="D422" t="s">
        <v>73</v>
      </c>
      <c r="E422" t="s">
        <v>74</v>
      </c>
      <c r="F422">
        <v>1</v>
      </c>
    </row>
    <row r="423" spans="1:6" x14ac:dyDescent="0.35">
      <c r="A423" t="s">
        <v>501</v>
      </c>
      <c r="B423">
        <v>1972</v>
      </c>
      <c r="C423" t="s">
        <v>55</v>
      </c>
      <c r="D423" t="s">
        <v>73</v>
      </c>
      <c r="E423" t="s">
        <v>74</v>
      </c>
      <c r="F423">
        <v>1</v>
      </c>
    </row>
    <row r="424" spans="1:6" x14ac:dyDescent="0.35">
      <c r="A424" t="s">
        <v>502</v>
      </c>
      <c r="B424">
        <v>1972</v>
      </c>
      <c r="C424" t="s">
        <v>55</v>
      </c>
      <c r="D424" t="s">
        <v>73</v>
      </c>
      <c r="E424" t="s">
        <v>74</v>
      </c>
      <c r="F424">
        <v>1</v>
      </c>
    </row>
    <row r="425" spans="1:6" x14ac:dyDescent="0.35">
      <c r="A425" t="s">
        <v>503</v>
      </c>
      <c r="B425">
        <v>1972</v>
      </c>
      <c r="C425" t="s">
        <v>54</v>
      </c>
      <c r="D425" t="s">
        <v>73</v>
      </c>
      <c r="E425" t="s">
        <v>74</v>
      </c>
      <c r="F425">
        <v>1</v>
      </c>
    </row>
    <row r="426" spans="1:6" x14ac:dyDescent="0.35">
      <c r="A426" t="s">
        <v>504</v>
      </c>
      <c r="B426">
        <v>1972</v>
      </c>
      <c r="C426" t="s">
        <v>54</v>
      </c>
      <c r="D426" t="s">
        <v>73</v>
      </c>
      <c r="E426" t="s">
        <v>74</v>
      </c>
      <c r="F426">
        <v>1</v>
      </c>
    </row>
    <row r="427" spans="1:6" x14ac:dyDescent="0.35">
      <c r="A427" t="s">
        <v>505</v>
      </c>
      <c r="B427">
        <v>1972</v>
      </c>
      <c r="C427" t="s">
        <v>54</v>
      </c>
      <c r="D427" t="s">
        <v>73</v>
      </c>
      <c r="E427" t="s">
        <v>76</v>
      </c>
      <c r="F427">
        <v>1</v>
      </c>
    </row>
    <row r="428" spans="1:6" x14ac:dyDescent="0.35">
      <c r="A428" t="s">
        <v>506</v>
      </c>
      <c r="B428">
        <v>1972</v>
      </c>
      <c r="C428" t="s">
        <v>54</v>
      </c>
      <c r="D428" t="s">
        <v>73</v>
      </c>
      <c r="E428" t="s">
        <v>76</v>
      </c>
      <c r="F428">
        <v>1</v>
      </c>
    </row>
    <row r="429" spans="1:6" x14ac:dyDescent="0.35">
      <c r="A429" t="s">
        <v>507</v>
      </c>
      <c r="B429">
        <v>1972</v>
      </c>
      <c r="C429" t="s">
        <v>54</v>
      </c>
      <c r="D429" t="s">
        <v>73</v>
      </c>
      <c r="E429" t="s">
        <v>76</v>
      </c>
      <c r="F429">
        <v>1</v>
      </c>
    </row>
    <row r="430" spans="1:6" x14ac:dyDescent="0.35">
      <c r="A430" t="s">
        <v>508</v>
      </c>
      <c r="B430">
        <v>1972</v>
      </c>
      <c r="C430" t="s">
        <v>56</v>
      </c>
      <c r="D430" t="s">
        <v>73</v>
      </c>
      <c r="E430" t="s">
        <v>76</v>
      </c>
      <c r="F430">
        <v>1</v>
      </c>
    </row>
    <row r="431" spans="1:6" x14ac:dyDescent="0.35">
      <c r="A431" t="s">
        <v>509</v>
      </c>
      <c r="B431">
        <v>1972</v>
      </c>
      <c r="C431" t="s">
        <v>56</v>
      </c>
      <c r="D431" t="s">
        <v>73</v>
      </c>
      <c r="E431" t="s">
        <v>76</v>
      </c>
      <c r="F431">
        <v>1</v>
      </c>
    </row>
    <row r="432" spans="1:6" x14ac:dyDescent="0.35">
      <c r="A432" t="s">
        <v>510</v>
      </c>
      <c r="B432">
        <v>1972</v>
      </c>
      <c r="C432" t="s">
        <v>56</v>
      </c>
      <c r="D432" t="s">
        <v>73</v>
      </c>
      <c r="E432" t="s">
        <v>76</v>
      </c>
      <c r="F432">
        <v>1</v>
      </c>
    </row>
    <row r="433" spans="1:6" x14ac:dyDescent="0.35">
      <c r="A433" t="s">
        <v>511</v>
      </c>
      <c r="B433">
        <v>1972</v>
      </c>
      <c r="C433" t="s">
        <v>56</v>
      </c>
      <c r="D433" t="s">
        <v>73</v>
      </c>
      <c r="E433" t="s">
        <v>76</v>
      </c>
      <c r="F433">
        <v>1</v>
      </c>
    </row>
    <row r="434" spans="1:6" x14ac:dyDescent="0.35">
      <c r="A434" t="s">
        <v>512</v>
      </c>
      <c r="B434">
        <v>1972</v>
      </c>
      <c r="C434" t="s">
        <v>54</v>
      </c>
      <c r="D434" t="s">
        <v>73</v>
      </c>
      <c r="E434" t="s">
        <v>76</v>
      </c>
      <c r="F434">
        <v>1</v>
      </c>
    </row>
    <row r="435" spans="1:6" x14ac:dyDescent="0.35">
      <c r="A435" t="s">
        <v>513</v>
      </c>
      <c r="B435">
        <v>1972</v>
      </c>
      <c r="C435" t="s">
        <v>54</v>
      </c>
      <c r="D435" t="s">
        <v>73</v>
      </c>
      <c r="E435" t="s">
        <v>76</v>
      </c>
      <c r="F435">
        <v>1</v>
      </c>
    </row>
    <row r="436" spans="1:6" x14ac:dyDescent="0.35">
      <c r="A436" t="s">
        <v>514</v>
      </c>
      <c r="B436">
        <v>1972</v>
      </c>
      <c r="C436" t="s">
        <v>54</v>
      </c>
      <c r="D436" t="s">
        <v>117</v>
      </c>
      <c r="E436" t="s">
        <v>76</v>
      </c>
      <c r="F436">
        <v>0</v>
      </c>
    </row>
    <row r="437" spans="1:6" x14ac:dyDescent="0.35">
      <c r="A437" t="s">
        <v>515</v>
      </c>
      <c r="B437">
        <v>1972</v>
      </c>
      <c r="C437" t="s">
        <v>55</v>
      </c>
      <c r="D437" t="s">
        <v>73</v>
      </c>
      <c r="E437" t="s">
        <v>76</v>
      </c>
      <c r="F437">
        <v>1</v>
      </c>
    </row>
    <row r="438" spans="1:6" x14ac:dyDescent="0.35">
      <c r="A438" t="s">
        <v>516</v>
      </c>
      <c r="B438">
        <v>1972</v>
      </c>
      <c r="C438" t="s">
        <v>55</v>
      </c>
      <c r="D438" t="s">
        <v>73</v>
      </c>
      <c r="E438" t="s">
        <v>76</v>
      </c>
      <c r="F438">
        <v>1</v>
      </c>
    </row>
    <row r="439" spans="1:6" x14ac:dyDescent="0.35">
      <c r="A439" t="s">
        <v>517</v>
      </c>
      <c r="B439">
        <v>1972</v>
      </c>
      <c r="C439" t="s">
        <v>56</v>
      </c>
      <c r="D439" t="s">
        <v>73</v>
      </c>
      <c r="E439" t="s">
        <v>76</v>
      </c>
      <c r="F439">
        <v>1</v>
      </c>
    </row>
    <row r="440" spans="1:6" x14ac:dyDescent="0.35">
      <c r="A440" t="s">
        <v>518</v>
      </c>
      <c r="B440">
        <v>1972</v>
      </c>
      <c r="C440" t="s">
        <v>56</v>
      </c>
      <c r="D440" t="s">
        <v>73</v>
      </c>
      <c r="E440" t="s">
        <v>76</v>
      </c>
      <c r="F440">
        <v>1</v>
      </c>
    </row>
    <row r="441" spans="1:6" x14ac:dyDescent="0.35">
      <c r="A441" t="s">
        <v>519</v>
      </c>
      <c r="B441">
        <v>1972</v>
      </c>
      <c r="C441" t="s">
        <v>56</v>
      </c>
      <c r="D441" t="s">
        <v>73</v>
      </c>
      <c r="E441" t="s">
        <v>76</v>
      </c>
      <c r="F441">
        <v>1</v>
      </c>
    </row>
    <row r="442" spans="1:6" x14ac:dyDescent="0.35">
      <c r="A442" t="s">
        <v>520</v>
      </c>
      <c r="B442">
        <v>1972</v>
      </c>
      <c r="C442" t="s">
        <v>56</v>
      </c>
      <c r="D442" t="s">
        <v>73</v>
      </c>
      <c r="E442" t="s">
        <v>76</v>
      </c>
      <c r="F442">
        <v>1</v>
      </c>
    </row>
    <row r="443" spans="1:6" x14ac:dyDescent="0.35">
      <c r="A443" t="s">
        <v>521</v>
      </c>
      <c r="B443">
        <v>1972</v>
      </c>
      <c r="C443" t="s">
        <v>56</v>
      </c>
      <c r="D443" t="s">
        <v>73</v>
      </c>
      <c r="E443" t="s">
        <v>76</v>
      </c>
      <c r="F443">
        <v>1</v>
      </c>
    </row>
    <row r="444" spans="1:6" x14ac:dyDescent="0.35">
      <c r="A444" t="s">
        <v>522</v>
      </c>
      <c r="B444">
        <v>1972</v>
      </c>
      <c r="C444" t="s">
        <v>56</v>
      </c>
      <c r="D444" t="s">
        <v>73</v>
      </c>
      <c r="E444" t="s">
        <v>76</v>
      </c>
      <c r="F444">
        <v>1</v>
      </c>
    </row>
    <row r="445" spans="1:6" x14ac:dyDescent="0.35">
      <c r="A445" t="s">
        <v>523</v>
      </c>
      <c r="B445">
        <v>1972</v>
      </c>
      <c r="C445" t="s">
        <v>56</v>
      </c>
      <c r="D445" t="s">
        <v>73</v>
      </c>
      <c r="E445" t="s">
        <v>76</v>
      </c>
      <c r="F445">
        <v>1</v>
      </c>
    </row>
    <row r="446" spans="1:6" x14ac:dyDescent="0.35">
      <c r="A446" t="s">
        <v>524</v>
      </c>
      <c r="B446">
        <v>1972</v>
      </c>
      <c r="C446" t="s">
        <v>56</v>
      </c>
      <c r="D446" t="s">
        <v>73</v>
      </c>
      <c r="E446" t="s">
        <v>76</v>
      </c>
      <c r="F446">
        <v>1</v>
      </c>
    </row>
    <row r="447" spans="1:6" x14ac:dyDescent="0.35">
      <c r="A447" t="s">
        <v>525</v>
      </c>
      <c r="B447">
        <v>1972</v>
      </c>
      <c r="C447" t="s">
        <v>55</v>
      </c>
      <c r="D447" t="s">
        <v>73</v>
      </c>
      <c r="E447" t="s">
        <v>76</v>
      </c>
      <c r="F447">
        <v>1</v>
      </c>
    </row>
    <row r="448" spans="1:6" x14ac:dyDescent="0.35">
      <c r="A448" t="s">
        <v>526</v>
      </c>
      <c r="B448">
        <v>1972</v>
      </c>
      <c r="C448" t="s">
        <v>55</v>
      </c>
      <c r="D448" t="s">
        <v>73</v>
      </c>
      <c r="E448" t="s">
        <v>76</v>
      </c>
      <c r="F448">
        <v>1</v>
      </c>
    </row>
    <row r="449" spans="1:6" x14ac:dyDescent="0.35">
      <c r="A449" t="s">
        <v>527</v>
      </c>
      <c r="B449">
        <v>1972</v>
      </c>
      <c r="C449" t="s">
        <v>54</v>
      </c>
      <c r="D449" t="s">
        <v>73</v>
      </c>
      <c r="E449" t="s">
        <v>76</v>
      </c>
      <c r="F449">
        <v>1</v>
      </c>
    </row>
    <row r="450" spans="1:6" x14ac:dyDescent="0.35">
      <c r="A450" t="s">
        <v>528</v>
      </c>
      <c r="B450">
        <v>1972</v>
      </c>
      <c r="C450" t="s">
        <v>54</v>
      </c>
      <c r="D450" t="s">
        <v>73</v>
      </c>
      <c r="E450" t="s">
        <v>76</v>
      </c>
      <c r="F450">
        <v>1</v>
      </c>
    </row>
    <row r="451" spans="1:6" x14ac:dyDescent="0.35">
      <c r="A451" t="s">
        <v>529</v>
      </c>
      <c r="B451">
        <v>1972</v>
      </c>
      <c r="C451" t="s">
        <v>56</v>
      </c>
      <c r="D451" t="s">
        <v>73</v>
      </c>
      <c r="E451" t="s">
        <v>76</v>
      </c>
      <c r="F451">
        <v>1</v>
      </c>
    </row>
    <row r="452" spans="1:6" x14ac:dyDescent="0.35">
      <c r="A452" t="s">
        <v>530</v>
      </c>
      <c r="B452">
        <v>1972</v>
      </c>
      <c r="C452" t="s">
        <v>56</v>
      </c>
      <c r="D452" t="s">
        <v>73</v>
      </c>
      <c r="E452" t="s">
        <v>76</v>
      </c>
      <c r="F452">
        <v>1</v>
      </c>
    </row>
    <row r="453" spans="1:6" x14ac:dyDescent="0.35">
      <c r="A453" t="s">
        <v>531</v>
      </c>
      <c r="B453">
        <v>1972</v>
      </c>
      <c r="C453" t="s">
        <v>56</v>
      </c>
      <c r="D453" t="s">
        <v>73</v>
      </c>
      <c r="E453" t="s">
        <v>76</v>
      </c>
      <c r="F453">
        <v>1</v>
      </c>
    </row>
    <row r="454" spans="1:6" x14ac:dyDescent="0.35">
      <c r="A454" t="s">
        <v>532</v>
      </c>
      <c r="B454">
        <v>1972</v>
      </c>
      <c r="C454" t="s">
        <v>56</v>
      </c>
      <c r="D454" t="s">
        <v>73</v>
      </c>
      <c r="E454" t="s">
        <v>76</v>
      </c>
      <c r="F454">
        <v>1</v>
      </c>
    </row>
    <row r="455" spans="1:6" x14ac:dyDescent="0.35">
      <c r="A455" t="s">
        <v>533</v>
      </c>
      <c r="B455">
        <v>1972</v>
      </c>
      <c r="C455" t="s">
        <v>56</v>
      </c>
      <c r="D455" t="s">
        <v>73</v>
      </c>
      <c r="E455" t="s">
        <v>76</v>
      </c>
      <c r="F455">
        <v>1</v>
      </c>
    </row>
    <row r="456" spans="1:6" x14ac:dyDescent="0.35">
      <c r="A456" t="s">
        <v>534</v>
      </c>
      <c r="B456">
        <v>1972</v>
      </c>
      <c r="C456" t="s">
        <v>56</v>
      </c>
      <c r="D456" t="s">
        <v>73</v>
      </c>
      <c r="E456" t="s">
        <v>76</v>
      </c>
      <c r="F456">
        <v>1</v>
      </c>
    </row>
    <row r="457" spans="1:6" x14ac:dyDescent="0.35">
      <c r="A457" t="s">
        <v>535</v>
      </c>
      <c r="B457">
        <v>1972</v>
      </c>
      <c r="C457" t="s">
        <v>56</v>
      </c>
      <c r="D457" t="s">
        <v>73</v>
      </c>
      <c r="E457" t="s">
        <v>76</v>
      </c>
      <c r="F457">
        <v>1</v>
      </c>
    </row>
    <row r="458" spans="1:6" x14ac:dyDescent="0.35">
      <c r="A458" t="s">
        <v>536</v>
      </c>
      <c r="B458">
        <v>1972</v>
      </c>
      <c r="C458" t="s">
        <v>56</v>
      </c>
      <c r="D458" t="s">
        <v>73</v>
      </c>
      <c r="E458" t="s">
        <v>76</v>
      </c>
      <c r="F458">
        <v>1</v>
      </c>
    </row>
    <row r="459" spans="1:6" x14ac:dyDescent="0.35">
      <c r="A459" t="s">
        <v>537</v>
      </c>
      <c r="B459">
        <v>1972</v>
      </c>
      <c r="C459" t="s">
        <v>56</v>
      </c>
      <c r="D459" t="s">
        <v>73</v>
      </c>
      <c r="E459" t="s">
        <v>76</v>
      </c>
      <c r="F459">
        <v>1</v>
      </c>
    </row>
    <row r="460" spans="1:6" x14ac:dyDescent="0.35">
      <c r="A460" t="s">
        <v>538</v>
      </c>
      <c r="B460">
        <v>1972</v>
      </c>
      <c r="C460" t="s">
        <v>56</v>
      </c>
      <c r="D460" t="s">
        <v>73</v>
      </c>
      <c r="E460" t="s">
        <v>76</v>
      </c>
      <c r="F460">
        <v>1</v>
      </c>
    </row>
    <row r="461" spans="1:6" x14ac:dyDescent="0.35">
      <c r="A461" t="s">
        <v>539</v>
      </c>
      <c r="B461">
        <v>1972</v>
      </c>
      <c r="C461" t="s">
        <v>56</v>
      </c>
      <c r="D461" t="s">
        <v>73</v>
      </c>
      <c r="E461" t="s">
        <v>76</v>
      </c>
      <c r="F461">
        <v>1</v>
      </c>
    </row>
    <row r="462" spans="1:6" x14ac:dyDescent="0.35">
      <c r="A462" t="s">
        <v>540</v>
      </c>
      <c r="B462">
        <v>1972</v>
      </c>
      <c r="C462" t="s">
        <v>56</v>
      </c>
      <c r="D462" t="s">
        <v>73</v>
      </c>
      <c r="E462" t="s">
        <v>76</v>
      </c>
      <c r="F462">
        <v>1</v>
      </c>
    </row>
    <row r="463" spans="1:6" x14ac:dyDescent="0.35">
      <c r="A463" t="s">
        <v>541</v>
      </c>
      <c r="B463">
        <v>1972</v>
      </c>
      <c r="C463" t="s">
        <v>56</v>
      </c>
      <c r="D463" t="s">
        <v>73</v>
      </c>
      <c r="E463" t="s">
        <v>76</v>
      </c>
      <c r="F463">
        <v>1</v>
      </c>
    </row>
    <row r="464" spans="1:6" x14ac:dyDescent="0.35">
      <c r="A464" t="s">
        <v>542</v>
      </c>
      <c r="B464">
        <v>1972</v>
      </c>
      <c r="C464" t="s">
        <v>56</v>
      </c>
      <c r="D464" t="s">
        <v>73</v>
      </c>
      <c r="E464" t="s">
        <v>76</v>
      </c>
      <c r="F464">
        <v>1</v>
      </c>
    </row>
    <row r="465" spans="1:6" x14ac:dyDescent="0.35">
      <c r="A465" t="s">
        <v>543</v>
      </c>
      <c r="B465">
        <v>1972</v>
      </c>
      <c r="C465" t="s">
        <v>56</v>
      </c>
      <c r="D465" t="s">
        <v>73</v>
      </c>
      <c r="E465" t="s">
        <v>76</v>
      </c>
      <c r="F465">
        <v>1</v>
      </c>
    </row>
    <row r="466" spans="1:6" x14ac:dyDescent="0.35">
      <c r="A466" t="s">
        <v>544</v>
      </c>
      <c r="B466">
        <v>1972</v>
      </c>
      <c r="C466" t="s">
        <v>56</v>
      </c>
      <c r="D466" t="s">
        <v>117</v>
      </c>
      <c r="E466" t="s">
        <v>76</v>
      </c>
      <c r="F466">
        <v>1</v>
      </c>
    </row>
    <row r="467" spans="1:6" x14ac:dyDescent="0.35">
      <c r="A467" t="s">
        <v>545</v>
      </c>
      <c r="B467">
        <v>1972</v>
      </c>
      <c r="C467" t="s">
        <v>56</v>
      </c>
      <c r="D467" t="s">
        <v>73</v>
      </c>
      <c r="E467" t="s">
        <v>76</v>
      </c>
      <c r="F467">
        <v>1</v>
      </c>
    </row>
    <row r="468" spans="1:6" x14ac:dyDescent="0.35">
      <c r="A468" t="s">
        <v>546</v>
      </c>
      <c r="B468">
        <v>1972</v>
      </c>
      <c r="C468" t="s">
        <v>56</v>
      </c>
      <c r="D468" t="s">
        <v>73</v>
      </c>
      <c r="E468" t="s">
        <v>76</v>
      </c>
      <c r="F468">
        <v>1</v>
      </c>
    </row>
    <row r="469" spans="1:6" x14ac:dyDescent="0.35">
      <c r="A469" t="s">
        <v>547</v>
      </c>
      <c r="B469">
        <v>1972</v>
      </c>
      <c r="C469" t="s">
        <v>56</v>
      </c>
      <c r="D469" t="s">
        <v>73</v>
      </c>
      <c r="E469" t="s">
        <v>76</v>
      </c>
      <c r="F469">
        <v>1</v>
      </c>
    </row>
    <row r="470" spans="1:6" x14ac:dyDescent="0.35">
      <c r="A470" t="s">
        <v>548</v>
      </c>
      <c r="B470">
        <v>1972</v>
      </c>
      <c r="C470" t="s">
        <v>56</v>
      </c>
      <c r="D470" t="s">
        <v>73</v>
      </c>
      <c r="E470" t="s">
        <v>76</v>
      </c>
      <c r="F470">
        <v>1</v>
      </c>
    </row>
    <row r="471" spans="1:6" x14ac:dyDescent="0.35">
      <c r="A471" t="s">
        <v>549</v>
      </c>
      <c r="B471">
        <v>1972</v>
      </c>
      <c r="C471" t="s">
        <v>56</v>
      </c>
      <c r="D471" t="s">
        <v>73</v>
      </c>
      <c r="E471" t="s">
        <v>76</v>
      </c>
      <c r="F471">
        <v>1</v>
      </c>
    </row>
    <row r="472" spans="1:6" x14ac:dyDescent="0.35">
      <c r="A472" t="s">
        <v>550</v>
      </c>
      <c r="B472">
        <v>1972</v>
      </c>
      <c r="C472" t="s">
        <v>56</v>
      </c>
      <c r="D472" t="s">
        <v>73</v>
      </c>
      <c r="E472" t="s">
        <v>76</v>
      </c>
      <c r="F472">
        <v>1</v>
      </c>
    </row>
    <row r="473" spans="1:6" x14ac:dyDescent="0.35">
      <c r="A473" t="s">
        <v>551</v>
      </c>
      <c r="B473">
        <v>1972</v>
      </c>
      <c r="C473" t="s">
        <v>56</v>
      </c>
      <c r="D473" t="s">
        <v>73</v>
      </c>
      <c r="E473" t="s">
        <v>76</v>
      </c>
      <c r="F473">
        <v>1</v>
      </c>
    </row>
    <row r="474" spans="1:6" x14ac:dyDescent="0.35">
      <c r="A474" t="s">
        <v>552</v>
      </c>
      <c r="B474">
        <v>1972</v>
      </c>
      <c r="C474" t="s">
        <v>56</v>
      </c>
      <c r="D474" t="s">
        <v>73</v>
      </c>
      <c r="E474" t="s">
        <v>76</v>
      </c>
      <c r="F474">
        <v>1</v>
      </c>
    </row>
    <row r="475" spans="1:6" x14ac:dyDescent="0.35">
      <c r="A475" t="s">
        <v>553</v>
      </c>
      <c r="B475">
        <v>1972</v>
      </c>
      <c r="C475" t="s">
        <v>56</v>
      </c>
      <c r="D475" t="s">
        <v>117</v>
      </c>
      <c r="E475" t="s">
        <v>76</v>
      </c>
      <c r="F475">
        <v>1</v>
      </c>
    </row>
    <row r="476" spans="1:6" x14ac:dyDescent="0.35">
      <c r="A476" t="s">
        <v>554</v>
      </c>
      <c r="B476">
        <v>1972</v>
      </c>
      <c r="C476" t="s">
        <v>56</v>
      </c>
      <c r="D476" t="s">
        <v>73</v>
      </c>
      <c r="E476" t="s">
        <v>76</v>
      </c>
      <c r="F476">
        <v>1</v>
      </c>
    </row>
    <row r="477" spans="1:6" x14ac:dyDescent="0.35">
      <c r="A477" t="s">
        <v>555</v>
      </c>
      <c r="B477">
        <v>1972</v>
      </c>
      <c r="C477" t="s">
        <v>56</v>
      </c>
      <c r="D477" t="s">
        <v>73</v>
      </c>
      <c r="E477" t="s">
        <v>76</v>
      </c>
      <c r="F477">
        <v>1</v>
      </c>
    </row>
    <row r="478" spans="1:6" x14ac:dyDescent="0.35">
      <c r="A478" t="s">
        <v>556</v>
      </c>
      <c r="B478">
        <v>1972</v>
      </c>
      <c r="C478" t="s">
        <v>56</v>
      </c>
      <c r="D478" t="s">
        <v>73</v>
      </c>
      <c r="E478" t="s">
        <v>76</v>
      </c>
      <c r="F478">
        <v>1</v>
      </c>
    </row>
    <row r="479" spans="1:6" x14ac:dyDescent="0.35">
      <c r="A479" t="s">
        <v>557</v>
      </c>
      <c r="B479">
        <v>1972</v>
      </c>
      <c r="C479" t="s">
        <v>56</v>
      </c>
      <c r="D479" t="s">
        <v>73</v>
      </c>
      <c r="E479" t="s">
        <v>76</v>
      </c>
      <c r="F479">
        <v>1</v>
      </c>
    </row>
    <row r="480" spans="1:6" x14ac:dyDescent="0.35">
      <c r="A480" t="s">
        <v>558</v>
      </c>
      <c r="B480">
        <v>1972</v>
      </c>
      <c r="C480" t="s">
        <v>54</v>
      </c>
      <c r="D480" t="s">
        <v>73</v>
      </c>
      <c r="E480" t="s">
        <v>76</v>
      </c>
      <c r="F480">
        <v>1</v>
      </c>
    </row>
    <row r="481" spans="1:6" x14ac:dyDescent="0.35">
      <c r="A481" t="s">
        <v>559</v>
      </c>
      <c r="B481">
        <v>1972</v>
      </c>
      <c r="C481" t="s">
        <v>54</v>
      </c>
      <c r="D481" t="s">
        <v>73</v>
      </c>
      <c r="E481" t="s">
        <v>406</v>
      </c>
      <c r="F481">
        <v>1</v>
      </c>
    </row>
    <row r="482" spans="1:6" x14ac:dyDescent="0.35">
      <c r="A482" t="s">
        <v>560</v>
      </c>
      <c r="B482">
        <v>1972</v>
      </c>
      <c r="C482" t="s">
        <v>54</v>
      </c>
      <c r="D482" t="s">
        <v>73</v>
      </c>
      <c r="E482" t="s">
        <v>406</v>
      </c>
      <c r="F482">
        <v>1</v>
      </c>
    </row>
    <row r="483" spans="1:6" x14ac:dyDescent="0.35">
      <c r="A483" t="s">
        <v>561</v>
      </c>
      <c r="B483">
        <v>1972</v>
      </c>
      <c r="C483" t="s">
        <v>54</v>
      </c>
      <c r="D483" t="s">
        <v>73</v>
      </c>
      <c r="E483" t="s">
        <v>406</v>
      </c>
      <c r="F483">
        <v>1</v>
      </c>
    </row>
    <row r="484" spans="1:6" x14ac:dyDescent="0.35">
      <c r="A484" t="s">
        <v>562</v>
      </c>
      <c r="B484">
        <v>1973</v>
      </c>
      <c r="C484" t="s">
        <v>54</v>
      </c>
      <c r="D484" t="s">
        <v>73</v>
      </c>
      <c r="E484" t="s">
        <v>270</v>
      </c>
      <c r="F484">
        <v>1</v>
      </c>
    </row>
    <row r="485" spans="1:6" x14ac:dyDescent="0.35">
      <c r="A485" t="s">
        <v>563</v>
      </c>
      <c r="B485">
        <v>1973</v>
      </c>
      <c r="C485" t="s">
        <v>54</v>
      </c>
      <c r="D485" t="s">
        <v>73</v>
      </c>
      <c r="E485" t="s">
        <v>74</v>
      </c>
      <c r="F485">
        <v>1</v>
      </c>
    </row>
    <row r="486" spans="1:6" x14ac:dyDescent="0.35">
      <c r="A486" t="s">
        <v>564</v>
      </c>
      <c r="B486">
        <v>1973</v>
      </c>
      <c r="C486" t="s">
        <v>54</v>
      </c>
      <c r="D486" t="s">
        <v>73</v>
      </c>
      <c r="E486" t="s">
        <v>74</v>
      </c>
      <c r="F486">
        <v>1</v>
      </c>
    </row>
    <row r="487" spans="1:6" x14ac:dyDescent="0.35">
      <c r="A487" t="s">
        <v>565</v>
      </c>
      <c r="B487">
        <v>1973</v>
      </c>
      <c r="C487" t="s">
        <v>54</v>
      </c>
      <c r="D487" t="s">
        <v>73</v>
      </c>
      <c r="E487" t="s">
        <v>74</v>
      </c>
      <c r="F487">
        <v>1</v>
      </c>
    </row>
    <row r="488" spans="1:6" x14ac:dyDescent="0.35">
      <c r="A488" t="s">
        <v>566</v>
      </c>
      <c r="B488">
        <v>1973</v>
      </c>
      <c r="C488" t="s">
        <v>55</v>
      </c>
      <c r="D488" t="s">
        <v>73</v>
      </c>
      <c r="E488" t="s">
        <v>74</v>
      </c>
      <c r="F488">
        <v>1</v>
      </c>
    </row>
    <row r="489" spans="1:6" x14ac:dyDescent="0.35">
      <c r="A489" t="s">
        <v>567</v>
      </c>
      <c r="B489">
        <v>1973</v>
      </c>
      <c r="C489" t="s">
        <v>55</v>
      </c>
      <c r="D489" t="s">
        <v>73</v>
      </c>
      <c r="E489" t="s">
        <v>74</v>
      </c>
      <c r="F489">
        <v>1</v>
      </c>
    </row>
    <row r="490" spans="1:6" x14ac:dyDescent="0.35">
      <c r="A490" t="s">
        <v>568</v>
      </c>
      <c r="B490">
        <v>1973</v>
      </c>
      <c r="C490" t="s">
        <v>54</v>
      </c>
      <c r="D490" t="s">
        <v>73</v>
      </c>
      <c r="E490" t="s">
        <v>74</v>
      </c>
      <c r="F490">
        <v>1</v>
      </c>
    </row>
    <row r="491" spans="1:6" x14ac:dyDescent="0.35">
      <c r="A491" t="s">
        <v>569</v>
      </c>
      <c r="B491">
        <v>1973</v>
      </c>
      <c r="C491" t="s">
        <v>55</v>
      </c>
      <c r="D491" t="s">
        <v>73</v>
      </c>
      <c r="E491" t="s">
        <v>74</v>
      </c>
      <c r="F491">
        <v>1</v>
      </c>
    </row>
    <row r="492" spans="1:6" x14ac:dyDescent="0.35">
      <c r="A492" t="s">
        <v>570</v>
      </c>
      <c r="B492">
        <v>1973</v>
      </c>
      <c r="C492" t="s">
        <v>55</v>
      </c>
      <c r="D492" t="s">
        <v>73</v>
      </c>
      <c r="E492" t="s">
        <v>74</v>
      </c>
      <c r="F492">
        <v>1</v>
      </c>
    </row>
    <row r="493" spans="1:6" x14ac:dyDescent="0.35">
      <c r="A493" t="s">
        <v>571</v>
      </c>
      <c r="B493">
        <v>1973</v>
      </c>
      <c r="C493" t="s">
        <v>55</v>
      </c>
      <c r="D493" t="s">
        <v>73</v>
      </c>
      <c r="E493" t="s">
        <v>74</v>
      </c>
      <c r="F493">
        <v>1</v>
      </c>
    </row>
    <row r="494" spans="1:6" x14ac:dyDescent="0.35">
      <c r="A494" t="s">
        <v>572</v>
      </c>
      <c r="B494">
        <v>1973</v>
      </c>
      <c r="C494" t="s">
        <v>54</v>
      </c>
      <c r="D494" t="s">
        <v>73</v>
      </c>
      <c r="E494" t="s">
        <v>74</v>
      </c>
      <c r="F494">
        <v>1</v>
      </c>
    </row>
    <row r="495" spans="1:6" x14ac:dyDescent="0.35">
      <c r="A495" t="s">
        <v>573</v>
      </c>
      <c r="B495">
        <v>1973</v>
      </c>
      <c r="C495" t="s">
        <v>54</v>
      </c>
      <c r="D495" t="s">
        <v>73</v>
      </c>
      <c r="E495" t="s">
        <v>74</v>
      </c>
      <c r="F495">
        <v>1</v>
      </c>
    </row>
    <row r="496" spans="1:6" x14ac:dyDescent="0.35">
      <c r="A496" t="s">
        <v>574</v>
      </c>
      <c r="B496">
        <v>1973</v>
      </c>
      <c r="C496" t="s">
        <v>54</v>
      </c>
      <c r="D496" t="s">
        <v>73</v>
      </c>
      <c r="E496" t="s">
        <v>74</v>
      </c>
      <c r="F496">
        <v>1</v>
      </c>
    </row>
    <row r="497" spans="1:6" x14ac:dyDescent="0.35">
      <c r="A497" t="s">
        <v>575</v>
      </c>
      <c r="B497">
        <v>1973</v>
      </c>
      <c r="C497" t="s">
        <v>55</v>
      </c>
      <c r="D497" t="s">
        <v>73</v>
      </c>
      <c r="E497" t="s">
        <v>406</v>
      </c>
      <c r="F497">
        <v>1</v>
      </c>
    </row>
    <row r="498" spans="1:6" x14ac:dyDescent="0.35">
      <c r="A498" t="s">
        <v>576</v>
      </c>
      <c r="B498">
        <v>1973</v>
      </c>
      <c r="C498" t="s">
        <v>54</v>
      </c>
      <c r="D498" t="s">
        <v>73</v>
      </c>
      <c r="E498" t="s">
        <v>406</v>
      </c>
      <c r="F498">
        <v>1</v>
      </c>
    </row>
    <row r="499" spans="1:6" x14ac:dyDescent="0.35">
      <c r="A499" t="s">
        <v>577</v>
      </c>
      <c r="B499">
        <v>1973</v>
      </c>
      <c r="C499" t="s">
        <v>54</v>
      </c>
      <c r="D499" t="s">
        <v>73</v>
      </c>
      <c r="E499" t="s">
        <v>74</v>
      </c>
      <c r="F499">
        <v>1</v>
      </c>
    </row>
    <row r="500" spans="1:6" x14ac:dyDescent="0.35">
      <c r="A500" t="s">
        <v>578</v>
      </c>
      <c r="B500">
        <v>1973</v>
      </c>
      <c r="C500" t="s">
        <v>54</v>
      </c>
      <c r="D500" t="s">
        <v>73</v>
      </c>
      <c r="E500" t="s">
        <v>74</v>
      </c>
      <c r="F500">
        <v>1</v>
      </c>
    </row>
    <row r="501" spans="1:6" x14ac:dyDescent="0.35">
      <c r="A501" t="s">
        <v>579</v>
      </c>
      <c r="B501">
        <v>1973</v>
      </c>
      <c r="C501" t="s">
        <v>54</v>
      </c>
      <c r="D501" t="s">
        <v>73</v>
      </c>
      <c r="E501" t="s">
        <v>74</v>
      </c>
      <c r="F501">
        <v>1</v>
      </c>
    </row>
    <row r="502" spans="1:6" x14ac:dyDescent="0.35">
      <c r="A502" t="s">
        <v>580</v>
      </c>
      <c r="B502">
        <v>1973</v>
      </c>
      <c r="C502" t="s">
        <v>54</v>
      </c>
      <c r="D502" t="s">
        <v>73</v>
      </c>
      <c r="E502" t="s">
        <v>74</v>
      </c>
      <c r="F502">
        <v>1</v>
      </c>
    </row>
    <row r="503" spans="1:6" x14ac:dyDescent="0.35">
      <c r="A503" t="s">
        <v>581</v>
      </c>
      <c r="B503">
        <v>1973</v>
      </c>
      <c r="C503" t="s">
        <v>54</v>
      </c>
      <c r="D503" t="s">
        <v>73</v>
      </c>
      <c r="E503" t="s">
        <v>406</v>
      </c>
      <c r="F503">
        <v>1</v>
      </c>
    </row>
    <row r="504" spans="1:6" x14ac:dyDescent="0.35">
      <c r="A504" t="s">
        <v>582</v>
      </c>
      <c r="B504">
        <v>1973</v>
      </c>
      <c r="C504" t="s">
        <v>55</v>
      </c>
      <c r="D504" t="s">
        <v>73</v>
      </c>
      <c r="E504" t="s">
        <v>406</v>
      </c>
      <c r="F504">
        <v>1</v>
      </c>
    </row>
    <row r="505" spans="1:6" x14ac:dyDescent="0.35">
      <c r="A505" t="s">
        <v>583</v>
      </c>
      <c r="B505">
        <v>1973</v>
      </c>
      <c r="C505" t="s">
        <v>55</v>
      </c>
      <c r="D505" t="s">
        <v>73</v>
      </c>
      <c r="E505" t="s">
        <v>406</v>
      </c>
      <c r="F505">
        <v>1</v>
      </c>
    </row>
    <row r="506" spans="1:6" x14ac:dyDescent="0.35">
      <c r="A506" t="s">
        <v>584</v>
      </c>
      <c r="B506">
        <v>1973</v>
      </c>
      <c r="C506" t="s">
        <v>55</v>
      </c>
      <c r="D506" t="s">
        <v>73</v>
      </c>
      <c r="E506" t="s">
        <v>406</v>
      </c>
      <c r="F506">
        <v>1</v>
      </c>
    </row>
    <row r="507" spans="1:6" x14ac:dyDescent="0.35">
      <c r="A507" t="s">
        <v>585</v>
      </c>
      <c r="B507">
        <v>1973</v>
      </c>
      <c r="C507" t="s">
        <v>55</v>
      </c>
      <c r="D507" t="s">
        <v>73</v>
      </c>
      <c r="E507" t="s">
        <v>406</v>
      </c>
      <c r="F507">
        <v>1</v>
      </c>
    </row>
    <row r="508" spans="1:6" x14ac:dyDescent="0.35">
      <c r="A508" t="s">
        <v>586</v>
      </c>
      <c r="B508">
        <v>1973</v>
      </c>
      <c r="C508" t="s">
        <v>54</v>
      </c>
      <c r="D508" t="s">
        <v>73</v>
      </c>
      <c r="E508" t="s">
        <v>406</v>
      </c>
      <c r="F508">
        <v>1</v>
      </c>
    </row>
    <row r="509" spans="1:6" x14ac:dyDescent="0.35">
      <c r="A509" t="s">
        <v>587</v>
      </c>
      <c r="B509">
        <v>1973</v>
      </c>
      <c r="C509" t="s">
        <v>54</v>
      </c>
      <c r="D509" t="s">
        <v>73</v>
      </c>
      <c r="E509" t="s">
        <v>406</v>
      </c>
      <c r="F509">
        <v>1</v>
      </c>
    </row>
    <row r="510" spans="1:6" x14ac:dyDescent="0.35">
      <c r="A510" t="s">
        <v>588</v>
      </c>
      <c r="B510">
        <v>1973</v>
      </c>
      <c r="C510" t="s">
        <v>54</v>
      </c>
      <c r="D510" t="s">
        <v>73</v>
      </c>
      <c r="E510" t="s">
        <v>406</v>
      </c>
      <c r="F510">
        <v>1</v>
      </c>
    </row>
    <row r="511" spans="1:6" x14ac:dyDescent="0.35">
      <c r="A511" t="s">
        <v>589</v>
      </c>
      <c r="B511">
        <v>1973</v>
      </c>
      <c r="C511" t="s">
        <v>54</v>
      </c>
      <c r="D511" t="s">
        <v>73</v>
      </c>
      <c r="E511" t="s">
        <v>406</v>
      </c>
      <c r="F511">
        <v>1</v>
      </c>
    </row>
    <row r="512" spans="1:6" x14ac:dyDescent="0.35">
      <c r="A512" t="s">
        <v>590</v>
      </c>
      <c r="B512">
        <v>1973</v>
      </c>
      <c r="C512" t="s">
        <v>54</v>
      </c>
      <c r="D512" t="s">
        <v>73</v>
      </c>
      <c r="E512" t="s">
        <v>406</v>
      </c>
      <c r="F512">
        <v>1</v>
      </c>
    </row>
    <row r="513" spans="1:6" x14ac:dyDescent="0.35">
      <c r="A513" t="s">
        <v>591</v>
      </c>
      <c r="B513">
        <v>1973</v>
      </c>
      <c r="C513" t="s">
        <v>55</v>
      </c>
      <c r="D513" t="s">
        <v>73</v>
      </c>
      <c r="E513" t="s">
        <v>406</v>
      </c>
      <c r="F513">
        <v>1</v>
      </c>
    </row>
    <row r="514" spans="1:6" x14ac:dyDescent="0.35">
      <c r="A514" t="s">
        <v>592</v>
      </c>
      <c r="B514">
        <v>1973</v>
      </c>
      <c r="C514" t="s">
        <v>55</v>
      </c>
      <c r="D514" t="s">
        <v>73</v>
      </c>
      <c r="E514" t="s">
        <v>406</v>
      </c>
      <c r="F514">
        <v>1</v>
      </c>
    </row>
    <row r="515" spans="1:6" x14ac:dyDescent="0.35">
      <c r="A515" t="s">
        <v>593</v>
      </c>
      <c r="B515">
        <v>1973</v>
      </c>
      <c r="C515" t="s">
        <v>54</v>
      </c>
      <c r="D515" t="s">
        <v>73</v>
      </c>
      <c r="E515" t="s">
        <v>74</v>
      </c>
      <c r="F515">
        <v>1</v>
      </c>
    </row>
    <row r="516" spans="1:6" x14ac:dyDescent="0.35">
      <c r="A516" t="s">
        <v>594</v>
      </c>
      <c r="B516">
        <v>1973</v>
      </c>
      <c r="C516" t="s">
        <v>54</v>
      </c>
      <c r="D516" t="s">
        <v>73</v>
      </c>
      <c r="E516" t="s">
        <v>74</v>
      </c>
      <c r="F516">
        <v>1</v>
      </c>
    </row>
    <row r="517" spans="1:6" x14ac:dyDescent="0.35">
      <c r="A517" t="s">
        <v>595</v>
      </c>
      <c r="B517">
        <v>1973</v>
      </c>
      <c r="C517" t="s">
        <v>54</v>
      </c>
      <c r="D517" t="s">
        <v>73</v>
      </c>
      <c r="E517" t="s">
        <v>74</v>
      </c>
      <c r="F517">
        <v>1</v>
      </c>
    </row>
    <row r="518" spans="1:6" x14ac:dyDescent="0.35">
      <c r="A518" t="s">
        <v>596</v>
      </c>
      <c r="B518">
        <v>1973</v>
      </c>
      <c r="C518" t="s">
        <v>54</v>
      </c>
      <c r="D518" t="s">
        <v>73</v>
      </c>
      <c r="E518" t="s">
        <v>74</v>
      </c>
      <c r="F518">
        <v>1</v>
      </c>
    </row>
    <row r="519" spans="1:6" x14ac:dyDescent="0.35">
      <c r="A519" t="s">
        <v>597</v>
      </c>
      <c r="B519">
        <v>1973</v>
      </c>
      <c r="C519" t="s">
        <v>54</v>
      </c>
      <c r="D519" t="s">
        <v>73</v>
      </c>
      <c r="E519" t="s">
        <v>74</v>
      </c>
      <c r="F519">
        <v>1</v>
      </c>
    </row>
    <row r="520" spans="1:6" x14ac:dyDescent="0.35">
      <c r="A520" t="s">
        <v>598</v>
      </c>
      <c r="B520">
        <v>1973</v>
      </c>
      <c r="C520" t="s">
        <v>54</v>
      </c>
      <c r="D520" t="s">
        <v>73</v>
      </c>
      <c r="E520" t="s">
        <v>406</v>
      </c>
      <c r="F520">
        <v>1</v>
      </c>
    </row>
    <row r="521" spans="1:6" x14ac:dyDescent="0.35">
      <c r="A521" t="s">
        <v>599</v>
      </c>
      <c r="B521">
        <v>1973</v>
      </c>
      <c r="C521" t="s">
        <v>54</v>
      </c>
      <c r="D521" t="s">
        <v>73</v>
      </c>
      <c r="E521" t="s">
        <v>406</v>
      </c>
      <c r="F521">
        <v>1</v>
      </c>
    </row>
    <row r="522" spans="1:6" x14ac:dyDescent="0.35">
      <c r="A522" t="s">
        <v>600</v>
      </c>
      <c r="B522">
        <v>1973</v>
      </c>
      <c r="C522" t="s">
        <v>54</v>
      </c>
      <c r="D522" t="s">
        <v>73</v>
      </c>
      <c r="E522" t="s">
        <v>406</v>
      </c>
      <c r="F522">
        <v>1</v>
      </c>
    </row>
    <row r="523" spans="1:6" x14ac:dyDescent="0.35">
      <c r="A523" t="s">
        <v>601</v>
      </c>
      <c r="B523">
        <v>1973</v>
      </c>
      <c r="C523" t="s">
        <v>54</v>
      </c>
      <c r="D523" t="s">
        <v>73</v>
      </c>
      <c r="E523" t="s">
        <v>406</v>
      </c>
      <c r="F523">
        <v>1</v>
      </c>
    </row>
    <row r="524" spans="1:6" x14ac:dyDescent="0.35">
      <c r="A524" t="s">
        <v>602</v>
      </c>
      <c r="B524">
        <v>1973</v>
      </c>
      <c r="C524" t="s">
        <v>54</v>
      </c>
      <c r="D524" t="s">
        <v>73</v>
      </c>
      <c r="E524" t="s">
        <v>406</v>
      </c>
      <c r="F524">
        <v>1</v>
      </c>
    </row>
    <row r="525" spans="1:6" x14ac:dyDescent="0.35">
      <c r="A525" t="s">
        <v>603</v>
      </c>
      <c r="B525">
        <v>1973</v>
      </c>
      <c r="C525" t="s">
        <v>55</v>
      </c>
      <c r="D525" t="s">
        <v>73</v>
      </c>
      <c r="E525" t="s">
        <v>406</v>
      </c>
      <c r="F525">
        <v>1</v>
      </c>
    </row>
    <row r="526" spans="1:6" x14ac:dyDescent="0.35">
      <c r="A526" t="s">
        <v>604</v>
      </c>
      <c r="B526">
        <v>1973</v>
      </c>
      <c r="C526" t="s">
        <v>54</v>
      </c>
      <c r="D526" t="s">
        <v>73</v>
      </c>
      <c r="E526" t="s">
        <v>406</v>
      </c>
      <c r="F526">
        <v>1</v>
      </c>
    </row>
    <row r="527" spans="1:6" x14ac:dyDescent="0.35">
      <c r="A527" t="s">
        <v>605</v>
      </c>
      <c r="B527">
        <v>1973</v>
      </c>
      <c r="C527" t="s">
        <v>54</v>
      </c>
      <c r="D527" t="s">
        <v>73</v>
      </c>
      <c r="E527" t="s">
        <v>74</v>
      </c>
      <c r="F527">
        <v>1</v>
      </c>
    </row>
    <row r="528" spans="1:6" x14ac:dyDescent="0.35">
      <c r="A528" t="s">
        <v>606</v>
      </c>
      <c r="B528">
        <v>1973</v>
      </c>
      <c r="C528" t="s">
        <v>54</v>
      </c>
      <c r="D528" t="s">
        <v>73</v>
      </c>
      <c r="E528" t="s">
        <v>74</v>
      </c>
      <c r="F528">
        <v>1</v>
      </c>
    </row>
    <row r="529" spans="1:6" x14ac:dyDescent="0.35">
      <c r="A529" t="s">
        <v>607</v>
      </c>
      <c r="B529">
        <v>1973</v>
      </c>
      <c r="C529" t="s">
        <v>55</v>
      </c>
      <c r="D529" t="s">
        <v>73</v>
      </c>
      <c r="E529" t="s">
        <v>74</v>
      </c>
      <c r="F529">
        <v>1</v>
      </c>
    </row>
    <row r="530" spans="1:6" x14ac:dyDescent="0.35">
      <c r="A530" t="s">
        <v>608</v>
      </c>
      <c r="B530">
        <v>1973</v>
      </c>
      <c r="C530" t="s">
        <v>54</v>
      </c>
      <c r="D530" t="s">
        <v>73</v>
      </c>
      <c r="E530" t="s">
        <v>74</v>
      </c>
      <c r="F530">
        <v>1</v>
      </c>
    </row>
    <row r="531" spans="1:6" x14ac:dyDescent="0.35">
      <c r="A531" t="s">
        <v>609</v>
      </c>
      <c r="B531">
        <v>1973</v>
      </c>
      <c r="C531" t="s">
        <v>54</v>
      </c>
      <c r="D531" t="s">
        <v>73</v>
      </c>
      <c r="E531" t="s">
        <v>76</v>
      </c>
      <c r="F531">
        <v>1</v>
      </c>
    </row>
    <row r="532" spans="1:6" x14ac:dyDescent="0.35">
      <c r="A532" t="s">
        <v>610</v>
      </c>
      <c r="B532">
        <v>1973</v>
      </c>
      <c r="C532" t="s">
        <v>54</v>
      </c>
      <c r="D532" t="s">
        <v>73</v>
      </c>
      <c r="E532" t="s">
        <v>76</v>
      </c>
      <c r="F532">
        <v>1</v>
      </c>
    </row>
    <row r="533" spans="1:6" x14ac:dyDescent="0.35">
      <c r="A533" t="s">
        <v>611</v>
      </c>
      <c r="B533">
        <v>1973</v>
      </c>
      <c r="C533" t="s">
        <v>54</v>
      </c>
      <c r="D533" t="s">
        <v>73</v>
      </c>
      <c r="E533" t="s">
        <v>76</v>
      </c>
      <c r="F533">
        <v>1</v>
      </c>
    </row>
    <row r="534" spans="1:6" x14ac:dyDescent="0.35">
      <c r="A534" t="s">
        <v>612</v>
      </c>
      <c r="B534">
        <v>1973</v>
      </c>
      <c r="C534" t="s">
        <v>55</v>
      </c>
      <c r="D534" t="s">
        <v>73</v>
      </c>
      <c r="E534" t="s">
        <v>76</v>
      </c>
      <c r="F534">
        <v>1</v>
      </c>
    </row>
    <row r="535" spans="1:6" x14ac:dyDescent="0.35">
      <c r="A535" t="s">
        <v>613</v>
      </c>
      <c r="B535">
        <v>1973</v>
      </c>
      <c r="C535" t="s">
        <v>54</v>
      </c>
      <c r="D535" t="s">
        <v>73</v>
      </c>
      <c r="E535" t="s">
        <v>76</v>
      </c>
      <c r="F535">
        <v>1</v>
      </c>
    </row>
    <row r="536" spans="1:6" x14ac:dyDescent="0.35">
      <c r="A536" t="s">
        <v>614</v>
      </c>
      <c r="B536">
        <v>1973</v>
      </c>
      <c r="C536" t="s">
        <v>56</v>
      </c>
      <c r="D536" t="s">
        <v>73</v>
      </c>
      <c r="E536" t="s">
        <v>76</v>
      </c>
      <c r="F536">
        <v>1</v>
      </c>
    </row>
    <row r="537" spans="1:6" x14ac:dyDescent="0.35">
      <c r="A537" t="s">
        <v>615</v>
      </c>
      <c r="B537">
        <v>1973</v>
      </c>
      <c r="C537" t="s">
        <v>56</v>
      </c>
      <c r="D537" t="s">
        <v>73</v>
      </c>
      <c r="E537" t="s">
        <v>76</v>
      </c>
      <c r="F537">
        <v>1</v>
      </c>
    </row>
    <row r="538" spans="1:6" x14ac:dyDescent="0.35">
      <c r="A538" t="s">
        <v>616</v>
      </c>
      <c r="B538">
        <v>1973</v>
      </c>
      <c r="C538" t="s">
        <v>55</v>
      </c>
      <c r="D538" t="s">
        <v>73</v>
      </c>
      <c r="E538" t="s">
        <v>76</v>
      </c>
      <c r="F538">
        <v>1</v>
      </c>
    </row>
    <row r="539" spans="1:6" x14ac:dyDescent="0.35">
      <c r="A539" t="s">
        <v>617</v>
      </c>
      <c r="B539">
        <v>1973</v>
      </c>
      <c r="C539" t="s">
        <v>56</v>
      </c>
      <c r="D539" t="s">
        <v>73</v>
      </c>
      <c r="E539" t="s">
        <v>76</v>
      </c>
      <c r="F539">
        <v>1</v>
      </c>
    </row>
    <row r="540" spans="1:6" x14ac:dyDescent="0.35">
      <c r="A540" t="s">
        <v>618</v>
      </c>
      <c r="B540">
        <v>1973</v>
      </c>
      <c r="C540" t="s">
        <v>56</v>
      </c>
      <c r="D540" t="s">
        <v>73</v>
      </c>
      <c r="E540" t="s">
        <v>76</v>
      </c>
      <c r="F540">
        <v>1</v>
      </c>
    </row>
    <row r="541" spans="1:6" x14ac:dyDescent="0.35">
      <c r="A541" t="s">
        <v>619</v>
      </c>
      <c r="B541">
        <v>1973</v>
      </c>
      <c r="C541" t="s">
        <v>56</v>
      </c>
      <c r="D541" t="s">
        <v>73</v>
      </c>
      <c r="E541" t="s">
        <v>76</v>
      </c>
      <c r="F541">
        <v>1</v>
      </c>
    </row>
    <row r="542" spans="1:6" x14ac:dyDescent="0.35">
      <c r="A542" t="s">
        <v>620</v>
      </c>
      <c r="B542">
        <v>1973</v>
      </c>
      <c r="C542" t="s">
        <v>56</v>
      </c>
      <c r="D542" t="s">
        <v>73</v>
      </c>
      <c r="E542" t="s">
        <v>76</v>
      </c>
      <c r="F542">
        <v>1</v>
      </c>
    </row>
    <row r="543" spans="1:6" x14ac:dyDescent="0.35">
      <c r="A543" t="s">
        <v>621</v>
      </c>
      <c r="B543">
        <v>1973</v>
      </c>
      <c r="C543" t="s">
        <v>55</v>
      </c>
      <c r="D543" t="s">
        <v>73</v>
      </c>
      <c r="E543" t="s">
        <v>76</v>
      </c>
      <c r="F543">
        <v>1</v>
      </c>
    </row>
    <row r="544" spans="1:6" x14ac:dyDescent="0.35">
      <c r="A544" t="s">
        <v>622</v>
      </c>
      <c r="B544">
        <v>1973</v>
      </c>
      <c r="C544" t="s">
        <v>55</v>
      </c>
      <c r="D544" t="s">
        <v>73</v>
      </c>
      <c r="E544" t="s">
        <v>76</v>
      </c>
      <c r="F544">
        <v>1</v>
      </c>
    </row>
    <row r="545" spans="1:6" x14ac:dyDescent="0.35">
      <c r="A545" t="s">
        <v>623</v>
      </c>
      <c r="B545">
        <v>1973</v>
      </c>
      <c r="C545" t="s">
        <v>55</v>
      </c>
      <c r="D545" t="s">
        <v>73</v>
      </c>
      <c r="E545" t="s">
        <v>76</v>
      </c>
      <c r="F545">
        <v>1</v>
      </c>
    </row>
    <row r="546" spans="1:6" x14ac:dyDescent="0.35">
      <c r="A546" t="s">
        <v>624</v>
      </c>
      <c r="B546">
        <v>1973</v>
      </c>
      <c r="C546" t="s">
        <v>56</v>
      </c>
      <c r="D546" t="s">
        <v>441</v>
      </c>
      <c r="E546" t="s">
        <v>76</v>
      </c>
      <c r="F546">
        <v>1</v>
      </c>
    </row>
    <row r="547" spans="1:6" x14ac:dyDescent="0.35">
      <c r="A547" t="s">
        <v>625</v>
      </c>
      <c r="B547">
        <v>1973</v>
      </c>
      <c r="C547" t="s">
        <v>56</v>
      </c>
      <c r="D547" t="s">
        <v>73</v>
      </c>
      <c r="E547" t="s">
        <v>76</v>
      </c>
      <c r="F547">
        <v>1</v>
      </c>
    </row>
    <row r="548" spans="1:6" x14ac:dyDescent="0.35">
      <c r="A548" t="s">
        <v>626</v>
      </c>
      <c r="B548">
        <v>1973</v>
      </c>
      <c r="C548" t="s">
        <v>56</v>
      </c>
      <c r="D548" t="s">
        <v>73</v>
      </c>
      <c r="E548" t="s">
        <v>76</v>
      </c>
      <c r="F548">
        <v>1</v>
      </c>
    </row>
    <row r="549" spans="1:6" x14ac:dyDescent="0.35">
      <c r="A549" t="s">
        <v>627</v>
      </c>
      <c r="B549">
        <v>1973</v>
      </c>
      <c r="C549" t="s">
        <v>56</v>
      </c>
      <c r="D549" t="s">
        <v>73</v>
      </c>
      <c r="E549" t="s">
        <v>76</v>
      </c>
      <c r="F549">
        <v>1</v>
      </c>
    </row>
    <row r="550" spans="1:6" x14ac:dyDescent="0.35">
      <c r="A550" t="s">
        <v>628</v>
      </c>
      <c r="B550">
        <v>1973</v>
      </c>
      <c r="C550" t="s">
        <v>56</v>
      </c>
      <c r="D550" t="s">
        <v>73</v>
      </c>
      <c r="E550" t="s">
        <v>76</v>
      </c>
      <c r="F550">
        <v>1</v>
      </c>
    </row>
    <row r="551" spans="1:6" x14ac:dyDescent="0.35">
      <c r="A551" t="s">
        <v>629</v>
      </c>
      <c r="B551">
        <v>1973</v>
      </c>
      <c r="C551" t="s">
        <v>56</v>
      </c>
      <c r="D551" t="s">
        <v>73</v>
      </c>
      <c r="E551" t="s">
        <v>76</v>
      </c>
      <c r="F551">
        <v>1</v>
      </c>
    </row>
    <row r="552" spans="1:6" x14ac:dyDescent="0.35">
      <c r="A552" t="s">
        <v>630</v>
      </c>
      <c r="B552">
        <v>1973</v>
      </c>
      <c r="C552" t="s">
        <v>56</v>
      </c>
      <c r="D552" t="s">
        <v>73</v>
      </c>
      <c r="E552" t="s">
        <v>76</v>
      </c>
      <c r="F552">
        <v>1</v>
      </c>
    </row>
    <row r="553" spans="1:6" x14ac:dyDescent="0.35">
      <c r="A553" t="s">
        <v>631</v>
      </c>
      <c r="B553">
        <v>1973</v>
      </c>
      <c r="C553" t="s">
        <v>56</v>
      </c>
      <c r="D553" t="s">
        <v>73</v>
      </c>
      <c r="E553" t="s">
        <v>76</v>
      </c>
      <c r="F553">
        <v>1</v>
      </c>
    </row>
    <row r="554" spans="1:6" x14ac:dyDescent="0.35">
      <c r="A554" t="s">
        <v>632</v>
      </c>
      <c r="B554">
        <v>1973</v>
      </c>
      <c r="C554" t="s">
        <v>56</v>
      </c>
      <c r="D554" t="s">
        <v>73</v>
      </c>
      <c r="E554" t="s">
        <v>76</v>
      </c>
      <c r="F554">
        <v>1</v>
      </c>
    </row>
    <row r="555" spans="1:6" x14ac:dyDescent="0.35">
      <c r="A555" t="s">
        <v>633</v>
      </c>
      <c r="B555">
        <v>1973</v>
      </c>
      <c r="C555" t="s">
        <v>56</v>
      </c>
      <c r="D555" t="s">
        <v>73</v>
      </c>
      <c r="E555" t="s">
        <v>76</v>
      </c>
      <c r="F555">
        <v>1</v>
      </c>
    </row>
    <row r="556" spans="1:6" x14ac:dyDescent="0.35">
      <c r="A556" t="s">
        <v>634</v>
      </c>
      <c r="B556">
        <v>1973</v>
      </c>
      <c r="C556" t="s">
        <v>56</v>
      </c>
      <c r="D556" t="s">
        <v>73</v>
      </c>
      <c r="E556" t="s">
        <v>76</v>
      </c>
      <c r="F556">
        <v>1</v>
      </c>
    </row>
    <row r="557" spans="1:6" x14ac:dyDescent="0.35">
      <c r="A557" t="s">
        <v>635</v>
      </c>
      <c r="B557">
        <v>1973</v>
      </c>
      <c r="C557" t="s">
        <v>56</v>
      </c>
      <c r="D557" t="s">
        <v>73</v>
      </c>
      <c r="E557" t="s">
        <v>76</v>
      </c>
      <c r="F557">
        <v>1</v>
      </c>
    </row>
    <row r="558" spans="1:6" x14ac:dyDescent="0.35">
      <c r="A558" t="s">
        <v>636</v>
      </c>
      <c r="B558">
        <v>1973</v>
      </c>
      <c r="C558" t="s">
        <v>56</v>
      </c>
      <c r="D558" t="s">
        <v>73</v>
      </c>
      <c r="E558" t="s">
        <v>76</v>
      </c>
      <c r="F558">
        <v>1</v>
      </c>
    </row>
    <row r="559" spans="1:6" x14ac:dyDescent="0.35">
      <c r="A559" t="s">
        <v>637</v>
      </c>
      <c r="B559">
        <v>1973</v>
      </c>
      <c r="C559" t="s">
        <v>56</v>
      </c>
      <c r="D559" t="s">
        <v>73</v>
      </c>
      <c r="E559" t="s">
        <v>76</v>
      </c>
      <c r="F559">
        <v>1</v>
      </c>
    </row>
    <row r="560" spans="1:6" x14ac:dyDescent="0.35">
      <c r="A560" t="s">
        <v>638</v>
      </c>
      <c r="B560">
        <v>1973</v>
      </c>
      <c r="C560" t="s">
        <v>55</v>
      </c>
      <c r="D560" t="s">
        <v>73</v>
      </c>
      <c r="E560" t="s">
        <v>76</v>
      </c>
      <c r="F560">
        <v>1</v>
      </c>
    </row>
    <row r="561" spans="1:6" x14ac:dyDescent="0.35">
      <c r="A561" t="s">
        <v>639</v>
      </c>
      <c r="B561">
        <v>1973</v>
      </c>
      <c r="C561" t="s">
        <v>54</v>
      </c>
      <c r="D561" t="s">
        <v>73</v>
      </c>
      <c r="E561" t="s">
        <v>76</v>
      </c>
      <c r="F561">
        <v>1</v>
      </c>
    </row>
    <row r="562" spans="1:6" x14ac:dyDescent="0.35">
      <c r="A562" t="s">
        <v>640</v>
      </c>
      <c r="B562">
        <v>1973</v>
      </c>
      <c r="C562" t="s">
        <v>54</v>
      </c>
      <c r="D562" t="s">
        <v>73</v>
      </c>
      <c r="E562" t="s">
        <v>76</v>
      </c>
      <c r="F562">
        <v>1</v>
      </c>
    </row>
    <row r="563" spans="1:6" x14ac:dyDescent="0.35">
      <c r="A563" t="s">
        <v>641</v>
      </c>
      <c r="B563">
        <v>1973</v>
      </c>
      <c r="C563" t="s">
        <v>54</v>
      </c>
      <c r="D563" t="s">
        <v>73</v>
      </c>
      <c r="E563" t="s">
        <v>76</v>
      </c>
      <c r="F563">
        <v>1</v>
      </c>
    </row>
    <row r="564" spans="1:6" x14ac:dyDescent="0.35">
      <c r="A564" t="s">
        <v>642</v>
      </c>
      <c r="B564">
        <v>1973</v>
      </c>
      <c r="C564" t="s">
        <v>55</v>
      </c>
      <c r="D564" t="s">
        <v>73</v>
      </c>
      <c r="E564" t="s">
        <v>406</v>
      </c>
      <c r="F564">
        <v>1</v>
      </c>
    </row>
    <row r="565" spans="1:6" x14ac:dyDescent="0.35">
      <c r="A565" t="s">
        <v>643</v>
      </c>
      <c r="B565">
        <v>1973</v>
      </c>
      <c r="C565" t="s">
        <v>54</v>
      </c>
      <c r="D565" t="s">
        <v>73</v>
      </c>
      <c r="E565" t="s">
        <v>406</v>
      </c>
      <c r="F565">
        <v>1</v>
      </c>
    </row>
    <row r="566" spans="1:6" x14ac:dyDescent="0.35">
      <c r="A566" t="s">
        <v>644</v>
      </c>
      <c r="B566">
        <v>1973</v>
      </c>
      <c r="C566" t="s">
        <v>54</v>
      </c>
      <c r="D566" t="s">
        <v>73</v>
      </c>
      <c r="E566" t="s">
        <v>406</v>
      </c>
      <c r="F566">
        <v>1</v>
      </c>
    </row>
    <row r="567" spans="1:6" x14ac:dyDescent="0.35">
      <c r="A567" t="s">
        <v>645</v>
      </c>
      <c r="B567">
        <v>1973</v>
      </c>
      <c r="C567" t="s">
        <v>54</v>
      </c>
      <c r="D567" t="s">
        <v>73</v>
      </c>
      <c r="E567" t="s">
        <v>406</v>
      </c>
      <c r="F567">
        <v>1</v>
      </c>
    </row>
    <row r="568" spans="1:6" x14ac:dyDescent="0.35">
      <c r="A568" t="s">
        <v>646</v>
      </c>
      <c r="B568">
        <v>1973</v>
      </c>
      <c r="C568" t="s">
        <v>54</v>
      </c>
      <c r="D568" t="s">
        <v>73</v>
      </c>
      <c r="E568" t="s">
        <v>406</v>
      </c>
      <c r="F568">
        <v>1</v>
      </c>
    </row>
    <row r="569" spans="1:6" x14ac:dyDescent="0.35">
      <c r="A569" t="s">
        <v>647</v>
      </c>
      <c r="B569">
        <v>1973</v>
      </c>
      <c r="C569" t="s">
        <v>54</v>
      </c>
      <c r="D569" t="s">
        <v>73</v>
      </c>
      <c r="E569" t="s">
        <v>406</v>
      </c>
      <c r="F569">
        <v>1</v>
      </c>
    </row>
    <row r="570" spans="1:6" x14ac:dyDescent="0.35">
      <c r="A570" t="s">
        <v>648</v>
      </c>
      <c r="B570">
        <v>1974</v>
      </c>
      <c r="C570" t="s">
        <v>54</v>
      </c>
      <c r="D570" t="s">
        <v>73</v>
      </c>
      <c r="E570" t="s">
        <v>270</v>
      </c>
      <c r="F570">
        <v>1</v>
      </c>
    </row>
    <row r="571" spans="1:6" x14ac:dyDescent="0.35">
      <c r="A571" t="s">
        <v>649</v>
      </c>
      <c r="B571">
        <v>1974</v>
      </c>
      <c r="C571" t="s">
        <v>54</v>
      </c>
      <c r="D571" t="s">
        <v>73</v>
      </c>
      <c r="E571" t="s">
        <v>270</v>
      </c>
      <c r="F571">
        <v>1</v>
      </c>
    </row>
    <row r="572" spans="1:6" x14ac:dyDescent="0.35">
      <c r="A572" t="s">
        <v>650</v>
      </c>
      <c r="B572">
        <v>1974</v>
      </c>
      <c r="C572" t="s">
        <v>54</v>
      </c>
      <c r="D572" t="s">
        <v>73</v>
      </c>
      <c r="E572" t="s">
        <v>270</v>
      </c>
      <c r="F572">
        <v>1</v>
      </c>
    </row>
    <row r="573" spans="1:6" x14ac:dyDescent="0.35">
      <c r="A573" t="s">
        <v>651</v>
      </c>
      <c r="B573">
        <v>1974</v>
      </c>
      <c r="C573" t="s">
        <v>54</v>
      </c>
      <c r="D573" t="s">
        <v>73</v>
      </c>
      <c r="E573" t="s">
        <v>74</v>
      </c>
      <c r="F573">
        <v>1</v>
      </c>
    </row>
    <row r="574" spans="1:6" x14ac:dyDescent="0.35">
      <c r="A574" t="s">
        <v>652</v>
      </c>
      <c r="B574">
        <v>1974</v>
      </c>
      <c r="C574" t="s">
        <v>54</v>
      </c>
      <c r="D574" t="s">
        <v>73</v>
      </c>
      <c r="E574" t="s">
        <v>74</v>
      </c>
      <c r="F574">
        <v>1</v>
      </c>
    </row>
    <row r="575" spans="1:6" x14ac:dyDescent="0.35">
      <c r="A575" t="s">
        <v>653</v>
      </c>
      <c r="B575">
        <v>1974</v>
      </c>
      <c r="C575" t="s">
        <v>54</v>
      </c>
      <c r="D575" t="s">
        <v>73</v>
      </c>
      <c r="E575" t="s">
        <v>74</v>
      </c>
      <c r="F575">
        <v>1</v>
      </c>
    </row>
    <row r="576" spans="1:6" x14ac:dyDescent="0.35">
      <c r="A576" t="s">
        <v>654</v>
      </c>
      <c r="B576">
        <v>1974</v>
      </c>
      <c r="C576" t="s">
        <v>54</v>
      </c>
      <c r="D576" t="s">
        <v>73</v>
      </c>
      <c r="E576" t="s">
        <v>74</v>
      </c>
      <c r="F576">
        <v>1</v>
      </c>
    </row>
    <row r="577" spans="1:6" x14ac:dyDescent="0.35">
      <c r="A577" t="s">
        <v>655</v>
      </c>
      <c r="B577">
        <v>1974</v>
      </c>
      <c r="C577" t="s">
        <v>55</v>
      </c>
      <c r="D577" t="s">
        <v>73</v>
      </c>
      <c r="E577" t="s">
        <v>74</v>
      </c>
      <c r="F577">
        <v>1</v>
      </c>
    </row>
    <row r="578" spans="1:6" x14ac:dyDescent="0.35">
      <c r="A578" t="s">
        <v>656</v>
      </c>
      <c r="B578">
        <v>1974</v>
      </c>
      <c r="C578" t="s">
        <v>55</v>
      </c>
      <c r="D578" t="s">
        <v>73</v>
      </c>
      <c r="E578" t="s">
        <v>74</v>
      </c>
      <c r="F578">
        <v>1</v>
      </c>
    </row>
    <row r="579" spans="1:6" x14ac:dyDescent="0.35">
      <c r="A579" t="s">
        <v>657</v>
      </c>
      <c r="B579">
        <v>1974</v>
      </c>
      <c r="C579" t="s">
        <v>55</v>
      </c>
      <c r="D579" t="s">
        <v>73</v>
      </c>
      <c r="E579" t="s">
        <v>74</v>
      </c>
      <c r="F579">
        <v>1</v>
      </c>
    </row>
    <row r="580" spans="1:6" x14ac:dyDescent="0.35">
      <c r="A580" t="s">
        <v>658</v>
      </c>
      <c r="B580">
        <v>1974</v>
      </c>
      <c r="C580" t="s">
        <v>54</v>
      </c>
      <c r="D580" t="s">
        <v>73</v>
      </c>
      <c r="E580" t="s">
        <v>74</v>
      </c>
      <c r="F580">
        <v>1</v>
      </c>
    </row>
    <row r="581" spans="1:6" x14ac:dyDescent="0.35">
      <c r="A581" t="s">
        <v>659</v>
      </c>
      <c r="B581">
        <v>1974</v>
      </c>
      <c r="C581" t="s">
        <v>54</v>
      </c>
      <c r="D581" t="s">
        <v>73</v>
      </c>
      <c r="E581" t="s">
        <v>74</v>
      </c>
      <c r="F581">
        <v>1</v>
      </c>
    </row>
    <row r="582" spans="1:6" x14ac:dyDescent="0.35">
      <c r="A582" t="s">
        <v>660</v>
      </c>
      <c r="B582">
        <v>1974</v>
      </c>
      <c r="C582" t="s">
        <v>54</v>
      </c>
      <c r="D582" t="s">
        <v>73</v>
      </c>
      <c r="E582" t="s">
        <v>74</v>
      </c>
      <c r="F582">
        <v>1</v>
      </c>
    </row>
    <row r="583" spans="1:6" x14ac:dyDescent="0.35">
      <c r="A583" t="s">
        <v>661</v>
      </c>
      <c r="B583">
        <v>1974</v>
      </c>
      <c r="C583" t="s">
        <v>54</v>
      </c>
      <c r="D583" t="s">
        <v>73</v>
      </c>
      <c r="E583" t="s">
        <v>74</v>
      </c>
      <c r="F583">
        <v>1</v>
      </c>
    </row>
    <row r="584" spans="1:6" x14ac:dyDescent="0.35">
      <c r="A584" t="s">
        <v>662</v>
      </c>
      <c r="B584">
        <v>1974</v>
      </c>
      <c r="C584" t="s">
        <v>54</v>
      </c>
      <c r="D584" t="s">
        <v>73</v>
      </c>
      <c r="E584" t="s">
        <v>74</v>
      </c>
      <c r="F584">
        <v>1</v>
      </c>
    </row>
    <row r="585" spans="1:6" x14ac:dyDescent="0.35">
      <c r="A585" t="s">
        <v>663</v>
      </c>
      <c r="B585">
        <v>1974</v>
      </c>
      <c r="C585" t="s">
        <v>54</v>
      </c>
      <c r="D585" t="s">
        <v>73</v>
      </c>
      <c r="E585" t="s">
        <v>74</v>
      </c>
      <c r="F585">
        <v>1</v>
      </c>
    </row>
    <row r="586" spans="1:6" x14ac:dyDescent="0.35">
      <c r="A586" t="s">
        <v>664</v>
      </c>
      <c r="B586">
        <v>1974</v>
      </c>
      <c r="C586" t="s">
        <v>54</v>
      </c>
      <c r="D586" t="s">
        <v>73</v>
      </c>
      <c r="E586" t="s">
        <v>74</v>
      </c>
      <c r="F586">
        <v>1</v>
      </c>
    </row>
    <row r="587" spans="1:6" x14ac:dyDescent="0.35">
      <c r="A587" t="s">
        <v>665</v>
      </c>
      <c r="B587">
        <v>1974</v>
      </c>
      <c r="C587" t="s">
        <v>54</v>
      </c>
      <c r="D587" t="s">
        <v>73</v>
      </c>
      <c r="E587" t="s">
        <v>406</v>
      </c>
      <c r="F587">
        <v>1</v>
      </c>
    </row>
    <row r="588" spans="1:6" x14ac:dyDescent="0.35">
      <c r="A588" t="s">
        <v>666</v>
      </c>
      <c r="B588">
        <v>1974</v>
      </c>
      <c r="C588" t="s">
        <v>54</v>
      </c>
      <c r="D588" t="s">
        <v>73</v>
      </c>
      <c r="E588" t="s">
        <v>406</v>
      </c>
      <c r="F588">
        <v>1</v>
      </c>
    </row>
    <row r="589" spans="1:6" x14ac:dyDescent="0.35">
      <c r="A589" t="s">
        <v>667</v>
      </c>
      <c r="B589">
        <v>1974</v>
      </c>
      <c r="C589" t="s">
        <v>54</v>
      </c>
      <c r="D589" t="s">
        <v>73</v>
      </c>
      <c r="E589" t="s">
        <v>74</v>
      </c>
      <c r="F589">
        <v>1</v>
      </c>
    </row>
    <row r="590" spans="1:6" x14ac:dyDescent="0.35">
      <c r="A590" t="s">
        <v>668</v>
      </c>
      <c r="B590">
        <v>1974</v>
      </c>
      <c r="C590" t="s">
        <v>54</v>
      </c>
      <c r="D590" t="s">
        <v>73</v>
      </c>
      <c r="E590" t="s">
        <v>74</v>
      </c>
      <c r="F590">
        <v>1</v>
      </c>
    </row>
    <row r="591" spans="1:6" x14ac:dyDescent="0.35">
      <c r="A591" t="s">
        <v>669</v>
      </c>
      <c r="B591">
        <v>1974</v>
      </c>
      <c r="C591" t="s">
        <v>54</v>
      </c>
      <c r="D591" t="s">
        <v>117</v>
      </c>
      <c r="E591" t="s">
        <v>74</v>
      </c>
      <c r="F591">
        <v>0</v>
      </c>
    </row>
    <row r="592" spans="1:6" x14ac:dyDescent="0.35">
      <c r="A592" t="s">
        <v>670</v>
      </c>
      <c r="B592">
        <v>1974</v>
      </c>
      <c r="C592" t="s">
        <v>54</v>
      </c>
      <c r="D592" t="s">
        <v>73</v>
      </c>
      <c r="E592" t="s">
        <v>74</v>
      </c>
      <c r="F592">
        <v>1</v>
      </c>
    </row>
    <row r="593" spans="1:6" x14ac:dyDescent="0.35">
      <c r="A593" t="s">
        <v>671</v>
      </c>
      <c r="B593">
        <v>1974</v>
      </c>
      <c r="C593" t="s">
        <v>54</v>
      </c>
      <c r="D593" t="s">
        <v>73</v>
      </c>
      <c r="E593" t="s">
        <v>406</v>
      </c>
      <c r="F593">
        <v>1</v>
      </c>
    </row>
    <row r="594" spans="1:6" x14ac:dyDescent="0.35">
      <c r="A594" t="s">
        <v>672</v>
      </c>
      <c r="B594">
        <v>1974</v>
      </c>
      <c r="C594" t="s">
        <v>54</v>
      </c>
      <c r="D594" t="s">
        <v>73</v>
      </c>
      <c r="E594" t="s">
        <v>406</v>
      </c>
      <c r="F594">
        <v>1</v>
      </c>
    </row>
    <row r="595" spans="1:6" x14ac:dyDescent="0.35">
      <c r="A595" t="s">
        <v>673</v>
      </c>
      <c r="B595">
        <v>1974</v>
      </c>
      <c r="C595" t="s">
        <v>54</v>
      </c>
      <c r="D595" t="s">
        <v>117</v>
      </c>
      <c r="E595" t="s">
        <v>406</v>
      </c>
      <c r="F595">
        <v>0</v>
      </c>
    </row>
    <row r="596" spans="1:6" x14ac:dyDescent="0.35">
      <c r="A596" t="s">
        <v>674</v>
      </c>
      <c r="B596">
        <v>1974</v>
      </c>
      <c r="C596" t="s">
        <v>55</v>
      </c>
      <c r="D596" t="s">
        <v>73</v>
      </c>
      <c r="E596" t="s">
        <v>406</v>
      </c>
      <c r="F596">
        <v>1</v>
      </c>
    </row>
    <row r="597" spans="1:6" x14ac:dyDescent="0.35">
      <c r="A597" t="s">
        <v>675</v>
      </c>
      <c r="B597">
        <v>1974</v>
      </c>
      <c r="C597" t="s">
        <v>54</v>
      </c>
      <c r="D597" t="s">
        <v>73</v>
      </c>
      <c r="E597" t="s">
        <v>406</v>
      </c>
      <c r="F597">
        <v>1</v>
      </c>
    </row>
    <row r="598" spans="1:6" x14ac:dyDescent="0.35">
      <c r="A598" t="s">
        <v>676</v>
      </c>
      <c r="B598">
        <v>1974</v>
      </c>
      <c r="C598" t="s">
        <v>55</v>
      </c>
      <c r="D598" t="s">
        <v>73</v>
      </c>
      <c r="E598" t="s">
        <v>406</v>
      </c>
      <c r="F598">
        <v>1</v>
      </c>
    </row>
    <row r="599" spans="1:6" x14ac:dyDescent="0.35">
      <c r="A599" t="s">
        <v>677</v>
      </c>
      <c r="B599">
        <v>1974</v>
      </c>
      <c r="C599" t="s">
        <v>55</v>
      </c>
      <c r="D599" t="s">
        <v>73</v>
      </c>
      <c r="E599" t="s">
        <v>406</v>
      </c>
      <c r="F599">
        <v>1</v>
      </c>
    </row>
    <row r="600" spans="1:6" x14ac:dyDescent="0.35">
      <c r="A600" t="s">
        <v>678</v>
      </c>
      <c r="B600">
        <v>1974</v>
      </c>
      <c r="C600" t="s">
        <v>55</v>
      </c>
      <c r="D600" t="s">
        <v>73</v>
      </c>
      <c r="E600" t="s">
        <v>406</v>
      </c>
      <c r="F600">
        <v>1</v>
      </c>
    </row>
    <row r="601" spans="1:6" x14ac:dyDescent="0.35">
      <c r="A601" t="s">
        <v>679</v>
      </c>
      <c r="B601">
        <v>1974</v>
      </c>
      <c r="C601" t="s">
        <v>54</v>
      </c>
      <c r="D601" t="s">
        <v>73</v>
      </c>
      <c r="E601" t="s">
        <v>406</v>
      </c>
      <c r="F601">
        <v>1</v>
      </c>
    </row>
    <row r="602" spans="1:6" x14ac:dyDescent="0.35">
      <c r="A602" t="s">
        <v>680</v>
      </c>
      <c r="B602">
        <v>1974</v>
      </c>
      <c r="C602" t="s">
        <v>55</v>
      </c>
      <c r="D602" t="s">
        <v>73</v>
      </c>
      <c r="E602" t="s">
        <v>406</v>
      </c>
      <c r="F602">
        <v>1</v>
      </c>
    </row>
    <row r="603" spans="1:6" x14ac:dyDescent="0.35">
      <c r="A603" t="s">
        <v>681</v>
      </c>
      <c r="B603">
        <v>1974</v>
      </c>
      <c r="C603" t="s">
        <v>54</v>
      </c>
      <c r="D603" t="s">
        <v>73</v>
      </c>
      <c r="E603" t="s">
        <v>406</v>
      </c>
      <c r="F603">
        <v>1</v>
      </c>
    </row>
    <row r="604" spans="1:6" x14ac:dyDescent="0.35">
      <c r="A604" t="s">
        <v>682</v>
      </c>
      <c r="B604">
        <v>1974</v>
      </c>
      <c r="C604" t="s">
        <v>54</v>
      </c>
      <c r="D604" t="s">
        <v>73</v>
      </c>
      <c r="E604" t="s">
        <v>406</v>
      </c>
      <c r="F604">
        <v>1</v>
      </c>
    </row>
    <row r="605" spans="1:6" x14ac:dyDescent="0.35">
      <c r="A605" t="s">
        <v>683</v>
      </c>
      <c r="B605">
        <v>1974</v>
      </c>
      <c r="C605" t="s">
        <v>54</v>
      </c>
      <c r="D605" t="s">
        <v>73</v>
      </c>
      <c r="E605" t="s">
        <v>74</v>
      </c>
      <c r="F605">
        <v>1</v>
      </c>
    </row>
    <row r="606" spans="1:6" x14ac:dyDescent="0.35">
      <c r="A606" t="s">
        <v>684</v>
      </c>
      <c r="B606">
        <v>1974</v>
      </c>
      <c r="C606" t="s">
        <v>54</v>
      </c>
      <c r="D606" t="s">
        <v>73</v>
      </c>
      <c r="E606" t="s">
        <v>484</v>
      </c>
      <c r="F606">
        <v>1</v>
      </c>
    </row>
    <row r="607" spans="1:6" x14ac:dyDescent="0.35">
      <c r="A607" t="s">
        <v>685</v>
      </c>
      <c r="B607">
        <v>1974</v>
      </c>
      <c r="C607" t="s">
        <v>54</v>
      </c>
      <c r="D607" t="s">
        <v>73</v>
      </c>
      <c r="E607" t="s">
        <v>484</v>
      </c>
      <c r="F607">
        <v>1</v>
      </c>
    </row>
    <row r="608" spans="1:6" x14ac:dyDescent="0.35">
      <c r="A608" t="s">
        <v>686</v>
      </c>
      <c r="B608">
        <v>1974</v>
      </c>
      <c r="C608" t="s">
        <v>54</v>
      </c>
      <c r="D608" t="s">
        <v>73</v>
      </c>
      <c r="E608" t="s">
        <v>484</v>
      </c>
      <c r="F608">
        <v>1</v>
      </c>
    </row>
    <row r="609" spans="1:6" x14ac:dyDescent="0.35">
      <c r="A609" t="s">
        <v>687</v>
      </c>
      <c r="B609">
        <v>1974</v>
      </c>
      <c r="C609" t="s">
        <v>54</v>
      </c>
      <c r="D609" t="s">
        <v>73</v>
      </c>
      <c r="E609" t="s">
        <v>484</v>
      </c>
      <c r="F609">
        <v>1</v>
      </c>
    </row>
    <row r="610" spans="1:6" x14ac:dyDescent="0.35">
      <c r="A610" t="s">
        <v>688</v>
      </c>
      <c r="B610">
        <v>1974</v>
      </c>
      <c r="C610" t="s">
        <v>54</v>
      </c>
      <c r="D610" t="s">
        <v>73</v>
      </c>
      <c r="E610" t="s">
        <v>484</v>
      </c>
      <c r="F610">
        <v>1</v>
      </c>
    </row>
    <row r="611" spans="1:6" x14ac:dyDescent="0.35">
      <c r="A611" t="s">
        <v>689</v>
      </c>
      <c r="B611">
        <v>1974</v>
      </c>
      <c r="C611" t="s">
        <v>54</v>
      </c>
      <c r="D611" t="s">
        <v>73</v>
      </c>
      <c r="E611" t="s">
        <v>484</v>
      </c>
      <c r="F611">
        <v>1</v>
      </c>
    </row>
    <row r="612" spans="1:6" x14ac:dyDescent="0.35">
      <c r="A612" t="s">
        <v>690</v>
      </c>
      <c r="B612">
        <v>1974</v>
      </c>
      <c r="C612" t="s">
        <v>54</v>
      </c>
      <c r="D612" t="s">
        <v>73</v>
      </c>
      <c r="E612" t="s">
        <v>484</v>
      </c>
      <c r="F612">
        <v>1</v>
      </c>
    </row>
    <row r="613" spans="1:6" x14ac:dyDescent="0.35">
      <c r="A613" t="s">
        <v>691</v>
      </c>
      <c r="B613">
        <v>1974</v>
      </c>
      <c r="C613" t="s">
        <v>54</v>
      </c>
      <c r="D613" t="s">
        <v>73</v>
      </c>
      <c r="E613" t="s">
        <v>484</v>
      </c>
      <c r="F613">
        <v>1</v>
      </c>
    </row>
    <row r="614" spans="1:6" x14ac:dyDescent="0.35">
      <c r="A614" t="s">
        <v>692</v>
      </c>
      <c r="B614">
        <v>1974</v>
      </c>
      <c r="C614" t="s">
        <v>54</v>
      </c>
      <c r="D614" t="s">
        <v>73</v>
      </c>
      <c r="E614" t="s">
        <v>484</v>
      </c>
      <c r="F614">
        <v>1</v>
      </c>
    </row>
    <row r="615" spans="1:6" x14ac:dyDescent="0.35">
      <c r="A615" t="s">
        <v>693</v>
      </c>
      <c r="B615">
        <v>1974</v>
      </c>
      <c r="C615" t="s">
        <v>54</v>
      </c>
      <c r="D615" t="s">
        <v>73</v>
      </c>
      <c r="E615" t="s">
        <v>484</v>
      </c>
      <c r="F615">
        <v>1</v>
      </c>
    </row>
    <row r="616" spans="1:6" x14ac:dyDescent="0.35">
      <c r="A616" t="s">
        <v>694</v>
      </c>
      <c r="B616">
        <v>1974</v>
      </c>
      <c r="C616" t="s">
        <v>54</v>
      </c>
      <c r="D616" t="s">
        <v>73</v>
      </c>
      <c r="E616" t="s">
        <v>484</v>
      </c>
      <c r="F616">
        <v>1</v>
      </c>
    </row>
    <row r="617" spans="1:6" x14ac:dyDescent="0.35">
      <c r="A617" t="s">
        <v>695</v>
      </c>
      <c r="B617">
        <v>1974</v>
      </c>
      <c r="C617" t="s">
        <v>54</v>
      </c>
      <c r="D617" t="s">
        <v>73</v>
      </c>
      <c r="E617" t="s">
        <v>74</v>
      </c>
      <c r="F617">
        <v>1</v>
      </c>
    </row>
    <row r="618" spans="1:6" x14ac:dyDescent="0.35">
      <c r="A618" t="s">
        <v>696</v>
      </c>
      <c r="B618">
        <v>1974</v>
      </c>
      <c r="C618" t="s">
        <v>54</v>
      </c>
      <c r="D618" t="s">
        <v>73</v>
      </c>
      <c r="E618" t="s">
        <v>406</v>
      </c>
      <c r="F618">
        <v>1</v>
      </c>
    </row>
    <row r="619" spans="1:6" x14ac:dyDescent="0.35">
      <c r="A619" t="s">
        <v>697</v>
      </c>
      <c r="B619">
        <v>1974</v>
      </c>
      <c r="C619" t="s">
        <v>54</v>
      </c>
      <c r="D619" t="s">
        <v>73</v>
      </c>
      <c r="E619" t="s">
        <v>406</v>
      </c>
      <c r="F619">
        <v>1</v>
      </c>
    </row>
    <row r="620" spans="1:6" x14ac:dyDescent="0.35">
      <c r="A620" t="s">
        <v>698</v>
      </c>
      <c r="B620">
        <v>1974</v>
      </c>
      <c r="C620" t="s">
        <v>54</v>
      </c>
      <c r="D620" t="s">
        <v>73</v>
      </c>
      <c r="E620" t="s">
        <v>406</v>
      </c>
      <c r="F620">
        <v>1</v>
      </c>
    </row>
    <row r="621" spans="1:6" x14ac:dyDescent="0.35">
      <c r="A621" t="s">
        <v>699</v>
      </c>
      <c r="B621">
        <v>1974</v>
      </c>
      <c r="C621" t="s">
        <v>54</v>
      </c>
      <c r="D621" t="s">
        <v>73</v>
      </c>
      <c r="E621" t="s">
        <v>406</v>
      </c>
      <c r="F621">
        <v>1</v>
      </c>
    </row>
    <row r="622" spans="1:6" x14ac:dyDescent="0.35">
      <c r="A622" t="s">
        <v>700</v>
      </c>
      <c r="B622">
        <v>1974</v>
      </c>
      <c r="C622" t="s">
        <v>54</v>
      </c>
      <c r="D622" t="s">
        <v>73</v>
      </c>
      <c r="E622" t="s">
        <v>406</v>
      </c>
      <c r="F622">
        <v>1</v>
      </c>
    </row>
    <row r="623" spans="1:6" x14ac:dyDescent="0.35">
      <c r="A623" t="s">
        <v>701</v>
      </c>
      <c r="B623">
        <v>1974</v>
      </c>
      <c r="C623" t="s">
        <v>54</v>
      </c>
      <c r="D623" t="s">
        <v>73</v>
      </c>
      <c r="E623" t="s">
        <v>406</v>
      </c>
      <c r="F623">
        <v>1</v>
      </c>
    </row>
    <row r="624" spans="1:6" x14ac:dyDescent="0.35">
      <c r="A624" t="s">
        <v>702</v>
      </c>
      <c r="B624">
        <v>1974</v>
      </c>
      <c r="C624" t="s">
        <v>54</v>
      </c>
      <c r="D624" t="s">
        <v>73</v>
      </c>
      <c r="E624" t="s">
        <v>406</v>
      </c>
      <c r="F624">
        <v>1</v>
      </c>
    </row>
    <row r="625" spans="1:6" x14ac:dyDescent="0.35">
      <c r="A625" t="s">
        <v>703</v>
      </c>
      <c r="B625">
        <v>1974</v>
      </c>
      <c r="C625" t="s">
        <v>54</v>
      </c>
      <c r="D625" t="s">
        <v>73</v>
      </c>
      <c r="E625" t="s">
        <v>406</v>
      </c>
      <c r="F625">
        <v>1</v>
      </c>
    </row>
    <row r="626" spans="1:6" x14ac:dyDescent="0.35">
      <c r="A626" t="s">
        <v>704</v>
      </c>
      <c r="B626">
        <v>1974</v>
      </c>
      <c r="C626" t="s">
        <v>54</v>
      </c>
      <c r="D626" t="s">
        <v>73</v>
      </c>
      <c r="E626" t="s">
        <v>406</v>
      </c>
      <c r="F626">
        <v>1</v>
      </c>
    </row>
    <row r="627" spans="1:6" x14ac:dyDescent="0.35">
      <c r="A627" t="s">
        <v>705</v>
      </c>
      <c r="B627">
        <v>1974</v>
      </c>
      <c r="C627" t="s">
        <v>55</v>
      </c>
      <c r="D627" t="s">
        <v>73</v>
      </c>
      <c r="E627" t="s">
        <v>406</v>
      </c>
      <c r="F627">
        <v>1</v>
      </c>
    </row>
    <row r="628" spans="1:6" x14ac:dyDescent="0.35">
      <c r="A628" t="s">
        <v>706</v>
      </c>
      <c r="B628">
        <v>1974</v>
      </c>
      <c r="C628" t="s">
        <v>54</v>
      </c>
      <c r="D628" t="s">
        <v>73</v>
      </c>
      <c r="E628" t="s">
        <v>406</v>
      </c>
      <c r="F628">
        <v>1</v>
      </c>
    </row>
    <row r="629" spans="1:6" x14ac:dyDescent="0.35">
      <c r="A629" t="s">
        <v>707</v>
      </c>
      <c r="B629">
        <v>1974</v>
      </c>
      <c r="C629" t="s">
        <v>54</v>
      </c>
      <c r="D629" t="s">
        <v>73</v>
      </c>
      <c r="E629" t="s">
        <v>406</v>
      </c>
      <c r="F629">
        <v>1</v>
      </c>
    </row>
    <row r="630" spans="1:6" x14ac:dyDescent="0.35">
      <c r="A630" t="s">
        <v>708</v>
      </c>
      <c r="B630">
        <v>1974</v>
      </c>
      <c r="C630" t="s">
        <v>54</v>
      </c>
      <c r="D630" t="s">
        <v>73</v>
      </c>
      <c r="E630" t="s">
        <v>406</v>
      </c>
      <c r="F630">
        <v>1</v>
      </c>
    </row>
    <row r="631" spans="1:6" x14ac:dyDescent="0.35">
      <c r="A631" t="s">
        <v>709</v>
      </c>
      <c r="B631">
        <v>1974</v>
      </c>
      <c r="C631" t="s">
        <v>55</v>
      </c>
      <c r="D631" t="s">
        <v>73</v>
      </c>
      <c r="E631" t="s">
        <v>406</v>
      </c>
      <c r="F631">
        <v>1</v>
      </c>
    </row>
    <row r="632" spans="1:6" x14ac:dyDescent="0.35">
      <c r="A632" t="s">
        <v>710</v>
      </c>
      <c r="B632">
        <v>1974</v>
      </c>
      <c r="C632" t="s">
        <v>55</v>
      </c>
      <c r="D632" t="s">
        <v>73</v>
      </c>
      <c r="E632" t="s">
        <v>406</v>
      </c>
      <c r="F632">
        <v>1</v>
      </c>
    </row>
    <row r="633" spans="1:6" x14ac:dyDescent="0.35">
      <c r="A633" t="s">
        <v>711</v>
      </c>
      <c r="B633">
        <v>1974</v>
      </c>
      <c r="C633" t="s">
        <v>55</v>
      </c>
      <c r="D633" t="s">
        <v>73</v>
      </c>
      <c r="E633" t="s">
        <v>406</v>
      </c>
      <c r="F633">
        <v>1</v>
      </c>
    </row>
    <row r="634" spans="1:6" x14ac:dyDescent="0.35">
      <c r="A634" t="s">
        <v>712</v>
      </c>
      <c r="B634">
        <v>1974</v>
      </c>
      <c r="C634" t="s">
        <v>55</v>
      </c>
      <c r="D634" t="s">
        <v>73</v>
      </c>
      <c r="E634" t="s">
        <v>406</v>
      </c>
      <c r="F634">
        <v>1</v>
      </c>
    </row>
    <row r="635" spans="1:6" x14ac:dyDescent="0.35">
      <c r="A635" t="s">
        <v>713</v>
      </c>
      <c r="B635">
        <v>1974</v>
      </c>
      <c r="C635" t="s">
        <v>54</v>
      </c>
      <c r="D635" t="s">
        <v>73</v>
      </c>
      <c r="E635" t="s">
        <v>406</v>
      </c>
      <c r="F635">
        <v>1</v>
      </c>
    </row>
    <row r="636" spans="1:6" x14ac:dyDescent="0.35">
      <c r="A636" t="s">
        <v>714</v>
      </c>
      <c r="B636">
        <v>1974</v>
      </c>
      <c r="C636" t="s">
        <v>55</v>
      </c>
      <c r="D636" t="s">
        <v>73</v>
      </c>
      <c r="E636" t="s">
        <v>406</v>
      </c>
      <c r="F636">
        <v>1</v>
      </c>
    </row>
    <row r="637" spans="1:6" x14ac:dyDescent="0.35">
      <c r="A637" t="s">
        <v>715</v>
      </c>
      <c r="B637">
        <v>1974</v>
      </c>
      <c r="C637" t="s">
        <v>55</v>
      </c>
      <c r="D637" t="s">
        <v>73</v>
      </c>
      <c r="E637" t="s">
        <v>406</v>
      </c>
      <c r="F637">
        <v>1</v>
      </c>
    </row>
    <row r="638" spans="1:6" x14ac:dyDescent="0.35">
      <c r="A638" t="s">
        <v>716</v>
      </c>
      <c r="B638">
        <v>1974</v>
      </c>
      <c r="C638" t="s">
        <v>55</v>
      </c>
      <c r="D638" t="s">
        <v>73</v>
      </c>
      <c r="E638" t="s">
        <v>406</v>
      </c>
      <c r="F638">
        <v>1</v>
      </c>
    </row>
    <row r="639" spans="1:6" x14ac:dyDescent="0.35">
      <c r="A639" t="s">
        <v>717</v>
      </c>
      <c r="B639">
        <v>1974</v>
      </c>
      <c r="C639" t="s">
        <v>54</v>
      </c>
      <c r="D639" t="s">
        <v>73</v>
      </c>
      <c r="E639" t="s">
        <v>406</v>
      </c>
      <c r="F639">
        <v>1</v>
      </c>
    </row>
    <row r="640" spans="1:6" x14ac:dyDescent="0.35">
      <c r="A640" t="s">
        <v>718</v>
      </c>
      <c r="B640">
        <v>1974</v>
      </c>
      <c r="C640" t="s">
        <v>55</v>
      </c>
      <c r="D640" t="s">
        <v>73</v>
      </c>
      <c r="E640" t="s">
        <v>406</v>
      </c>
      <c r="F640">
        <v>1</v>
      </c>
    </row>
    <row r="641" spans="1:6" x14ac:dyDescent="0.35">
      <c r="A641" t="s">
        <v>719</v>
      </c>
      <c r="B641">
        <v>1974</v>
      </c>
      <c r="C641" t="s">
        <v>54</v>
      </c>
      <c r="D641" t="s">
        <v>73</v>
      </c>
      <c r="E641" t="s">
        <v>406</v>
      </c>
      <c r="F641">
        <v>1</v>
      </c>
    </row>
    <row r="642" spans="1:6" x14ac:dyDescent="0.35">
      <c r="A642" t="s">
        <v>720</v>
      </c>
      <c r="B642">
        <v>1974</v>
      </c>
      <c r="C642" t="s">
        <v>55</v>
      </c>
      <c r="D642" t="s">
        <v>73</v>
      </c>
      <c r="E642" t="s">
        <v>406</v>
      </c>
      <c r="F642">
        <v>1</v>
      </c>
    </row>
    <row r="643" spans="1:6" x14ac:dyDescent="0.35">
      <c r="A643" t="s">
        <v>721</v>
      </c>
      <c r="B643">
        <v>1974</v>
      </c>
      <c r="C643" t="s">
        <v>55</v>
      </c>
      <c r="D643" t="s">
        <v>73</v>
      </c>
      <c r="E643" t="s">
        <v>406</v>
      </c>
      <c r="F643">
        <v>1</v>
      </c>
    </row>
    <row r="644" spans="1:6" x14ac:dyDescent="0.35">
      <c r="A644" t="s">
        <v>722</v>
      </c>
      <c r="B644">
        <v>1974</v>
      </c>
      <c r="C644" t="s">
        <v>55</v>
      </c>
      <c r="D644" t="s">
        <v>73</v>
      </c>
      <c r="E644" t="s">
        <v>406</v>
      </c>
      <c r="F644">
        <v>1</v>
      </c>
    </row>
    <row r="645" spans="1:6" x14ac:dyDescent="0.35">
      <c r="A645" t="s">
        <v>723</v>
      </c>
      <c r="B645">
        <v>1974</v>
      </c>
      <c r="C645" t="s">
        <v>54</v>
      </c>
      <c r="D645" t="s">
        <v>73</v>
      </c>
      <c r="E645" t="s">
        <v>406</v>
      </c>
      <c r="F645">
        <v>1</v>
      </c>
    </row>
    <row r="646" spans="1:6" x14ac:dyDescent="0.35">
      <c r="A646" t="s">
        <v>724</v>
      </c>
      <c r="B646">
        <v>1974</v>
      </c>
      <c r="C646" t="s">
        <v>55</v>
      </c>
      <c r="D646" t="s">
        <v>73</v>
      </c>
      <c r="E646" t="s">
        <v>406</v>
      </c>
      <c r="F646">
        <v>1</v>
      </c>
    </row>
    <row r="647" spans="1:6" x14ac:dyDescent="0.35">
      <c r="A647" t="s">
        <v>725</v>
      </c>
      <c r="B647">
        <v>1974</v>
      </c>
      <c r="C647" t="s">
        <v>54</v>
      </c>
      <c r="D647" t="s">
        <v>73</v>
      </c>
      <c r="E647" t="s">
        <v>74</v>
      </c>
      <c r="F647">
        <v>1</v>
      </c>
    </row>
    <row r="648" spans="1:6" x14ac:dyDescent="0.35">
      <c r="A648" t="s">
        <v>726</v>
      </c>
      <c r="B648">
        <v>1974</v>
      </c>
      <c r="C648" t="s">
        <v>55</v>
      </c>
      <c r="D648" t="s">
        <v>73</v>
      </c>
      <c r="E648" t="s">
        <v>74</v>
      </c>
      <c r="F648">
        <v>1</v>
      </c>
    </row>
    <row r="649" spans="1:6" x14ac:dyDescent="0.35">
      <c r="A649" t="s">
        <v>727</v>
      </c>
      <c r="B649">
        <v>1974</v>
      </c>
      <c r="C649" t="s">
        <v>54</v>
      </c>
      <c r="D649" t="s">
        <v>73</v>
      </c>
      <c r="E649" t="s">
        <v>74</v>
      </c>
      <c r="F649">
        <v>1</v>
      </c>
    </row>
    <row r="650" spans="1:6" x14ac:dyDescent="0.35">
      <c r="A650" t="s">
        <v>728</v>
      </c>
      <c r="B650">
        <v>1974</v>
      </c>
      <c r="C650" t="s">
        <v>54</v>
      </c>
      <c r="D650" t="s">
        <v>73</v>
      </c>
      <c r="E650" t="s">
        <v>74</v>
      </c>
      <c r="F650">
        <v>1</v>
      </c>
    </row>
    <row r="651" spans="1:6" x14ac:dyDescent="0.35">
      <c r="A651" t="s">
        <v>729</v>
      </c>
      <c r="B651">
        <v>1974</v>
      </c>
      <c r="C651" t="s">
        <v>55</v>
      </c>
      <c r="D651" t="s">
        <v>73</v>
      </c>
      <c r="E651" t="s">
        <v>406</v>
      </c>
      <c r="F651">
        <v>1</v>
      </c>
    </row>
    <row r="652" spans="1:6" x14ac:dyDescent="0.35">
      <c r="A652" t="s">
        <v>730</v>
      </c>
      <c r="B652">
        <v>1974</v>
      </c>
      <c r="C652" t="s">
        <v>55</v>
      </c>
      <c r="D652" t="s">
        <v>73</v>
      </c>
      <c r="E652" t="s">
        <v>406</v>
      </c>
      <c r="F652">
        <v>1</v>
      </c>
    </row>
    <row r="653" spans="1:6" x14ac:dyDescent="0.35">
      <c r="A653" t="s">
        <v>731</v>
      </c>
      <c r="B653">
        <v>1974</v>
      </c>
      <c r="C653" t="s">
        <v>54</v>
      </c>
      <c r="D653" t="s">
        <v>73</v>
      </c>
      <c r="E653" t="s">
        <v>406</v>
      </c>
      <c r="F653">
        <v>1</v>
      </c>
    </row>
    <row r="654" spans="1:6" x14ac:dyDescent="0.35">
      <c r="A654" t="s">
        <v>732</v>
      </c>
      <c r="B654">
        <v>1974</v>
      </c>
      <c r="C654" t="s">
        <v>55</v>
      </c>
      <c r="D654" t="s">
        <v>73</v>
      </c>
      <c r="E654" t="s">
        <v>406</v>
      </c>
      <c r="F654">
        <v>1</v>
      </c>
    </row>
    <row r="655" spans="1:6" x14ac:dyDescent="0.35">
      <c r="A655" t="s">
        <v>733</v>
      </c>
      <c r="B655">
        <v>1974</v>
      </c>
      <c r="C655" t="s">
        <v>54</v>
      </c>
      <c r="D655" t="s">
        <v>73</v>
      </c>
      <c r="E655" t="s">
        <v>406</v>
      </c>
      <c r="F655">
        <v>1</v>
      </c>
    </row>
    <row r="656" spans="1:6" x14ac:dyDescent="0.35">
      <c r="A656" t="s">
        <v>734</v>
      </c>
      <c r="B656">
        <v>1974</v>
      </c>
      <c r="C656" t="s">
        <v>55</v>
      </c>
      <c r="D656" t="s">
        <v>73</v>
      </c>
      <c r="E656" t="s">
        <v>406</v>
      </c>
      <c r="F656">
        <v>1</v>
      </c>
    </row>
    <row r="657" spans="1:6" x14ac:dyDescent="0.35">
      <c r="A657" t="s">
        <v>735</v>
      </c>
      <c r="B657">
        <v>1974</v>
      </c>
      <c r="C657" t="s">
        <v>54</v>
      </c>
      <c r="D657" t="s">
        <v>73</v>
      </c>
      <c r="E657" t="s">
        <v>406</v>
      </c>
      <c r="F657">
        <v>1</v>
      </c>
    </row>
    <row r="658" spans="1:6" x14ac:dyDescent="0.35">
      <c r="A658" t="s">
        <v>736</v>
      </c>
      <c r="B658">
        <v>1974</v>
      </c>
      <c r="C658" t="s">
        <v>55</v>
      </c>
      <c r="D658" t="s">
        <v>73</v>
      </c>
      <c r="E658" t="s">
        <v>406</v>
      </c>
      <c r="F658">
        <v>1</v>
      </c>
    </row>
    <row r="659" spans="1:6" x14ac:dyDescent="0.35">
      <c r="A659" t="s">
        <v>737</v>
      </c>
      <c r="B659">
        <v>1974</v>
      </c>
      <c r="C659" t="s">
        <v>55</v>
      </c>
      <c r="D659" t="s">
        <v>73</v>
      </c>
      <c r="E659" t="s">
        <v>406</v>
      </c>
      <c r="F659">
        <v>1</v>
      </c>
    </row>
    <row r="660" spans="1:6" x14ac:dyDescent="0.35">
      <c r="A660" t="s">
        <v>738</v>
      </c>
      <c r="B660">
        <v>1974</v>
      </c>
      <c r="C660" t="s">
        <v>55</v>
      </c>
      <c r="D660" t="s">
        <v>73</v>
      </c>
      <c r="E660" t="s">
        <v>406</v>
      </c>
      <c r="F660">
        <v>1</v>
      </c>
    </row>
    <row r="661" spans="1:6" x14ac:dyDescent="0.35">
      <c r="A661" t="s">
        <v>739</v>
      </c>
      <c r="B661">
        <v>1974</v>
      </c>
      <c r="C661" t="s">
        <v>55</v>
      </c>
      <c r="D661" t="s">
        <v>73</v>
      </c>
      <c r="E661" t="s">
        <v>406</v>
      </c>
      <c r="F661">
        <v>1</v>
      </c>
    </row>
    <row r="662" spans="1:6" x14ac:dyDescent="0.35">
      <c r="A662" t="s">
        <v>740</v>
      </c>
      <c r="B662">
        <v>1974</v>
      </c>
      <c r="C662" t="s">
        <v>55</v>
      </c>
      <c r="D662" t="s">
        <v>73</v>
      </c>
      <c r="E662" t="s">
        <v>406</v>
      </c>
      <c r="F662">
        <v>1</v>
      </c>
    </row>
    <row r="663" spans="1:6" x14ac:dyDescent="0.35">
      <c r="A663" t="s">
        <v>741</v>
      </c>
      <c r="B663">
        <v>1974</v>
      </c>
      <c r="C663" t="s">
        <v>54</v>
      </c>
      <c r="D663" t="s">
        <v>73</v>
      </c>
      <c r="E663" t="s">
        <v>406</v>
      </c>
      <c r="F663">
        <v>1</v>
      </c>
    </row>
    <row r="664" spans="1:6" x14ac:dyDescent="0.35">
      <c r="A664" t="s">
        <v>742</v>
      </c>
      <c r="B664">
        <v>1974</v>
      </c>
      <c r="C664" t="s">
        <v>55</v>
      </c>
      <c r="D664" t="s">
        <v>73</v>
      </c>
      <c r="E664" t="s">
        <v>74</v>
      </c>
      <c r="F664">
        <v>1</v>
      </c>
    </row>
    <row r="665" spans="1:6" x14ac:dyDescent="0.35">
      <c r="A665" t="s">
        <v>743</v>
      </c>
      <c r="B665">
        <v>1974</v>
      </c>
      <c r="C665" t="s">
        <v>54</v>
      </c>
      <c r="D665" t="s">
        <v>73</v>
      </c>
      <c r="E665" t="s">
        <v>74</v>
      </c>
      <c r="F665">
        <v>1</v>
      </c>
    </row>
    <row r="666" spans="1:6" x14ac:dyDescent="0.35">
      <c r="A666" t="s">
        <v>744</v>
      </c>
      <c r="B666">
        <v>1974</v>
      </c>
      <c r="C666" t="s">
        <v>55</v>
      </c>
      <c r="D666" t="s">
        <v>73</v>
      </c>
      <c r="E666" t="s">
        <v>74</v>
      </c>
      <c r="F666">
        <v>1</v>
      </c>
    </row>
    <row r="667" spans="1:6" x14ac:dyDescent="0.35">
      <c r="A667" t="s">
        <v>745</v>
      </c>
      <c r="B667">
        <v>1974</v>
      </c>
      <c r="C667" t="s">
        <v>54</v>
      </c>
      <c r="D667" t="s">
        <v>73</v>
      </c>
      <c r="E667" t="s">
        <v>74</v>
      </c>
      <c r="F667">
        <v>1</v>
      </c>
    </row>
    <row r="668" spans="1:6" x14ac:dyDescent="0.35">
      <c r="A668" t="s">
        <v>746</v>
      </c>
      <c r="B668">
        <v>1974</v>
      </c>
      <c r="C668" t="s">
        <v>54</v>
      </c>
      <c r="D668" t="s">
        <v>73</v>
      </c>
      <c r="E668" t="s">
        <v>76</v>
      </c>
      <c r="F668">
        <v>1</v>
      </c>
    </row>
    <row r="669" spans="1:6" x14ac:dyDescent="0.35">
      <c r="A669" t="s">
        <v>747</v>
      </c>
      <c r="B669">
        <v>1974</v>
      </c>
      <c r="C669" t="s">
        <v>55</v>
      </c>
      <c r="D669" t="s">
        <v>73</v>
      </c>
      <c r="E669" t="s">
        <v>76</v>
      </c>
      <c r="F669">
        <v>1</v>
      </c>
    </row>
    <row r="670" spans="1:6" x14ac:dyDescent="0.35">
      <c r="A670" t="s">
        <v>748</v>
      </c>
      <c r="B670">
        <v>1974</v>
      </c>
      <c r="C670" t="s">
        <v>54</v>
      </c>
      <c r="D670" t="s">
        <v>73</v>
      </c>
      <c r="E670" t="s">
        <v>76</v>
      </c>
      <c r="F670">
        <v>1</v>
      </c>
    </row>
    <row r="671" spans="1:6" x14ac:dyDescent="0.35">
      <c r="A671" t="s">
        <v>749</v>
      </c>
      <c r="B671">
        <v>1974</v>
      </c>
      <c r="C671" t="s">
        <v>56</v>
      </c>
      <c r="D671" t="s">
        <v>73</v>
      </c>
      <c r="E671" t="s">
        <v>76</v>
      </c>
      <c r="F671">
        <v>1</v>
      </c>
    </row>
    <row r="672" spans="1:6" x14ac:dyDescent="0.35">
      <c r="A672" t="s">
        <v>750</v>
      </c>
      <c r="B672">
        <v>1974</v>
      </c>
      <c r="C672" t="s">
        <v>56</v>
      </c>
      <c r="D672" t="s">
        <v>73</v>
      </c>
      <c r="E672" t="s">
        <v>76</v>
      </c>
      <c r="F672">
        <v>1</v>
      </c>
    </row>
    <row r="673" spans="1:6" x14ac:dyDescent="0.35">
      <c r="A673" t="s">
        <v>751</v>
      </c>
      <c r="B673">
        <v>1974</v>
      </c>
      <c r="C673" t="s">
        <v>56</v>
      </c>
      <c r="D673" t="s">
        <v>441</v>
      </c>
      <c r="E673" t="s">
        <v>76</v>
      </c>
      <c r="F673">
        <v>1</v>
      </c>
    </row>
    <row r="674" spans="1:6" x14ac:dyDescent="0.35">
      <c r="A674" t="s">
        <v>752</v>
      </c>
      <c r="B674">
        <v>1974</v>
      </c>
      <c r="C674" t="s">
        <v>56</v>
      </c>
      <c r="D674" t="s">
        <v>73</v>
      </c>
      <c r="E674" t="s">
        <v>76</v>
      </c>
      <c r="F674">
        <v>1</v>
      </c>
    </row>
    <row r="675" spans="1:6" x14ac:dyDescent="0.35">
      <c r="A675" t="s">
        <v>753</v>
      </c>
      <c r="B675">
        <v>1974</v>
      </c>
      <c r="C675" t="s">
        <v>56</v>
      </c>
      <c r="D675" t="s">
        <v>73</v>
      </c>
      <c r="E675" t="s">
        <v>76</v>
      </c>
      <c r="F675">
        <v>1</v>
      </c>
    </row>
    <row r="676" spans="1:6" x14ac:dyDescent="0.35">
      <c r="A676" t="s">
        <v>754</v>
      </c>
      <c r="B676">
        <v>1974</v>
      </c>
      <c r="C676" t="s">
        <v>56</v>
      </c>
      <c r="D676" t="s">
        <v>73</v>
      </c>
      <c r="E676" t="s">
        <v>76</v>
      </c>
      <c r="F676">
        <v>1</v>
      </c>
    </row>
    <row r="677" spans="1:6" x14ac:dyDescent="0.35">
      <c r="A677" t="s">
        <v>755</v>
      </c>
      <c r="B677">
        <v>1974</v>
      </c>
      <c r="C677" t="s">
        <v>56</v>
      </c>
      <c r="D677" t="s">
        <v>73</v>
      </c>
      <c r="E677" t="s">
        <v>76</v>
      </c>
      <c r="F677">
        <v>1</v>
      </c>
    </row>
    <row r="678" spans="1:6" x14ac:dyDescent="0.35">
      <c r="A678" t="s">
        <v>756</v>
      </c>
      <c r="B678">
        <v>1974</v>
      </c>
      <c r="C678" t="s">
        <v>56</v>
      </c>
      <c r="D678" t="s">
        <v>73</v>
      </c>
      <c r="E678" t="s">
        <v>76</v>
      </c>
      <c r="F678">
        <v>1</v>
      </c>
    </row>
    <row r="679" spans="1:6" x14ac:dyDescent="0.35">
      <c r="A679" t="s">
        <v>757</v>
      </c>
      <c r="B679">
        <v>1974</v>
      </c>
      <c r="C679" t="s">
        <v>56</v>
      </c>
      <c r="D679" t="s">
        <v>73</v>
      </c>
      <c r="E679" t="s">
        <v>76</v>
      </c>
      <c r="F679">
        <v>1</v>
      </c>
    </row>
    <row r="680" spans="1:6" x14ac:dyDescent="0.35">
      <c r="A680" t="s">
        <v>758</v>
      </c>
      <c r="B680">
        <v>1974</v>
      </c>
      <c r="C680" t="s">
        <v>56</v>
      </c>
      <c r="D680" t="s">
        <v>73</v>
      </c>
      <c r="E680" t="s">
        <v>76</v>
      </c>
      <c r="F680">
        <v>1</v>
      </c>
    </row>
    <row r="681" spans="1:6" x14ac:dyDescent="0.35">
      <c r="A681" t="s">
        <v>759</v>
      </c>
      <c r="B681">
        <v>1974</v>
      </c>
      <c r="C681" t="s">
        <v>56</v>
      </c>
      <c r="D681" t="s">
        <v>73</v>
      </c>
      <c r="E681" t="s">
        <v>76</v>
      </c>
      <c r="F681">
        <v>1</v>
      </c>
    </row>
    <row r="682" spans="1:6" x14ac:dyDescent="0.35">
      <c r="A682" t="s">
        <v>760</v>
      </c>
      <c r="B682">
        <v>1974</v>
      </c>
      <c r="C682" t="s">
        <v>56</v>
      </c>
      <c r="D682" t="s">
        <v>73</v>
      </c>
      <c r="E682" t="s">
        <v>76</v>
      </c>
      <c r="F682">
        <v>1</v>
      </c>
    </row>
    <row r="683" spans="1:6" x14ac:dyDescent="0.35">
      <c r="A683" t="s">
        <v>761</v>
      </c>
      <c r="B683">
        <v>1974</v>
      </c>
      <c r="C683" t="s">
        <v>55</v>
      </c>
      <c r="D683" t="s">
        <v>73</v>
      </c>
      <c r="E683" t="s">
        <v>76</v>
      </c>
      <c r="F683">
        <v>1</v>
      </c>
    </row>
    <row r="684" spans="1:6" x14ac:dyDescent="0.35">
      <c r="A684" t="s">
        <v>762</v>
      </c>
      <c r="B684">
        <v>1974</v>
      </c>
      <c r="C684" t="s">
        <v>56</v>
      </c>
      <c r="D684" t="s">
        <v>73</v>
      </c>
      <c r="E684" t="s">
        <v>76</v>
      </c>
      <c r="F684">
        <v>1</v>
      </c>
    </row>
    <row r="685" spans="1:6" x14ac:dyDescent="0.35">
      <c r="A685" t="s">
        <v>763</v>
      </c>
      <c r="B685">
        <v>1974</v>
      </c>
      <c r="C685" t="s">
        <v>56</v>
      </c>
      <c r="D685" t="s">
        <v>73</v>
      </c>
      <c r="E685" t="s">
        <v>76</v>
      </c>
      <c r="F685">
        <v>1</v>
      </c>
    </row>
    <row r="686" spans="1:6" x14ac:dyDescent="0.35">
      <c r="A686" t="s">
        <v>764</v>
      </c>
      <c r="B686">
        <v>1974</v>
      </c>
      <c r="C686" t="s">
        <v>56</v>
      </c>
      <c r="D686" t="s">
        <v>117</v>
      </c>
      <c r="E686" t="s">
        <v>76</v>
      </c>
      <c r="F686">
        <v>1</v>
      </c>
    </row>
    <row r="687" spans="1:6" x14ac:dyDescent="0.35">
      <c r="A687" t="s">
        <v>765</v>
      </c>
      <c r="B687">
        <v>1974</v>
      </c>
      <c r="C687" t="s">
        <v>56</v>
      </c>
      <c r="D687" t="s">
        <v>73</v>
      </c>
      <c r="E687" t="s">
        <v>76</v>
      </c>
      <c r="F687">
        <v>1</v>
      </c>
    </row>
    <row r="688" spans="1:6" x14ac:dyDescent="0.35">
      <c r="A688" t="s">
        <v>766</v>
      </c>
      <c r="B688">
        <v>1974</v>
      </c>
      <c r="C688" t="s">
        <v>56</v>
      </c>
      <c r="D688" t="s">
        <v>73</v>
      </c>
      <c r="E688" t="s">
        <v>76</v>
      </c>
      <c r="F688">
        <v>1</v>
      </c>
    </row>
    <row r="689" spans="1:6" x14ac:dyDescent="0.35">
      <c r="A689" t="s">
        <v>767</v>
      </c>
      <c r="B689">
        <v>1974</v>
      </c>
      <c r="C689" t="s">
        <v>56</v>
      </c>
      <c r="D689" t="s">
        <v>73</v>
      </c>
      <c r="E689" t="s">
        <v>76</v>
      </c>
      <c r="F689">
        <v>1</v>
      </c>
    </row>
    <row r="690" spans="1:6" x14ac:dyDescent="0.35">
      <c r="A690" t="s">
        <v>768</v>
      </c>
      <c r="B690">
        <v>1974</v>
      </c>
      <c r="C690" t="s">
        <v>56</v>
      </c>
      <c r="D690" t="s">
        <v>73</v>
      </c>
      <c r="E690" t="s">
        <v>76</v>
      </c>
      <c r="F690">
        <v>1</v>
      </c>
    </row>
    <row r="691" spans="1:6" x14ac:dyDescent="0.35">
      <c r="A691" t="s">
        <v>769</v>
      </c>
      <c r="B691">
        <v>1974</v>
      </c>
      <c r="C691" t="s">
        <v>56</v>
      </c>
      <c r="D691" t="s">
        <v>73</v>
      </c>
      <c r="E691" t="s">
        <v>76</v>
      </c>
      <c r="F691">
        <v>1</v>
      </c>
    </row>
    <row r="692" spans="1:6" x14ac:dyDescent="0.35">
      <c r="A692" t="s">
        <v>770</v>
      </c>
      <c r="B692">
        <v>1974</v>
      </c>
      <c r="C692" t="s">
        <v>56</v>
      </c>
      <c r="D692" t="s">
        <v>73</v>
      </c>
      <c r="E692" t="s">
        <v>76</v>
      </c>
      <c r="F692">
        <v>1</v>
      </c>
    </row>
    <row r="693" spans="1:6" x14ac:dyDescent="0.35">
      <c r="A693" t="s">
        <v>771</v>
      </c>
      <c r="B693">
        <v>1974</v>
      </c>
      <c r="C693" t="s">
        <v>54</v>
      </c>
      <c r="D693" t="s">
        <v>73</v>
      </c>
      <c r="E693" t="s">
        <v>76</v>
      </c>
      <c r="F693">
        <v>1</v>
      </c>
    </row>
    <row r="694" spans="1:6" x14ac:dyDescent="0.35">
      <c r="A694" t="s">
        <v>772</v>
      </c>
      <c r="B694">
        <v>1974</v>
      </c>
      <c r="C694" t="s">
        <v>54</v>
      </c>
      <c r="D694" t="s">
        <v>73</v>
      </c>
      <c r="E694" t="s">
        <v>76</v>
      </c>
      <c r="F694">
        <v>1</v>
      </c>
    </row>
    <row r="695" spans="1:6" x14ac:dyDescent="0.35">
      <c r="A695" t="s">
        <v>773</v>
      </c>
      <c r="B695">
        <v>1974</v>
      </c>
      <c r="C695" t="s">
        <v>54</v>
      </c>
      <c r="D695" t="s">
        <v>73</v>
      </c>
      <c r="E695" t="s">
        <v>406</v>
      </c>
      <c r="F695">
        <v>1</v>
      </c>
    </row>
    <row r="696" spans="1:6" x14ac:dyDescent="0.35">
      <c r="A696" t="s">
        <v>774</v>
      </c>
      <c r="B696">
        <v>1974</v>
      </c>
      <c r="C696" t="s">
        <v>54</v>
      </c>
      <c r="D696" t="s">
        <v>73</v>
      </c>
      <c r="E696" t="s">
        <v>406</v>
      </c>
      <c r="F696">
        <v>1</v>
      </c>
    </row>
    <row r="697" spans="1:6" x14ac:dyDescent="0.35">
      <c r="A697" t="s">
        <v>775</v>
      </c>
      <c r="B697">
        <v>1974</v>
      </c>
      <c r="C697" t="s">
        <v>54</v>
      </c>
      <c r="D697" t="s">
        <v>73</v>
      </c>
      <c r="E697" t="s">
        <v>406</v>
      </c>
      <c r="F697">
        <v>1</v>
      </c>
    </row>
    <row r="698" spans="1:6" x14ac:dyDescent="0.35">
      <c r="A698" t="s">
        <v>776</v>
      </c>
      <c r="B698">
        <v>1974</v>
      </c>
      <c r="C698" t="s">
        <v>55</v>
      </c>
      <c r="D698" t="s">
        <v>73</v>
      </c>
      <c r="E698" t="s">
        <v>406</v>
      </c>
      <c r="F698">
        <v>1</v>
      </c>
    </row>
    <row r="699" spans="1:6" x14ac:dyDescent="0.35">
      <c r="A699" t="s">
        <v>777</v>
      </c>
      <c r="B699">
        <v>1974</v>
      </c>
      <c r="C699" t="s">
        <v>54</v>
      </c>
      <c r="D699" t="s">
        <v>73</v>
      </c>
      <c r="E699" t="s">
        <v>406</v>
      </c>
      <c r="F699">
        <v>1</v>
      </c>
    </row>
    <row r="700" spans="1:6" x14ac:dyDescent="0.35">
      <c r="A700" t="s">
        <v>778</v>
      </c>
      <c r="B700">
        <v>1974</v>
      </c>
      <c r="C700" t="s">
        <v>54</v>
      </c>
      <c r="D700" t="s">
        <v>73</v>
      </c>
      <c r="E700" t="s">
        <v>406</v>
      </c>
      <c r="F700">
        <v>1</v>
      </c>
    </row>
    <row r="701" spans="1:6" x14ac:dyDescent="0.35">
      <c r="A701" t="s">
        <v>779</v>
      </c>
      <c r="B701">
        <v>1974</v>
      </c>
      <c r="C701" t="s">
        <v>55</v>
      </c>
      <c r="D701" t="s">
        <v>73</v>
      </c>
      <c r="E701" t="s">
        <v>406</v>
      </c>
      <c r="F701">
        <v>1</v>
      </c>
    </row>
    <row r="702" spans="1:6" x14ac:dyDescent="0.35">
      <c r="A702" t="s">
        <v>780</v>
      </c>
      <c r="B702">
        <v>1974</v>
      </c>
      <c r="C702" t="s">
        <v>55</v>
      </c>
      <c r="D702" t="s">
        <v>73</v>
      </c>
      <c r="E702" t="s">
        <v>406</v>
      </c>
      <c r="F702">
        <v>1</v>
      </c>
    </row>
    <row r="703" spans="1:6" x14ac:dyDescent="0.35">
      <c r="A703" t="s">
        <v>781</v>
      </c>
      <c r="B703">
        <v>1974</v>
      </c>
      <c r="C703" t="s">
        <v>54</v>
      </c>
      <c r="D703" t="s">
        <v>73</v>
      </c>
      <c r="E703" t="s">
        <v>406</v>
      </c>
      <c r="F703">
        <v>1</v>
      </c>
    </row>
    <row r="704" spans="1:6" x14ac:dyDescent="0.35">
      <c r="A704" t="s">
        <v>782</v>
      </c>
      <c r="B704">
        <v>1974</v>
      </c>
      <c r="C704" t="s">
        <v>54</v>
      </c>
      <c r="D704" t="s">
        <v>73</v>
      </c>
      <c r="E704" t="s">
        <v>270</v>
      </c>
      <c r="F704">
        <v>1</v>
      </c>
    </row>
    <row r="705" spans="1:6" x14ac:dyDescent="0.35">
      <c r="A705" t="s">
        <v>783</v>
      </c>
      <c r="B705">
        <v>1975</v>
      </c>
      <c r="C705" t="s">
        <v>55</v>
      </c>
      <c r="D705" t="s">
        <v>73</v>
      </c>
      <c r="E705" t="s">
        <v>406</v>
      </c>
      <c r="F705">
        <v>1</v>
      </c>
    </row>
    <row r="706" spans="1:6" x14ac:dyDescent="0.35">
      <c r="A706" t="s">
        <v>784</v>
      </c>
      <c r="B706">
        <v>1975</v>
      </c>
      <c r="C706" t="s">
        <v>55</v>
      </c>
      <c r="D706" t="s">
        <v>73</v>
      </c>
      <c r="E706" t="s">
        <v>406</v>
      </c>
      <c r="F706">
        <v>1</v>
      </c>
    </row>
    <row r="707" spans="1:6" x14ac:dyDescent="0.35">
      <c r="A707" t="s">
        <v>785</v>
      </c>
      <c r="B707">
        <v>1975</v>
      </c>
      <c r="C707" t="s">
        <v>55</v>
      </c>
      <c r="D707" t="s">
        <v>73</v>
      </c>
      <c r="E707" t="s">
        <v>270</v>
      </c>
      <c r="F707">
        <v>1</v>
      </c>
    </row>
    <row r="708" spans="1:6" x14ac:dyDescent="0.35">
      <c r="A708" t="s">
        <v>786</v>
      </c>
      <c r="B708">
        <v>1975</v>
      </c>
      <c r="C708" t="s">
        <v>54</v>
      </c>
      <c r="D708" t="s">
        <v>73</v>
      </c>
      <c r="E708" t="s">
        <v>270</v>
      </c>
      <c r="F708">
        <v>1</v>
      </c>
    </row>
    <row r="709" spans="1:6" x14ac:dyDescent="0.35">
      <c r="A709" t="s">
        <v>787</v>
      </c>
      <c r="B709">
        <v>1975</v>
      </c>
      <c r="C709" t="s">
        <v>54</v>
      </c>
      <c r="D709" t="s">
        <v>73</v>
      </c>
      <c r="E709" t="s">
        <v>270</v>
      </c>
      <c r="F709">
        <v>1</v>
      </c>
    </row>
    <row r="710" spans="1:6" x14ac:dyDescent="0.35">
      <c r="A710" t="s">
        <v>788</v>
      </c>
      <c r="B710">
        <v>1975</v>
      </c>
      <c r="C710" t="s">
        <v>54</v>
      </c>
      <c r="D710" t="s">
        <v>73</v>
      </c>
      <c r="E710" t="s">
        <v>74</v>
      </c>
      <c r="F710">
        <v>1</v>
      </c>
    </row>
    <row r="711" spans="1:6" x14ac:dyDescent="0.35">
      <c r="A711" t="s">
        <v>789</v>
      </c>
      <c r="B711">
        <v>1975</v>
      </c>
      <c r="C711" t="s">
        <v>54</v>
      </c>
      <c r="D711" t="s">
        <v>73</v>
      </c>
      <c r="E711" t="s">
        <v>74</v>
      </c>
      <c r="F711">
        <v>1</v>
      </c>
    </row>
    <row r="712" spans="1:6" x14ac:dyDescent="0.35">
      <c r="A712" t="s">
        <v>790</v>
      </c>
      <c r="B712">
        <v>1975</v>
      </c>
      <c r="C712" t="s">
        <v>54</v>
      </c>
      <c r="D712" t="s">
        <v>73</v>
      </c>
      <c r="E712" t="s">
        <v>74</v>
      </c>
      <c r="F712">
        <v>1</v>
      </c>
    </row>
    <row r="713" spans="1:6" x14ac:dyDescent="0.35">
      <c r="A713" t="s">
        <v>791</v>
      </c>
      <c r="B713">
        <v>1975</v>
      </c>
      <c r="C713" t="s">
        <v>54</v>
      </c>
      <c r="D713" t="s">
        <v>73</v>
      </c>
      <c r="E713" t="s">
        <v>74</v>
      </c>
      <c r="F713">
        <v>1</v>
      </c>
    </row>
    <row r="714" spans="1:6" x14ac:dyDescent="0.35">
      <c r="A714" t="s">
        <v>792</v>
      </c>
      <c r="B714">
        <v>1975</v>
      </c>
      <c r="C714" t="s">
        <v>54</v>
      </c>
      <c r="D714" t="s">
        <v>73</v>
      </c>
      <c r="E714" t="s">
        <v>74</v>
      </c>
      <c r="F714">
        <v>1</v>
      </c>
    </row>
    <row r="715" spans="1:6" x14ac:dyDescent="0.35">
      <c r="A715" t="s">
        <v>793</v>
      </c>
      <c r="B715">
        <v>1975</v>
      </c>
      <c r="C715" t="s">
        <v>54</v>
      </c>
      <c r="D715" t="s">
        <v>73</v>
      </c>
      <c r="E715" t="s">
        <v>74</v>
      </c>
      <c r="F715">
        <v>1</v>
      </c>
    </row>
    <row r="716" spans="1:6" x14ac:dyDescent="0.35">
      <c r="A716" t="s">
        <v>794</v>
      </c>
      <c r="B716">
        <v>1975</v>
      </c>
      <c r="C716" t="s">
        <v>55</v>
      </c>
      <c r="D716" t="s">
        <v>73</v>
      </c>
      <c r="E716" t="s">
        <v>74</v>
      </c>
      <c r="F716">
        <v>1</v>
      </c>
    </row>
    <row r="717" spans="1:6" x14ac:dyDescent="0.35">
      <c r="A717" t="s">
        <v>795</v>
      </c>
      <c r="B717">
        <v>1975</v>
      </c>
      <c r="C717" t="s">
        <v>54</v>
      </c>
      <c r="D717" t="s">
        <v>73</v>
      </c>
      <c r="E717" t="s">
        <v>74</v>
      </c>
      <c r="F717">
        <v>1</v>
      </c>
    </row>
    <row r="718" spans="1:6" x14ac:dyDescent="0.35">
      <c r="A718" t="s">
        <v>796</v>
      </c>
      <c r="B718">
        <v>1975</v>
      </c>
      <c r="C718" t="s">
        <v>55</v>
      </c>
      <c r="D718" t="s">
        <v>73</v>
      </c>
      <c r="E718" t="s">
        <v>74</v>
      </c>
      <c r="F718">
        <v>1</v>
      </c>
    </row>
    <row r="719" spans="1:6" x14ac:dyDescent="0.35">
      <c r="A719" t="s">
        <v>797</v>
      </c>
      <c r="B719">
        <v>1975</v>
      </c>
      <c r="C719" t="s">
        <v>55</v>
      </c>
      <c r="D719" t="s">
        <v>73</v>
      </c>
      <c r="E719" t="s">
        <v>74</v>
      </c>
      <c r="F719">
        <v>1</v>
      </c>
    </row>
    <row r="720" spans="1:6" x14ac:dyDescent="0.35">
      <c r="A720" t="s">
        <v>798</v>
      </c>
      <c r="B720">
        <v>1975</v>
      </c>
      <c r="C720" t="s">
        <v>55</v>
      </c>
      <c r="D720" t="s">
        <v>73</v>
      </c>
      <c r="E720" t="s">
        <v>74</v>
      </c>
      <c r="F720">
        <v>1</v>
      </c>
    </row>
    <row r="721" spans="1:6" x14ac:dyDescent="0.35">
      <c r="A721" t="s">
        <v>799</v>
      </c>
      <c r="B721">
        <v>1975</v>
      </c>
      <c r="C721" t="s">
        <v>54</v>
      </c>
      <c r="D721" t="s">
        <v>73</v>
      </c>
      <c r="E721" t="s">
        <v>74</v>
      </c>
      <c r="F721">
        <v>1</v>
      </c>
    </row>
    <row r="722" spans="1:6" x14ac:dyDescent="0.35">
      <c r="A722" t="s">
        <v>800</v>
      </c>
      <c r="B722">
        <v>1975</v>
      </c>
      <c r="C722" t="s">
        <v>54</v>
      </c>
      <c r="D722" t="s">
        <v>73</v>
      </c>
      <c r="E722" t="s">
        <v>74</v>
      </c>
      <c r="F722">
        <v>1</v>
      </c>
    </row>
    <row r="723" spans="1:6" x14ac:dyDescent="0.35">
      <c r="A723" t="s">
        <v>801</v>
      </c>
      <c r="B723">
        <v>1975</v>
      </c>
      <c r="C723" t="s">
        <v>54</v>
      </c>
      <c r="D723" t="s">
        <v>73</v>
      </c>
      <c r="E723" t="s">
        <v>74</v>
      </c>
      <c r="F723">
        <v>1</v>
      </c>
    </row>
    <row r="724" spans="1:6" x14ac:dyDescent="0.35">
      <c r="A724" t="s">
        <v>802</v>
      </c>
      <c r="B724">
        <v>1975</v>
      </c>
      <c r="C724" t="s">
        <v>54</v>
      </c>
      <c r="D724" t="s">
        <v>73</v>
      </c>
      <c r="E724" t="s">
        <v>406</v>
      </c>
      <c r="F724">
        <v>1</v>
      </c>
    </row>
    <row r="725" spans="1:6" x14ac:dyDescent="0.35">
      <c r="A725" t="s">
        <v>803</v>
      </c>
      <c r="B725">
        <v>1975</v>
      </c>
      <c r="C725" t="s">
        <v>55</v>
      </c>
      <c r="D725" t="s">
        <v>73</v>
      </c>
      <c r="E725" t="s">
        <v>74</v>
      </c>
      <c r="F725">
        <v>1</v>
      </c>
    </row>
    <row r="726" spans="1:6" x14ac:dyDescent="0.35">
      <c r="A726" t="s">
        <v>804</v>
      </c>
      <c r="B726">
        <v>1975</v>
      </c>
      <c r="C726" t="s">
        <v>55</v>
      </c>
      <c r="D726" t="s">
        <v>117</v>
      </c>
      <c r="E726" t="s">
        <v>74</v>
      </c>
      <c r="F726">
        <v>0</v>
      </c>
    </row>
    <row r="727" spans="1:6" x14ac:dyDescent="0.35">
      <c r="A727" t="s">
        <v>805</v>
      </c>
      <c r="B727">
        <v>1975</v>
      </c>
      <c r="C727" t="s">
        <v>55</v>
      </c>
      <c r="D727" t="s">
        <v>73</v>
      </c>
      <c r="E727" t="s">
        <v>74</v>
      </c>
      <c r="F727">
        <v>1</v>
      </c>
    </row>
    <row r="728" spans="1:6" x14ac:dyDescent="0.35">
      <c r="A728" t="s">
        <v>806</v>
      </c>
      <c r="B728">
        <v>1975</v>
      </c>
      <c r="C728" t="s">
        <v>55</v>
      </c>
      <c r="D728" t="s">
        <v>117</v>
      </c>
      <c r="E728" t="s">
        <v>74</v>
      </c>
      <c r="F728">
        <v>0</v>
      </c>
    </row>
    <row r="729" spans="1:6" x14ac:dyDescent="0.35">
      <c r="A729" t="s">
        <v>807</v>
      </c>
      <c r="B729">
        <v>1975</v>
      </c>
      <c r="C729" t="s">
        <v>55</v>
      </c>
      <c r="D729" t="s">
        <v>73</v>
      </c>
      <c r="E729" t="s">
        <v>74</v>
      </c>
      <c r="F729">
        <v>1</v>
      </c>
    </row>
    <row r="730" spans="1:6" x14ac:dyDescent="0.35">
      <c r="A730" t="s">
        <v>808</v>
      </c>
      <c r="B730">
        <v>1975</v>
      </c>
      <c r="C730" t="s">
        <v>55</v>
      </c>
      <c r="D730" t="s">
        <v>73</v>
      </c>
      <c r="E730" t="s">
        <v>74</v>
      </c>
      <c r="F730">
        <v>1</v>
      </c>
    </row>
    <row r="731" spans="1:6" x14ac:dyDescent="0.35">
      <c r="A731" t="s">
        <v>809</v>
      </c>
      <c r="B731">
        <v>1975</v>
      </c>
      <c r="C731" t="s">
        <v>55</v>
      </c>
      <c r="D731" t="s">
        <v>73</v>
      </c>
      <c r="E731" t="s">
        <v>74</v>
      </c>
      <c r="F731">
        <v>1</v>
      </c>
    </row>
    <row r="732" spans="1:6" x14ac:dyDescent="0.35">
      <c r="A732" t="s">
        <v>810</v>
      </c>
      <c r="B732">
        <v>1975</v>
      </c>
      <c r="C732" t="s">
        <v>55</v>
      </c>
      <c r="D732" t="s">
        <v>73</v>
      </c>
      <c r="E732" t="s">
        <v>74</v>
      </c>
      <c r="F732">
        <v>1</v>
      </c>
    </row>
    <row r="733" spans="1:6" x14ac:dyDescent="0.35">
      <c r="A733" t="s">
        <v>811</v>
      </c>
      <c r="B733">
        <v>1975</v>
      </c>
      <c r="C733" t="s">
        <v>54</v>
      </c>
      <c r="D733" t="s">
        <v>73</v>
      </c>
      <c r="E733" t="s">
        <v>74</v>
      </c>
      <c r="F733">
        <v>1</v>
      </c>
    </row>
    <row r="734" spans="1:6" x14ac:dyDescent="0.35">
      <c r="A734" t="s">
        <v>812</v>
      </c>
      <c r="B734">
        <v>1975</v>
      </c>
      <c r="C734" t="s">
        <v>54</v>
      </c>
      <c r="D734" t="s">
        <v>73</v>
      </c>
      <c r="E734" t="s">
        <v>406</v>
      </c>
      <c r="F734">
        <v>1</v>
      </c>
    </row>
    <row r="735" spans="1:6" x14ac:dyDescent="0.35">
      <c r="A735" t="s">
        <v>813</v>
      </c>
      <c r="B735">
        <v>1975</v>
      </c>
      <c r="C735" t="s">
        <v>54</v>
      </c>
      <c r="D735" t="s">
        <v>73</v>
      </c>
      <c r="E735" t="s">
        <v>406</v>
      </c>
      <c r="F735">
        <v>1</v>
      </c>
    </row>
    <row r="736" spans="1:6" x14ac:dyDescent="0.35">
      <c r="A736" t="s">
        <v>814</v>
      </c>
      <c r="B736">
        <v>1975</v>
      </c>
      <c r="C736" t="s">
        <v>54</v>
      </c>
      <c r="D736" t="s">
        <v>73</v>
      </c>
      <c r="E736" t="s">
        <v>74</v>
      </c>
      <c r="F736">
        <v>1</v>
      </c>
    </row>
    <row r="737" spans="1:6" x14ac:dyDescent="0.35">
      <c r="A737" t="s">
        <v>815</v>
      </c>
      <c r="B737">
        <v>1975</v>
      </c>
      <c r="C737" t="s">
        <v>54</v>
      </c>
      <c r="D737" t="s">
        <v>73</v>
      </c>
      <c r="E737" t="s">
        <v>74</v>
      </c>
      <c r="F737">
        <v>1</v>
      </c>
    </row>
    <row r="738" spans="1:6" x14ac:dyDescent="0.35">
      <c r="A738" t="s">
        <v>816</v>
      </c>
      <c r="B738">
        <v>1975</v>
      </c>
      <c r="C738" t="s">
        <v>54</v>
      </c>
      <c r="D738" t="s">
        <v>73</v>
      </c>
      <c r="E738" t="s">
        <v>74</v>
      </c>
      <c r="F738">
        <v>1</v>
      </c>
    </row>
    <row r="739" spans="1:6" x14ac:dyDescent="0.35">
      <c r="A739" t="s">
        <v>817</v>
      </c>
      <c r="B739">
        <v>1975</v>
      </c>
      <c r="C739" t="s">
        <v>54</v>
      </c>
      <c r="D739" t="s">
        <v>73</v>
      </c>
      <c r="E739" t="s">
        <v>74</v>
      </c>
      <c r="F739">
        <v>1</v>
      </c>
    </row>
    <row r="740" spans="1:6" x14ac:dyDescent="0.35">
      <c r="A740" t="s">
        <v>818</v>
      </c>
      <c r="B740">
        <v>1975</v>
      </c>
      <c r="C740" t="s">
        <v>54</v>
      </c>
      <c r="D740" t="s">
        <v>73</v>
      </c>
      <c r="E740" t="s">
        <v>74</v>
      </c>
      <c r="F740">
        <v>1</v>
      </c>
    </row>
    <row r="741" spans="1:6" x14ac:dyDescent="0.35">
      <c r="A741" t="s">
        <v>819</v>
      </c>
      <c r="B741">
        <v>1975</v>
      </c>
      <c r="C741" t="s">
        <v>54</v>
      </c>
      <c r="D741" t="s">
        <v>73</v>
      </c>
      <c r="E741" t="s">
        <v>74</v>
      </c>
      <c r="F741">
        <v>1</v>
      </c>
    </row>
    <row r="742" spans="1:6" x14ac:dyDescent="0.35">
      <c r="A742" t="s">
        <v>820</v>
      </c>
      <c r="B742">
        <v>1975</v>
      </c>
      <c r="C742" t="s">
        <v>54</v>
      </c>
      <c r="D742" t="s">
        <v>73</v>
      </c>
      <c r="E742" t="s">
        <v>406</v>
      </c>
      <c r="F742">
        <v>1</v>
      </c>
    </row>
    <row r="743" spans="1:6" x14ac:dyDescent="0.35">
      <c r="A743" t="s">
        <v>821</v>
      </c>
      <c r="B743">
        <v>1975</v>
      </c>
      <c r="C743" t="s">
        <v>55</v>
      </c>
      <c r="D743" t="s">
        <v>73</v>
      </c>
      <c r="E743" t="s">
        <v>406</v>
      </c>
      <c r="F743">
        <v>1</v>
      </c>
    </row>
    <row r="744" spans="1:6" x14ac:dyDescent="0.35">
      <c r="A744" t="s">
        <v>822</v>
      </c>
      <c r="B744">
        <v>1975</v>
      </c>
      <c r="C744" t="s">
        <v>54</v>
      </c>
      <c r="D744" t="s">
        <v>73</v>
      </c>
      <c r="E744" t="s">
        <v>406</v>
      </c>
      <c r="F744">
        <v>1</v>
      </c>
    </row>
    <row r="745" spans="1:6" x14ac:dyDescent="0.35">
      <c r="A745" t="s">
        <v>823</v>
      </c>
      <c r="B745">
        <v>1975</v>
      </c>
      <c r="C745" t="s">
        <v>54</v>
      </c>
      <c r="D745" t="s">
        <v>73</v>
      </c>
      <c r="E745" t="s">
        <v>406</v>
      </c>
      <c r="F745">
        <v>1</v>
      </c>
    </row>
    <row r="746" spans="1:6" x14ac:dyDescent="0.35">
      <c r="A746" t="s">
        <v>824</v>
      </c>
      <c r="B746">
        <v>1975</v>
      </c>
      <c r="C746" t="s">
        <v>54</v>
      </c>
      <c r="D746" t="s">
        <v>73</v>
      </c>
      <c r="E746" t="s">
        <v>406</v>
      </c>
      <c r="F746">
        <v>1</v>
      </c>
    </row>
    <row r="747" spans="1:6" x14ac:dyDescent="0.35">
      <c r="A747" t="s">
        <v>825</v>
      </c>
      <c r="B747">
        <v>1975</v>
      </c>
      <c r="C747" t="s">
        <v>54</v>
      </c>
      <c r="D747" t="s">
        <v>73</v>
      </c>
      <c r="E747" t="s">
        <v>74</v>
      </c>
      <c r="F747">
        <v>1</v>
      </c>
    </row>
    <row r="748" spans="1:6" x14ac:dyDescent="0.35">
      <c r="A748" t="s">
        <v>826</v>
      </c>
      <c r="B748">
        <v>1975</v>
      </c>
      <c r="C748" t="s">
        <v>54</v>
      </c>
      <c r="D748" t="s">
        <v>73</v>
      </c>
      <c r="E748" t="s">
        <v>74</v>
      </c>
      <c r="F748">
        <v>1</v>
      </c>
    </row>
    <row r="749" spans="1:6" x14ac:dyDescent="0.35">
      <c r="A749" t="s">
        <v>827</v>
      </c>
      <c r="B749">
        <v>1975</v>
      </c>
      <c r="C749" t="s">
        <v>54</v>
      </c>
      <c r="D749" t="s">
        <v>73</v>
      </c>
      <c r="E749" t="s">
        <v>406</v>
      </c>
      <c r="F749">
        <v>1</v>
      </c>
    </row>
    <row r="750" spans="1:6" x14ac:dyDescent="0.35">
      <c r="A750" t="s">
        <v>828</v>
      </c>
      <c r="B750">
        <v>1975</v>
      </c>
      <c r="C750" t="s">
        <v>54</v>
      </c>
      <c r="D750" t="s">
        <v>73</v>
      </c>
      <c r="E750" t="s">
        <v>406</v>
      </c>
      <c r="F750">
        <v>1</v>
      </c>
    </row>
    <row r="751" spans="1:6" x14ac:dyDescent="0.35">
      <c r="A751" t="s">
        <v>829</v>
      </c>
      <c r="B751">
        <v>1975</v>
      </c>
      <c r="C751" t="s">
        <v>55</v>
      </c>
      <c r="D751" t="s">
        <v>73</v>
      </c>
      <c r="E751" t="s">
        <v>406</v>
      </c>
      <c r="F751">
        <v>1</v>
      </c>
    </row>
    <row r="752" spans="1:6" x14ac:dyDescent="0.35">
      <c r="A752" t="s">
        <v>830</v>
      </c>
      <c r="B752">
        <v>1975</v>
      </c>
      <c r="C752" t="s">
        <v>55</v>
      </c>
      <c r="D752" t="s">
        <v>73</v>
      </c>
      <c r="E752" t="s">
        <v>406</v>
      </c>
      <c r="F752">
        <v>1</v>
      </c>
    </row>
    <row r="753" spans="1:6" x14ac:dyDescent="0.35">
      <c r="A753" t="s">
        <v>831</v>
      </c>
      <c r="B753">
        <v>1975</v>
      </c>
      <c r="C753" t="s">
        <v>55</v>
      </c>
      <c r="D753" t="s">
        <v>73</v>
      </c>
      <c r="E753" t="s">
        <v>406</v>
      </c>
      <c r="F753">
        <v>1</v>
      </c>
    </row>
    <row r="754" spans="1:6" x14ac:dyDescent="0.35">
      <c r="A754" t="s">
        <v>832</v>
      </c>
      <c r="B754">
        <v>1975</v>
      </c>
      <c r="C754" t="s">
        <v>54</v>
      </c>
      <c r="D754" t="s">
        <v>73</v>
      </c>
      <c r="E754" t="s">
        <v>74</v>
      </c>
      <c r="F754">
        <v>1</v>
      </c>
    </row>
    <row r="755" spans="1:6" x14ac:dyDescent="0.35">
      <c r="A755" t="s">
        <v>833</v>
      </c>
      <c r="B755">
        <v>1975</v>
      </c>
      <c r="C755" t="s">
        <v>54</v>
      </c>
      <c r="D755" t="s">
        <v>73</v>
      </c>
      <c r="E755" t="s">
        <v>484</v>
      </c>
      <c r="F755">
        <v>1</v>
      </c>
    </row>
    <row r="756" spans="1:6" x14ac:dyDescent="0.35">
      <c r="A756" t="s">
        <v>834</v>
      </c>
      <c r="B756">
        <v>1975</v>
      </c>
      <c r="C756" t="s">
        <v>54</v>
      </c>
      <c r="D756" t="s">
        <v>73</v>
      </c>
      <c r="E756" t="s">
        <v>484</v>
      </c>
      <c r="F756">
        <v>1</v>
      </c>
    </row>
    <row r="757" spans="1:6" x14ac:dyDescent="0.35">
      <c r="A757" t="s">
        <v>835</v>
      </c>
      <c r="B757">
        <v>1975</v>
      </c>
      <c r="C757" t="s">
        <v>54</v>
      </c>
      <c r="D757" t="s">
        <v>73</v>
      </c>
      <c r="E757" t="s">
        <v>484</v>
      </c>
      <c r="F757">
        <v>1</v>
      </c>
    </row>
    <row r="758" spans="1:6" x14ac:dyDescent="0.35">
      <c r="A758" t="s">
        <v>836</v>
      </c>
      <c r="B758">
        <v>1975</v>
      </c>
      <c r="C758" t="s">
        <v>55</v>
      </c>
      <c r="D758" t="s">
        <v>73</v>
      </c>
      <c r="E758" t="s">
        <v>74</v>
      </c>
      <c r="F758">
        <v>1</v>
      </c>
    </row>
    <row r="759" spans="1:6" x14ac:dyDescent="0.35">
      <c r="A759" t="s">
        <v>837</v>
      </c>
      <c r="B759">
        <v>1975</v>
      </c>
      <c r="C759" t="s">
        <v>54</v>
      </c>
      <c r="D759" t="s">
        <v>117</v>
      </c>
      <c r="E759" t="s">
        <v>74</v>
      </c>
      <c r="F759">
        <v>0</v>
      </c>
    </row>
    <row r="760" spans="1:6" x14ac:dyDescent="0.35">
      <c r="A760" t="s">
        <v>838</v>
      </c>
      <c r="B760">
        <v>1975</v>
      </c>
      <c r="C760" t="s">
        <v>55</v>
      </c>
      <c r="D760" t="s">
        <v>73</v>
      </c>
      <c r="E760" t="s">
        <v>74</v>
      </c>
      <c r="F760">
        <v>1</v>
      </c>
    </row>
    <row r="761" spans="1:6" x14ac:dyDescent="0.35">
      <c r="A761" t="s">
        <v>839</v>
      </c>
      <c r="B761">
        <v>1975</v>
      </c>
      <c r="C761" t="s">
        <v>54</v>
      </c>
      <c r="D761" t="s">
        <v>73</v>
      </c>
      <c r="E761" t="s">
        <v>74</v>
      </c>
      <c r="F761">
        <v>1</v>
      </c>
    </row>
    <row r="762" spans="1:6" x14ac:dyDescent="0.35">
      <c r="A762" t="s">
        <v>840</v>
      </c>
      <c r="B762">
        <v>1975</v>
      </c>
      <c r="C762" t="s">
        <v>54</v>
      </c>
      <c r="D762" t="s">
        <v>73</v>
      </c>
      <c r="E762" t="s">
        <v>74</v>
      </c>
      <c r="F762">
        <v>1</v>
      </c>
    </row>
    <row r="763" spans="1:6" x14ac:dyDescent="0.35">
      <c r="A763" t="s">
        <v>841</v>
      </c>
      <c r="B763">
        <v>1975</v>
      </c>
      <c r="C763" t="s">
        <v>54</v>
      </c>
      <c r="D763" t="s">
        <v>73</v>
      </c>
      <c r="E763" t="s">
        <v>74</v>
      </c>
      <c r="F763">
        <v>1</v>
      </c>
    </row>
    <row r="764" spans="1:6" x14ac:dyDescent="0.35">
      <c r="A764" t="s">
        <v>842</v>
      </c>
      <c r="B764">
        <v>1975</v>
      </c>
      <c r="C764" t="s">
        <v>54</v>
      </c>
      <c r="D764" t="s">
        <v>73</v>
      </c>
      <c r="E764" t="s">
        <v>74</v>
      </c>
      <c r="F764">
        <v>1</v>
      </c>
    </row>
    <row r="765" spans="1:6" x14ac:dyDescent="0.35">
      <c r="A765" t="s">
        <v>843</v>
      </c>
      <c r="B765">
        <v>1975</v>
      </c>
      <c r="C765" t="s">
        <v>56</v>
      </c>
      <c r="D765" t="s">
        <v>73</v>
      </c>
      <c r="E765" t="s">
        <v>74</v>
      </c>
      <c r="F765">
        <v>1</v>
      </c>
    </row>
    <row r="766" spans="1:6" x14ac:dyDescent="0.35">
      <c r="A766" t="s">
        <v>844</v>
      </c>
      <c r="B766">
        <v>1975</v>
      </c>
      <c r="C766" t="s">
        <v>56</v>
      </c>
      <c r="D766" t="s">
        <v>73</v>
      </c>
      <c r="E766" t="s">
        <v>74</v>
      </c>
      <c r="F766">
        <v>1</v>
      </c>
    </row>
    <row r="767" spans="1:6" x14ac:dyDescent="0.35">
      <c r="A767" t="s">
        <v>845</v>
      </c>
      <c r="B767">
        <v>1975</v>
      </c>
      <c r="C767" t="s">
        <v>56</v>
      </c>
      <c r="D767" t="s">
        <v>73</v>
      </c>
      <c r="E767" t="s">
        <v>74</v>
      </c>
      <c r="F767">
        <v>1</v>
      </c>
    </row>
    <row r="768" spans="1:6" x14ac:dyDescent="0.35">
      <c r="A768" t="s">
        <v>846</v>
      </c>
      <c r="B768">
        <v>1975</v>
      </c>
      <c r="C768" t="s">
        <v>56</v>
      </c>
      <c r="D768" t="s">
        <v>73</v>
      </c>
      <c r="E768" t="s">
        <v>74</v>
      </c>
      <c r="F768">
        <v>1</v>
      </c>
    </row>
    <row r="769" spans="1:6" x14ac:dyDescent="0.35">
      <c r="A769" t="s">
        <v>847</v>
      </c>
      <c r="B769">
        <v>1975</v>
      </c>
      <c r="C769" t="s">
        <v>56</v>
      </c>
      <c r="D769" t="s">
        <v>73</v>
      </c>
      <c r="E769" t="s">
        <v>74</v>
      </c>
      <c r="F769">
        <v>1</v>
      </c>
    </row>
    <row r="770" spans="1:6" x14ac:dyDescent="0.35">
      <c r="A770" t="s">
        <v>848</v>
      </c>
      <c r="B770">
        <v>1975</v>
      </c>
      <c r="C770" t="s">
        <v>54</v>
      </c>
      <c r="D770" t="s">
        <v>73</v>
      </c>
      <c r="E770" t="s">
        <v>74</v>
      </c>
      <c r="F770">
        <v>1</v>
      </c>
    </row>
    <row r="771" spans="1:6" x14ac:dyDescent="0.35">
      <c r="A771" t="s">
        <v>849</v>
      </c>
      <c r="B771">
        <v>1975</v>
      </c>
      <c r="C771" t="s">
        <v>54</v>
      </c>
      <c r="D771" t="s">
        <v>73</v>
      </c>
      <c r="E771" t="s">
        <v>74</v>
      </c>
      <c r="F771">
        <v>1</v>
      </c>
    </row>
    <row r="772" spans="1:6" x14ac:dyDescent="0.35">
      <c r="A772" t="s">
        <v>850</v>
      </c>
      <c r="B772">
        <v>1975</v>
      </c>
      <c r="C772" t="s">
        <v>54</v>
      </c>
      <c r="D772" t="s">
        <v>73</v>
      </c>
      <c r="E772" t="s">
        <v>484</v>
      </c>
      <c r="F772">
        <v>1</v>
      </c>
    </row>
    <row r="773" spans="1:6" x14ac:dyDescent="0.35">
      <c r="A773" t="s">
        <v>851</v>
      </c>
      <c r="B773">
        <v>1975</v>
      </c>
      <c r="C773" t="s">
        <v>54</v>
      </c>
      <c r="D773" t="s">
        <v>73</v>
      </c>
      <c r="E773" t="s">
        <v>406</v>
      </c>
      <c r="F773">
        <v>1</v>
      </c>
    </row>
    <row r="774" spans="1:6" x14ac:dyDescent="0.35">
      <c r="A774" t="s">
        <v>852</v>
      </c>
      <c r="B774">
        <v>1975</v>
      </c>
      <c r="C774" t="s">
        <v>54</v>
      </c>
      <c r="D774" t="s">
        <v>73</v>
      </c>
      <c r="E774" t="s">
        <v>406</v>
      </c>
      <c r="F774">
        <v>1</v>
      </c>
    </row>
    <row r="775" spans="1:6" x14ac:dyDescent="0.35">
      <c r="A775" t="s">
        <v>853</v>
      </c>
      <c r="B775">
        <v>1975</v>
      </c>
      <c r="C775" t="s">
        <v>54</v>
      </c>
      <c r="D775" t="s">
        <v>73</v>
      </c>
      <c r="E775" t="s">
        <v>406</v>
      </c>
      <c r="F775">
        <v>1</v>
      </c>
    </row>
    <row r="776" spans="1:6" x14ac:dyDescent="0.35">
      <c r="A776" t="s">
        <v>854</v>
      </c>
      <c r="B776">
        <v>1975</v>
      </c>
      <c r="C776" t="s">
        <v>55</v>
      </c>
      <c r="D776" t="s">
        <v>73</v>
      </c>
      <c r="E776" t="s">
        <v>406</v>
      </c>
      <c r="F776">
        <v>1</v>
      </c>
    </row>
    <row r="777" spans="1:6" x14ac:dyDescent="0.35">
      <c r="A777" t="s">
        <v>855</v>
      </c>
      <c r="B777">
        <v>1975</v>
      </c>
      <c r="C777" t="s">
        <v>54</v>
      </c>
      <c r="D777" t="s">
        <v>73</v>
      </c>
      <c r="E777" t="s">
        <v>406</v>
      </c>
      <c r="F777">
        <v>1</v>
      </c>
    </row>
    <row r="778" spans="1:6" x14ac:dyDescent="0.35">
      <c r="A778" t="s">
        <v>856</v>
      </c>
      <c r="B778">
        <v>1975</v>
      </c>
      <c r="C778" t="s">
        <v>55</v>
      </c>
      <c r="D778" t="s">
        <v>73</v>
      </c>
      <c r="E778" t="s">
        <v>406</v>
      </c>
      <c r="F778">
        <v>1</v>
      </c>
    </row>
    <row r="779" spans="1:6" x14ac:dyDescent="0.35">
      <c r="A779" t="s">
        <v>857</v>
      </c>
      <c r="B779">
        <v>1975</v>
      </c>
      <c r="C779" t="s">
        <v>54</v>
      </c>
      <c r="D779" t="s">
        <v>73</v>
      </c>
      <c r="E779" t="s">
        <v>406</v>
      </c>
      <c r="F779">
        <v>1</v>
      </c>
    </row>
    <row r="780" spans="1:6" x14ac:dyDescent="0.35">
      <c r="A780" t="s">
        <v>858</v>
      </c>
      <c r="B780">
        <v>1975</v>
      </c>
      <c r="C780" t="s">
        <v>54</v>
      </c>
      <c r="D780" t="s">
        <v>73</v>
      </c>
      <c r="E780" t="s">
        <v>406</v>
      </c>
      <c r="F780">
        <v>1</v>
      </c>
    </row>
    <row r="781" spans="1:6" x14ac:dyDescent="0.35">
      <c r="A781" t="s">
        <v>859</v>
      </c>
      <c r="B781">
        <v>1975</v>
      </c>
      <c r="C781" t="s">
        <v>55</v>
      </c>
      <c r="D781" t="s">
        <v>73</v>
      </c>
      <c r="E781" t="s">
        <v>406</v>
      </c>
      <c r="F781">
        <v>1</v>
      </c>
    </row>
    <row r="782" spans="1:6" x14ac:dyDescent="0.35">
      <c r="A782" t="s">
        <v>860</v>
      </c>
      <c r="B782">
        <v>1975</v>
      </c>
      <c r="C782" t="s">
        <v>55</v>
      </c>
      <c r="D782" t="s">
        <v>73</v>
      </c>
      <c r="E782" t="s">
        <v>406</v>
      </c>
      <c r="F782">
        <v>1</v>
      </c>
    </row>
    <row r="783" spans="1:6" x14ac:dyDescent="0.35">
      <c r="A783" t="s">
        <v>861</v>
      </c>
      <c r="B783">
        <v>1975</v>
      </c>
      <c r="C783" t="s">
        <v>54</v>
      </c>
      <c r="D783" t="s">
        <v>73</v>
      </c>
      <c r="E783" t="s">
        <v>406</v>
      </c>
      <c r="F783">
        <v>1</v>
      </c>
    </row>
    <row r="784" spans="1:6" x14ac:dyDescent="0.35">
      <c r="A784" t="s">
        <v>862</v>
      </c>
      <c r="B784">
        <v>1975</v>
      </c>
      <c r="C784" t="s">
        <v>54</v>
      </c>
      <c r="D784" t="s">
        <v>73</v>
      </c>
      <c r="E784" t="s">
        <v>406</v>
      </c>
      <c r="F784">
        <v>1</v>
      </c>
    </row>
    <row r="785" spans="1:6" x14ac:dyDescent="0.35">
      <c r="A785" t="s">
        <v>863</v>
      </c>
      <c r="B785">
        <v>1975</v>
      </c>
      <c r="C785" t="s">
        <v>55</v>
      </c>
      <c r="D785" t="s">
        <v>73</v>
      </c>
      <c r="E785" t="s">
        <v>406</v>
      </c>
      <c r="F785">
        <v>1</v>
      </c>
    </row>
    <row r="786" spans="1:6" x14ac:dyDescent="0.35">
      <c r="A786" t="s">
        <v>864</v>
      </c>
      <c r="B786">
        <v>1975</v>
      </c>
      <c r="C786" t="s">
        <v>55</v>
      </c>
      <c r="D786" t="s">
        <v>73</v>
      </c>
      <c r="E786" t="s">
        <v>406</v>
      </c>
      <c r="F786">
        <v>1</v>
      </c>
    </row>
    <row r="787" spans="1:6" x14ac:dyDescent="0.35">
      <c r="A787" t="s">
        <v>865</v>
      </c>
      <c r="B787">
        <v>1975</v>
      </c>
      <c r="C787" t="s">
        <v>55</v>
      </c>
      <c r="D787" t="s">
        <v>73</v>
      </c>
      <c r="E787" t="s">
        <v>406</v>
      </c>
      <c r="F787">
        <v>1</v>
      </c>
    </row>
    <row r="788" spans="1:6" x14ac:dyDescent="0.35">
      <c r="A788" t="s">
        <v>866</v>
      </c>
      <c r="B788">
        <v>1975</v>
      </c>
      <c r="C788" t="s">
        <v>55</v>
      </c>
      <c r="D788" t="s">
        <v>73</v>
      </c>
      <c r="E788" t="s">
        <v>406</v>
      </c>
      <c r="F788">
        <v>1</v>
      </c>
    </row>
    <row r="789" spans="1:6" x14ac:dyDescent="0.35">
      <c r="A789" t="s">
        <v>867</v>
      </c>
      <c r="B789">
        <v>1975</v>
      </c>
      <c r="C789" t="s">
        <v>54</v>
      </c>
      <c r="D789" t="s">
        <v>73</v>
      </c>
      <c r="E789" t="s">
        <v>406</v>
      </c>
      <c r="F789">
        <v>1</v>
      </c>
    </row>
    <row r="790" spans="1:6" x14ac:dyDescent="0.35">
      <c r="A790" t="s">
        <v>868</v>
      </c>
      <c r="B790">
        <v>1975</v>
      </c>
      <c r="C790" t="s">
        <v>55</v>
      </c>
      <c r="D790" t="s">
        <v>73</v>
      </c>
      <c r="E790" t="s">
        <v>406</v>
      </c>
      <c r="F790">
        <v>1</v>
      </c>
    </row>
    <row r="791" spans="1:6" x14ac:dyDescent="0.35">
      <c r="A791" t="s">
        <v>869</v>
      </c>
      <c r="B791">
        <v>1975</v>
      </c>
      <c r="C791" t="s">
        <v>55</v>
      </c>
      <c r="D791" t="s">
        <v>73</v>
      </c>
      <c r="E791" t="s">
        <v>406</v>
      </c>
      <c r="F791">
        <v>1</v>
      </c>
    </row>
    <row r="792" spans="1:6" x14ac:dyDescent="0.35">
      <c r="A792" t="s">
        <v>870</v>
      </c>
      <c r="B792">
        <v>1975</v>
      </c>
      <c r="C792" t="s">
        <v>55</v>
      </c>
      <c r="D792" t="s">
        <v>73</v>
      </c>
      <c r="E792" t="s">
        <v>406</v>
      </c>
      <c r="F792">
        <v>1</v>
      </c>
    </row>
    <row r="793" spans="1:6" x14ac:dyDescent="0.35">
      <c r="A793" t="s">
        <v>871</v>
      </c>
      <c r="B793">
        <v>1975</v>
      </c>
      <c r="C793" t="s">
        <v>54</v>
      </c>
      <c r="D793" t="s">
        <v>73</v>
      </c>
      <c r="E793" t="s">
        <v>406</v>
      </c>
      <c r="F793">
        <v>1</v>
      </c>
    </row>
    <row r="794" spans="1:6" x14ac:dyDescent="0.35">
      <c r="A794" t="s">
        <v>872</v>
      </c>
      <c r="B794">
        <v>1975</v>
      </c>
      <c r="C794" t="s">
        <v>54</v>
      </c>
      <c r="D794" t="s">
        <v>73</v>
      </c>
      <c r="E794" t="s">
        <v>406</v>
      </c>
      <c r="F794">
        <v>1</v>
      </c>
    </row>
    <row r="795" spans="1:6" x14ac:dyDescent="0.35">
      <c r="A795" t="s">
        <v>873</v>
      </c>
      <c r="B795">
        <v>1975</v>
      </c>
      <c r="C795" t="s">
        <v>54</v>
      </c>
      <c r="D795" t="s">
        <v>73</v>
      </c>
      <c r="E795" t="s">
        <v>74</v>
      </c>
      <c r="F795">
        <v>1</v>
      </c>
    </row>
    <row r="796" spans="1:6" x14ac:dyDescent="0.35">
      <c r="A796" t="s">
        <v>874</v>
      </c>
      <c r="B796">
        <v>1975</v>
      </c>
      <c r="C796" t="s">
        <v>54</v>
      </c>
      <c r="D796" t="s">
        <v>73</v>
      </c>
      <c r="E796" t="s">
        <v>74</v>
      </c>
      <c r="F796">
        <v>1</v>
      </c>
    </row>
    <row r="797" spans="1:6" x14ac:dyDescent="0.35">
      <c r="A797" t="s">
        <v>875</v>
      </c>
      <c r="B797">
        <v>1975</v>
      </c>
      <c r="C797" t="s">
        <v>54</v>
      </c>
      <c r="D797" t="s">
        <v>117</v>
      </c>
      <c r="E797" t="s">
        <v>74</v>
      </c>
      <c r="F797">
        <v>0</v>
      </c>
    </row>
    <row r="798" spans="1:6" x14ac:dyDescent="0.35">
      <c r="A798" t="s">
        <v>876</v>
      </c>
      <c r="B798">
        <v>1975</v>
      </c>
      <c r="C798" t="s">
        <v>54</v>
      </c>
      <c r="D798" t="s">
        <v>73</v>
      </c>
      <c r="E798" t="s">
        <v>74</v>
      </c>
      <c r="F798">
        <v>1</v>
      </c>
    </row>
    <row r="799" spans="1:6" x14ac:dyDescent="0.35">
      <c r="A799" t="s">
        <v>877</v>
      </c>
      <c r="B799">
        <v>1975</v>
      </c>
      <c r="C799" t="s">
        <v>54</v>
      </c>
      <c r="D799" t="s">
        <v>73</v>
      </c>
      <c r="E799" t="s">
        <v>74</v>
      </c>
      <c r="F799">
        <v>1</v>
      </c>
    </row>
    <row r="800" spans="1:6" x14ac:dyDescent="0.35">
      <c r="A800" t="s">
        <v>878</v>
      </c>
      <c r="B800">
        <v>1975</v>
      </c>
      <c r="C800" t="s">
        <v>54</v>
      </c>
      <c r="D800" t="s">
        <v>73</v>
      </c>
      <c r="E800" t="s">
        <v>74</v>
      </c>
      <c r="F800">
        <v>1</v>
      </c>
    </row>
    <row r="801" spans="1:6" x14ac:dyDescent="0.35">
      <c r="A801" t="s">
        <v>879</v>
      </c>
      <c r="B801">
        <v>1975</v>
      </c>
      <c r="C801" t="s">
        <v>54</v>
      </c>
      <c r="D801" t="s">
        <v>73</v>
      </c>
      <c r="E801" t="s">
        <v>74</v>
      </c>
      <c r="F801">
        <v>1</v>
      </c>
    </row>
    <row r="802" spans="1:6" x14ac:dyDescent="0.35">
      <c r="A802" t="s">
        <v>880</v>
      </c>
      <c r="B802">
        <v>1975</v>
      </c>
      <c r="C802" t="s">
        <v>54</v>
      </c>
      <c r="D802" t="s">
        <v>73</v>
      </c>
      <c r="E802" t="s">
        <v>74</v>
      </c>
      <c r="F802">
        <v>1</v>
      </c>
    </row>
    <row r="803" spans="1:6" x14ac:dyDescent="0.35">
      <c r="A803" t="s">
        <v>881</v>
      </c>
      <c r="B803">
        <v>1975</v>
      </c>
      <c r="C803" t="s">
        <v>54</v>
      </c>
      <c r="D803" t="s">
        <v>73</v>
      </c>
      <c r="E803" t="s">
        <v>74</v>
      </c>
      <c r="F803">
        <v>1</v>
      </c>
    </row>
    <row r="804" spans="1:6" x14ac:dyDescent="0.35">
      <c r="A804" t="s">
        <v>882</v>
      </c>
      <c r="B804">
        <v>1975</v>
      </c>
      <c r="C804" t="s">
        <v>54</v>
      </c>
      <c r="D804" t="s">
        <v>73</v>
      </c>
      <c r="E804" t="s">
        <v>74</v>
      </c>
      <c r="F804">
        <v>1</v>
      </c>
    </row>
    <row r="805" spans="1:6" x14ac:dyDescent="0.35">
      <c r="A805" t="s">
        <v>883</v>
      </c>
      <c r="B805">
        <v>1975</v>
      </c>
      <c r="C805" t="s">
        <v>54</v>
      </c>
      <c r="D805" t="s">
        <v>73</v>
      </c>
      <c r="E805" t="s">
        <v>74</v>
      </c>
      <c r="F805">
        <v>1</v>
      </c>
    </row>
    <row r="806" spans="1:6" x14ac:dyDescent="0.35">
      <c r="A806" t="s">
        <v>884</v>
      </c>
      <c r="B806">
        <v>1975</v>
      </c>
      <c r="C806" t="s">
        <v>54</v>
      </c>
      <c r="D806" t="s">
        <v>73</v>
      </c>
      <c r="E806" t="s">
        <v>74</v>
      </c>
      <c r="F806">
        <v>1</v>
      </c>
    </row>
    <row r="807" spans="1:6" x14ac:dyDescent="0.35">
      <c r="A807" t="s">
        <v>885</v>
      </c>
      <c r="B807">
        <v>1975</v>
      </c>
      <c r="C807" t="s">
        <v>54</v>
      </c>
      <c r="D807" t="s">
        <v>73</v>
      </c>
      <c r="E807" t="s">
        <v>406</v>
      </c>
      <c r="F807">
        <v>1</v>
      </c>
    </row>
    <row r="808" spans="1:6" x14ac:dyDescent="0.35">
      <c r="A808" t="s">
        <v>886</v>
      </c>
      <c r="B808">
        <v>1975</v>
      </c>
      <c r="C808" t="s">
        <v>55</v>
      </c>
      <c r="D808" t="s">
        <v>73</v>
      </c>
      <c r="E808" t="s">
        <v>406</v>
      </c>
      <c r="F808">
        <v>1</v>
      </c>
    </row>
    <row r="809" spans="1:6" x14ac:dyDescent="0.35">
      <c r="A809" t="s">
        <v>887</v>
      </c>
      <c r="B809">
        <v>1975</v>
      </c>
      <c r="C809" t="s">
        <v>55</v>
      </c>
      <c r="D809" t="s">
        <v>73</v>
      </c>
      <c r="E809" t="s">
        <v>406</v>
      </c>
      <c r="F809">
        <v>1</v>
      </c>
    </row>
    <row r="810" spans="1:6" x14ac:dyDescent="0.35">
      <c r="A810" t="s">
        <v>888</v>
      </c>
      <c r="B810">
        <v>1975</v>
      </c>
      <c r="C810" t="s">
        <v>55</v>
      </c>
      <c r="D810" t="s">
        <v>73</v>
      </c>
      <c r="E810" t="s">
        <v>406</v>
      </c>
      <c r="F810">
        <v>1</v>
      </c>
    </row>
    <row r="811" spans="1:6" x14ac:dyDescent="0.35">
      <c r="A811" t="s">
        <v>889</v>
      </c>
      <c r="B811">
        <v>1975</v>
      </c>
      <c r="C811" t="s">
        <v>55</v>
      </c>
      <c r="D811" t="s">
        <v>73</v>
      </c>
      <c r="E811" t="s">
        <v>406</v>
      </c>
      <c r="F811">
        <v>1</v>
      </c>
    </row>
    <row r="812" spans="1:6" x14ac:dyDescent="0.35">
      <c r="A812" t="s">
        <v>890</v>
      </c>
      <c r="B812">
        <v>1975</v>
      </c>
      <c r="C812" t="s">
        <v>54</v>
      </c>
      <c r="D812" t="s">
        <v>73</v>
      </c>
      <c r="E812" t="s">
        <v>406</v>
      </c>
      <c r="F812">
        <v>1</v>
      </c>
    </row>
    <row r="813" spans="1:6" x14ac:dyDescent="0.35">
      <c r="A813" t="s">
        <v>891</v>
      </c>
      <c r="B813">
        <v>1975</v>
      </c>
      <c r="C813" t="s">
        <v>55</v>
      </c>
      <c r="D813" t="s">
        <v>73</v>
      </c>
      <c r="E813" t="s">
        <v>406</v>
      </c>
      <c r="F813">
        <v>1</v>
      </c>
    </row>
    <row r="814" spans="1:6" x14ac:dyDescent="0.35">
      <c r="A814" t="s">
        <v>892</v>
      </c>
      <c r="B814">
        <v>1975</v>
      </c>
      <c r="C814" t="s">
        <v>54</v>
      </c>
      <c r="D814" t="s">
        <v>73</v>
      </c>
      <c r="E814" t="s">
        <v>406</v>
      </c>
      <c r="F814">
        <v>1</v>
      </c>
    </row>
    <row r="815" spans="1:6" x14ac:dyDescent="0.35">
      <c r="A815" t="s">
        <v>893</v>
      </c>
      <c r="B815">
        <v>1975</v>
      </c>
      <c r="C815" t="s">
        <v>54</v>
      </c>
      <c r="D815" t="s">
        <v>73</v>
      </c>
      <c r="E815" t="s">
        <v>406</v>
      </c>
      <c r="F815">
        <v>1</v>
      </c>
    </row>
    <row r="816" spans="1:6" x14ac:dyDescent="0.35">
      <c r="A816" t="s">
        <v>894</v>
      </c>
      <c r="B816">
        <v>1975</v>
      </c>
      <c r="C816" t="s">
        <v>54</v>
      </c>
      <c r="D816" t="s">
        <v>73</v>
      </c>
      <c r="E816" t="s">
        <v>406</v>
      </c>
      <c r="F816">
        <v>1</v>
      </c>
    </row>
    <row r="817" spans="1:6" x14ac:dyDescent="0.35">
      <c r="A817" t="s">
        <v>895</v>
      </c>
      <c r="B817">
        <v>1975</v>
      </c>
      <c r="C817" t="s">
        <v>54</v>
      </c>
      <c r="D817" t="s">
        <v>73</v>
      </c>
      <c r="E817" t="s">
        <v>406</v>
      </c>
      <c r="F817">
        <v>1</v>
      </c>
    </row>
    <row r="818" spans="1:6" x14ac:dyDescent="0.35">
      <c r="A818" t="s">
        <v>896</v>
      </c>
      <c r="B818">
        <v>1975</v>
      </c>
      <c r="C818" t="s">
        <v>54</v>
      </c>
      <c r="D818" t="s">
        <v>73</v>
      </c>
      <c r="E818" t="s">
        <v>406</v>
      </c>
      <c r="F818">
        <v>1</v>
      </c>
    </row>
    <row r="819" spans="1:6" x14ac:dyDescent="0.35">
      <c r="A819" t="s">
        <v>897</v>
      </c>
      <c r="B819">
        <v>1975</v>
      </c>
      <c r="C819" t="s">
        <v>54</v>
      </c>
      <c r="D819" t="s">
        <v>73</v>
      </c>
      <c r="E819" t="s">
        <v>74</v>
      </c>
      <c r="F819">
        <v>1</v>
      </c>
    </row>
    <row r="820" spans="1:6" x14ac:dyDescent="0.35">
      <c r="A820" t="s">
        <v>898</v>
      </c>
      <c r="B820">
        <v>1975</v>
      </c>
      <c r="C820" t="s">
        <v>56</v>
      </c>
      <c r="D820" t="s">
        <v>73</v>
      </c>
      <c r="E820" t="s">
        <v>74</v>
      </c>
      <c r="F820">
        <v>1</v>
      </c>
    </row>
    <row r="821" spans="1:6" x14ac:dyDescent="0.35">
      <c r="A821" t="s">
        <v>899</v>
      </c>
      <c r="B821">
        <v>1975</v>
      </c>
      <c r="C821" t="s">
        <v>56</v>
      </c>
      <c r="D821" t="s">
        <v>73</v>
      </c>
      <c r="E821" t="s">
        <v>74</v>
      </c>
      <c r="F821">
        <v>1</v>
      </c>
    </row>
    <row r="822" spans="1:6" x14ac:dyDescent="0.35">
      <c r="A822" t="s">
        <v>900</v>
      </c>
      <c r="B822">
        <v>1975</v>
      </c>
      <c r="C822" t="s">
        <v>54</v>
      </c>
      <c r="D822" t="s">
        <v>73</v>
      </c>
      <c r="E822" t="s">
        <v>74</v>
      </c>
      <c r="F822">
        <v>1</v>
      </c>
    </row>
    <row r="823" spans="1:6" x14ac:dyDescent="0.35">
      <c r="A823" t="s">
        <v>901</v>
      </c>
      <c r="B823">
        <v>1975</v>
      </c>
      <c r="C823" t="s">
        <v>56</v>
      </c>
      <c r="D823" t="s">
        <v>73</v>
      </c>
      <c r="E823" t="s">
        <v>76</v>
      </c>
      <c r="F823">
        <v>1</v>
      </c>
    </row>
    <row r="824" spans="1:6" x14ac:dyDescent="0.35">
      <c r="A824" t="s">
        <v>902</v>
      </c>
      <c r="B824">
        <v>1975</v>
      </c>
      <c r="C824" t="s">
        <v>56</v>
      </c>
      <c r="D824" t="s">
        <v>73</v>
      </c>
      <c r="E824" t="s">
        <v>76</v>
      </c>
      <c r="F824">
        <v>1</v>
      </c>
    </row>
    <row r="825" spans="1:6" x14ac:dyDescent="0.35">
      <c r="A825" t="s">
        <v>903</v>
      </c>
      <c r="B825">
        <v>1975</v>
      </c>
      <c r="C825" t="s">
        <v>56</v>
      </c>
      <c r="D825" t="s">
        <v>73</v>
      </c>
      <c r="E825" t="s">
        <v>76</v>
      </c>
      <c r="F825">
        <v>1</v>
      </c>
    </row>
    <row r="826" spans="1:6" x14ac:dyDescent="0.35">
      <c r="A826" t="s">
        <v>904</v>
      </c>
      <c r="B826">
        <v>1975</v>
      </c>
      <c r="C826" t="s">
        <v>56</v>
      </c>
      <c r="D826" t="s">
        <v>73</v>
      </c>
      <c r="E826" t="s">
        <v>76</v>
      </c>
      <c r="F826">
        <v>1</v>
      </c>
    </row>
    <row r="827" spans="1:6" x14ac:dyDescent="0.35">
      <c r="A827" t="s">
        <v>905</v>
      </c>
      <c r="B827">
        <v>1975</v>
      </c>
      <c r="C827" t="s">
        <v>56</v>
      </c>
      <c r="D827" t="s">
        <v>117</v>
      </c>
      <c r="E827" t="s">
        <v>76</v>
      </c>
      <c r="F827">
        <v>1</v>
      </c>
    </row>
    <row r="828" spans="1:6" x14ac:dyDescent="0.35">
      <c r="A828" t="s">
        <v>906</v>
      </c>
      <c r="B828">
        <v>1975</v>
      </c>
      <c r="C828" t="s">
        <v>55</v>
      </c>
      <c r="D828" t="s">
        <v>73</v>
      </c>
      <c r="E828" t="s">
        <v>76</v>
      </c>
      <c r="F828">
        <v>1</v>
      </c>
    </row>
    <row r="829" spans="1:6" x14ac:dyDescent="0.35">
      <c r="A829" t="s">
        <v>907</v>
      </c>
      <c r="B829">
        <v>1975</v>
      </c>
      <c r="C829" t="s">
        <v>54</v>
      </c>
      <c r="D829" t="s">
        <v>73</v>
      </c>
      <c r="E829" t="s">
        <v>76</v>
      </c>
      <c r="F829">
        <v>1</v>
      </c>
    </row>
    <row r="830" spans="1:6" x14ac:dyDescent="0.35">
      <c r="A830" t="s">
        <v>908</v>
      </c>
      <c r="B830">
        <v>1975</v>
      </c>
      <c r="C830" t="s">
        <v>54</v>
      </c>
      <c r="D830" t="s">
        <v>73</v>
      </c>
      <c r="E830" t="s">
        <v>76</v>
      </c>
      <c r="F830">
        <v>1</v>
      </c>
    </row>
    <row r="831" spans="1:6" x14ac:dyDescent="0.35">
      <c r="A831" t="s">
        <v>909</v>
      </c>
      <c r="B831">
        <v>1975</v>
      </c>
      <c r="C831" t="s">
        <v>56</v>
      </c>
      <c r="D831" t="s">
        <v>73</v>
      </c>
      <c r="E831" t="s">
        <v>76</v>
      </c>
      <c r="F831">
        <v>1</v>
      </c>
    </row>
    <row r="832" spans="1:6" x14ac:dyDescent="0.35">
      <c r="A832" t="s">
        <v>910</v>
      </c>
      <c r="B832">
        <v>1975</v>
      </c>
      <c r="C832" t="s">
        <v>56</v>
      </c>
      <c r="D832" t="s">
        <v>73</v>
      </c>
      <c r="E832" t="s">
        <v>76</v>
      </c>
      <c r="F832">
        <v>1</v>
      </c>
    </row>
    <row r="833" spans="1:6" x14ac:dyDescent="0.35">
      <c r="A833" t="s">
        <v>911</v>
      </c>
      <c r="B833">
        <v>1975</v>
      </c>
      <c r="C833" t="s">
        <v>56</v>
      </c>
      <c r="D833" t="s">
        <v>73</v>
      </c>
      <c r="E833" t="s">
        <v>76</v>
      </c>
      <c r="F833">
        <v>1</v>
      </c>
    </row>
    <row r="834" spans="1:6" x14ac:dyDescent="0.35">
      <c r="A834" t="s">
        <v>912</v>
      </c>
      <c r="B834">
        <v>1975</v>
      </c>
      <c r="C834" t="s">
        <v>56</v>
      </c>
      <c r="D834" t="s">
        <v>73</v>
      </c>
      <c r="E834" t="s">
        <v>76</v>
      </c>
      <c r="F834">
        <v>1</v>
      </c>
    </row>
    <row r="835" spans="1:6" x14ac:dyDescent="0.35">
      <c r="A835" t="s">
        <v>913</v>
      </c>
      <c r="B835">
        <v>1975</v>
      </c>
      <c r="C835" t="s">
        <v>56</v>
      </c>
      <c r="D835" t="s">
        <v>73</v>
      </c>
      <c r="E835" t="s">
        <v>76</v>
      </c>
      <c r="F835">
        <v>1</v>
      </c>
    </row>
    <row r="836" spans="1:6" x14ac:dyDescent="0.35">
      <c r="A836" t="s">
        <v>914</v>
      </c>
      <c r="B836">
        <v>1975</v>
      </c>
      <c r="C836" t="s">
        <v>56</v>
      </c>
      <c r="D836" t="s">
        <v>117</v>
      </c>
      <c r="E836" t="s">
        <v>76</v>
      </c>
      <c r="F836">
        <v>1</v>
      </c>
    </row>
    <row r="837" spans="1:6" x14ac:dyDescent="0.35">
      <c r="A837" t="s">
        <v>915</v>
      </c>
      <c r="B837">
        <v>1975</v>
      </c>
      <c r="C837" t="s">
        <v>56</v>
      </c>
      <c r="D837" t="s">
        <v>73</v>
      </c>
      <c r="E837" t="s">
        <v>76</v>
      </c>
      <c r="F837">
        <v>1</v>
      </c>
    </row>
    <row r="838" spans="1:6" x14ac:dyDescent="0.35">
      <c r="A838" t="s">
        <v>916</v>
      </c>
      <c r="B838">
        <v>1975</v>
      </c>
      <c r="C838" t="s">
        <v>56</v>
      </c>
      <c r="D838" t="s">
        <v>73</v>
      </c>
      <c r="E838" t="s">
        <v>76</v>
      </c>
      <c r="F838">
        <v>1</v>
      </c>
    </row>
    <row r="839" spans="1:6" x14ac:dyDescent="0.35">
      <c r="A839" t="s">
        <v>917</v>
      </c>
      <c r="B839">
        <v>1975</v>
      </c>
      <c r="C839" t="s">
        <v>56</v>
      </c>
      <c r="D839" t="s">
        <v>73</v>
      </c>
      <c r="E839" t="s">
        <v>76</v>
      </c>
      <c r="F839">
        <v>1</v>
      </c>
    </row>
    <row r="840" spans="1:6" x14ac:dyDescent="0.35">
      <c r="A840" t="s">
        <v>918</v>
      </c>
      <c r="B840">
        <v>1975</v>
      </c>
      <c r="C840" t="s">
        <v>56</v>
      </c>
      <c r="D840" t="s">
        <v>73</v>
      </c>
      <c r="E840" t="s">
        <v>76</v>
      </c>
      <c r="F840">
        <v>1</v>
      </c>
    </row>
    <row r="841" spans="1:6" x14ac:dyDescent="0.35">
      <c r="A841" t="s">
        <v>919</v>
      </c>
      <c r="B841">
        <v>1975</v>
      </c>
      <c r="C841" t="s">
        <v>56</v>
      </c>
      <c r="D841" t="s">
        <v>73</v>
      </c>
      <c r="E841" t="s">
        <v>76</v>
      </c>
      <c r="F841">
        <v>1</v>
      </c>
    </row>
    <row r="842" spans="1:6" x14ac:dyDescent="0.35">
      <c r="A842" t="s">
        <v>920</v>
      </c>
      <c r="B842">
        <v>1975</v>
      </c>
      <c r="C842" t="s">
        <v>55</v>
      </c>
      <c r="D842" t="s">
        <v>73</v>
      </c>
      <c r="E842" t="s">
        <v>406</v>
      </c>
      <c r="F842">
        <v>1</v>
      </c>
    </row>
    <row r="843" spans="1:6" x14ac:dyDescent="0.35">
      <c r="A843" t="s">
        <v>921</v>
      </c>
      <c r="B843">
        <v>1975</v>
      </c>
      <c r="C843" t="s">
        <v>55</v>
      </c>
      <c r="D843" t="s">
        <v>73</v>
      </c>
      <c r="E843" t="s">
        <v>406</v>
      </c>
      <c r="F843">
        <v>1</v>
      </c>
    </row>
    <row r="844" spans="1:6" x14ac:dyDescent="0.35">
      <c r="A844" t="s">
        <v>922</v>
      </c>
      <c r="B844">
        <v>1975</v>
      </c>
      <c r="C844" t="s">
        <v>54</v>
      </c>
      <c r="D844" t="s">
        <v>73</v>
      </c>
      <c r="E844" t="s">
        <v>406</v>
      </c>
      <c r="F844">
        <v>1</v>
      </c>
    </row>
    <row r="845" spans="1:6" x14ac:dyDescent="0.35">
      <c r="A845" t="s">
        <v>923</v>
      </c>
      <c r="B845">
        <v>1975</v>
      </c>
      <c r="C845" t="s">
        <v>55</v>
      </c>
      <c r="D845" t="s">
        <v>73</v>
      </c>
      <c r="E845" t="s">
        <v>406</v>
      </c>
      <c r="F845">
        <v>1</v>
      </c>
    </row>
    <row r="846" spans="1:6" x14ac:dyDescent="0.35">
      <c r="A846" t="s">
        <v>924</v>
      </c>
      <c r="B846">
        <v>1975</v>
      </c>
      <c r="C846" t="s">
        <v>54</v>
      </c>
      <c r="D846" t="s">
        <v>73</v>
      </c>
      <c r="E846" t="s">
        <v>406</v>
      </c>
      <c r="F846">
        <v>1</v>
      </c>
    </row>
    <row r="847" spans="1:6" x14ac:dyDescent="0.35">
      <c r="A847" t="s">
        <v>925</v>
      </c>
      <c r="B847">
        <v>1975</v>
      </c>
      <c r="C847" t="s">
        <v>54</v>
      </c>
      <c r="D847" t="s">
        <v>73</v>
      </c>
      <c r="E847" t="s">
        <v>406</v>
      </c>
      <c r="F847">
        <v>1</v>
      </c>
    </row>
    <row r="848" spans="1:6" x14ac:dyDescent="0.35">
      <c r="A848" t="s">
        <v>926</v>
      </c>
      <c r="B848">
        <v>1975</v>
      </c>
      <c r="C848" t="s">
        <v>54</v>
      </c>
      <c r="D848" t="s">
        <v>73</v>
      </c>
      <c r="E848" t="s">
        <v>406</v>
      </c>
      <c r="F848">
        <v>1</v>
      </c>
    </row>
    <row r="849" spans="1:6" x14ac:dyDescent="0.35">
      <c r="A849" t="s">
        <v>927</v>
      </c>
      <c r="B849">
        <v>1975</v>
      </c>
      <c r="C849" t="s">
        <v>54</v>
      </c>
      <c r="D849" t="s">
        <v>73</v>
      </c>
      <c r="E849" t="s">
        <v>406</v>
      </c>
      <c r="F849">
        <v>1</v>
      </c>
    </row>
    <row r="850" spans="1:6" x14ac:dyDescent="0.35">
      <c r="A850" t="s">
        <v>928</v>
      </c>
      <c r="B850">
        <v>1975</v>
      </c>
      <c r="C850" t="s">
        <v>56</v>
      </c>
      <c r="D850" t="s">
        <v>73</v>
      </c>
      <c r="E850" t="s">
        <v>406</v>
      </c>
      <c r="F850">
        <v>1</v>
      </c>
    </row>
    <row r="851" spans="1:6" x14ac:dyDescent="0.35">
      <c r="A851" t="s">
        <v>929</v>
      </c>
      <c r="B851">
        <v>1975</v>
      </c>
      <c r="C851" t="s">
        <v>54</v>
      </c>
      <c r="D851" t="s">
        <v>73</v>
      </c>
      <c r="E851" t="s">
        <v>406</v>
      </c>
      <c r="F851">
        <v>1</v>
      </c>
    </row>
    <row r="852" spans="1:6" x14ac:dyDescent="0.35">
      <c r="A852" t="s">
        <v>930</v>
      </c>
      <c r="B852">
        <v>1975</v>
      </c>
      <c r="C852" t="s">
        <v>54</v>
      </c>
      <c r="D852" t="s">
        <v>73</v>
      </c>
      <c r="E852" t="s">
        <v>406</v>
      </c>
      <c r="F852">
        <v>1</v>
      </c>
    </row>
    <row r="853" spans="1:6" x14ac:dyDescent="0.35">
      <c r="A853" t="s">
        <v>931</v>
      </c>
      <c r="B853">
        <v>1975</v>
      </c>
      <c r="C853" t="s">
        <v>54</v>
      </c>
      <c r="D853" t="s">
        <v>73</v>
      </c>
      <c r="E853" t="s">
        <v>406</v>
      </c>
      <c r="F853">
        <v>1</v>
      </c>
    </row>
    <row r="854" spans="1:6" x14ac:dyDescent="0.35">
      <c r="A854" t="s">
        <v>932</v>
      </c>
      <c r="B854">
        <v>1975</v>
      </c>
      <c r="C854" t="s">
        <v>54</v>
      </c>
      <c r="D854" t="s">
        <v>73</v>
      </c>
      <c r="E854" t="s">
        <v>406</v>
      </c>
      <c r="F854">
        <v>1</v>
      </c>
    </row>
    <row r="855" spans="1:6" x14ac:dyDescent="0.35">
      <c r="A855" t="s">
        <v>933</v>
      </c>
      <c r="B855">
        <v>1975</v>
      </c>
      <c r="C855" t="s">
        <v>55</v>
      </c>
      <c r="D855" t="s">
        <v>73</v>
      </c>
      <c r="E855" t="s">
        <v>406</v>
      </c>
      <c r="F855">
        <v>1</v>
      </c>
    </row>
    <row r="856" spans="1:6" x14ac:dyDescent="0.35">
      <c r="A856" t="s">
        <v>934</v>
      </c>
      <c r="B856">
        <v>1976</v>
      </c>
      <c r="C856" t="s">
        <v>56</v>
      </c>
      <c r="D856" t="s">
        <v>73</v>
      </c>
      <c r="E856" t="s">
        <v>406</v>
      </c>
      <c r="F856">
        <v>1</v>
      </c>
    </row>
    <row r="857" spans="1:6" x14ac:dyDescent="0.35">
      <c r="A857" t="s">
        <v>935</v>
      </c>
      <c r="B857">
        <v>1976</v>
      </c>
      <c r="C857" t="s">
        <v>56</v>
      </c>
      <c r="D857" t="s">
        <v>73</v>
      </c>
      <c r="E857" t="s">
        <v>406</v>
      </c>
      <c r="F857">
        <v>1</v>
      </c>
    </row>
    <row r="858" spans="1:6" x14ac:dyDescent="0.35">
      <c r="A858" t="s">
        <v>936</v>
      </c>
      <c r="B858">
        <v>1976</v>
      </c>
      <c r="C858" t="s">
        <v>56</v>
      </c>
      <c r="D858" t="s">
        <v>73</v>
      </c>
      <c r="E858" t="s">
        <v>406</v>
      </c>
      <c r="F858">
        <v>1</v>
      </c>
    </row>
    <row r="859" spans="1:6" x14ac:dyDescent="0.35">
      <c r="A859" t="s">
        <v>937</v>
      </c>
      <c r="B859">
        <v>1976</v>
      </c>
      <c r="C859" t="s">
        <v>56</v>
      </c>
      <c r="D859" t="s">
        <v>73</v>
      </c>
      <c r="E859" t="s">
        <v>406</v>
      </c>
      <c r="F859">
        <v>1</v>
      </c>
    </row>
    <row r="860" spans="1:6" x14ac:dyDescent="0.35">
      <c r="A860" t="s">
        <v>938</v>
      </c>
      <c r="B860">
        <v>1976</v>
      </c>
      <c r="C860" t="s">
        <v>56</v>
      </c>
      <c r="D860" t="s">
        <v>73</v>
      </c>
      <c r="E860" t="s">
        <v>406</v>
      </c>
      <c r="F860">
        <v>1</v>
      </c>
    </row>
    <row r="861" spans="1:6" x14ac:dyDescent="0.35">
      <c r="A861" t="s">
        <v>939</v>
      </c>
      <c r="B861">
        <v>1976</v>
      </c>
      <c r="C861" t="s">
        <v>56</v>
      </c>
      <c r="D861" t="s">
        <v>73</v>
      </c>
      <c r="E861" t="s">
        <v>406</v>
      </c>
      <c r="F861">
        <v>1</v>
      </c>
    </row>
    <row r="862" spans="1:6" x14ac:dyDescent="0.35">
      <c r="A862" t="s">
        <v>940</v>
      </c>
      <c r="B862">
        <v>1976</v>
      </c>
      <c r="C862" t="s">
        <v>56</v>
      </c>
      <c r="D862" t="s">
        <v>73</v>
      </c>
      <c r="E862" t="s">
        <v>406</v>
      </c>
      <c r="F862">
        <v>1</v>
      </c>
    </row>
    <row r="863" spans="1:6" x14ac:dyDescent="0.35">
      <c r="A863" t="s">
        <v>941</v>
      </c>
      <c r="B863">
        <v>1976</v>
      </c>
      <c r="C863" t="s">
        <v>56</v>
      </c>
      <c r="D863" t="s">
        <v>73</v>
      </c>
      <c r="E863" t="s">
        <v>406</v>
      </c>
      <c r="F863">
        <v>1</v>
      </c>
    </row>
    <row r="864" spans="1:6" x14ac:dyDescent="0.35">
      <c r="A864" t="s">
        <v>942</v>
      </c>
      <c r="B864">
        <v>1976</v>
      </c>
      <c r="C864" t="s">
        <v>56</v>
      </c>
      <c r="D864" t="s">
        <v>73</v>
      </c>
      <c r="E864" t="s">
        <v>406</v>
      </c>
      <c r="F864">
        <v>1</v>
      </c>
    </row>
    <row r="865" spans="1:6" x14ac:dyDescent="0.35">
      <c r="A865" t="s">
        <v>943</v>
      </c>
      <c r="B865">
        <v>1976</v>
      </c>
      <c r="C865" t="s">
        <v>56</v>
      </c>
      <c r="D865" t="s">
        <v>73</v>
      </c>
      <c r="E865" t="s">
        <v>406</v>
      </c>
      <c r="F865">
        <v>1</v>
      </c>
    </row>
    <row r="866" spans="1:6" x14ac:dyDescent="0.35">
      <c r="A866" t="s">
        <v>944</v>
      </c>
      <c r="B866">
        <v>1976</v>
      </c>
      <c r="C866" t="s">
        <v>56</v>
      </c>
      <c r="D866" t="s">
        <v>73</v>
      </c>
      <c r="E866" t="s">
        <v>406</v>
      </c>
      <c r="F866">
        <v>1</v>
      </c>
    </row>
    <row r="867" spans="1:6" x14ac:dyDescent="0.35">
      <c r="A867" t="s">
        <v>945</v>
      </c>
      <c r="B867">
        <v>1976</v>
      </c>
      <c r="C867" t="s">
        <v>56</v>
      </c>
      <c r="D867" t="s">
        <v>73</v>
      </c>
      <c r="E867" t="s">
        <v>406</v>
      </c>
      <c r="F867">
        <v>1</v>
      </c>
    </row>
    <row r="868" spans="1:6" x14ac:dyDescent="0.35">
      <c r="A868" t="s">
        <v>946</v>
      </c>
      <c r="B868">
        <v>1976</v>
      </c>
      <c r="C868" t="s">
        <v>54</v>
      </c>
      <c r="D868" t="s">
        <v>73</v>
      </c>
      <c r="E868" t="s">
        <v>270</v>
      </c>
      <c r="F868">
        <v>1</v>
      </c>
    </row>
    <row r="869" spans="1:6" x14ac:dyDescent="0.35">
      <c r="A869" t="s">
        <v>947</v>
      </c>
      <c r="B869">
        <v>1976</v>
      </c>
      <c r="C869" t="s">
        <v>54</v>
      </c>
      <c r="D869" t="s">
        <v>73</v>
      </c>
      <c r="E869" t="s">
        <v>270</v>
      </c>
      <c r="F869">
        <v>1</v>
      </c>
    </row>
    <row r="870" spans="1:6" x14ac:dyDescent="0.35">
      <c r="A870" t="s">
        <v>948</v>
      </c>
      <c r="B870">
        <v>1976</v>
      </c>
      <c r="C870" t="s">
        <v>54</v>
      </c>
      <c r="D870" t="s">
        <v>73</v>
      </c>
      <c r="E870" t="s">
        <v>270</v>
      </c>
      <c r="F870">
        <v>1</v>
      </c>
    </row>
    <row r="871" spans="1:6" x14ac:dyDescent="0.35">
      <c r="A871" t="s">
        <v>949</v>
      </c>
      <c r="B871">
        <v>1976</v>
      </c>
      <c r="C871" t="s">
        <v>54</v>
      </c>
      <c r="D871" t="s">
        <v>73</v>
      </c>
      <c r="E871" t="s">
        <v>270</v>
      </c>
      <c r="F871">
        <v>1</v>
      </c>
    </row>
    <row r="872" spans="1:6" x14ac:dyDescent="0.35">
      <c r="A872" t="s">
        <v>950</v>
      </c>
      <c r="B872">
        <v>1976</v>
      </c>
      <c r="C872" t="s">
        <v>54</v>
      </c>
      <c r="D872" t="s">
        <v>73</v>
      </c>
      <c r="E872" t="s">
        <v>74</v>
      </c>
      <c r="F872">
        <v>1</v>
      </c>
    </row>
    <row r="873" spans="1:6" x14ac:dyDescent="0.35">
      <c r="A873" t="s">
        <v>951</v>
      </c>
      <c r="B873">
        <v>1976</v>
      </c>
      <c r="C873" t="s">
        <v>55</v>
      </c>
      <c r="D873" t="s">
        <v>73</v>
      </c>
      <c r="E873" t="s">
        <v>74</v>
      </c>
      <c r="F873">
        <v>1</v>
      </c>
    </row>
    <row r="874" spans="1:6" x14ac:dyDescent="0.35">
      <c r="A874" t="s">
        <v>952</v>
      </c>
      <c r="B874">
        <v>1976</v>
      </c>
      <c r="C874" t="s">
        <v>55</v>
      </c>
      <c r="D874" t="s">
        <v>73</v>
      </c>
      <c r="E874" t="s">
        <v>74</v>
      </c>
      <c r="F874">
        <v>1</v>
      </c>
    </row>
    <row r="875" spans="1:6" x14ac:dyDescent="0.35">
      <c r="A875" t="s">
        <v>953</v>
      </c>
      <c r="B875">
        <v>1976</v>
      </c>
      <c r="C875" t="s">
        <v>55</v>
      </c>
      <c r="D875" t="s">
        <v>73</v>
      </c>
      <c r="E875" t="s">
        <v>270</v>
      </c>
      <c r="F875">
        <v>1</v>
      </c>
    </row>
    <row r="876" spans="1:6" x14ac:dyDescent="0.35">
      <c r="A876" t="s">
        <v>954</v>
      </c>
      <c r="B876">
        <v>1976</v>
      </c>
      <c r="C876" t="s">
        <v>54</v>
      </c>
      <c r="D876" t="s">
        <v>73</v>
      </c>
      <c r="E876" t="s">
        <v>74</v>
      </c>
      <c r="F876">
        <v>1</v>
      </c>
    </row>
    <row r="877" spans="1:6" x14ac:dyDescent="0.35">
      <c r="A877" t="s">
        <v>955</v>
      </c>
      <c r="B877">
        <v>1976</v>
      </c>
      <c r="C877" t="s">
        <v>54</v>
      </c>
      <c r="D877" t="s">
        <v>73</v>
      </c>
      <c r="E877" t="s">
        <v>74</v>
      </c>
      <c r="F877">
        <v>1</v>
      </c>
    </row>
    <row r="878" spans="1:6" x14ac:dyDescent="0.35">
      <c r="A878" t="s">
        <v>956</v>
      </c>
      <c r="B878">
        <v>1976</v>
      </c>
      <c r="C878" t="s">
        <v>54</v>
      </c>
      <c r="D878" t="s">
        <v>73</v>
      </c>
      <c r="E878" t="s">
        <v>74</v>
      </c>
      <c r="F878">
        <v>1</v>
      </c>
    </row>
    <row r="879" spans="1:6" x14ac:dyDescent="0.35">
      <c r="A879" t="s">
        <v>957</v>
      </c>
      <c r="B879">
        <v>1976</v>
      </c>
      <c r="C879" t="s">
        <v>54</v>
      </c>
      <c r="D879" t="s">
        <v>73</v>
      </c>
      <c r="E879" t="s">
        <v>74</v>
      </c>
      <c r="F879">
        <v>1</v>
      </c>
    </row>
    <row r="880" spans="1:6" x14ac:dyDescent="0.35">
      <c r="A880" t="s">
        <v>958</v>
      </c>
      <c r="B880">
        <v>1976</v>
      </c>
      <c r="C880" t="s">
        <v>54</v>
      </c>
      <c r="D880" t="s">
        <v>117</v>
      </c>
      <c r="E880" t="s">
        <v>74</v>
      </c>
      <c r="F880">
        <v>0</v>
      </c>
    </row>
    <row r="881" spans="1:6" x14ac:dyDescent="0.35">
      <c r="A881" t="s">
        <v>959</v>
      </c>
      <c r="B881">
        <v>1976</v>
      </c>
      <c r="C881" t="s">
        <v>55</v>
      </c>
      <c r="D881" t="s">
        <v>73</v>
      </c>
      <c r="E881" t="s">
        <v>74</v>
      </c>
      <c r="F881">
        <v>1</v>
      </c>
    </row>
    <row r="882" spans="1:6" x14ac:dyDescent="0.35">
      <c r="A882" t="s">
        <v>960</v>
      </c>
      <c r="B882">
        <v>1976</v>
      </c>
      <c r="C882" t="s">
        <v>55</v>
      </c>
      <c r="D882" t="s">
        <v>73</v>
      </c>
      <c r="E882" t="s">
        <v>74</v>
      </c>
      <c r="F882">
        <v>1</v>
      </c>
    </row>
    <row r="883" spans="1:6" x14ac:dyDescent="0.35">
      <c r="A883" t="s">
        <v>961</v>
      </c>
      <c r="B883">
        <v>1976</v>
      </c>
      <c r="C883" t="s">
        <v>54</v>
      </c>
      <c r="D883" t="s">
        <v>73</v>
      </c>
      <c r="E883" t="s">
        <v>74</v>
      </c>
      <c r="F883">
        <v>1</v>
      </c>
    </row>
    <row r="884" spans="1:6" x14ac:dyDescent="0.35">
      <c r="A884" t="s">
        <v>962</v>
      </c>
      <c r="B884">
        <v>1976</v>
      </c>
      <c r="C884" t="s">
        <v>54</v>
      </c>
      <c r="D884" t="s">
        <v>73</v>
      </c>
      <c r="E884" t="s">
        <v>74</v>
      </c>
      <c r="F884">
        <v>1</v>
      </c>
    </row>
    <row r="885" spans="1:6" x14ac:dyDescent="0.35">
      <c r="A885" t="s">
        <v>963</v>
      </c>
      <c r="B885">
        <v>1976</v>
      </c>
      <c r="C885" t="s">
        <v>55</v>
      </c>
      <c r="D885" t="s">
        <v>73</v>
      </c>
      <c r="E885" t="s">
        <v>74</v>
      </c>
      <c r="F885">
        <v>1</v>
      </c>
    </row>
    <row r="886" spans="1:6" x14ac:dyDescent="0.35">
      <c r="A886" t="s">
        <v>964</v>
      </c>
      <c r="B886">
        <v>1976</v>
      </c>
      <c r="C886" t="s">
        <v>55</v>
      </c>
      <c r="D886" t="s">
        <v>73</v>
      </c>
      <c r="E886" t="s">
        <v>74</v>
      </c>
      <c r="F886">
        <v>1</v>
      </c>
    </row>
    <row r="887" spans="1:6" x14ac:dyDescent="0.35">
      <c r="A887" t="s">
        <v>965</v>
      </c>
      <c r="B887">
        <v>1976</v>
      </c>
      <c r="C887" t="s">
        <v>54</v>
      </c>
      <c r="D887" t="s">
        <v>73</v>
      </c>
      <c r="E887" t="s">
        <v>74</v>
      </c>
      <c r="F887">
        <v>1</v>
      </c>
    </row>
    <row r="888" spans="1:6" x14ac:dyDescent="0.35">
      <c r="A888" t="s">
        <v>966</v>
      </c>
      <c r="B888">
        <v>1976</v>
      </c>
      <c r="C888" t="s">
        <v>56</v>
      </c>
      <c r="D888" t="s">
        <v>73</v>
      </c>
      <c r="E888" t="s">
        <v>74</v>
      </c>
      <c r="F888">
        <v>1</v>
      </c>
    </row>
    <row r="889" spans="1:6" x14ac:dyDescent="0.35">
      <c r="A889" t="s">
        <v>967</v>
      </c>
      <c r="B889">
        <v>1976</v>
      </c>
      <c r="C889" t="s">
        <v>56</v>
      </c>
      <c r="D889" t="s">
        <v>73</v>
      </c>
      <c r="E889" t="s">
        <v>74</v>
      </c>
      <c r="F889">
        <v>1</v>
      </c>
    </row>
    <row r="890" spans="1:6" x14ac:dyDescent="0.35">
      <c r="A890" t="s">
        <v>968</v>
      </c>
      <c r="B890">
        <v>1976</v>
      </c>
      <c r="C890" t="s">
        <v>56</v>
      </c>
      <c r="D890" t="s">
        <v>73</v>
      </c>
      <c r="E890" t="s">
        <v>74</v>
      </c>
      <c r="F890">
        <v>1</v>
      </c>
    </row>
    <row r="891" spans="1:6" x14ac:dyDescent="0.35">
      <c r="A891" t="s">
        <v>969</v>
      </c>
      <c r="B891">
        <v>1976</v>
      </c>
      <c r="C891" t="s">
        <v>54</v>
      </c>
      <c r="D891" t="s">
        <v>73</v>
      </c>
      <c r="E891" t="s">
        <v>74</v>
      </c>
      <c r="F891">
        <v>1</v>
      </c>
    </row>
    <row r="892" spans="1:6" x14ac:dyDescent="0.35">
      <c r="A892" t="s">
        <v>970</v>
      </c>
      <c r="B892">
        <v>1976</v>
      </c>
      <c r="C892" t="s">
        <v>54</v>
      </c>
      <c r="D892" t="s">
        <v>73</v>
      </c>
      <c r="E892" t="s">
        <v>406</v>
      </c>
      <c r="F892">
        <v>1</v>
      </c>
    </row>
    <row r="893" spans="1:6" x14ac:dyDescent="0.35">
      <c r="A893" t="s">
        <v>971</v>
      </c>
      <c r="B893">
        <v>1976</v>
      </c>
      <c r="C893" t="s">
        <v>54</v>
      </c>
      <c r="D893" t="s">
        <v>73</v>
      </c>
      <c r="E893" t="s">
        <v>74</v>
      </c>
      <c r="F893">
        <v>1</v>
      </c>
    </row>
    <row r="894" spans="1:6" x14ac:dyDescent="0.35">
      <c r="A894" t="s">
        <v>972</v>
      </c>
      <c r="B894">
        <v>1976</v>
      </c>
      <c r="C894" t="s">
        <v>54</v>
      </c>
      <c r="D894" t="s">
        <v>73</v>
      </c>
      <c r="E894" t="s">
        <v>74</v>
      </c>
      <c r="F894">
        <v>1</v>
      </c>
    </row>
    <row r="895" spans="1:6" x14ac:dyDescent="0.35">
      <c r="A895" t="s">
        <v>973</v>
      </c>
      <c r="B895">
        <v>1976</v>
      </c>
      <c r="C895" t="s">
        <v>54</v>
      </c>
      <c r="D895" t="s">
        <v>73</v>
      </c>
      <c r="E895" t="s">
        <v>74</v>
      </c>
      <c r="F895">
        <v>1</v>
      </c>
    </row>
    <row r="896" spans="1:6" x14ac:dyDescent="0.35">
      <c r="A896" t="s">
        <v>974</v>
      </c>
      <c r="B896">
        <v>1976</v>
      </c>
      <c r="C896" t="s">
        <v>54</v>
      </c>
      <c r="D896" t="s">
        <v>73</v>
      </c>
      <c r="E896" t="s">
        <v>74</v>
      </c>
      <c r="F896">
        <v>1</v>
      </c>
    </row>
    <row r="897" spans="1:6" x14ac:dyDescent="0.35">
      <c r="A897" t="s">
        <v>975</v>
      </c>
      <c r="B897">
        <v>1976</v>
      </c>
      <c r="C897" t="s">
        <v>54</v>
      </c>
      <c r="D897" t="s">
        <v>117</v>
      </c>
      <c r="E897" t="s">
        <v>74</v>
      </c>
      <c r="F897">
        <v>0</v>
      </c>
    </row>
    <row r="898" spans="1:6" x14ac:dyDescent="0.35">
      <c r="A898" t="s">
        <v>976</v>
      </c>
      <c r="B898">
        <v>1976</v>
      </c>
      <c r="C898" t="s">
        <v>55</v>
      </c>
      <c r="D898" t="s">
        <v>73</v>
      </c>
      <c r="E898" t="s">
        <v>406</v>
      </c>
      <c r="F898">
        <v>1</v>
      </c>
    </row>
    <row r="899" spans="1:6" x14ac:dyDescent="0.35">
      <c r="A899" t="s">
        <v>977</v>
      </c>
      <c r="B899">
        <v>1976</v>
      </c>
      <c r="C899" t="s">
        <v>55</v>
      </c>
      <c r="D899" t="s">
        <v>73</v>
      </c>
      <c r="E899" t="s">
        <v>406</v>
      </c>
      <c r="F899">
        <v>1</v>
      </c>
    </row>
    <row r="900" spans="1:6" x14ac:dyDescent="0.35">
      <c r="A900" t="s">
        <v>978</v>
      </c>
      <c r="B900">
        <v>1976</v>
      </c>
      <c r="C900" t="s">
        <v>55</v>
      </c>
      <c r="D900" t="s">
        <v>73</v>
      </c>
      <c r="E900" t="s">
        <v>406</v>
      </c>
      <c r="F900">
        <v>1</v>
      </c>
    </row>
    <row r="901" spans="1:6" x14ac:dyDescent="0.35">
      <c r="A901" t="s">
        <v>979</v>
      </c>
      <c r="B901">
        <v>1976</v>
      </c>
      <c r="C901" t="s">
        <v>55</v>
      </c>
      <c r="D901" t="s">
        <v>73</v>
      </c>
      <c r="E901" t="s">
        <v>406</v>
      </c>
      <c r="F901">
        <v>1</v>
      </c>
    </row>
    <row r="902" spans="1:6" x14ac:dyDescent="0.35">
      <c r="A902" t="s">
        <v>980</v>
      </c>
      <c r="B902">
        <v>1976</v>
      </c>
      <c r="C902" t="s">
        <v>55</v>
      </c>
      <c r="D902" t="s">
        <v>73</v>
      </c>
      <c r="E902" t="s">
        <v>406</v>
      </c>
      <c r="F902">
        <v>1</v>
      </c>
    </row>
    <row r="903" spans="1:6" x14ac:dyDescent="0.35">
      <c r="A903" t="s">
        <v>981</v>
      </c>
      <c r="B903">
        <v>1976</v>
      </c>
      <c r="C903" t="s">
        <v>54</v>
      </c>
      <c r="D903" t="s">
        <v>73</v>
      </c>
      <c r="E903" t="s">
        <v>406</v>
      </c>
      <c r="F903">
        <v>1</v>
      </c>
    </row>
    <row r="904" spans="1:6" x14ac:dyDescent="0.35">
      <c r="A904" t="s">
        <v>982</v>
      </c>
      <c r="B904">
        <v>1976</v>
      </c>
      <c r="C904" t="s">
        <v>54</v>
      </c>
      <c r="D904" t="s">
        <v>73</v>
      </c>
      <c r="E904" t="s">
        <v>406</v>
      </c>
      <c r="F904">
        <v>1</v>
      </c>
    </row>
    <row r="905" spans="1:6" x14ac:dyDescent="0.35">
      <c r="A905" t="s">
        <v>983</v>
      </c>
      <c r="B905">
        <v>1976</v>
      </c>
      <c r="C905" t="s">
        <v>54</v>
      </c>
      <c r="D905" t="s">
        <v>73</v>
      </c>
      <c r="E905" t="s">
        <v>406</v>
      </c>
      <c r="F905">
        <v>1</v>
      </c>
    </row>
    <row r="906" spans="1:6" x14ac:dyDescent="0.35">
      <c r="A906" t="s">
        <v>984</v>
      </c>
      <c r="B906">
        <v>1976</v>
      </c>
      <c r="C906" t="s">
        <v>54</v>
      </c>
      <c r="D906" t="s">
        <v>73</v>
      </c>
      <c r="E906" t="s">
        <v>406</v>
      </c>
      <c r="F906">
        <v>1</v>
      </c>
    </row>
    <row r="907" spans="1:6" x14ac:dyDescent="0.35">
      <c r="A907" t="s">
        <v>985</v>
      </c>
      <c r="B907">
        <v>1976</v>
      </c>
      <c r="C907" t="s">
        <v>54</v>
      </c>
      <c r="D907" t="s">
        <v>73</v>
      </c>
      <c r="E907" t="s">
        <v>406</v>
      </c>
      <c r="F907">
        <v>1</v>
      </c>
    </row>
    <row r="908" spans="1:6" x14ac:dyDescent="0.35">
      <c r="A908" t="s">
        <v>986</v>
      </c>
      <c r="B908">
        <v>1976</v>
      </c>
      <c r="C908" t="s">
        <v>55</v>
      </c>
      <c r="D908" t="s">
        <v>73</v>
      </c>
      <c r="E908" t="s">
        <v>406</v>
      </c>
      <c r="F908">
        <v>1</v>
      </c>
    </row>
    <row r="909" spans="1:6" x14ac:dyDescent="0.35">
      <c r="A909" t="s">
        <v>987</v>
      </c>
      <c r="B909">
        <v>1976</v>
      </c>
      <c r="C909" t="s">
        <v>54</v>
      </c>
      <c r="D909" t="s">
        <v>73</v>
      </c>
      <c r="E909" t="s">
        <v>74</v>
      </c>
      <c r="F909">
        <v>1</v>
      </c>
    </row>
    <row r="910" spans="1:6" x14ac:dyDescent="0.35">
      <c r="A910" t="s">
        <v>988</v>
      </c>
      <c r="B910">
        <v>1976</v>
      </c>
      <c r="C910" t="s">
        <v>54</v>
      </c>
      <c r="D910" t="s">
        <v>73</v>
      </c>
      <c r="E910" t="s">
        <v>74</v>
      </c>
      <c r="F910">
        <v>1</v>
      </c>
    </row>
    <row r="911" spans="1:6" x14ac:dyDescent="0.35">
      <c r="A911" t="s">
        <v>989</v>
      </c>
      <c r="B911">
        <v>1976</v>
      </c>
      <c r="C911" t="s">
        <v>54</v>
      </c>
      <c r="D911" t="s">
        <v>73</v>
      </c>
      <c r="E911" t="s">
        <v>74</v>
      </c>
      <c r="F911">
        <v>1</v>
      </c>
    </row>
    <row r="912" spans="1:6" x14ac:dyDescent="0.35">
      <c r="A912" t="s">
        <v>990</v>
      </c>
      <c r="B912">
        <v>1976</v>
      </c>
      <c r="C912" t="s">
        <v>54</v>
      </c>
      <c r="D912" t="s">
        <v>73</v>
      </c>
      <c r="E912" t="s">
        <v>484</v>
      </c>
      <c r="F912">
        <v>1</v>
      </c>
    </row>
    <row r="913" spans="1:6" x14ac:dyDescent="0.35">
      <c r="A913" t="s">
        <v>991</v>
      </c>
      <c r="B913">
        <v>1976</v>
      </c>
      <c r="C913" t="s">
        <v>55</v>
      </c>
      <c r="D913" t="s">
        <v>73</v>
      </c>
      <c r="E913" t="s">
        <v>74</v>
      </c>
      <c r="F913">
        <v>1</v>
      </c>
    </row>
    <row r="914" spans="1:6" x14ac:dyDescent="0.35">
      <c r="A914" t="s">
        <v>992</v>
      </c>
      <c r="B914">
        <v>1976</v>
      </c>
      <c r="C914" t="s">
        <v>54</v>
      </c>
      <c r="D914" t="s">
        <v>73</v>
      </c>
      <c r="E914" t="s">
        <v>74</v>
      </c>
      <c r="F914">
        <v>1</v>
      </c>
    </row>
    <row r="915" spans="1:6" x14ac:dyDescent="0.35">
      <c r="A915" t="s">
        <v>993</v>
      </c>
      <c r="B915">
        <v>1976</v>
      </c>
      <c r="C915" t="s">
        <v>55</v>
      </c>
      <c r="D915" t="s">
        <v>73</v>
      </c>
      <c r="E915" t="s">
        <v>74</v>
      </c>
      <c r="F915">
        <v>1</v>
      </c>
    </row>
    <row r="916" spans="1:6" x14ac:dyDescent="0.35">
      <c r="A916" t="s">
        <v>994</v>
      </c>
      <c r="B916">
        <v>1976</v>
      </c>
      <c r="C916" t="s">
        <v>54</v>
      </c>
      <c r="D916" t="s">
        <v>73</v>
      </c>
      <c r="E916" t="s">
        <v>74</v>
      </c>
      <c r="F916">
        <v>1</v>
      </c>
    </row>
    <row r="917" spans="1:6" x14ac:dyDescent="0.35">
      <c r="A917" t="s">
        <v>995</v>
      </c>
      <c r="B917">
        <v>1976</v>
      </c>
      <c r="C917" t="s">
        <v>55</v>
      </c>
      <c r="D917" t="s">
        <v>73</v>
      </c>
      <c r="E917" t="s">
        <v>74</v>
      </c>
      <c r="F917">
        <v>1</v>
      </c>
    </row>
    <row r="918" spans="1:6" x14ac:dyDescent="0.35">
      <c r="A918" t="s">
        <v>996</v>
      </c>
      <c r="B918">
        <v>1976</v>
      </c>
      <c r="C918" t="s">
        <v>56</v>
      </c>
      <c r="D918" t="s">
        <v>73</v>
      </c>
      <c r="E918" t="s">
        <v>74</v>
      </c>
      <c r="F918">
        <v>1</v>
      </c>
    </row>
    <row r="919" spans="1:6" x14ac:dyDescent="0.35">
      <c r="A919" t="s">
        <v>997</v>
      </c>
      <c r="B919">
        <v>1976</v>
      </c>
      <c r="C919" t="s">
        <v>56</v>
      </c>
      <c r="D919" t="s">
        <v>73</v>
      </c>
      <c r="E919" t="s">
        <v>74</v>
      </c>
      <c r="F919">
        <v>1</v>
      </c>
    </row>
    <row r="920" spans="1:6" x14ac:dyDescent="0.35">
      <c r="A920" t="s">
        <v>998</v>
      </c>
      <c r="B920">
        <v>1976</v>
      </c>
      <c r="C920" t="s">
        <v>56</v>
      </c>
      <c r="D920" t="s">
        <v>73</v>
      </c>
      <c r="E920" t="s">
        <v>74</v>
      </c>
      <c r="F920">
        <v>1</v>
      </c>
    </row>
    <row r="921" spans="1:6" x14ac:dyDescent="0.35">
      <c r="A921" t="s">
        <v>999</v>
      </c>
      <c r="B921">
        <v>1976</v>
      </c>
      <c r="C921" t="s">
        <v>56</v>
      </c>
      <c r="D921" t="s">
        <v>73</v>
      </c>
      <c r="E921" t="s">
        <v>74</v>
      </c>
      <c r="F921">
        <v>1</v>
      </c>
    </row>
    <row r="922" spans="1:6" x14ac:dyDescent="0.35">
      <c r="A922" t="s">
        <v>1000</v>
      </c>
      <c r="B922">
        <v>1976</v>
      </c>
      <c r="C922" t="s">
        <v>56</v>
      </c>
      <c r="D922" t="s">
        <v>73</v>
      </c>
      <c r="E922" t="s">
        <v>74</v>
      </c>
      <c r="F922">
        <v>1</v>
      </c>
    </row>
    <row r="923" spans="1:6" x14ac:dyDescent="0.35">
      <c r="A923" t="s">
        <v>1001</v>
      </c>
      <c r="B923">
        <v>1976</v>
      </c>
      <c r="C923" t="s">
        <v>56</v>
      </c>
      <c r="D923" t="s">
        <v>73</v>
      </c>
      <c r="E923" t="s">
        <v>74</v>
      </c>
      <c r="F923">
        <v>1</v>
      </c>
    </row>
    <row r="924" spans="1:6" x14ac:dyDescent="0.35">
      <c r="A924" t="s">
        <v>1002</v>
      </c>
      <c r="B924">
        <v>1976</v>
      </c>
      <c r="C924" t="s">
        <v>56</v>
      </c>
      <c r="D924" t="s">
        <v>73</v>
      </c>
      <c r="E924" t="s">
        <v>74</v>
      </c>
      <c r="F924">
        <v>1</v>
      </c>
    </row>
    <row r="925" spans="1:6" x14ac:dyDescent="0.35">
      <c r="A925" t="s">
        <v>1003</v>
      </c>
      <c r="B925">
        <v>1976</v>
      </c>
      <c r="C925" t="s">
        <v>56</v>
      </c>
      <c r="D925" t="s">
        <v>73</v>
      </c>
      <c r="E925" t="s">
        <v>74</v>
      </c>
      <c r="F925">
        <v>1</v>
      </c>
    </row>
    <row r="926" spans="1:6" x14ac:dyDescent="0.35">
      <c r="A926" t="s">
        <v>1004</v>
      </c>
      <c r="B926">
        <v>1976</v>
      </c>
      <c r="C926" t="s">
        <v>56</v>
      </c>
      <c r="D926" t="s">
        <v>73</v>
      </c>
      <c r="E926" t="s">
        <v>74</v>
      </c>
      <c r="F926">
        <v>1</v>
      </c>
    </row>
    <row r="927" spans="1:6" x14ac:dyDescent="0.35">
      <c r="A927" t="s">
        <v>1005</v>
      </c>
      <c r="B927">
        <v>1976</v>
      </c>
      <c r="C927" t="s">
        <v>56</v>
      </c>
      <c r="D927" t="s">
        <v>73</v>
      </c>
      <c r="E927" t="s">
        <v>74</v>
      </c>
      <c r="F927">
        <v>1</v>
      </c>
    </row>
    <row r="928" spans="1:6" x14ac:dyDescent="0.35">
      <c r="A928" t="s">
        <v>1006</v>
      </c>
      <c r="B928">
        <v>1976</v>
      </c>
      <c r="C928" t="s">
        <v>56</v>
      </c>
      <c r="D928" t="s">
        <v>73</v>
      </c>
      <c r="E928" t="s">
        <v>74</v>
      </c>
      <c r="F928">
        <v>1</v>
      </c>
    </row>
    <row r="929" spans="1:6" x14ac:dyDescent="0.35">
      <c r="A929" t="s">
        <v>1007</v>
      </c>
      <c r="B929">
        <v>1976</v>
      </c>
      <c r="C929" t="s">
        <v>56</v>
      </c>
      <c r="D929" t="s">
        <v>73</v>
      </c>
      <c r="E929" t="s">
        <v>74</v>
      </c>
      <c r="F929">
        <v>1</v>
      </c>
    </row>
    <row r="930" spans="1:6" x14ac:dyDescent="0.35">
      <c r="A930" t="s">
        <v>1008</v>
      </c>
      <c r="B930">
        <v>1976</v>
      </c>
      <c r="C930" t="s">
        <v>56</v>
      </c>
      <c r="D930" t="s">
        <v>73</v>
      </c>
      <c r="E930" t="s">
        <v>74</v>
      </c>
      <c r="F930">
        <v>1</v>
      </c>
    </row>
    <row r="931" spans="1:6" x14ac:dyDescent="0.35">
      <c r="A931" t="s">
        <v>1009</v>
      </c>
      <c r="B931">
        <v>1976</v>
      </c>
      <c r="C931" t="s">
        <v>56</v>
      </c>
      <c r="D931" t="s">
        <v>73</v>
      </c>
      <c r="E931" t="s">
        <v>74</v>
      </c>
      <c r="F931">
        <v>1</v>
      </c>
    </row>
    <row r="932" spans="1:6" x14ac:dyDescent="0.35">
      <c r="A932" t="s">
        <v>1010</v>
      </c>
      <c r="B932">
        <v>1976</v>
      </c>
      <c r="C932" t="s">
        <v>56</v>
      </c>
      <c r="D932" t="s">
        <v>73</v>
      </c>
      <c r="E932" t="s">
        <v>74</v>
      </c>
      <c r="F932">
        <v>1</v>
      </c>
    </row>
    <row r="933" spans="1:6" x14ac:dyDescent="0.35">
      <c r="A933" t="s">
        <v>1011</v>
      </c>
      <c r="B933">
        <v>1976</v>
      </c>
      <c r="C933" t="s">
        <v>56</v>
      </c>
      <c r="D933" t="s">
        <v>73</v>
      </c>
      <c r="E933" t="s">
        <v>74</v>
      </c>
      <c r="F933">
        <v>1</v>
      </c>
    </row>
    <row r="934" spans="1:6" x14ac:dyDescent="0.35">
      <c r="A934" t="s">
        <v>1012</v>
      </c>
      <c r="B934">
        <v>1976</v>
      </c>
      <c r="C934" t="s">
        <v>56</v>
      </c>
      <c r="D934" t="s">
        <v>73</v>
      </c>
      <c r="E934" t="s">
        <v>74</v>
      </c>
      <c r="F934">
        <v>1</v>
      </c>
    </row>
    <row r="935" spans="1:6" x14ac:dyDescent="0.35">
      <c r="A935" t="s">
        <v>1013</v>
      </c>
      <c r="B935">
        <v>1976</v>
      </c>
      <c r="C935" t="s">
        <v>56</v>
      </c>
      <c r="D935" t="s">
        <v>73</v>
      </c>
      <c r="E935" t="s">
        <v>74</v>
      </c>
      <c r="F935">
        <v>1</v>
      </c>
    </row>
    <row r="936" spans="1:6" x14ac:dyDescent="0.35">
      <c r="A936" t="s">
        <v>1014</v>
      </c>
      <c r="B936">
        <v>1976</v>
      </c>
      <c r="C936" t="s">
        <v>56</v>
      </c>
      <c r="D936" t="s">
        <v>73</v>
      </c>
      <c r="E936" t="s">
        <v>74</v>
      </c>
      <c r="F936">
        <v>1</v>
      </c>
    </row>
    <row r="937" spans="1:6" x14ac:dyDescent="0.35">
      <c r="A937" t="s">
        <v>1015</v>
      </c>
      <c r="B937">
        <v>1976</v>
      </c>
      <c r="C937" t="s">
        <v>56</v>
      </c>
      <c r="D937" t="s">
        <v>73</v>
      </c>
      <c r="E937" t="s">
        <v>74</v>
      </c>
      <c r="F937">
        <v>1</v>
      </c>
    </row>
    <row r="938" spans="1:6" x14ac:dyDescent="0.35">
      <c r="A938" t="s">
        <v>1016</v>
      </c>
      <c r="B938">
        <v>1976</v>
      </c>
      <c r="C938" t="s">
        <v>56</v>
      </c>
      <c r="D938" t="s">
        <v>73</v>
      </c>
      <c r="E938" t="s">
        <v>74</v>
      </c>
      <c r="F938">
        <v>1</v>
      </c>
    </row>
    <row r="939" spans="1:6" x14ac:dyDescent="0.35">
      <c r="A939" t="s">
        <v>1017</v>
      </c>
      <c r="B939">
        <v>1976</v>
      </c>
      <c r="C939" t="s">
        <v>56</v>
      </c>
      <c r="D939" t="s">
        <v>73</v>
      </c>
      <c r="E939" t="s">
        <v>74</v>
      </c>
      <c r="F939">
        <v>1</v>
      </c>
    </row>
    <row r="940" spans="1:6" x14ac:dyDescent="0.35">
      <c r="A940" t="s">
        <v>1018</v>
      </c>
      <c r="B940">
        <v>1976</v>
      </c>
      <c r="C940" t="s">
        <v>56</v>
      </c>
      <c r="D940" t="s">
        <v>73</v>
      </c>
      <c r="E940" t="s">
        <v>74</v>
      </c>
      <c r="F940">
        <v>1</v>
      </c>
    </row>
    <row r="941" spans="1:6" x14ac:dyDescent="0.35">
      <c r="A941" t="s">
        <v>1019</v>
      </c>
      <c r="B941">
        <v>1976</v>
      </c>
      <c r="C941" t="s">
        <v>56</v>
      </c>
      <c r="D941" t="s">
        <v>73</v>
      </c>
      <c r="E941" t="s">
        <v>74</v>
      </c>
      <c r="F941">
        <v>1</v>
      </c>
    </row>
    <row r="942" spans="1:6" x14ac:dyDescent="0.35">
      <c r="A942" t="s">
        <v>1020</v>
      </c>
      <c r="B942">
        <v>1976</v>
      </c>
      <c r="C942" t="s">
        <v>56</v>
      </c>
      <c r="D942" t="s">
        <v>73</v>
      </c>
      <c r="E942" t="s">
        <v>74</v>
      </c>
      <c r="F942">
        <v>1</v>
      </c>
    </row>
    <row r="943" spans="1:6" x14ac:dyDescent="0.35">
      <c r="A943" t="s">
        <v>1021</v>
      </c>
      <c r="B943">
        <v>1976</v>
      </c>
      <c r="C943" t="s">
        <v>56</v>
      </c>
      <c r="D943" t="s">
        <v>73</v>
      </c>
      <c r="E943" t="s">
        <v>74</v>
      </c>
      <c r="F943">
        <v>1</v>
      </c>
    </row>
    <row r="944" spans="1:6" x14ac:dyDescent="0.35">
      <c r="A944" t="s">
        <v>1022</v>
      </c>
      <c r="B944">
        <v>1976</v>
      </c>
      <c r="C944" t="s">
        <v>56</v>
      </c>
      <c r="D944" t="s">
        <v>73</v>
      </c>
      <c r="E944" t="s">
        <v>74</v>
      </c>
      <c r="F944">
        <v>1</v>
      </c>
    </row>
    <row r="945" spans="1:6" x14ac:dyDescent="0.35">
      <c r="A945" t="s">
        <v>1023</v>
      </c>
      <c r="B945">
        <v>1976</v>
      </c>
      <c r="C945" t="s">
        <v>56</v>
      </c>
      <c r="D945" t="s">
        <v>73</v>
      </c>
      <c r="E945" t="s">
        <v>74</v>
      </c>
      <c r="F945">
        <v>1</v>
      </c>
    </row>
    <row r="946" spans="1:6" x14ac:dyDescent="0.35">
      <c r="A946" t="s">
        <v>1024</v>
      </c>
      <c r="B946">
        <v>1976</v>
      </c>
      <c r="C946" t="s">
        <v>54</v>
      </c>
      <c r="D946" t="s">
        <v>73</v>
      </c>
      <c r="E946" t="s">
        <v>406</v>
      </c>
      <c r="F946">
        <v>1</v>
      </c>
    </row>
    <row r="947" spans="1:6" x14ac:dyDescent="0.35">
      <c r="A947" t="s">
        <v>1025</v>
      </c>
      <c r="B947">
        <v>1976</v>
      </c>
      <c r="C947" t="s">
        <v>54</v>
      </c>
      <c r="D947" t="s">
        <v>73</v>
      </c>
      <c r="E947" t="s">
        <v>406</v>
      </c>
      <c r="F947">
        <v>1</v>
      </c>
    </row>
    <row r="948" spans="1:6" x14ac:dyDescent="0.35">
      <c r="A948" t="s">
        <v>1026</v>
      </c>
      <c r="B948">
        <v>1976</v>
      </c>
      <c r="C948" t="s">
        <v>55</v>
      </c>
      <c r="D948" t="s">
        <v>73</v>
      </c>
      <c r="E948" t="s">
        <v>406</v>
      </c>
      <c r="F948">
        <v>1</v>
      </c>
    </row>
    <row r="949" spans="1:6" x14ac:dyDescent="0.35">
      <c r="A949" t="s">
        <v>1027</v>
      </c>
      <c r="B949">
        <v>1976</v>
      </c>
      <c r="C949" t="s">
        <v>54</v>
      </c>
      <c r="D949" t="s">
        <v>73</v>
      </c>
      <c r="E949" t="s">
        <v>406</v>
      </c>
      <c r="F949">
        <v>1</v>
      </c>
    </row>
    <row r="950" spans="1:6" x14ac:dyDescent="0.35">
      <c r="A950" t="s">
        <v>1028</v>
      </c>
      <c r="B950">
        <v>1976</v>
      </c>
      <c r="C950" t="s">
        <v>54</v>
      </c>
      <c r="D950" t="s">
        <v>73</v>
      </c>
      <c r="E950" t="s">
        <v>406</v>
      </c>
      <c r="F950">
        <v>1</v>
      </c>
    </row>
    <row r="951" spans="1:6" x14ac:dyDescent="0.35">
      <c r="A951" t="s">
        <v>1029</v>
      </c>
      <c r="B951">
        <v>1976</v>
      </c>
      <c r="C951" t="s">
        <v>55</v>
      </c>
      <c r="D951" t="s">
        <v>73</v>
      </c>
      <c r="E951" t="s">
        <v>406</v>
      </c>
      <c r="F951">
        <v>1</v>
      </c>
    </row>
    <row r="952" spans="1:6" x14ac:dyDescent="0.35">
      <c r="A952" t="s">
        <v>1030</v>
      </c>
      <c r="B952">
        <v>1976</v>
      </c>
      <c r="C952" t="s">
        <v>55</v>
      </c>
      <c r="D952" t="s">
        <v>73</v>
      </c>
      <c r="E952" t="s">
        <v>406</v>
      </c>
      <c r="F952">
        <v>1</v>
      </c>
    </row>
    <row r="953" spans="1:6" x14ac:dyDescent="0.35">
      <c r="A953" t="s">
        <v>1031</v>
      </c>
      <c r="B953">
        <v>1976</v>
      </c>
      <c r="C953" t="s">
        <v>55</v>
      </c>
      <c r="D953" t="s">
        <v>73</v>
      </c>
      <c r="E953" t="s">
        <v>406</v>
      </c>
      <c r="F953">
        <v>1</v>
      </c>
    </row>
    <row r="954" spans="1:6" x14ac:dyDescent="0.35">
      <c r="A954" t="s">
        <v>1032</v>
      </c>
      <c r="B954">
        <v>1976</v>
      </c>
      <c r="C954" t="s">
        <v>55</v>
      </c>
      <c r="D954" t="s">
        <v>73</v>
      </c>
      <c r="E954" t="s">
        <v>406</v>
      </c>
      <c r="F954">
        <v>1</v>
      </c>
    </row>
    <row r="955" spans="1:6" x14ac:dyDescent="0.35">
      <c r="A955" t="s">
        <v>1033</v>
      </c>
      <c r="B955">
        <v>1976</v>
      </c>
      <c r="C955" t="s">
        <v>54</v>
      </c>
      <c r="D955" t="s">
        <v>73</v>
      </c>
      <c r="E955" t="s">
        <v>406</v>
      </c>
      <c r="F955">
        <v>1</v>
      </c>
    </row>
    <row r="956" spans="1:6" x14ac:dyDescent="0.35">
      <c r="A956" t="s">
        <v>1034</v>
      </c>
      <c r="B956">
        <v>1976</v>
      </c>
      <c r="C956" t="s">
        <v>54</v>
      </c>
      <c r="D956" t="s">
        <v>73</v>
      </c>
      <c r="E956" t="s">
        <v>406</v>
      </c>
      <c r="F956">
        <v>1</v>
      </c>
    </row>
    <row r="957" spans="1:6" x14ac:dyDescent="0.35">
      <c r="A957" t="s">
        <v>1035</v>
      </c>
      <c r="B957">
        <v>1976</v>
      </c>
      <c r="C957" t="s">
        <v>55</v>
      </c>
      <c r="D957" t="s">
        <v>73</v>
      </c>
      <c r="E957" t="s">
        <v>406</v>
      </c>
      <c r="F957">
        <v>1</v>
      </c>
    </row>
    <row r="958" spans="1:6" x14ac:dyDescent="0.35">
      <c r="A958" t="s">
        <v>1036</v>
      </c>
      <c r="B958">
        <v>1976</v>
      </c>
      <c r="C958" t="s">
        <v>54</v>
      </c>
      <c r="D958" t="s">
        <v>73</v>
      </c>
      <c r="E958" t="s">
        <v>406</v>
      </c>
      <c r="F958">
        <v>1</v>
      </c>
    </row>
    <row r="959" spans="1:6" x14ac:dyDescent="0.35">
      <c r="A959" t="s">
        <v>1037</v>
      </c>
      <c r="B959">
        <v>1976</v>
      </c>
      <c r="C959" t="s">
        <v>55</v>
      </c>
      <c r="D959" t="s">
        <v>73</v>
      </c>
      <c r="E959" t="s">
        <v>406</v>
      </c>
      <c r="F959">
        <v>1</v>
      </c>
    </row>
    <row r="960" spans="1:6" x14ac:dyDescent="0.35">
      <c r="A960" t="s">
        <v>1038</v>
      </c>
      <c r="B960">
        <v>1976</v>
      </c>
      <c r="C960" t="s">
        <v>55</v>
      </c>
      <c r="D960" t="s">
        <v>73</v>
      </c>
      <c r="E960" t="s">
        <v>406</v>
      </c>
      <c r="F960">
        <v>1</v>
      </c>
    </row>
    <row r="961" spans="1:6" x14ac:dyDescent="0.35">
      <c r="A961" t="s">
        <v>1039</v>
      </c>
      <c r="B961">
        <v>1976</v>
      </c>
      <c r="C961" t="s">
        <v>54</v>
      </c>
      <c r="D961" t="s">
        <v>73</v>
      </c>
      <c r="E961" t="s">
        <v>406</v>
      </c>
      <c r="F961">
        <v>1</v>
      </c>
    </row>
    <row r="962" spans="1:6" x14ac:dyDescent="0.35">
      <c r="A962" t="s">
        <v>1040</v>
      </c>
      <c r="B962">
        <v>1976</v>
      </c>
      <c r="C962" t="s">
        <v>54</v>
      </c>
      <c r="D962" t="s">
        <v>73</v>
      </c>
      <c r="E962" t="s">
        <v>406</v>
      </c>
      <c r="F962">
        <v>1</v>
      </c>
    </row>
    <row r="963" spans="1:6" x14ac:dyDescent="0.35">
      <c r="A963" t="s">
        <v>1041</v>
      </c>
      <c r="B963">
        <v>1976</v>
      </c>
      <c r="C963" t="s">
        <v>55</v>
      </c>
      <c r="D963" t="s">
        <v>73</v>
      </c>
      <c r="E963" t="s">
        <v>406</v>
      </c>
      <c r="F963">
        <v>1</v>
      </c>
    </row>
    <row r="964" spans="1:6" x14ac:dyDescent="0.35">
      <c r="A964" t="s">
        <v>1042</v>
      </c>
      <c r="B964">
        <v>1976</v>
      </c>
      <c r="C964" t="s">
        <v>54</v>
      </c>
      <c r="D964" t="s">
        <v>73</v>
      </c>
      <c r="E964" t="s">
        <v>406</v>
      </c>
      <c r="F964">
        <v>1</v>
      </c>
    </row>
    <row r="965" spans="1:6" x14ac:dyDescent="0.35">
      <c r="A965" t="s">
        <v>1043</v>
      </c>
      <c r="B965">
        <v>1976</v>
      </c>
      <c r="C965" t="s">
        <v>54</v>
      </c>
      <c r="D965" t="s">
        <v>73</v>
      </c>
      <c r="E965" t="s">
        <v>406</v>
      </c>
      <c r="F965">
        <v>1</v>
      </c>
    </row>
    <row r="966" spans="1:6" x14ac:dyDescent="0.35">
      <c r="A966" t="s">
        <v>1044</v>
      </c>
      <c r="B966">
        <v>1976</v>
      </c>
      <c r="C966" t="s">
        <v>54</v>
      </c>
      <c r="D966" t="s">
        <v>73</v>
      </c>
      <c r="E966" t="s">
        <v>406</v>
      </c>
      <c r="F966">
        <v>1</v>
      </c>
    </row>
    <row r="967" spans="1:6" x14ac:dyDescent="0.35">
      <c r="A967" t="s">
        <v>1045</v>
      </c>
      <c r="B967">
        <v>1976</v>
      </c>
      <c r="C967" t="s">
        <v>55</v>
      </c>
      <c r="D967" t="s">
        <v>73</v>
      </c>
      <c r="E967" t="s">
        <v>406</v>
      </c>
      <c r="F967">
        <v>1</v>
      </c>
    </row>
    <row r="968" spans="1:6" x14ac:dyDescent="0.35">
      <c r="A968" t="s">
        <v>1046</v>
      </c>
      <c r="B968">
        <v>1976</v>
      </c>
      <c r="C968" t="s">
        <v>54</v>
      </c>
      <c r="D968" t="s">
        <v>73</v>
      </c>
      <c r="E968" t="s">
        <v>406</v>
      </c>
      <c r="F968">
        <v>1</v>
      </c>
    </row>
    <row r="969" spans="1:6" x14ac:dyDescent="0.35">
      <c r="A969" t="s">
        <v>1047</v>
      </c>
      <c r="B969">
        <v>1976</v>
      </c>
      <c r="C969" t="s">
        <v>54</v>
      </c>
      <c r="D969" t="s">
        <v>73</v>
      </c>
      <c r="E969" t="s">
        <v>406</v>
      </c>
      <c r="F969">
        <v>1</v>
      </c>
    </row>
    <row r="970" spans="1:6" x14ac:dyDescent="0.35">
      <c r="A970" t="s">
        <v>1048</v>
      </c>
      <c r="B970">
        <v>1976</v>
      </c>
      <c r="C970" t="s">
        <v>55</v>
      </c>
      <c r="D970" t="s">
        <v>73</v>
      </c>
      <c r="E970" t="s">
        <v>406</v>
      </c>
      <c r="F970">
        <v>1</v>
      </c>
    </row>
    <row r="971" spans="1:6" x14ac:dyDescent="0.35">
      <c r="A971" t="s">
        <v>1049</v>
      </c>
      <c r="B971">
        <v>1976</v>
      </c>
      <c r="C971" t="s">
        <v>54</v>
      </c>
      <c r="D971" t="s">
        <v>73</v>
      </c>
      <c r="E971" t="s">
        <v>406</v>
      </c>
      <c r="F971">
        <v>1</v>
      </c>
    </row>
    <row r="972" spans="1:6" x14ac:dyDescent="0.35">
      <c r="A972" t="s">
        <v>1050</v>
      </c>
      <c r="B972">
        <v>1976</v>
      </c>
      <c r="C972" t="s">
        <v>56</v>
      </c>
      <c r="D972" t="s">
        <v>73</v>
      </c>
      <c r="E972" t="s">
        <v>406</v>
      </c>
      <c r="F972">
        <v>1</v>
      </c>
    </row>
    <row r="973" spans="1:6" x14ac:dyDescent="0.35">
      <c r="A973" t="s">
        <v>1051</v>
      </c>
      <c r="B973">
        <v>1976</v>
      </c>
      <c r="C973" t="s">
        <v>56</v>
      </c>
      <c r="D973" t="s">
        <v>73</v>
      </c>
      <c r="E973" t="s">
        <v>406</v>
      </c>
      <c r="F973">
        <v>1</v>
      </c>
    </row>
    <row r="974" spans="1:6" x14ac:dyDescent="0.35">
      <c r="A974" t="s">
        <v>1052</v>
      </c>
      <c r="B974">
        <v>1976</v>
      </c>
      <c r="C974" t="s">
        <v>56</v>
      </c>
      <c r="D974" t="s">
        <v>73</v>
      </c>
      <c r="E974" t="s">
        <v>406</v>
      </c>
      <c r="F974">
        <v>1</v>
      </c>
    </row>
    <row r="975" spans="1:6" x14ac:dyDescent="0.35">
      <c r="A975" t="s">
        <v>1053</v>
      </c>
      <c r="B975">
        <v>1976</v>
      </c>
      <c r="C975" t="s">
        <v>56</v>
      </c>
      <c r="D975" t="s">
        <v>73</v>
      </c>
      <c r="E975" t="s">
        <v>406</v>
      </c>
      <c r="F975">
        <v>1</v>
      </c>
    </row>
    <row r="976" spans="1:6" x14ac:dyDescent="0.35">
      <c r="A976" t="s">
        <v>1054</v>
      </c>
      <c r="B976">
        <v>1976</v>
      </c>
      <c r="C976" t="s">
        <v>56</v>
      </c>
      <c r="D976" t="s">
        <v>73</v>
      </c>
      <c r="E976" t="s">
        <v>74</v>
      </c>
      <c r="F976">
        <v>1</v>
      </c>
    </row>
    <row r="977" spans="1:6" x14ac:dyDescent="0.35">
      <c r="A977" t="s">
        <v>1055</v>
      </c>
      <c r="B977">
        <v>1976</v>
      </c>
      <c r="C977" t="s">
        <v>56</v>
      </c>
      <c r="D977" t="s">
        <v>73</v>
      </c>
      <c r="E977" t="s">
        <v>74</v>
      </c>
      <c r="F977">
        <v>1</v>
      </c>
    </row>
    <row r="978" spans="1:6" x14ac:dyDescent="0.35">
      <c r="A978" t="s">
        <v>1056</v>
      </c>
      <c r="B978">
        <v>1976</v>
      </c>
      <c r="C978" t="s">
        <v>56</v>
      </c>
      <c r="D978" t="s">
        <v>73</v>
      </c>
      <c r="E978" t="s">
        <v>74</v>
      </c>
      <c r="F978">
        <v>1</v>
      </c>
    </row>
    <row r="979" spans="1:6" x14ac:dyDescent="0.35">
      <c r="A979" t="s">
        <v>1057</v>
      </c>
      <c r="B979">
        <v>1976</v>
      </c>
      <c r="C979" t="s">
        <v>56</v>
      </c>
      <c r="D979" t="s">
        <v>73</v>
      </c>
      <c r="E979" t="s">
        <v>74</v>
      </c>
      <c r="F979">
        <v>1</v>
      </c>
    </row>
    <row r="980" spans="1:6" x14ac:dyDescent="0.35">
      <c r="A980" t="s">
        <v>1058</v>
      </c>
      <c r="B980">
        <v>1976</v>
      </c>
      <c r="C980" t="s">
        <v>56</v>
      </c>
      <c r="D980" t="s">
        <v>73</v>
      </c>
      <c r="E980" t="s">
        <v>74</v>
      </c>
      <c r="F980">
        <v>1</v>
      </c>
    </row>
    <row r="981" spans="1:6" x14ac:dyDescent="0.35">
      <c r="A981" t="s">
        <v>1059</v>
      </c>
      <c r="B981">
        <v>1976</v>
      </c>
      <c r="C981" t="s">
        <v>54</v>
      </c>
      <c r="D981" t="s">
        <v>117</v>
      </c>
      <c r="E981" t="s">
        <v>74</v>
      </c>
      <c r="F981">
        <v>0</v>
      </c>
    </row>
    <row r="982" spans="1:6" x14ac:dyDescent="0.35">
      <c r="A982" t="s">
        <v>1060</v>
      </c>
      <c r="B982">
        <v>1976</v>
      </c>
      <c r="C982" t="s">
        <v>54</v>
      </c>
      <c r="D982" t="s">
        <v>73</v>
      </c>
      <c r="E982" t="s">
        <v>74</v>
      </c>
      <c r="F982">
        <v>1</v>
      </c>
    </row>
    <row r="983" spans="1:6" x14ac:dyDescent="0.35">
      <c r="A983" t="s">
        <v>1061</v>
      </c>
      <c r="B983">
        <v>1976</v>
      </c>
      <c r="C983" t="s">
        <v>54</v>
      </c>
      <c r="D983" t="s">
        <v>73</v>
      </c>
      <c r="E983" t="s">
        <v>74</v>
      </c>
      <c r="F983">
        <v>1</v>
      </c>
    </row>
    <row r="984" spans="1:6" x14ac:dyDescent="0.35">
      <c r="A984" t="s">
        <v>1062</v>
      </c>
      <c r="B984">
        <v>1976</v>
      </c>
      <c r="C984" t="s">
        <v>54</v>
      </c>
      <c r="D984" t="s">
        <v>73</v>
      </c>
      <c r="E984" t="s">
        <v>74</v>
      </c>
      <c r="F984">
        <v>1</v>
      </c>
    </row>
    <row r="985" spans="1:6" x14ac:dyDescent="0.35">
      <c r="A985" t="s">
        <v>1063</v>
      </c>
      <c r="B985">
        <v>1976</v>
      </c>
      <c r="C985" t="s">
        <v>54</v>
      </c>
      <c r="D985" t="s">
        <v>73</v>
      </c>
      <c r="E985" t="s">
        <v>74</v>
      </c>
      <c r="F985">
        <v>1</v>
      </c>
    </row>
    <row r="986" spans="1:6" x14ac:dyDescent="0.35">
      <c r="A986" t="s">
        <v>1064</v>
      </c>
      <c r="B986">
        <v>1976</v>
      </c>
      <c r="C986" t="s">
        <v>54</v>
      </c>
      <c r="D986" t="s">
        <v>73</v>
      </c>
      <c r="E986" t="s">
        <v>406</v>
      </c>
      <c r="F986">
        <v>1</v>
      </c>
    </row>
    <row r="987" spans="1:6" x14ac:dyDescent="0.35">
      <c r="A987" t="s">
        <v>1065</v>
      </c>
      <c r="B987">
        <v>1976</v>
      </c>
      <c r="C987" t="s">
        <v>54</v>
      </c>
      <c r="D987" t="s">
        <v>73</v>
      </c>
      <c r="E987" t="s">
        <v>406</v>
      </c>
      <c r="F987">
        <v>1</v>
      </c>
    </row>
    <row r="988" spans="1:6" x14ac:dyDescent="0.35">
      <c r="A988" t="s">
        <v>1066</v>
      </c>
      <c r="B988">
        <v>1976</v>
      </c>
      <c r="C988" t="s">
        <v>54</v>
      </c>
      <c r="D988" t="s">
        <v>73</v>
      </c>
      <c r="E988" t="s">
        <v>406</v>
      </c>
      <c r="F988">
        <v>1</v>
      </c>
    </row>
    <row r="989" spans="1:6" x14ac:dyDescent="0.35">
      <c r="A989" t="s">
        <v>1067</v>
      </c>
      <c r="B989">
        <v>1976</v>
      </c>
      <c r="C989" t="s">
        <v>54</v>
      </c>
      <c r="D989" t="s">
        <v>117</v>
      </c>
      <c r="E989" t="s">
        <v>406</v>
      </c>
      <c r="F989">
        <v>0</v>
      </c>
    </row>
    <row r="990" spans="1:6" x14ac:dyDescent="0.35">
      <c r="A990" t="s">
        <v>1068</v>
      </c>
      <c r="B990">
        <v>1976</v>
      </c>
      <c r="C990" t="s">
        <v>54</v>
      </c>
      <c r="D990" t="s">
        <v>73</v>
      </c>
      <c r="E990" t="s">
        <v>406</v>
      </c>
      <c r="F990">
        <v>1</v>
      </c>
    </row>
    <row r="991" spans="1:6" x14ac:dyDescent="0.35">
      <c r="A991" t="s">
        <v>1069</v>
      </c>
      <c r="B991">
        <v>1976</v>
      </c>
      <c r="C991" t="s">
        <v>55</v>
      </c>
      <c r="D991" t="s">
        <v>73</v>
      </c>
      <c r="E991" t="s">
        <v>406</v>
      </c>
      <c r="F991">
        <v>1</v>
      </c>
    </row>
    <row r="992" spans="1:6" x14ac:dyDescent="0.35">
      <c r="A992" t="s">
        <v>1070</v>
      </c>
      <c r="B992">
        <v>1976</v>
      </c>
      <c r="C992" t="s">
        <v>54</v>
      </c>
      <c r="D992" t="s">
        <v>73</v>
      </c>
      <c r="E992" t="s">
        <v>406</v>
      </c>
      <c r="F992">
        <v>1</v>
      </c>
    </row>
    <row r="993" spans="1:6" x14ac:dyDescent="0.35">
      <c r="A993" t="s">
        <v>1071</v>
      </c>
      <c r="B993">
        <v>1976</v>
      </c>
      <c r="C993" t="s">
        <v>54</v>
      </c>
      <c r="D993" t="s">
        <v>73</v>
      </c>
      <c r="E993" t="s">
        <v>406</v>
      </c>
      <c r="F993">
        <v>1</v>
      </c>
    </row>
    <row r="994" spans="1:6" x14ac:dyDescent="0.35">
      <c r="A994" t="s">
        <v>1072</v>
      </c>
      <c r="B994">
        <v>1976</v>
      </c>
      <c r="C994" t="s">
        <v>54</v>
      </c>
      <c r="D994" t="s">
        <v>73</v>
      </c>
      <c r="E994" t="s">
        <v>406</v>
      </c>
      <c r="F994">
        <v>1</v>
      </c>
    </row>
    <row r="995" spans="1:6" x14ac:dyDescent="0.35">
      <c r="A995" t="s">
        <v>1073</v>
      </c>
      <c r="B995">
        <v>1976</v>
      </c>
      <c r="C995" t="s">
        <v>56</v>
      </c>
      <c r="D995" t="s">
        <v>73</v>
      </c>
      <c r="E995" t="s">
        <v>74</v>
      </c>
      <c r="F995">
        <v>1</v>
      </c>
    </row>
    <row r="996" spans="1:6" x14ac:dyDescent="0.35">
      <c r="A996" t="s">
        <v>1074</v>
      </c>
      <c r="B996">
        <v>1976</v>
      </c>
      <c r="C996" t="s">
        <v>56</v>
      </c>
      <c r="D996" t="s">
        <v>73</v>
      </c>
      <c r="E996" t="s">
        <v>74</v>
      </c>
      <c r="F996">
        <v>1</v>
      </c>
    </row>
    <row r="997" spans="1:6" x14ac:dyDescent="0.35">
      <c r="A997" t="s">
        <v>1075</v>
      </c>
      <c r="B997">
        <v>1976</v>
      </c>
      <c r="C997" t="s">
        <v>54</v>
      </c>
      <c r="D997" t="s">
        <v>73</v>
      </c>
      <c r="E997" t="s">
        <v>76</v>
      </c>
      <c r="F997">
        <v>1</v>
      </c>
    </row>
    <row r="998" spans="1:6" x14ac:dyDescent="0.35">
      <c r="A998" t="s">
        <v>1076</v>
      </c>
      <c r="B998">
        <v>1976</v>
      </c>
      <c r="C998" t="s">
        <v>56</v>
      </c>
      <c r="D998" t="s">
        <v>73</v>
      </c>
      <c r="E998" t="s">
        <v>76</v>
      </c>
      <c r="F998">
        <v>1</v>
      </c>
    </row>
    <row r="999" spans="1:6" x14ac:dyDescent="0.35">
      <c r="A999" t="s">
        <v>1077</v>
      </c>
      <c r="B999">
        <v>1976</v>
      </c>
      <c r="C999" t="s">
        <v>56</v>
      </c>
      <c r="D999" t="s">
        <v>73</v>
      </c>
      <c r="E999" t="s">
        <v>76</v>
      </c>
      <c r="F999">
        <v>1</v>
      </c>
    </row>
    <row r="1000" spans="1:6" x14ac:dyDescent="0.35">
      <c r="A1000" t="s">
        <v>1078</v>
      </c>
      <c r="B1000">
        <v>1976</v>
      </c>
      <c r="C1000" t="s">
        <v>56</v>
      </c>
      <c r="D1000" t="s">
        <v>117</v>
      </c>
      <c r="E1000" t="s">
        <v>76</v>
      </c>
      <c r="F1000">
        <v>1</v>
      </c>
    </row>
    <row r="1001" spans="1:6" x14ac:dyDescent="0.35">
      <c r="A1001" t="s">
        <v>1079</v>
      </c>
      <c r="B1001">
        <v>1976</v>
      </c>
      <c r="C1001" t="s">
        <v>55</v>
      </c>
      <c r="D1001" t="s">
        <v>73</v>
      </c>
      <c r="E1001" t="s">
        <v>76</v>
      </c>
      <c r="F1001">
        <v>1</v>
      </c>
    </row>
    <row r="1002" spans="1:6" x14ac:dyDescent="0.35">
      <c r="A1002" t="s">
        <v>1080</v>
      </c>
      <c r="B1002">
        <v>1976</v>
      </c>
      <c r="C1002" t="s">
        <v>54</v>
      </c>
      <c r="D1002" t="s">
        <v>73</v>
      </c>
      <c r="E1002" t="s">
        <v>76</v>
      </c>
      <c r="F1002">
        <v>1</v>
      </c>
    </row>
    <row r="1003" spans="1:6" x14ac:dyDescent="0.35">
      <c r="A1003" t="s">
        <v>1081</v>
      </c>
      <c r="B1003">
        <v>1976</v>
      </c>
      <c r="C1003" t="s">
        <v>56</v>
      </c>
      <c r="D1003" t="s">
        <v>73</v>
      </c>
      <c r="E1003" t="s">
        <v>76</v>
      </c>
      <c r="F1003">
        <v>1</v>
      </c>
    </row>
    <row r="1004" spans="1:6" x14ac:dyDescent="0.35">
      <c r="A1004" t="s">
        <v>1082</v>
      </c>
      <c r="B1004">
        <v>1976</v>
      </c>
      <c r="C1004" t="s">
        <v>56</v>
      </c>
      <c r="D1004" t="s">
        <v>73</v>
      </c>
      <c r="E1004" t="s">
        <v>76</v>
      </c>
      <c r="F1004">
        <v>1</v>
      </c>
    </row>
    <row r="1005" spans="1:6" x14ac:dyDescent="0.35">
      <c r="A1005" t="s">
        <v>1083</v>
      </c>
      <c r="B1005">
        <v>1976</v>
      </c>
      <c r="C1005" t="s">
        <v>56</v>
      </c>
      <c r="D1005" t="s">
        <v>73</v>
      </c>
      <c r="E1005" t="s">
        <v>76</v>
      </c>
      <c r="F1005">
        <v>1</v>
      </c>
    </row>
    <row r="1006" spans="1:6" x14ac:dyDescent="0.35">
      <c r="A1006" t="s">
        <v>1084</v>
      </c>
      <c r="B1006">
        <v>1976</v>
      </c>
      <c r="C1006" t="s">
        <v>56</v>
      </c>
      <c r="D1006" t="s">
        <v>73</v>
      </c>
      <c r="E1006" t="s">
        <v>76</v>
      </c>
      <c r="F1006">
        <v>1</v>
      </c>
    </row>
    <row r="1007" spans="1:6" x14ac:dyDescent="0.35">
      <c r="A1007" t="s">
        <v>1085</v>
      </c>
      <c r="B1007">
        <v>1976</v>
      </c>
      <c r="C1007" t="s">
        <v>56</v>
      </c>
      <c r="D1007" t="s">
        <v>73</v>
      </c>
      <c r="E1007" t="s">
        <v>76</v>
      </c>
      <c r="F1007">
        <v>1</v>
      </c>
    </row>
    <row r="1008" spans="1:6" x14ac:dyDescent="0.35">
      <c r="A1008" t="s">
        <v>1086</v>
      </c>
      <c r="B1008">
        <v>1976</v>
      </c>
      <c r="C1008" t="s">
        <v>54</v>
      </c>
      <c r="D1008" t="s">
        <v>73</v>
      </c>
      <c r="E1008" t="s">
        <v>76</v>
      </c>
      <c r="F1008">
        <v>1</v>
      </c>
    </row>
    <row r="1009" spans="1:6" x14ac:dyDescent="0.35">
      <c r="A1009" t="s">
        <v>1087</v>
      </c>
      <c r="B1009">
        <v>1976</v>
      </c>
      <c r="C1009" t="s">
        <v>54</v>
      </c>
      <c r="D1009" t="s">
        <v>73</v>
      </c>
      <c r="E1009" t="s">
        <v>406</v>
      </c>
      <c r="F1009">
        <v>1</v>
      </c>
    </row>
    <row r="1010" spans="1:6" x14ac:dyDescent="0.35">
      <c r="A1010" t="s">
        <v>1088</v>
      </c>
      <c r="B1010">
        <v>1976</v>
      </c>
      <c r="C1010" t="s">
        <v>55</v>
      </c>
      <c r="D1010" t="s">
        <v>73</v>
      </c>
      <c r="E1010" t="s">
        <v>406</v>
      </c>
      <c r="F1010">
        <v>1</v>
      </c>
    </row>
    <row r="1011" spans="1:6" x14ac:dyDescent="0.35">
      <c r="A1011" t="s">
        <v>1089</v>
      </c>
      <c r="B1011">
        <v>1976</v>
      </c>
      <c r="C1011" t="s">
        <v>55</v>
      </c>
      <c r="D1011" t="s">
        <v>117</v>
      </c>
      <c r="E1011" t="s">
        <v>406</v>
      </c>
      <c r="F1011">
        <v>0</v>
      </c>
    </row>
    <row r="1012" spans="1:6" x14ac:dyDescent="0.35">
      <c r="A1012" t="s">
        <v>1090</v>
      </c>
      <c r="B1012">
        <v>1976</v>
      </c>
      <c r="C1012" t="s">
        <v>55</v>
      </c>
      <c r="D1012" t="s">
        <v>73</v>
      </c>
      <c r="E1012" t="s">
        <v>406</v>
      </c>
      <c r="F1012">
        <v>1</v>
      </c>
    </row>
    <row r="1013" spans="1:6" x14ac:dyDescent="0.35">
      <c r="A1013" t="s">
        <v>1091</v>
      </c>
      <c r="B1013">
        <v>1976</v>
      </c>
      <c r="C1013" t="s">
        <v>56</v>
      </c>
      <c r="D1013" t="s">
        <v>73</v>
      </c>
      <c r="E1013" t="s">
        <v>406</v>
      </c>
      <c r="F1013">
        <v>1</v>
      </c>
    </row>
    <row r="1014" spans="1:6" x14ac:dyDescent="0.35">
      <c r="A1014" t="s">
        <v>1092</v>
      </c>
      <c r="B1014">
        <v>1976</v>
      </c>
      <c r="C1014" t="s">
        <v>56</v>
      </c>
      <c r="D1014" t="s">
        <v>73</v>
      </c>
      <c r="E1014" t="s">
        <v>406</v>
      </c>
      <c r="F1014">
        <v>1</v>
      </c>
    </row>
    <row r="1015" spans="1:6" x14ac:dyDescent="0.35">
      <c r="A1015" t="s">
        <v>1093</v>
      </c>
      <c r="B1015">
        <v>1976</v>
      </c>
      <c r="C1015" t="s">
        <v>56</v>
      </c>
      <c r="D1015" t="s">
        <v>73</v>
      </c>
      <c r="E1015" t="s">
        <v>406</v>
      </c>
      <c r="F1015">
        <v>1</v>
      </c>
    </row>
    <row r="1016" spans="1:6" x14ac:dyDescent="0.35">
      <c r="A1016" t="s">
        <v>1094</v>
      </c>
      <c r="B1016">
        <v>1976</v>
      </c>
      <c r="C1016" t="s">
        <v>56</v>
      </c>
      <c r="D1016" t="s">
        <v>73</v>
      </c>
      <c r="E1016" t="s">
        <v>406</v>
      </c>
      <c r="F1016">
        <v>1</v>
      </c>
    </row>
    <row r="1017" spans="1:6" x14ac:dyDescent="0.35">
      <c r="A1017" t="s">
        <v>1095</v>
      </c>
      <c r="B1017">
        <v>1976</v>
      </c>
      <c r="C1017" t="s">
        <v>56</v>
      </c>
      <c r="D1017" t="s">
        <v>73</v>
      </c>
      <c r="E1017" t="s">
        <v>406</v>
      </c>
      <c r="F1017">
        <v>1</v>
      </c>
    </row>
    <row r="1018" spans="1:6" x14ac:dyDescent="0.35">
      <c r="A1018" t="s">
        <v>1096</v>
      </c>
      <c r="B1018">
        <v>1976</v>
      </c>
      <c r="C1018" t="s">
        <v>54</v>
      </c>
      <c r="D1018" t="s">
        <v>73</v>
      </c>
      <c r="E1018" t="s">
        <v>406</v>
      </c>
      <c r="F1018">
        <v>1</v>
      </c>
    </row>
    <row r="1019" spans="1:6" x14ac:dyDescent="0.35">
      <c r="A1019" t="s">
        <v>1097</v>
      </c>
      <c r="B1019">
        <v>1976</v>
      </c>
      <c r="C1019" t="s">
        <v>54</v>
      </c>
      <c r="D1019" t="s">
        <v>73</v>
      </c>
      <c r="E1019" t="s">
        <v>406</v>
      </c>
      <c r="F1019">
        <v>1</v>
      </c>
    </row>
    <row r="1020" spans="1:6" x14ac:dyDescent="0.35">
      <c r="A1020" t="s">
        <v>1098</v>
      </c>
      <c r="B1020">
        <v>1976</v>
      </c>
      <c r="C1020" t="s">
        <v>55</v>
      </c>
      <c r="D1020" t="s">
        <v>73</v>
      </c>
      <c r="E1020" t="s">
        <v>406</v>
      </c>
      <c r="F1020">
        <v>1</v>
      </c>
    </row>
    <row r="1021" spans="1:6" x14ac:dyDescent="0.35">
      <c r="A1021" t="s">
        <v>1099</v>
      </c>
      <c r="B1021">
        <v>1977</v>
      </c>
      <c r="C1021" t="s">
        <v>56</v>
      </c>
      <c r="D1021" t="s">
        <v>73</v>
      </c>
      <c r="E1021" t="s">
        <v>406</v>
      </c>
      <c r="F1021">
        <v>1</v>
      </c>
    </row>
    <row r="1022" spans="1:6" x14ac:dyDescent="0.35">
      <c r="A1022" t="s">
        <v>1100</v>
      </c>
      <c r="B1022">
        <v>1977</v>
      </c>
      <c r="C1022" t="s">
        <v>56</v>
      </c>
      <c r="D1022" t="s">
        <v>73</v>
      </c>
      <c r="E1022" t="s">
        <v>406</v>
      </c>
      <c r="F1022">
        <v>1</v>
      </c>
    </row>
    <row r="1023" spans="1:6" x14ac:dyDescent="0.35">
      <c r="A1023" t="s">
        <v>1101</v>
      </c>
      <c r="B1023">
        <v>1977</v>
      </c>
      <c r="C1023" t="s">
        <v>56</v>
      </c>
      <c r="D1023" t="s">
        <v>73</v>
      </c>
      <c r="E1023" t="s">
        <v>406</v>
      </c>
      <c r="F1023">
        <v>1</v>
      </c>
    </row>
    <row r="1024" spans="1:6" x14ac:dyDescent="0.35">
      <c r="A1024" t="s">
        <v>1102</v>
      </c>
      <c r="B1024">
        <v>1977</v>
      </c>
      <c r="C1024" t="s">
        <v>56</v>
      </c>
      <c r="D1024" t="s">
        <v>73</v>
      </c>
      <c r="E1024" t="s">
        <v>406</v>
      </c>
      <c r="F1024">
        <v>1</v>
      </c>
    </row>
    <row r="1025" spans="1:6" x14ac:dyDescent="0.35">
      <c r="A1025" t="s">
        <v>1103</v>
      </c>
      <c r="B1025">
        <v>1977</v>
      </c>
      <c r="C1025" t="s">
        <v>56</v>
      </c>
      <c r="D1025" t="s">
        <v>73</v>
      </c>
      <c r="E1025" t="s">
        <v>406</v>
      </c>
      <c r="F1025">
        <v>1</v>
      </c>
    </row>
    <row r="1026" spans="1:6" x14ac:dyDescent="0.35">
      <c r="A1026" t="s">
        <v>1104</v>
      </c>
      <c r="B1026">
        <v>1977</v>
      </c>
      <c r="C1026" t="s">
        <v>54</v>
      </c>
      <c r="D1026" t="s">
        <v>73</v>
      </c>
      <c r="E1026" t="s">
        <v>270</v>
      </c>
      <c r="F1026">
        <v>1</v>
      </c>
    </row>
    <row r="1027" spans="1:6" x14ac:dyDescent="0.35">
      <c r="A1027" t="s">
        <v>1105</v>
      </c>
      <c r="B1027">
        <v>1977</v>
      </c>
      <c r="C1027" t="s">
        <v>54</v>
      </c>
      <c r="D1027" t="s">
        <v>73</v>
      </c>
      <c r="E1027" t="s">
        <v>74</v>
      </c>
      <c r="F1027">
        <v>1</v>
      </c>
    </row>
    <row r="1028" spans="1:6" x14ac:dyDescent="0.35">
      <c r="A1028" t="s">
        <v>1106</v>
      </c>
      <c r="B1028">
        <v>1977</v>
      </c>
      <c r="C1028" t="s">
        <v>55</v>
      </c>
      <c r="D1028" t="s">
        <v>73</v>
      </c>
      <c r="E1028" t="s">
        <v>74</v>
      </c>
      <c r="F1028">
        <v>1</v>
      </c>
    </row>
    <row r="1029" spans="1:6" x14ac:dyDescent="0.35">
      <c r="A1029" t="s">
        <v>1107</v>
      </c>
      <c r="B1029">
        <v>1977</v>
      </c>
      <c r="C1029" t="s">
        <v>54</v>
      </c>
      <c r="D1029" t="s">
        <v>73</v>
      </c>
      <c r="E1029" t="s">
        <v>74</v>
      </c>
      <c r="F1029">
        <v>1</v>
      </c>
    </row>
    <row r="1030" spans="1:6" x14ac:dyDescent="0.35">
      <c r="A1030" t="s">
        <v>1108</v>
      </c>
      <c r="B1030">
        <v>1977</v>
      </c>
      <c r="C1030" t="s">
        <v>54</v>
      </c>
      <c r="D1030" t="s">
        <v>73</v>
      </c>
      <c r="E1030" t="s">
        <v>270</v>
      </c>
      <c r="F1030">
        <v>1</v>
      </c>
    </row>
    <row r="1031" spans="1:6" x14ac:dyDescent="0.35">
      <c r="A1031" t="s">
        <v>1109</v>
      </c>
      <c r="B1031">
        <v>1977</v>
      </c>
      <c r="C1031" t="s">
        <v>54</v>
      </c>
      <c r="D1031" t="s">
        <v>73</v>
      </c>
      <c r="E1031" t="s">
        <v>270</v>
      </c>
      <c r="F1031">
        <v>1</v>
      </c>
    </row>
    <row r="1032" spans="1:6" x14ac:dyDescent="0.35">
      <c r="A1032" t="s">
        <v>1110</v>
      </c>
      <c r="B1032">
        <v>1977</v>
      </c>
      <c r="C1032" t="s">
        <v>55</v>
      </c>
      <c r="D1032" t="s">
        <v>73</v>
      </c>
      <c r="E1032" t="s">
        <v>270</v>
      </c>
      <c r="F1032">
        <v>1</v>
      </c>
    </row>
    <row r="1033" spans="1:6" x14ac:dyDescent="0.35">
      <c r="A1033" t="s">
        <v>1111</v>
      </c>
      <c r="B1033">
        <v>1977</v>
      </c>
      <c r="C1033" t="s">
        <v>54</v>
      </c>
      <c r="D1033" t="s">
        <v>73</v>
      </c>
      <c r="E1033" t="s">
        <v>74</v>
      </c>
      <c r="F1033">
        <v>1</v>
      </c>
    </row>
    <row r="1034" spans="1:6" x14ac:dyDescent="0.35">
      <c r="A1034" t="s">
        <v>1112</v>
      </c>
      <c r="B1034">
        <v>1977</v>
      </c>
      <c r="C1034" t="s">
        <v>54</v>
      </c>
      <c r="D1034" t="s">
        <v>73</v>
      </c>
      <c r="E1034" t="s">
        <v>74</v>
      </c>
      <c r="F1034">
        <v>1</v>
      </c>
    </row>
    <row r="1035" spans="1:6" x14ac:dyDescent="0.35">
      <c r="A1035" t="s">
        <v>1113</v>
      </c>
      <c r="B1035">
        <v>1977</v>
      </c>
      <c r="C1035" t="s">
        <v>56</v>
      </c>
      <c r="D1035" t="s">
        <v>73</v>
      </c>
      <c r="E1035" t="s">
        <v>74</v>
      </c>
      <c r="F1035">
        <v>1</v>
      </c>
    </row>
    <row r="1036" spans="1:6" x14ac:dyDescent="0.35">
      <c r="A1036" t="s">
        <v>1114</v>
      </c>
      <c r="B1036">
        <v>1977</v>
      </c>
      <c r="C1036" t="s">
        <v>56</v>
      </c>
      <c r="D1036" t="s">
        <v>73</v>
      </c>
      <c r="E1036" t="s">
        <v>74</v>
      </c>
      <c r="F1036">
        <v>1</v>
      </c>
    </row>
    <row r="1037" spans="1:6" x14ac:dyDescent="0.35">
      <c r="A1037" t="s">
        <v>1115</v>
      </c>
      <c r="B1037">
        <v>1977</v>
      </c>
      <c r="C1037" t="s">
        <v>56</v>
      </c>
      <c r="D1037" t="s">
        <v>73</v>
      </c>
      <c r="E1037" t="s">
        <v>74</v>
      </c>
      <c r="F1037">
        <v>1</v>
      </c>
    </row>
    <row r="1038" spans="1:6" x14ac:dyDescent="0.35">
      <c r="A1038" t="s">
        <v>1116</v>
      </c>
      <c r="B1038">
        <v>1977</v>
      </c>
      <c r="C1038" t="s">
        <v>56</v>
      </c>
      <c r="D1038" t="s">
        <v>73</v>
      </c>
      <c r="E1038" t="s">
        <v>74</v>
      </c>
      <c r="F1038">
        <v>1</v>
      </c>
    </row>
    <row r="1039" spans="1:6" x14ac:dyDescent="0.35">
      <c r="A1039" t="s">
        <v>1117</v>
      </c>
      <c r="B1039">
        <v>1977</v>
      </c>
      <c r="C1039" t="s">
        <v>56</v>
      </c>
      <c r="D1039" t="s">
        <v>73</v>
      </c>
      <c r="E1039" t="s">
        <v>74</v>
      </c>
      <c r="F1039">
        <v>1</v>
      </c>
    </row>
    <row r="1040" spans="1:6" x14ac:dyDescent="0.35">
      <c r="A1040" t="s">
        <v>1118</v>
      </c>
      <c r="B1040">
        <v>1977</v>
      </c>
      <c r="C1040" t="s">
        <v>56</v>
      </c>
      <c r="D1040" t="s">
        <v>73</v>
      </c>
      <c r="E1040" t="s">
        <v>74</v>
      </c>
      <c r="F1040">
        <v>1</v>
      </c>
    </row>
    <row r="1041" spans="1:6" x14ac:dyDescent="0.35">
      <c r="A1041" t="s">
        <v>1119</v>
      </c>
      <c r="B1041">
        <v>1977</v>
      </c>
      <c r="C1041" t="s">
        <v>56</v>
      </c>
      <c r="D1041" t="s">
        <v>73</v>
      </c>
      <c r="E1041" t="s">
        <v>74</v>
      </c>
      <c r="F1041">
        <v>1</v>
      </c>
    </row>
    <row r="1042" spans="1:6" x14ac:dyDescent="0.35">
      <c r="A1042" t="s">
        <v>1120</v>
      </c>
      <c r="B1042">
        <v>1977</v>
      </c>
      <c r="C1042" t="s">
        <v>56</v>
      </c>
      <c r="D1042" t="s">
        <v>73</v>
      </c>
      <c r="E1042" t="s">
        <v>74</v>
      </c>
      <c r="F1042">
        <v>1</v>
      </c>
    </row>
    <row r="1043" spans="1:6" x14ac:dyDescent="0.35">
      <c r="A1043" t="s">
        <v>1121</v>
      </c>
      <c r="B1043">
        <v>1977</v>
      </c>
      <c r="C1043" t="s">
        <v>56</v>
      </c>
      <c r="D1043" t="s">
        <v>73</v>
      </c>
      <c r="E1043" t="s">
        <v>74</v>
      </c>
      <c r="F1043">
        <v>1</v>
      </c>
    </row>
    <row r="1044" spans="1:6" x14ac:dyDescent="0.35">
      <c r="A1044" t="s">
        <v>1122</v>
      </c>
      <c r="B1044">
        <v>1977</v>
      </c>
      <c r="C1044" t="s">
        <v>56</v>
      </c>
      <c r="D1044" t="s">
        <v>73</v>
      </c>
      <c r="E1044" t="s">
        <v>74</v>
      </c>
      <c r="F1044">
        <v>1</v>
      </c>
    </row>
    <row r="1045" spans="1:6" x14ac:dyDescent="0.35">
      <c r="A1045" t="s">
        <v>1123</v>
      </c>
      <c r="B1045">
        <v>1977</v>
      </c>
      <c r="C1045" t="s">
        <v>56</v>
      </c>
      <c r="D1045" t="s">
        <v>73</v>
      </c>
      <c r="E1045" t="s">
        <v>74</v>
      </c>
      <c r="F1045">
        <v>1</v>
      </c>
    </row>
    <row r="1046" spans="1:6" x14ac:dyDescent="0.35">
      <c r="A1046" t="s">
        <v>1124</v>
      </c>
      <c r="B1046">
        <v>1977</v>
      </c>
      <c r="C1046" t="s">
        <v>56</v>
      </c>
      <c r="D1046" t="s">
        <v>73</v>
      </c>
      <c r="E1046" t="s">
        <v>74</v>
      </c>
      <c r="F1046">
        <v>1</v>
      </c>
    </row>
    <row r="1047" spans="1:6" x14ac:dyDescent="0.35">
      <c r="A1047" t="s">
        <v>1125</v>
      </c>
      <c r="B1047">
        <v>1977</v>
      </c>
      <c r="C1047" t="s">
        <v>54</v>
      </c>
      <c r="D1047" t="s">
        <v>73</v>
      </c>
      <c r="E1047" t="s">
        <v>74</v>
      </c>
      <c r="F1047">
        <v>1</v>
      </c>
    </row>
    <row r="1048" spans="1:6" x14ac:dyDescent="0.35">
      <c r="A1048" t="s">
        <v>1126</v>
      </c>
      <c r="B1048">
        <v>1977</v>
      </c>
      <c r="C1048" t="s">
        <v>54</v>
      </c>
      <c r="D1048" t="s">
        <v>73</v>
      </c>
      <c r="E1048" t="s">
        <v>74</v>
      </c>
      <c r="F1048">
        <v>1</v>
      </c>
    </row>
    <row r="1049" spans="1:6" x14ac:dyDescent="0.35">
      <c r="A1049" t="s">
        <v>1127</v>
      </c>
      <c r="B1049">
        <v>1977</v>
      </c>
      <c r="C1049" t="s">
        <v>54</v>
      </c>
      <c r="D1049" t="s">
        <v>73</v>
      </c>
      <c r="E1049" t="s">
        <v>406</v>
      </c>
      <c r="F1049">
        <v>1</v>
      </c>
    </row>
    <row r="1050" spans="1:6" x14ac:dyDescent="0.35">
      <c r="A1050" t="s">
        <v>1128</v>
      </c>
      <c r="B1050">
        <v>1977</v>
      </c>
      <c r="C1050" t="s">
        <v>55</v>
      </c>
      <c r="D1050" t="s">
        <v>73</v>
      </c>
      <c r="E1050" t="s">
        <v>74</v>
      </c>
      <c r="F1050">
        <v>1</v>
      </c>
    </row>
    <row r="1051" spans="1:6" x14ac:dyDescent="0.35">
      <c r="A1051" t="s">
        <v>1129</v>
      </c>
      <c r="B1051">
        <v>1977</v>
      </c>
      <c r="C1051" t="s">
        <v>55</v>
      </c>
      <c r="D1051" t="s">
        <v>73</v>
      </c>
      <c r="E1051" t="s">
        <v>74</v>
      </c>
      <c r="F1051">
        <v>1</v>
      </c>
    </row>
    <row r="1052" spans="1:6" x14ac:dyDescent="0.35">
      <c r="A1052" t="s">
        <v>1130</v>
      </c>
      <c r="B1052">
        <v>1977</v>
      </c>
      <c r="C1052" t="s">
        <v>56</v>
      </c>
      <c r="D1052" t="s">
        <v>73</v>
      </c>
      <c r="E1052" t="s">
        <v>74</v>
      </c>
      <c r="F1052">
        <v>1</v>
      </c>
    </row>
    <row r="1053" spans="1:6" x14ac:dyDescent="0.35">
      <c r="A1053" t="s">
        <v>1131</v>
      </c>
      <c r="B1053">
        <v>1977</v>
      </c>
      <c r="C1053" t="s">
        <v>56</v>
      </c>
      <c r="D1053" t="s">
        <v>73</v>
      </c>
      <c r="E1053" t="s">
        <v>74</v>
      </c>
      <c r="F1053">
        <v>1</v>
      </c>
    </row>
    <row r="1054" spans="1:6" x14ac:dyDescent="0.35">
      <c r="A1054" t="s">
        <v>1132</v>
      </c>
      <c r="B1054">
        <v>1977</v>
      </c>
      <c r="C1054" t="s">
        <v>56</v>
      </c>
      <c r="D1054" t="s">
        <v>117</v>
      </c>
      <c r="E1054" t="s">
        <v>74</v>
      </c>
      <c r="F1054">
        <v>1</v>
      </c>
    </row>
    <row r="1055" spans="1:6" x14ac:dyDescent="0.35">
      <c r="A1055" t="s">
        <v>1133</v>
      </c>
      <c r="B1055">
        <v>1977</v>
      </c>
      <c r="C1055" t="s">
        <v>56</v>
      </c>
      <c r="D1055" t="s">
        <v>73</v>
      </c>
      <c r="E1055" t="s">
        <v>74</v>
      </c>
      <c r="F1055">
        <v>1</v>
      </c>
    </row>
    <row r="1056" spans="1:6" x14ac:dyDescent="0.35">
      <c r="A1056" t="s">
        <v>1134</v>
      </c>
      <c r="B1056">
        <v>1977</v>
      </c>
      <c r="C1056" t="s">
        <v>56</v>
      </c>
      <c r="D1056" t="s">
        <v>73</v>
      </c>
      <c r="E1056" t="s">
        <v>74</v>
      </c>
      <c r="F1056">
        <v>1</v>
      </c>
    </row>
    <row r="1057" spans="1:6" x14ac:dyDescent="0.35">
      <c r="A1057" t="s">
        <v>1135</v>
      </c>
      <c r="B1057">
        <v>1977</v>
      </c>
      <c r="C1057" t="s">
        <v>56</v>
      </c>
      <c r="D1057" t="s">
        <v>73</v>
      </c>
      <c r="E1057" t="s">
        <v>74</v>
      </c>
      <c r="F1057">
        <v>1</v>
      </c>
    </row>
    <row r="1058" spans="1:6" x14ac:dyDescent="0.35">
      <c r="A1058" t="s">
        <v>1136</v>
      </c>
      <c r="B1058">
        <v>1977</v>
      </c>
      <c r="C1058" t="s">
        <v>56</v>
      </c>
      <c r="D1058" t="s">
        <v>73</v>
      </c>
      <c r="E1058" t="s">
        <v>74</v>
      </c>
      <c r="F1058">
        <v>1</v>
      </c>
    </row>
    <row r="1059" spans="1:6" x14ac:dyDescent="0.35">
      <c r="A1059" t="s">
        <v>1137</v>
      </c>
      <c r="B1059">
        <v>1977</v>
      </c>
      <c r="C1059" t="s">
        <v>56</v>
      </c>
      <c r="D1059" t="s">
        <v>73</v>
      </c>
      <c r="E1059" t="s">
        <v>74</v>
      </c>
      <c r="F1059">
        <v>1</v>
      </c>
    </row>
    <row r="1060" spans="1:6" x14ac:dyDescent="0.35">
      <c r="A1060" t="s">
        <v>1138</v>
      </c>
      <c r="B1060">
        <v>1977</v>
      </c>
      <c r="C1060" t="s">
        <v>56</v>
      </c>
      <c r="D1060" t="s">
        <v>73</v>
      </c>
      <c r="E1060" t="s">
        <v>74</v>
      </c>
      <c r="F1060">
        <v>1</v>
      </c>
    </row>
    <row r="1061" spans="1:6" x14ac:dyDescent="0.35">
      <c r="A1061" t="s">
        <v>1139</v>
      </c>
      <c r="B1061">
        <v>1977</v>
      </c>
      <c r="C1061" t="s">
        <v>56</v>
      </c>
      <c r="D1061" t="s">
        <v>73</v>
      </c>
      <c r="E1061" t="s">
        <v>74</v>
      </c>
      <c r="F1061">
        <v>1</v>
      </c>
    </row>
    <row r="1062" spans="1:6" x14ac:dyDescent="0.35">
      <c r="A1062" t="s">
        <v>1140</v>
      </c>
      <c r="B1062">
        <v>1977</v>
      </c>
      <c r="C1062" t="s">
        <v>56</v>
      </c>
      <c r="D1062" t="s">
        <v>73</v>
      </c>
      <c r="E1062" t="s">
        <v>74</v>
      </c>
      <c r="F1062">
        <v>1</v>
      </c>
    </row>
    <row r="1063" spans="1:6" x14ac:dyDescent="0.35">
      <c r="A1063" t="s">
        <v>1141</v>
      </c>
      <c r="B1063">
        <v>1977</v>
      </c>
      <c r="C1063" t="s">
        <v>56</v>
      </c>
      <c r="D1063" t="s">
        <v>73</v>
      </c>
      <c r="E1063" t="s">
        <v>74</v>
      </c>
      <c r="F1063">
        <v>1</v>
      </c>
    </row>
    <row r="1064" spans="1:6" x14ac:dyDescent="0.35">
      <c r="A1064" t="s">
        <v>1142</v>
      </c>
      <c r="B1064">
        <v>1977</v>
      </c>
      <c r="C1064" t="s">
        <v>56</v>
      </c>
      <c r="D1064" t="s">
        <v>73</v>
      </c>
      <c r="E1064" t="s">
        <v>74</v>
      </c>
      <c r="F1064">
        <v>1</v>
      </c>
    </row>
    <row r="1065" spans="1:6" x14ac:dyDescent="0.35">
      <c r="A1065" t="s">
        <v>1143</v>
      </c>
      <c r="B1065">
        <v>1977</v>
      </c>
      <c r="C1065" t="s">
        <v>56</v>
      </c>
      <c r="D1065" t="s">
        <v>73</v>
      </c>
      <c r="E1065" t="s">
        <v>74</v>
      </c>
      <c r="F1065">
        <v>1</v>
      </c>
    </row>
    <row r="1066" spans="1:6" x14ac:dyDescent="0.35">
      <c r="A1066" t="s">
        <v>1144</v>
      </c>
      <c r="B1066">
        <v>1977</v>
      </c>
      <c r="C1066" t="s">
        <v>56</v>
      </c>
      <c r="D1066" t="s">
        <v>73</v>
      </c>
      <c r="E1066" t="s">
        <v>74</v>
      </c>
      <c r="F1066">
        <v>1</v>
      </c>
    </row>
    <row r="1067" spans="1:6" x14ac:dyDescent="0.35">
      <c r="A1067" t="s">
        <v>1145</v>
      </c>
      <c r="B1067">
        <v>1977</v>
      </c>
      <c r="C1067" t="s">
        <v>56</v>
      </c>
      <c r="D1067" t="s">
        <v>73</v>
      </c>
      <c r="E1067" t="s">
        <v>74</v>
      </c>
      <c r="F1067">
        <v>1</v>
      </c>
    </row>
    <row r="1068" spans="1:6" x14ac:dyDescent="0.35">
      <c r="A1068" t="s">
        <v>1146</v>
      </c>
      <c r="B1068">
        <v>1977</v>
      </c>
      <c r="C1068" t="s">
        <v>56</v>
      </c>
      <c r="D1068" t="s">
        <v>73</v>
      </c>
      <c r="E1068" t="s">
        <v>74</v>
      </c>
      <c r="F1068">
        <v>1</v>
      </c>
    </row>
    <row r="1069" spans="1:6" x14ac:dyDescent="0.35">
      <c r="A1069" t="s">
        <v>1147</v>
      </c>
      <c r="B1069">
        <v>1977</v>
      </c>
      <c r="C1069" t="s">
        <v>56</v>
      </c>
      <c r="D1069" t="s">
        <v>73</v>
      </c>
      <c r="E1069" t="s">
        <v>74</v>
      </c>
      <c r="F1069">
        <v>1</v>
      </c>
    </row>
    <row r="1070" spans="1:6" x14ac:dyDescent="0.35">
      <c r="A1070" t="s">
        <v>1148</v>
      </c>
      <c r="B1070">
        <v>1977</v>
      </c>
      <c r="C1070" t="s">
        <v>55</v>
      </c>
      <c r="D1070" t="s">
        <v>73</v>
      </c>
      <c r="E1070" t="s">
        <v>74</v>
      </c>
      <c r="F1070">
        <v>1</v>
      </c>
    </row>
    <row r="1071" spans="1:6" x14ac:dyDescent="0.35">
      <c r="A1071" t="s">
        <v>1149</v>
      </c>
      <c r="B1071">
        <v>1977</v>
      </c>
      <c r="C1071" t="s">
        <v>55</v>
      </c>
      <c r="D1071" t="s">
        <v>73</v>
      </c>
      <c r="E1071" t="s">
        <v>74</v>
      </c>
      <c r="F1071">
        <v>1</v>
      </c>
    </row>
    <row r="1072" spans="1:6" x14ac:dyDescent="0.35">
      <c r="A1072" t="s">
        <v>1150</v>
      </c>
      <c r="B1072">
        <v>1977</v>
      </c>
      <c r="C1072" t="s">
        <v>54</v>
      </c>
      <c r="D1072" t="s">
        <v>73</v>
      </c>
      <c r="E1072" t="s">
        <v>74</v>
      </c>
      <c r="F1072">
        <v>1</v>
      </c>
    </row>
    <row r="1073" spans="1:6" x14ac:dyDescent="0.35">
      <c r="A1073" t="s">
        <v>1151</v>
      </c>
      <c r="B1073">
        <v>1977</v>
      </c>
      <c r="C1073" t="s">
        <v>54</v>
      </c>
      <c r="D1073" t="s">
        <v>73</v>
      </c>
      <c r="E1073" t="s">
        <v>74</v>
      </c>
      <c r="F1073">
        <v>1</v>
      </c>
    </row>
    <row r="1074" spans="1:6" x14ac:dyDescent="0.35">
      <c r="A1074" t="s">
        <v>1152</v>
      </c>
      <c r="B1074">
        <v>1977</v>
      </c>
      <c r="C1074" t="s">
        <v>54</v>
      </c>
      <c r="D1074" t="s">
        <v>73</v>
      </c>
      <c r="E1074" t="s">
        <v>74</v>
      </c>
      <c r="F1074">
        <v>1</v>
      </c>
    </row>
    <row r="1075" spans="1:6" x14ac:dyDescent="0.35">
      <c r="A1075" t="s">
        <v>1153</v>
      </c>
      <c r="B1075">
        <v>1977</v>
      </c>
      <c r="C1075" t="s">
        <v>55</v>
      </c>
      <c r="D1075" t="s">
        <v>73</v>
      </c>
      <c r="E1075" t="s">
        <v>74</v>
      </c>
      <c r="F1075">
        <v>1</v>
      </c>
    </row>
    <row r="1076" spans="1:6" x14ac:dyDescent="0.35">
      <c r="A1076" t="s">
        <v>1154</v>
      </c>
      <c r="B1076">
        <v>1977</v>
      </c>
      <c r="C1076" t="s">
        <v>54</v>
      </c>
      <c r="D1076" t="s">
        <v>73</v>
      </c>
      <c r="E1076" t="s">
        <v>74</v>
      </c>
      <c r="F1076">
        <v>1</v>
      </c>
    </row>
    <row r="1077" spans="1:6" x14ac:dyDescent="0.35">
      <c r="A1077" t="s">
        <v>1155</v>
      </c>
      <c r="B1077">
        <v>1977</v>
      </c>
      <c r="C1077" t="s">
        <v>55</v>
      </c>
      <c r="D1077" t="s">
        <v>73</v>
      </c>
      <c r="E1077" t="s">
        <v>74</v>
      </c>
      <c r="F1077">
        <v>1</v>
      </c>
    </row>
    <row r="1078" spans="1:6" x14ac:dyDescent="0.35">
      <c r="A1078" t="s">
        <v>1156</v>
      </c>
      <c r="B1078">
        <v>1977</v>
      </c>
      <c r="C1078" t="s">
        <v>55</v>
      </c>
      <c r="D1078" t="s">
        <v>73</v>
      </c>
      <c r="E1078" t="s">
        <v>406</v>
      </c>
      <c r="F1078">
        <v>1</v>
      </c>
    </row>
    <row r="1079" spans="1:6" x14ac:dyDescent="0.35">
      <c r="A1079" t="s">
        <v>1157</v>
      </c>
      <c r="B1079">
        <v>1977</v>
      </c>
      <c r="C1079" t="s">
        <v>55</v>
      </c>
      <c r="D1079" t="s">
        <v>73</v>
      </c>
      <c r="E1079" t="s">
        <v>406</v>
      </c>
      <c r="F1079">
        <v>1</v>
      </c>
    </row>
    <row r="1080" spans="1:6" x14ac:dyDescent="0.35">
      <c r="A1080" t="s">
        <v>1158</v>
      </c>
      <c r="B1080">
        <v>1977</v>
      </c>
      <c r="C1080" t="s">
        <v>55</v>
      </c>
      <c r="D1080" t="s">
        <v>73</v>
      </c>
      <c r="E1080" t="s">
        <v>406</v>
      </c>
      <c r="F1080">
        <v>1</v>
      </c>
    </row>
    <row r="1081" spans="1:6" x14ac:dyDescent="0.35">
      <c r="A1081" t="s">
        <v>1159</v>
      </c>
      <c r="B1081">
        <v>1977</v>
      </c>
      <c r="C1081" t="s">
        <v>55</v>
      </c>
      <c r="D1081" t="s">
        <v>73</v>
      </c>
      <c r="E1081" t="s">
        <v>406</v>
      </c>
      <c r="F1081">
        <v>1</v>
      </c>
    </row>
    <row r="1082" spans="1:6" x14ac:dyDescent="0.35">
      <c r="A1082" t="s">
        <v>1160</v>
      </c>
      <c r="B1082">
        <v>1977</v>
      </c>
      <c r="C1082" t="s">
        <v>54</v>
      </c>
      <c r="D1082" t="s">
        <v>73</v>
      </c>
      <c r="E1082" t="s">
        <v>406</v>
      </c>
      <c r="F1082">
        <v>1</v>
      </c>
    </row>
    <row r="1083" spans="1:6" x14ac:dyDescent="0.35">
      <c r="A1083" t="s">
        <v>1161</v>
      </c>
      <c r="B1083">
        <v>1977</v>
      </c>
      <c r="C1083" t="s">
        <v>55</v>
      </c>
      <c r="D1083" t="s">
        <v>73</v>
      </c>
      <c r="E1083" t="s">
        <v>406</v>
      </c>
      <c r="F1083">
        <v>1</v>
      </c>
    </row>
    <row r="1084" spans="1:6" x14ac:dyDescent="0.35">
      <c r="A1084" t="s">
        <v>1162</v>
      </c>
      <c r="B1084">
        <v>1977</v>
      </c>
      <c r="C1084" t="s">
        <v>55</v>
      </c>
      <c r="D1084" t="s">
        <v>73</v>
      </c>
      <c r="E1084" t="s">
        <v>406</v>
      </c>
      <c r="F1084">
        <v>1</v>
      </c>
    </row>
    <row r="1085" spans="1:6" x14ac:dyDescent="0.35">
      <c r="A1085" t="s">
        <v>1163</v>
      </c>
      <c r="B1085">
        <v>1977</v>
      </c>
      <c r="C1085" t="s">
        <v>54</v>
      </c>
      <c r="D1085" t="s">
        <v>73</v>
      </c>
      <c r="E1085" t="s">
        <v>406</v>
      </c>
      <c r="F1085">
        <v>1</v>
      </c>
    </row>
    <row r="1086" spans="1:6" x14ac:dyDescent="0.35">
      <c r="A1086" t="s">
        <v>1164</v>
      </c>
      <c r="B1086">
        <v>1977</v>
      </c>
      <c r="C1086" t="s">
        <v>54</v>
      </c>
      <c r="D1086" t="s">
        <v>73</v>
      </c>
      <c r="E1086" t="s">
        <v>406</v>
      </c>
      <c r="F1086">
        <v>1</v>
      </c>
    </row>
    <row r="1087" spans="1:6" x14ac:dyDescent="0.35">
      <c r="A1087" t="s">
        <v>1165</v>
      </c>
      <c r="B1087">
        <v>1977</v>
      </c>
      <c r="C1087" t="s">
        <v>54</v>
      </c>
      <c r="D1087" t="s">
        <v>73</v>
      </c>
      <c r="E1087" t="s">
        <v>74</v>
      </c>
      <c r="F1087">
        <v>1</v>
      </c>
    </row>
    <row r="1088" spans="1:6" x14ac:dyDescent="0.35">
      <c r="A1088" t="s">
        <v>1166</v>
      </c>
      <c r="B1088">
        <v>1977</v>
      </c>
      <c r="C1088" t="s">
        <v>54</v>
      </c>
      <c r="D1088" t="s">
        <v>73</v>
      </c>
      <c r="E1088" t="s">
        <v>406</v>
      </c>
      <c r="F1088">
        <v>1</v>
      </c>
    </row>
    <row r="1089" spans="1:6" x14ac:dyDescent="0.35">
      <c r="A1089" t="s">
        <v>1167</v>
      </c>
      <c r="B1089">
        <v>1977</v>
      </c>
      <c r="C1089" t="s">
        <v>55</v>
      </c>
      <c r="D1089" t="s">
        <v>73</v>
      </c>
      <c r="E1089" t="s">
        <v>406</v>
      </c>
      <c r="F1089">
        <v>1</v>
      </c>
    </row>
    <row r="1090" spans="1:6" x14ac:dyDescent="0.35">
      <c r="A1090" t="s">
        <v>1168</v>
      </c>
      <c r="B1090">
        <v>1977</v>
      </c>
      <c r="C1090" t="s">
        <v>55</v>
      </c>
      <c r="D1090" t="s">
        <v>73</v>
      </c>
      <c r="E1090" t="s">
        <v>406</v>
      </c>
      <c r="F1090">
        <v>1</v>
      </c>
    </row>
    <row r="1091" spans="1:6" x14ac:dyDescent="0.35">
      <c r="A1091" t="s">
        <v>1169</v>
      </c>
      <c r="B1091">
        <v>1977</v>
      </c>
      <c r="C1091" t="s">
        <v>54</v>
      </c>
      <c r="D1091" t="s">
        <v>73</v>
      </c>
      <c r="E1091" t="s">
        <v>484</v>
      </c>
      <c r="F1091">
        <v>1</v>
      </c>
    </row>
    <row r="1092" spans="1:6" x14ac:dyDescent="0.35">
      <c r="A1092" t="s">
        <v>1170</v>
      </c>
      <c r="B1092">
        <v>1977</v>
      </c>
      <c r="C1092" t="s">
        <v>54</v>
      </c>
      <c r="D1092" t="s">
        <v>73</v>
      </c>
      <c r="E1092" t="s">
        <v>484</v>
      </c>
      <c r="F1092">
        <v>1</v>
      </c>
    </row>
    <row r="1093" spans="1:6" x14ac:dyDescent="0.35">
      <c r="A1093" t="s">
        <v>1171</v>
      </c>
      <c r="B1093">
        <v>1977</v>
      </c>
      <c r="C1093" t="s">
        <v>54</v>
      </c>
      <c r="D1093" t="s">
        <v>73</v>
      </c>
      <c r="E1093" t="s">
        <v>484</v>
      </c>
      <c r="F1093">
        <v>1</v>
      </c>
    </row>
    <row r="1094" spans="1:6" x14ac:dyDescent="0.35">
      <c r="A1094" t="s">
        <v>1172</v>
      </c>
      <c r="B1094">
        <v>1977</v>
      </c>
      <c r="C1094" t="s">
        <v>54</v>
      </c>
      <c r="D1094" t="s">
        <v>73</v>
      </c>
      <c r="E1094" t="s">
        <v>484</v>
      </c>
      <c r="F1094">
        <v>1</v>
      </c>
    </row>
    <row r="1095" spans="1:6" x14ac:dyDescent="0.35">
      <c r="A1095" t="s">
        <v>1173</v>
      </c>
      <c r="B1095">
        <v>1977</v>
      </c>
      <c r="C1095" t="s">
        <v>54</v>
      </c>
      <c r="D1095" t="s">
        <v>73</v>
      </c>
      <c r="E1095" t="s">
        <v>484</v>
      </c>
      <c r="F1095">
        <v>1</v>
      </c>
    </row>
    <row r="1096" spans="1:6" x14ac:dyDescent="0.35">
      <c r="A1096" t="s">
        <v>1174</v>
      </c>
      <c r="B1096">
        <v>1977</v>
      </c>
      <c r="C1096" t="s">
        <v>54</v>
      </c>
      <c r="D1096" t="s">
        <v>73</v>
      </c>
      <c r="E1096" t="s">
        <v>484</v>
      </c>
      <c r="F1096">
        <v>1</v>
      </c>
    </row>
    <row r="1097" spans="1:6" x14ac:dyDescent="0.35">
      <c r="A1097" t="s">
        <v>1175</v>
      </c>
      <c r="B1097">
        <v>1977</v>
      </c>
      <c r="C1097" t="s">
        <v>54</v>
      </c>
      <c r="D1097" t="s">
        <v>73</v>
      </c>
      <c r="E1097" t="s">
        <v>484</v>
      </c>
      <c r="F1097">
        <v>1</v>
      </c>
    </row>
    <row r="1098" spans="1:6" x14ac:dyDescent="0.35">
      <c r="A1098" t="s">
        <v>1176</v>
      </c>
      <c r="B1098">
        <v>1977</v>
      </c>
      <c r="C1098" t="s">
        <v>54</v>
      </c>
      <c r="D1098" t="s">
        <v>73</v>
      </c>
      <c r="E1098" t="s">
        <v>484</v>
      </c>
      <c r="F1098">
        <v>1</v>
      </c>
    </row>
    <row r="1099" spans="1:6" x14ac:dyDescent="0.35">
      <c r="A1099" t="s">
        <v>1177</v>
      </c>
      <c r="B1099">
        <v>1977</v>
      </c>
      <c r="C1099" t="s">
        <v>54</v>
      </c>
      <c r="D1099" t="s">
        <v>73</v>
      </c>
      <c r="E1099" t="s">
        <v>484</v>
      </c>
      <c r="F1099">
        <v>1</v>
      </c>
    </row>
    <row r="1100" spans="1:6" x14ac:dyDescent="0.35">
      <c r="A1100" t="s">
        <v>1178</v>
      </c>
      <c r="B1100">
        <v>1977</v>
      </c>
      <c r="C1100" t="s">
        <v>54</v>
      </c>
      <c r="D1100" t="s">
        <v>73</v>
      </c>
      <c r="E1100" t="s">
        <v>484</v>
      </c>
      <c r="F1100">
        <v>1</v>
      </c>
    </row>
    <row r="1101" spans="1:6" x14ac:dyDescent="0.35">
      <c r="A1101" t="s">
        <v>1179</v>
      </c>
      <c r="B1101">
        <v>1977</v>
      </c>
      <c r="C1101" t="s">
        <v>54</v>
      </c>
      <c r="D1101" t="s">
        <v>73</v>
      </c>
      <c r="E1101" t="s">
        <v>484</v>
      </c>
      <c r="F1101">
        <v>1</v>
      </c>
    </row>
    <row r="1102" spans="1:6" x14ac:dyDescent="0.35">
      <c r="A1102" t="s">
        <v>1180</v>
      </c>
      <c r="B1102">
        <v>1977</v>
      </c>
      <c r="C1102" t="s">
        <v>54</v>
      </c>
      <c r="D1102" t="s">
        <v>73</v>
      </c>
      <c r="E1102" t="s">
        <v>484</v>
      </c>
      <c r="F1102">
        <v>1</v>
      </c>
    </row>
    <row r="1103" spans="1:6" x14ac:dyDescent="0.35">
      <c r="A1103" t="s">
        <v>1181</v>
      </c>
      <c r="B1103">
        <v>1977</v>
      </c>
      <c r="C1103" t="s">
        <v>56</v>
      </c>
      <c r="D1103" t="s">
        <v>73</v>
      </c>
      <c r="E1103" t="s">
        <v>74</v>
      </c>
      <c r="F1103">
        <v>1</v>
      </c>
    </row>
    <row r="1104" spans="1:6" x14ac:dyDescent="0.35">
      <c r="A1104" t="s">
        <v>1182</v>
      </c>
      <c r="B1104">
        <v>1977</v>
      </c>
      <c r="C1104" t="s">
        <v>55</v>
      </c>
      <c r="D1104" t="s">
        <v>73</v>
      </c>
      <c r="E1104" t="s">
        <v>74</v>
      </c>
      <c r="F1104">
        <v>1</v>
      </c>
    </row>
    <row r="1105" spans="1:6" x14ac:dyDescent="0.35">
      <c r="A1105" t="s">
        <v>1183</v>
      </c>
      <c r="B1105">
        <v>1977</v>
      </c>
      <c r="C1105" t="s">
        <v>54</v>
      </c>
      <c r="D1105" t="s">
        <v>73</v>
      </c>
      <c r="E1105" t="s">
        <v>74</v>
      </c>
      <c r="F1105">
        <v>1</v>
      </c>
    </row>
    <row r="1106" spans="1:6" x14ac:dyDescent="0.35">
      <c r="A1106" t="s">
        <v>1184</v>
      </c>
      <c r="B1106">
        <v>1977</v>
      </c>
      <c r="C1106" t="s">
        <v>54</v>
      </c>
      <c r="D1106" t="s">
        <v>73</v>
      </c>
      <c r="E1106" t="s">
        <v>74</v>
      </c>
      <c r="F1106">
        <v>1</v>
      </c>
    </row>
    <row r="1107" spans="1:6" x14ac:dyDescent="0.35">
      <c r="A1107" t="s">
        <v>1185</v>
      </c>
      <c r="B1107">
        <v>1977</v>
      </c>
      <c r="C1107" t="s">
        <v>56</v>
      </c>
      <c r="D1107" t="s">
        <v>73</v>
      </c>
      <c r="E1107" t="s">
        <v>74</v>
      </c>
      <c r="F1107">
        <v>1</v>
      </c>
    </row>
    <row r="1108" spans="1:6" x14ac:dyDescent="0.35">
      <c r="A1108" t="s">
        <v>1186</v>
      </c>
      <c r="B1108">
        <v>1977</v>
      </c>
      <c r="C1108" t="s">
        <v>56</v>
      </c>
      <c r="D1108" t="s">
        <v>73</v>
      </c>
      <c r="E1108" t="s">
        <v>74</v>
      </c>
      <c r="F1108">
        <v>1</v>
      </c>
    </row>
    <row r="1109" spans="1:6" x14ac:dyDescent="0.35">
      <c r="A1109" t="s">
        <v>1187</v>
      </c>
      <c r="B1109">
        <v>1977</v>
      </c>
      <c r="C1109" t="s">
        <v>56</v>
      </c>
      <c r="D1109" t="s">
        <v>73</v>
      </c>
      <c r="E1109" t="s">
        <v>74</v>
      </c>
      <c r="F1109">
        <v>1</v>
      </c>
    </row>
    <row r="1110" spans="1:6" x14ac:dyDescent="0.35">
      <c r="A1110" t="s">
        <v>1188</v>
      </c>
      <c r="B1110">
        <v>1977</v>
      </c>
      <c r="C1110" t="s">
        <v>56</v>
      </c>
      <c r="D1110" t="s">
        <v>73</v>
      </c>
      <c r="E1110" t="s">
        <v>74</v>
      </c>
      <c r="F1110">
        <v>1</v>
      </c>
    </row>
    <row r="1111" spans="1:6" x14ac:dyDescent="0.35">
      <c r="A1111" t="s">
        <v>1189</v>
      </c>
      <c r="B1111">
        <v>1977</v>
      </c>
      <c r="C1111" t="s">
        <v>56</v>
      </c>
      <c r="D1111" t="s">
        <v>73</v>
      </c>
      <c r="E1111" t="s">
        <v>74</v>
      </c>
      <c r="F1111">
        <v>1</v>
      </c>
    </row>
    <row r="1112" spans="1:6" x14ac:dyDescent="0.35">
      <c r="A1112" t="s">
        <v>1190</v>
      </c>
      <c r="B1112">
        <v>1977</v>
      </c>
      <c r="C1112" t="s">
        <v>56</v>
      </c>
      <c r="D1112" t="s">
        <v>73</v>
      </c>
      <c r="E1112" t="s">
        <v>74</v>
      </c>
      <c r="F1112">
        <v>1</v>
      </c>
    </row>
    <row r="1113" spans="1:6" x14ac:dyDescent="0.35">
      <c r="A1113" t="s">
        <v>1191</v>
      </c>
      <c r="B1113">
        <v>1977</v>
      </c>
      <c r="C1113" t="s">
        <v>56</v>
      </c>
      <c r="D1113" t="s">
        <v>73</v>
      </c>
      <c r="E1113" t="s">
        <v>74</v>
      </c>
      <c r="F1113">
        <v>1</v>
      </c>
    </row>
    <row r="1114" spans="1:6" x14ac:dyDescent="0.35">
      <c r="A1114" t="s">
        <v>1192</v>
      </c>
      <c r="B1114">
        <v>1977</v>
      </c>
      <c r="C1114" t="s">
        <v>56</v>
      </c>
      <c r="D1114" t="s">
        <v>73</v>
      </c>
      <c r="E1114" t="s">
        <v>74</v>
      </c>
      <c r="F1114">
        <v>1</v>
      </c>
    </row>
    <row r="1115" spans="1:6" x14ac:dyDescent="0.35">
      <c r="A1115" t="s">
        <v>1193</v>
      </c>
      <c r="B1115">
        <v>1977</v>
      </c>
      <c r="C1115" t="s">
        <v>56</v>
      </c>
      <c r="D1115" t="s">
        <v>73</v>
      </c>
      <c r="E1115" t="s">
        <v>74</v>
      </c>
      <c r="F1115">
        <v>1</v>
      </c>
    </row>
    <row r="1116" spans="1:6" x14ac:dyDescent="0.35">
      <c r="A1116" t="s">
        <v>1194</v>
      </c>
      <c r="B1116">
        <v>1977</v>
      </c>
      <c r="C1116" t="s">
        <v>56</v>
      </c>
      <c r="D1116" t="s">
        <v>73</v>
      </c>
      <c r="E1116" t="s">
        <v>74</v>
      </c>
      <c r="F1116">
        <v>1</v>
      </c>
    </row>
    <row r="1117" spans="1:6" x14ac:dyDescent="0.35">
      <c r="A1117" t="s">
        <v>1195</v>
      </c>
      <c r="B1117">
        <v>1977</v>
      </c>
      <c r="C1117" t="s">
        <v>56</v>
      </c>
      <c r="D1117" t="s">
        <v>73</v>
      </c>
      <c r="E1117" t="s">
        <v>74</v>
      </c>
      <c r="F1117">
        <v>1</v>
      </c>
    </row>
    <row r="1118" spans="1:6" x14ac:dyDescent="0.35">
      <c r="A1118" t="s">
        <v>1196</v>
      </c>
      <c r="B1118">
        <v>1977</v>
      </c>
      <c r="C1118" t="s">
        <v>56</v>
      </c>
      <c r="D1118" t="s">
        <v>73</v>
      </c>
      <c r="E1118" t="s">
        <v>74</v>
      </c>
      <c r="F1118">
        <v>1</v>
      </c>
    </row>
    <row r="1119" spans="1:6" x14ac:dyDescent="0.35">
      <c r="A1119" t="s">
        <v>1197</v>
      </c>
      <c r="B1119">
        <v>1977</v>
      </c>
      <c r="C1119" t="s">
        <v>56</v>
      </c>
      <c r="D1119" t="s">
        <v>73</v>
      </c>
      <c r="E1119" t="s">
        <v>74</v>
      </c>
      <c r="F1119">
        <v>1</v>
      </c>
    </row>
    <row r="1120" spans="1:6" x14ac:dyDescent="0.35">
      <c r="A1120" t="s">
        <v>1198</v>
      </c>
      <c r="B1120">
        <v>1977</v>
      </c>
      <c r="C1120" t="s">
        <v>56</v>
      </c>
      <c r="D1120" t="s">
        <v>73</v>
      </c>
      <c r="E1120" t="s">
        <v>74</v>
      </c>
      <c r="F1120">
        <v>1</v>
      </c>
    </row>
    <row r="1121" spans="1:6" x14ac:dyDescent="0.35">
      <c r="A1121" t="s">
        <v>1199</v>
      </c>
      <c r="B1121">
        <v>1977</v>
      </c>
      <c r="C1121" t="s">
        <v>56</v>
      </c>
      <c r="D1121" t="s">
        <v>73</v>
      </c>
      <c r="E1121" t="s">
        <v>74</v>
      </c>
      <c r="F1121">
        <v>1</v>
      </c>
    </row>
    <row r="1122" spans="1:6" x14ac:dyDescent="0.35">
      <c r="A1122" t="s">
        <v>1200</v>
      </c>
      <c r="B1122">
        <v>1977</v>
      </c>
      <c r="C1122" t="s">
        <v>56</v>
      </c>
      <c r="D1122" t="s">
        <v>73</v>
      </c>
      <c r="E1122" t="s">
        <v>74</v>
      </c>
      <c r="F1122">
        <v>1</v>
      </c>
    </row>
    <row r="1123" spans="1:6" x14ac:dyDescent="0.35">
      <c r="A1123" t="s">
        <v>1201</v>
      </c>
      <c r="B1123">
        <v>1977</v>
      </c>
      <c r="C1123" t="s">
        <v>56</v>
      </c>
      <c r="D1123" t="s">
        <v>73</v>
      </c>
      <c r="E1123" t="s">
        <v>74</v>
      </c>
      <c r="F1123">
        <v>1</v>
      </c>
    </row>
    <row r="1124" spans="1:6" x14ac:dyDescent="0.35">
      <c r="A1124" t="s">
        <v>1202</v>
      </c>
      <c r="B1124">
        <v>1977</v>
      </c>
      <c r="C1124" t="s">
        <v>54</v>
      </c>
      <c r="D1124" t="s">
        <v>73</v>
      </c>
      <c r="E1124" t="s">
        <v>406</v>
      </c>
      <c r="F1124">
        <v>1</v>
      </c>
    </row>
    <row r="1125" spans="1:6" x14ac:dyDescent="0.35">
      <c r="A1125" t="s">
        <v>1203</v>
      </c>
      <c r="B1125">
        <v>1977</v>
      </c>
      <c r="C1125" t="s">
        <v>54</v>
      </c>
      <c r="D1125" t="s">
        <v>73</v>
      </c>
      <c r="E1125" t="s">
        <v>406</v>
      </c>
      <c r="F1125">
        <v>1</v>
      </c>
    </row>
    <row r="1126" spans="1:6" x14ac:dyDescent="0.35">
      <c r="A1126" t="s">
        <v>1204</v>
      </c>
      <c r="B1126">
        <v>1977</v>
      </c>
      <c r="C1126" t="s">
        <v>54</v>
      </c>
      <c r="D1126" t="s">
        <v>73</v>
      </c>
      <c r="E1126" t="s">
        <v>406</v>
      </c>
      <c r="F1126">
        <v>1</v>
      </c>
    </row>
    <row r="1127" spans="1:6" x14ac:dyDescent="0.35">
      <c r="A1127" t="s">
        <v>1205</v>
      </c>
      <c r="B1127">
        <v>1977</v>
      </c>
      <c r="C1127" t="s">
        <v>55</v>
      </c>
      <c r="D1127" t="s">
        <v>117</v>
      </c>
      <c r="E1127" t="s">
        <v>406</v>
      </c>
      <c r="F1127">
        <v>0</v>
      </c>
    </row>
    <row r="1128" spans="1:6" x14ac:dyDescent="0.35">
      <c r="A1128" t="s">
        <v>1206</v>
      </c>
      <c r="B1128">
        <v>1977</v>
      </c>
      <c r="C1128" t="s">
        <v>54</v>
      </c>
      <c r="D1128" t="s">
        <v>73</v>
      </c>
      <c r="E1128" t="s">
        <v>406</v>
      </c>
      <c r="F1128">
        <v>1</v>
      </c>
    </row>
    <row r="1129" spans="1:6" x14ac:dyDescent="0.35">
      <c r="A1129" t="s">
        <v>1207</v>
      </c>
      <c r="B1129">
        <v>1977</v>
      </c>
      <c r="C1129" t="s">
        <v>54</v>
      </c>
      <c r="D1129" t="s">
        <v>73</v>
      </c>
      <c r="E1129" t="s">
        <v>406</v>
      </c>
      <c r="F1129">
        <v>1</v>
      </c>
    </row>
    <row r="1130" spans="1:6" x14ac:dyDescent="0.35">
      <c r="A1130" t="s">
        <v>1208</v>
      </c>
      <c r="B1130">
        <v>1977</v>
      </c>
      <c r="C1130" t="s">
        <v>54</v>
      </c>
      <c r="D1130" t="s">
        <v>73</v>
      </c>
      <c r="E1130" t="s">
        <v>406</v>
      </c>
      <c r="F1130">
        <v>1</v>
      </c>
    </row>
    <row r="1131" spans="1:6" x14ac:dyDescent="0.35">
      <c r="A1131" t="s">
        <v>1209</v>
      </c>
      <c r="B1131">
        <v>1977</v>
      </c>
      <c r="C1131" t="s">
        <v>54</v>
      </c>
      <c r="D1131" t="s">
        <v>73</v>
      </c>
      <c r="E1131" t="s">
        <v>406</v>
      </c>
      <c r="F1131">
        <v>1</v>
      </c>
    </row>
    <row r="1132" spans="1:6" x14ac:dyDescent="0.35">
      <c r="A1132" t="s">
        <v>1210</v>
      </c>
      <c r="B1132">
        <v>1977</v>
      </c>
      <c r="C1132" t="s">
        <v>55</v>
      </c>
      <c r="D1132" t="s">
        <v>73</v>
      </c>
      <c r="E1132" t="s">
        <v>406</v>
      </c>
      <c r="F1132">
        <v>1</v>
      </c>
    </row>
    <row r="1133" spans="1:6" x14ac:dyDescent="0.35">
      <c r="A1133" t="s">
        <v>1211</v>
      </c>
      <c r="B1133">
        <v>1977</v>
      </c>
      <c r="C1133" t="s">
        <v>55</v>
      </c>
      <c r="D1133" t="s">
        <v>73</v>
      </c>
      <c r="E1133" t="s">
        <v>406</v>
      </c>
      <c r="F1133">
        <v>1</v>
      </c>
    </row>
    <row r="1134" spans="1:6" x14ac:dyDescent="0.35">
      <c r="A1134" t="s">
        <v>1212</v>
      </c>
      <c r="B1134">
        <v>1977</v>
      </c>
      <c r="C1134" t="s">
        <v>54</v>
      </c>
      <c r="D1134" t="s">
        <v>73</v>
      </c>
      <c r="E1134" t="s">
        <v>406</v>
      </c>
      <c r="F1134">
        <v>1</v>
      </c>
    </row>
    <row r="1135" spans="1:6" x14ac:dyDescent="0.35">
      <c r="A1135" t="s">
        <v>1213</v>
      </c>
      <c r="B1135">
        <v>1977</v>
      </c>
      <c r="C1135" t="s">
        <v>54</v>
      </c>
      <c r="D1135" t="s">
        <v>73</v>
      </c>
      <c r="E1135" t="s">
        <v>406</v>
      </c>
      <c r="F1135">
        <v>1</v>
      </c>
    </row>
    <row r="1136" spans="1:6" x14ac:dyDescent="0.35">
      <c r="A1136" t="s">
        <v>1214</v>
      </c>
      <c r="B1136">
        <v>1977</v>
      </c>
      <c r="C1136" t="s">
        <v>54</v>
      </c>
      <c r="D1136" t="s">
        <v>73</v>
      </c>
      <c r="E1136" t="s">
        <v>406</v>
      </c>
      <c r="F1136">
        <v>1</v>
      </c>
    </row>
    <row r="1137" spans="1:6" x14ac:dyDescent="0.35">
      <c r="A1137" t="s">
        <v>1215</v>
      </c>
      <c r="B1137">
        <v>1977</v>
      </c>
      <c r="C1137" t="s">
        <v>55</v>
      </c>
      <c r="D1137" t="s">
        <v>73</v>
      </c>
      <c r="E1137" t="s">
        <v>406</v>
      </c>
      <c r="F1137">
        <v>1</v>
      </c>
    </row>
    <row r="1138" spans="1:6" x14ac:dyDescent="0.35">
      <c r="A1138" t="s">
        <v>1216</v>
      </c>
      <c r="B1138">
        <v>1977</v>
      </c>
      <c r="C1138" t="s">
        <v>54</v>
      </c>
      <c r="D1138" t="s">
        <v>73</v>
      </c>
      <c r="E1138" t="s">
        <v>406</v>
      </c>
      <c r="F1138">
        <v>1</v>
      </c>
    </row>
    <row r="1139" spans="1:6" x14ac:dyDescent="0.35">
      <c r="A1139" t="s">
        <v>1217</v>
      </c>
      <c r="B1139">
        <v>1977</v>
      </c>
      <c r="C1139" t="s">
        <v>55</v>
      </c>
      <c r="D1139" t="s">
        <v>73</v>
      </c>
      <c r="E1139" t="s">
        <v>406</v>
      </c>
      <c r="F1139">
        <v>1</v>
      </c>
    </row>
    <row r="1140" spans="1:6" x14ac:dyDescent="0.35">
      <c r="A1140" t="s">
        <v>1218</v>
      </c>
      <c r="B1140">
        <v>1977</v>
      </c>
      <c r="C1140" t="s">
        <v>55</v>
      </c>
      <c r="D1140" t="s">
        <v>73</v>
      </c>
      <c r="E1140" t="s">
        <v>406</v>
      </c>
      <c r="F1140">
        <v>1</v>
      </c>
    </row>
    <row r="1141" spans="1:6" x14ac:dyDescent="0.35">
      <c r="A1141" t="s">
        <v>1219</v>
      </c>
      <c r="B1141">
        <v>1977</v>
      </c>
      <c r="C1141" t="s">
        <v>55</v>
      </c>
      <c r="D1141" t="s">
        <v>73</v>
      </c>
      <c r="E1141" t="s">
        <v>406</v>
      </c>
      <c r="F1141">
        <v>1</v>
      </c>
    </row>
    <row r="1142" spans="1:6" x14ac:dyDescent="0.35">
      <c r="A1142" t="s">
        <v>1220</v>
      </c>
      <c r="B1142">
        <v>1977</v>
      </c>
      <c r="C1142" t="s">
        <v>56</v>
      </c>
      <c r="D1142" t="s">
        <v>73</v>
      </c>
      <c r="E1142" t="s">
        <v>406</v>
      </c>
      <c r="F1142">
        <v>1</v>
      </c>
    </row>
    <row r="1143" spans="1:6" x14ac:dyDescent="0.35">
      <c r="A1143" t="s">
        <v>1221</v>
      </c>
      <c r="B1143">
        <v>1977</v>
      </c>
      <c r="C1143" t="s">
        <v>56</v>
      </c>
      <c r="D1143" t="s">
        <v>73</v>
      </c>
      <c r="E1143" t="s">
        <v>406</v>
      </c>
      <c r="F1143">
        <v>1</v>
      </c>
    </row>
    <row r="1144" spans="1:6" x14ac:dyDescent="0.35">
      <c r="A1144" t="s">
        <v>1222</v>
      </c>
      <c r="B1144">
        <v>1977</v>
      </c>
      <c r="C1144" t="s">
        <v>56</v>
      </c>
      <c r="D1144" t="s">
        <v>73</v>
      </c>
      <c r="E1144" t="s">
        <v>406</v>
      </c>
      <c r="F1144">
        <v>1</v>
      </c>
    </row>
    <row r="1145" spans="1:6" x14ac:dyDescent="0.35">
      <c r="A1145" t="s">
        <v>1223</v>
      </c>
      <c r="B1145">
        <v>1977</v>
      </c>
      <c r="C1145" t="s">
        <v>56</v>
      </c>
      <c r="D1145" t="s">
        <v>117</v>
      </c>
      <c r="E1145" t="s">
        <v>406</v>
      </c>
      <c r="F1145">
        <v>1</v>
      </c>
    </row>
    <row r="1146" spans="1:6" x14ac:dyDescent="0.35">
      <c r="A1146" t="s">
        <v>1224</v>
      </c>
      <c r="B1146">
        <v>1977</v>
      </c>
      <c r="C1146" t="s">
        <v>55</v>
      </c>
      <c r="D1146" t="s">
        <v>73</v>
      </c>
      <c r="E1146" t="s">
        <v>406</v>
      </c>
      <c r="F1146">
        <v>1</v>
      </c>
    </row>
    <row r="1147" spans="1:6" x14ac:dyDescent="0.35">
      <c r="A1147" t="s">
        <v>1225</v>
      </c>
      <c r="B1147">
        <v>1977</v>
      </c>
      <c r="C1147" t="s">
        <v>54</v>
      </c>
      <c r="D1147" t="s">
        <v>73</v>
      </c>
      <c r="E1147" t="s">
        <v>406</v>
      </c>
      <c r="F1147">
        <v>1</v>
      </c>
    </row>
    <row r="1148" spans="1:6" x14ac:dyDescent="0.35">
      <c r="A1148" t="s">
        <v>1226</v>
      </c>
      <c r="B1148">
        <v>1977</v>
      </c>
      <c r="C1148" t="s">
        <v>54</v>
      </c>
      <c r="D1148" t="s">
        <v>73</v>
      </c>
      <c r="E1148" t="s">
        <v>406</v>
      </c>
      <c r="F1148">
        <v>1</v>
      </c>
    </row>
    <row r="1149" spans="1:6" x14ac:dyDescent="0.35">
      <c r="A1149" t="s">
        <v>1227</v>
      </c>
      <c r="B1149">
        <v>1977</v>
      </c>
      <c r="C1149" t="s">
        <v>56</v>
      </c>
      <c r="D1149" t="s">
        <v>73</v>
      </c>
      <c r="E1149" t="s">
        <v>406</v>
      </c>
      <c r="F1149">
        <v>1</v>
      </c>
    </row>
    <row r="1150" spans="1:6" x14ac:dyDescent="0.35">
      <c r="A1150" t="s">
        <v>1228</v>
      </c>
      <c r="B1150">
        <v>1977</v>
      </c>
      <c r="C1150" t="s">
        <v>54</v>
      </c>
      <c r="D1150" t="s">
        <v>73</v>
      </c>
      <c r="E1150" t="s">
        <v>406</v>
      </c>
      <c r="F1150">
        <v>1</v>
      </c>
    </row>
    <row r="1151" spans="1:6" x14ac:dyDescent="0.35">
      <c r="A1151" t="s">
        <v>1229</v>
      </c>
      <c r="B1151">
        <v>1977</v>
      </c>
      <c r="C1151" t="s">
        <v>54</v>
      </c>
      <c r="D1151" t="s">
        <v>73</v>
      </c>
      <c r="E1151" t="s">
        <v>406</v>
      </c>
      <c r="F1151">
        <v>1</v>
      </c>
    </row>
    <row r="1152" spans="1:6" x14ac:dyDescent="0.35">
      <c r="A1152" t="s">
        <v>1230</v>
      </c>
      <c r="B1152">
        <v>1977</v>
      </c>
      <c r="C1152" t="s">
        <v>55</v>
      </c>
      <c r="D1152" t="s">
        <v>73</v>
      </c>
      <c r="E1152" t="s">
        <v>406</v>
      </c>
      <c r="F1152">
        <v>1</v>
      </c>
    </row>
    <row r="1153" spans="1:6" x14ac:dyDescent="0.35">
      <c r="A1153" t="s">
        <v>1231</v>
      </c>
      <c r="B1153">
        <v>1977</v>
      </c>
      <c r="C1153" t="s">
        <v>56</v>
      </c>
      <c r="D1153" t="s">
        <v>73</v>
      </c>
      <c r="E1153" t="s">
        <v>406</v>
      </c>
      <c r="F1153">
        <v>1</v>
      </c>
    </row>
    <row r="1154" spans="1:6" x14ac:dyDescent="0.35">
      <c r="A1154" t="s">
        <v>1232</v>
      </c>
      <c r="B1154">
        <v>1977</v>
      </c>
      <c r="C1154" t="s">
        <v>56</v>
      </c>
      <c r="D1154" t="s">
        <v>73</v>
      </c>
      <c r="E1154" t="s">
        <v>406</v>
      </c>
      <c r="F1154">
        <v>1</v>
      </c>
    </row>
    <row r="1155" spans="1:6" x14ac:dyDescent="0.35">
      <c r="A1155" t="s">
        <v>1233</v>
      </c>
      <c r="B1155">
        <v>1977</v>
      </c>
      <c r="C1155" t="s">
        <v>56</v>
      </c>
      <c r="D1155" t="s">
        <v>73</v>
      </c>
      <c r="E1155" t="s">
        <v>406</v>
      </c>
      <c r="F1155">
        <v>1</v>
      </c>
    </row>
    <row r="1156" spans="1:6" x14ac:dyDescent="0.35">
      <c r="A1156" t="s">
        <v>1234</v>
      </c>
      <c r="B1156">
        <v>1977</v>
      </c>
      <c r="C1156" t="s">
        <v>56</v>
      </c>
      <c r="D1156" t="s">
        <v>73</v>
      </c>
      <c r="E1156" t="s">
        <v>406</v>
      </c>
      <c r="F1156">
        <v>1</v>
      </c>
    </row>
    <row r="1157" spans="1:6" x14ac:dyDescent="0.35">
      <c r="A1157" t="s">
        <v>1235</v>
      </c>
      <c r="B1157">
        <v>1977</v>
      </c>
      <c r="C1157" t="s">
        <v>56</v>
      </c>
      <c r="D1157" t="s">
        <v>73</v>
      </c>
      <c r="E1157" t="s">
        <v>406</v>
      </c>
      <c r="F1157">
        <v>1</v>
      </c>
    </row>
    <row r="1158" spans="1:6" x14ac:dyDescent="0.35">
      <c r="A1158" t="s">
        <v>1236</v>
      </c>
      <c r="B1158">
        <v>1977</v>
      </c>
      <c r="C1158" t="s">
        <v>56</v>
      </c>
      <c r="D1158" t="s">
        <v>73</v>
      </c>
      <c r="E1158" t="s">
        <v>406</v>
      </c>
      <c r="F1158">
        <v>1</v>
      </c>
    </row>
    <row r="1159" spans="1:6" x14ac:dyDescent="0.35">
      <c r="A1159" t="s">
        <v>1237</v>
      </c>
      <c r="B1159">
        <v>1977</v>
      </c>
      <c r="C1159" t="s">
        <v>56</v>
      </c>
      <c r="D1159" t="s">
        <v>73</v>
      </c>
      <c r="E1159" t="s">
        <v>406</v>
      </c>
      <c r="F1159">
        <v>1</v>
      </c>
    </row>
    <row r="1160" spans="1:6" x14ac:dyDescent="0.35">
      <c r="A1160" t="s">
        <v>1238</v>
      </c>
      <c r="B1160">
        <v>1977</v>
      </c>
      <c r="C1160" t="s">
        <v>56</v>
      </c>
      <c r="D1160" t="s">
        <v>73</v>
      </c>
      <c r="E1160" t="s">
        <v>406</v>
      </c>
      <c r="F1160">
        <v>1</v>
      </c>
    </row>
    <row r="1161" spans="1:6" x14ac:dyDescent="0.35">
      <c r="A1161" t="s">
        <v>1239</v>
      </c>
      <c r="B1161">
        <v>1977</v>
      </c>
      <c r="C1161" t="s">
        <v>56</v>
      </c>
      <c r="D1161" t="s">
        <v>73</v>
      </c>
      <c r="E1161" t="s">
        <v>406</v>
      </c>
      <c r="F1161">
        <v>1</v>
      </c>
    </row>
    <row r="1162" spans="1:6" x14ac:dyDescent="0.35">
      <c r="A1162" t="s">
        <v>1240</v>
      </c>
      <c r="B1162">
        <v>1977</v>
      </c>
      <c r="C1162" t="s">
        <v>56</v>
      </c>
      <c r="D1162" t="s">
        <v>73</v>
      </c>
      <c r="E1162" t="s">
        <v>406</v>
      </c>
      <c r="F1162">
        <v>1</v>
      </c>
    </row>
    <row r="1163" spans="1:6" x14ac:dyDescent="0.35">
      <c r="A1163" t="s">
        <v>1241</v>
      </c>
      <c r="B1163">
        <v>1977</v>
      </c>
      <c r="C1163" t="s">
        <v>56</v>
      </c>
      <c r="D1163" t="s">
        <v>73</v>
      </c>
      <c r="E1163" t="s">
        <v>406</v>
      </c>
      <c r="F1163">
        <v>1</v>
      </c>
    </row>
    <row r="1164" spans="1:6" x14ac:dyDescent="0.35">
      <c r="A1164" t="s">
        <v>1242</v>
      </c>
      <c r="B1164">
        <v>1977</v>
      </c>
      <c r="C1164" t="s">
        <v>56</v>
      </c>
      <c r="D1164" t="s">
        <v>73</v>
      </c>
      <c r="E1164" t="s">
        <v>74</v>
      </c>
      <c r="F1164">
        <v>1</v>
      </c>
    </row>
    <row r="1165" spans="1:6" x14ac:dyDescent="0.35">
      <c r="A1165" t="s">
        <v>1243</v>
      </c>
      <c r="B1165">
        <v>1977</v>
      </c>
      <c r="C1165" t="s">
        <v>56</v>
      </c>
      <c r="D1165" t="s">
        <v>73</v>
      </c>
      <c r="E1165" t="s">
        <v>74</v>
      </c>
      <c r="F1165">
        <v>1</v>
      </c>
    </row>
    <row r="1166" spans="1:6" x14ac:dyDescent="0.35">
      <c r="A1166" t="s">
        <v>1244</v>
      </c>
      <c r="B1166">
        <v>1977</v>
      </c>
      <c r="C1166" t="s">
        <v>56</v>
      </c>
      <c r="D1166" t="s">
        <v>73</v>
      </c>
      <c r="E1166" t="s">
        <v>74</v>
      </c>
      <c r="F1166">
        <v>1</v>
      </c>
    </row>
    <row r="1167" spans="1:6" x14ac:dyDescent="0.35">
      <c r="A1167" t="s">
        <v>1245</v>
      </c>
      <c r="B1167">
        <v>1977</v>
      </c>
      <c r="C1167" t="s">
        <v>56</v>
      </c>
      <c r="D1167" t="s">
        <v>73</v>
      </c>
      <c r="E1167" t="s">
        <v>74</v>
      </c>
      <c r="F1167">
        <v>1</v>
      </c>
    </row>
    <row r="1168" spans="1:6" x14ac:dyDescent="0.35">
      <c r="A1168" t="s">
        <v>1246</v>
      </c>
      <c r="B1168">
        <v>1977</v>
      </c>
      <c r="C1168" t="s">
        <v>56</v>
      </c>
      <c r="D1168" t="s">
        <v>73</v>
      </c>
      <c r="E1168" t="s">
        <v>74</v>
      </c>
      <c r="F1168">
        <v>1</v>
      </c>
    </row>
    <row r="1169" spans="1:6" x14ac:dyDescent="0.35">
      <c r="A1169" t="s">
        <v>1247</v>
      </c>
      <c r="B1169">
        <v>1977</v>
      </c>
      <c r="C1169" t="s">
        <v>56</v>
      </c>
      <c r="D1169" t="s">
        <v>73</v>
      </c>
      <c r="E1169" t="s">
        <v>74</v>
      </c>
      <c r="F1169">
        <v>1</v>
      </c>
    </row>
    <row r="1170" spans="1:6" x14ac:dyDescent="0.35">
      <c r="A1170" t="s">
        <v>1248</v>
      </c>
      <c r="B1170">
        <v>1977</v>
      </c>
      <c r="C1170" t="s">
        <v>54</v>
      </c>
      <c r="D1170" t="s">
        <v>73</v>
      </c>
      <c r="E1170" t="s">
        <v>74</v>
      </c>
      <c r="F1170">
        <v>1</v>
      </c>
    </row>
    <row r="1171" spans="1:6" x14ac:dyDescent="0.35">
      <c r="A1171" t="s">
        <v>1249</v>
      </c>
      <c r="B1171">
        <v>1977</v>
      </c>
      <c r="C1171" t="s">
        <v>54</v>
      </c>
      <c r="D1171" t="s">
        <v>73</v>
      </c>
      <c r="E1171" t="s">
        <v>74</v>
      </c>
      <c r="F1171">
        <v>1</v>
      </c>
    </row>
    <row r="1172" spans="1:6" x14ac:dyDescent="0.35">
      <c r="A1172" t="s">
        <v>1250</v>
      </c>
      <c r="B1172">
        <v>1977</v>
      </c>
      <c r="C1172" t="s">
        <v>54</v>
      </c>
      <c r="D1172" t="s">
        <v>73</v>
      </c>
      <c r="E1172" t="s">
        <v>74</v>
      </c>
      <c r="F1172">
        <v>1</v>
      </c>
    </row>
    <row r="1173" spans="1:6" x14ac:dyDescent="0.35">
      <c r="A1173" t="s">
        <v>1251</v>
      </c>
      <c r="B1173">
        <v>1977</v>
      </c>
      <c r="C1173" t="s">
        <v>54</v>
      </c>
      <c r="D1173" t="s">
        <v>73</v>
      </c>
      <c r="E1173" t="s">
        <v>406</v>
      </c>
      <c r="F1173">
        <v>1</v>
      </c>
    </row>
    <row r="1174" spans="1:6" x14ac:dyDescent="0.35">
      <c r="A1174" t="s">
        <v>1252</v>
      </c>
      <c r="B1174">
        <v>1977</v>
      </c>
      <c r="C1174" t="s">
        <v>54</v>
      </c>
      <c r="D1174" t="s">
        <v>73</v>
      </c>
      <c r="E1174" t="s">
        <v>406</v>
      </c>
      <c r="F1174">
        <v>1</v>
      </c>
    </row>
    <row r="1175" spans="1:6" x14ac:dyDescent="0.35">
      <c r="A1175" t="s">
        <v>1253</v>
      </c>
      <c r="B1175">
        <v>1977</v>
      </c>
      <c r="C1175" t="s">
        <v>55</v>
      </c>
      <c r="D1175" t="s">
        <v>73</v>
      </c>
      <c r="E1175" t="s">
        <v>406</v>
      </c>
      <c r="F1175">
        <v>1</v>
      </c>
    </row>
    <row r="1176" spans="1:6" x14ac:dyDescent="0.35">
      <c r="A1176" t="s">
        <v>1254</v>
      </c>
      <c r="B1176">
        <v>1977</v>
      </c>
      <c r="C1176" t="s">
        <v>55</v>
      </c>
      <c r="D1176" t="s">
        <v>73</v>
      </c>
      <c r="E1176" t="s">
        <v>406</v>
      </c>
      <c r="F1176">
        <v>1</v>
      </c>
    </row>
    <row r="1177" spans="1:6" x14ac:dyDescent="0.35">
      <c r="A1177" t="s">
        <v>1255</v>
      </c>
      <c r="B1177">
        <v>1977</v>
      </c>
      <c r="C1177" t="s">
        <v>54</v>
      </c>
      <c r="D1177" t="s">
        <v>73</v>
      </c>
      <c r="E1177" t="s">
        <v>406</v>
      </c>
      <c r="F1177">
        <v>1</v>
      </c>
    </row>
    <row r="1178" spans="1:6" x14ac:dyDescent="0.35">
      <c r="A1178" t="s">
        <v>1256</v>
      </c>
      <c r="B1178">
        <v>1977</v>
      </c>
      <c r="C1178" t="s">
        <v>54</v>
      </c>
      <c r="D1178" t="s">
        <v>73</v>
      </c>
      <c r="E1178" t="s">
        <v>406</v>
      </c>
      <c r="F1178">
        <v>1</v>
      </c>
    </row>
    <row r="1179" spans="1:6" x14ac:dyDescent="0.35">
      <c r="A1179" t="s">
        <v>1257</v>
      </c>
      <c r="B1179">
        <v>1977</v>
      </c>
      <c r="C1179" t="s">
        <v>54</v>
      </c>
      <c r="D1179" t="s">
        <v>73</v>
      </c>
      <c r="E1179" t="s">
        <v>406</v>
      </c>
      <c r="F1179">
        <v>1</v>
      </c>
    </row>
    <row r="1180" spans="1:6" x14ac:dyDescent="0.35">
      <c r="A1180" t="s">
        <v>1258</v>
      </c>
      <c r="B1180">
        <v>1977</v>
      </c>
      <c r="C1180" t="s">
        <v>54</v>
      </c>
      <c r="D1180" t="s">
        <v>73</v>
      </c>
      <c r="E1180" t="s">
        <v>406</v>
      </c>
      <c r="F1180">
        <v>1</v>
      </c>
    </row>
    <row r="1181" spans="1:6" x14ac:dyDescent="0.35">
      <c r="A1181" t="s">
        <v>1259</v>
      </c>
      <c r="B1181">
        <v>1977</v>
      </c>
      <c r="C1181" t="s">
        <v>54</v>
      </c>
      <c r="D1181" t="s">
        <v>73</v>
      </c>
      <c r="E1181" t="s">
        <v>406</v>
      </c>
      <c r="F1181">
        <v>1</v>
      </c>
    </row>
    <row r="1182" spans="1:6" x14ac:dyDescent="0.35">
      <c r="A1182" t="s">
        <v>1260</v>
      </c>
      <c r="B1182">
        <v>1977</v>
      </c>
      <c r="C1182" t="s">
        <v>55</v>
      </c>
      <c r="D1182" t="s">
        <v>73</v>
      </c>
      <c r="E1182" t="s">
        <v>74</v>
      </c>
      <c r="F1182">
        <v>1</v>
      </c>
    </row>
    <row r="1183" spans="1:6" x14ac:dyDescent="0.35">
      <c r="A1183" t="s">
        <v>1261</v>
      </c>
      <c r="B1183">
        <v>1977</v>
      </c>
      <c r="C1183" t="s">
        <v>55</v>
      </c>
      <c r="D1183" t="s">
        <v>73</v>
      </c>
      <c r="E1183" t="s">
        <v>74</v>
      </c>
      <c r="F1183">
        <v>1</v>
      </c>
    </row>
    <row r="1184" spans="1:6" x14ac:dyDescent="0.35">
      <c r="A1184" t="s">
        <v>1262</v>
      </c>
      <c r="B1184">
        <v>1977</v>
      </c>
      <c r="C1184" t="s">
        <v>56</v>
      </c>
      <c r="D1184" t="s">
        <v>73</v>
      </c>
      <c r="E1184" t="s">
        <v>74</v>
      </c>
      <c r="F1184">
        <v>1</v>
      </c>
    </row>
    <row r="1185" spans="1:6" x14ac:dyDescent="0.35">
      <c r="A1185" t="s">
        <v>1263</v>
      </c>
      <c r="B1185">
        <v>1977</v>
      </c>
      <c r="C1185" t="s">
        <v>56</v>
      </c>
      <c r="D1185" t="s">
        <v>73</v>
      </c>
      <c r="E1185" t="s">
        <v>74</v>
      </c>
      <c r="F1185">
        <v>1</v>
      </c>
    </row>
    <row r="1186" spans="1:6" x14ac:dyDescent="0.35">
      <c r="A1186" t="s">
        <v>1264</v>
      </c>
      <c r="B1186">
        <v>1977</v>
      </c>
      <c r="C1186" t="s">
        <v>56</v>
      </c>
      <c r="D1186" t="s">
        <v>73</v>
      </c>
      <c r="E1186" t="s">
        <v>74</v>
      </c>
      <c r="F1186">
        <v>1</v>
      </c>
    </row>
    <row r="1187" spans="1:6" x14ac:dyDescent="0.35">
      <c r="A1187" t="s">
        <v>1265</v>
      </c>
      <c r="B1187">
        <v>1977</v>
      </c>
      <c r="C1187" t="s">
        <v>56</v>
      </c>
      <c r="D1187" t="s">
        <v>73</v>
      </c>
      <c r="E1187" t="s">
        <v>74</v>
      </c>
      <c r="F1187">
        <v>1</v>
      </c>
    </row>
    <row r="1188" spans="1:6" x14ac:dyDescent="0.35">
      <c r="A1188" t="s">
        <v>1266</v>
      </c>
      <c r="B1188">
        <v>1977</v>
      </c>
      <c r="C1188" t="s">
        <v>56</v>
      </c>
      <c r="D1188" t="s">
        <v>117</v>
      </c>
      <c r="E1188" t="s">
        <v>74</v>
      </c>
      <c r="F1188">
        <v>1</v>
      </c>
    </row>
    <row r="1189" spans="1:6" x14ac:dyDescent="0.35">
      <c r="A1189" t="s">
        <v>1267</v>
      </c>
      <c r="B1189">
        <v>1977</v>
      </c>
      <c r="C1189" t="s">
        <v>54</v>
      </c>
      <c r="D1189" t="s">
        <v>73</v>
      </c>
      <c r="E1189" t="s">
        <v>74</v>
      </c>
      <c r="F1189">
        <v>1</v>
      </c>
    </row>
    <row r="1190" spans="1:6" x14ac:dyDescent="0.35">
      <c r="A1190" t="s">
        <v>1268</v>
      </c>
      <c r="B1190">
        <v>1977</v>
      </c>
      <c r="C1190" t="s">
        <v>54</v>
      </c>
      <c r="D1190" t="s">
        <v>73</v>
      </c>
      <c r="E1190" t="s">
        <v>74</v>
      </c>
      <c r="F1190">
        <v>1</v>
      </c>
    </row>
    <row r="1191" spans="1:6" x14ac:dyDescent="0.35">
      <c r="A1191" t="s">
        <v>1269</v>
      </c>
      <c r="B1191">
        <v>1977</v>
      </c>
      <c r="C1191" t="s">
        <v>55</v>
      </c>
      <c r="D1191" t="s">
        <v>73</v>
      </c>
      <c r="E1191" t="s">
        <v>74</v>
      </c>
      <c r="F1191">
        <v>1</v>
      </c>
    </row>
    <row r="1192" spans="1:6" x14ac:dyDescent="0.35">
      <c r="A1192" t="s">
        <v>1270</v>
      </c>
      <c r="B1192">
        <v>1977</v>
      </c>
      <c r="C1192" t="s">
        <v>55</v>
      </c>
      <c r="D1192" t="s">
        <v>73</v>
      </c>
      <c r="E1192" t="s">
        <v>74</v>
      </c>
      <c r="F1192">
        <v>1</v>
      </c>
    </row>
    <row r="1193" spans="1:6" x14ac:dyDescent="0.35">
      <c r="A1193" t="s">
        <v>1271</v>
      </c>
      <c r="B1193">
        <v>1977</v>
      </c>
      <c r="C1193" t="s">
        <v>54</v>
      </c>
      <c r="D1193" t="s">
        <v>73</v>
      </c>
      <c r="E1193" t="s">
        <v>74</v>
      </c>
      <c r="F1193">
        <v>1</v>
      </c>
    </row>
    <row r="1194" spans="1:6" x14ac:dyDescent="0.35">
      <c r="A1194" t="s">
        <v>1272</v>
      </c>
      <c r="B1194">
        <v>1977</v>
      </c>
      <c r="C1194" t="s">
        <v>54</v>
      </c>
      <c r="D1194" t="s">
        <v>73</v>
      </c>
      <c r="E1194" t="s">
        <v>74</v>
      </c>
      <c r="F1194">
        <v>1</v>
      </c>
    </row>
    <row r="1195" spans="1:6" x14ac:dyDescent="0.35">
      <c r="A1195" t="s">
        <v>1273</v>
      </c>
      <c r="B1195">
        <v>1977</v>
      </c>
      <c r="C1195" t="s">
        <v>54</v>
      </c>
      <c r="D1195" t="s">
        <v>73</v>
      </c>
      <c r="E1195" t="s">
        <v>76</v>
      </c>
      <c r="F1195">
        <v>1</v>
      </c>
    </row>
    <row r="1196" spans="1:6" x14ac:dyDescent="0.35">
      <c r="A1196" t="s">
        <v>1274</v>
      </c>
      <c r="B1196">
        <v>1977</v>
      </c>
      <c r="C1196" t="s">
        <v>54</v>
      </c>
      <c r="D1196" t="s">
        <v>73</v>
      </c>
      <c r="E1196" t="s">
        <v>76</v>
      </c>
      <c r="F1196">
        <v>1</v>
      </c>
    </row>
    <row r="1197" spans="1:6" x14ac:dyDescent="0.35">
      <c r="A1197" t="s">
        <v>1275</v>
      </c>
      <c r="B1197">
        <v>1977</v>
      </c>
      <c r="C1197" t="s">
        <v>54</v>
      </c>
      <c r="D1197" t="s">
        <v>73</v>
      </c>
      <c r="E1197" t="s">
        <v>76</v>
      </c>
      <c r="F1197">
        <v>1</v>
      </c>
    </row>
    <row r="1198" spans="1:6" x14ac:dyDescent="0.35">
      <c r="A1198" t="s">
        <v>1276</v>
      </c>
      <c r="B1198">
        <v>1977</v>
      </c>
      <c r="C1198" t="s">
        <v>54</v>
      </c>
      <c r="D1198" t="s">
        <v>73</v>
      </c>
      <c r="E1198" t="s">
        <v>76</v>
      </c>
      <c r="F1198">
        <v>1</v>
      </c>
    </row>
    <row r="1199" spans="1:6" x14ac:dyDescent="0.35">
      <c r="A1199" t="s">
        <v>1277</v>
      </c>
      <c r="B1199">
        <v>1977</v>
      </c>
      <c r="C1199" t="s">
        <v>54</v>
      </c>
      <c r="D1199" t="s">
        <v>73</v>
      </c>
      <c r="E1199" t="s">
        <v>76</v>
      </c>
      <c r="F1199">
        <v>1</v>
      </c>
    </row>
    <row r="1200" spans="1:6" x14ac:dyDescent="0.35">
      <c r="A1200" t="s">
        <v>1278</v>
      </c>
      <c r="B1200">
        <v>1977</v>
      </c>
      <c r="C1200" t="s">
        <v>54</v>
      </c>
      <c r="D1200" t="s">
        <v>73</v>
      </c>
      <c r="E1200" t="s">
        <v>76</v>
      </c>
      <c r="F1200">
        <v>1</v>
      </c>
    </row>
    <row r="1201" spans="1:6" x14ac:dyDescent="0.35">
      <c r="A1201" t="s">
        <v>1279</v>
      </c>
      <c r="B1201">
        <v>1977</v>
      </c>
      <c r="C1201" t="s">
        <v>56</v>
      </c>
      <c r="D1201" t="s">
        <v>73</v>
      </c>
      <c r="E1201" t="s">
        <v>76</v>
      </c>
      <c r="F1201">
        <v>1</v>
      </c>
    </row>
    <row r="1202" spans="1:6" x14ac:dyDescent="0.35">
      <c r="A1202" t="s">
        <v>1280</v>
      </c>
      <c r="B1202">
        <v>1977</v>
      </c>
      <c r="C1202" t="s">
        <v>56</v>
      </c>
      <c r="D1202" t="s">
        <v>73</v>
      </c>
      <c r="E1202" t="s">
        <v>76</v>
      </c>
      <c r="F1202">
        <v>1</v>
      </c>
    </row>
    <row r="1203" spans="1:6" x14ac:dyDescent="0.35">
      <c r="A1203" t="s">
        <v>1281</v>
      </c>
      <c r="B1203">
        <v>1977</v>
      </c>
      <c r="C1203" t="s">
        <v>56</v>
      </c>
      <c r="D1203" t="s">
        <v>73</v>
      </c>
      <c r="E1203" t="s">
        <v>76</v>
      </c>
      <c r="F1203">
        <v>1</v>
      </c>
    </row>
    <row r="1204" spans="1:6" x14ac:dyDescent="0.35">
      <c r="A1204" t="s">
        <v>1282</v>
      </c>
      <c r="B1204">
        <v>1977</v>
      </c>
      <c r="C1204" t="s">
        <v>56</v>
      </c>
      <c r="D1204" t="s">
        <v>73</v>
      </c>
      <c r="E1204" t="s">
        <v>76</v>
      </c>
      <c r="F1204">
        <v>1</v>
      </c>
    </row>
    <row r="1205" spans="1:6" x14ac:dyDescent="0.35">
      <c r="A1205" t="s">
        <v>1283</v>
      </c>
      <c r="B1205">
        <v>1977</v>
      </c>
      <c r="C1205" t="s">
        <v>56</v>
      </c>
      <c r="D1205" t="s">
        <v>73</v>
      </c>
      <c r="E1205" t="s">
        <v>76</v>
      </c>
      <c r="F1205">
        <v>1</v>
      </c>
    </row>
    <row r="1206" spans="1:6" x14ac:dyDescent="0.35">
      <c r="A1206" t="s">
        <v>1284</v>
      </c>
      <c r="B1206">
        <v>1977</v>
      </c>
      <c r="C1206" t="s">
        <v>56</v>
      </c>
      <c r="D1206" t="s">
        <v>73</v>
      </c>
      <c r="E1206" t="s">
        <v>76</v>
      </c>
      <c r="F1206">
        <v>1</v>
      </c>
    </row>
    <row r="1207" spans="1:6" x14ac:dyDescent="0.35">
      <c r="A1207" t="s">
        <v>1285</v>
      </c>
      <c r="B1207">
        <v>1977</v>
      </c>
      <c r="C1207" t="s">
        <v>56</v>
      </c>
      <c r="D1207" t="s">
        <v>73</v>
      </c>
      <c r="E1207" t="s">
        <v>76</v>
      </c>
      <c r="F1207">
        <v>1</v>
      </c>
    </row>
    <row r="1208" spans="1:6" x14ac:dyDescent="0.35">
      <c r="A1208" t="s">
        <v>1286</v>
      </c>
      <c r="B1208">
        <v>1977</v>
      </c>
      <c r="C1208" t="s">
        <v>56</v>
      </c>
      <c r="D1208" t="s">
        <v>73</v>
      </c>
      <c r="E1208" t="s">
        <v>76</v>
      </c>
      <c r="F1208">
        <v>1</v>
      </c>
    </row>
    <row r="1209" spans="1:6" x14ac:dyDescent="0.35">
      <c r="A1209" t="s">
        <v>1287</v>
      </c>
      <c r="B1209">
        <v>1977</v>
      </c>
      <c r="C1209" t="s">
        <v>55</v>
      </c>
      <c r="D1209" t="s">
        <v>73</v>
      </c>
      <c r="E1209" t="s">
        <v>1288</v>
      </c>
      <c r="F1209">
        <v>1</v>
      </c>
    </row>
    <row r="1210" spans="1:6" x14ac:dyDescent="0.35">
      <c r="A1210" t="s">
        <v>1289</v>
      </c>
      <c r="B1210">
        <v>1977</v>
      </c>
      <c r="C1210" t="s">
        <v>55</v>
      </c>
      <c r="D1210" t="s">
        <v>73</v>
      </c>
      <c r="E1210" t="s">
        <v>1288</v>
      </c>
      <c r="F1210">
        <v>1</v>
      </c>
    </row>
    <row r="1211" spans="1:6" x14ac:dyDescent="0.35">
      <c r="A1211" t="s">
        <v>1290</v>
      </c>
      <c r="B1211">
        <v>1977</v>
      </c>
      <c r="C1211" t="s">
        <v>55</v>
      </c>
      <c r="D1211" t="s">
        <v>73</v>
      </c>
      <c r="E1211" t="s">
        <v>1288</v>
      </c>
      <c r="F1211">
        <v>1</v>
      </c>
    </row>
    <row r="1212" spans="1:6" x14ac:dyDescent="0.35">
      <c r="A1212" t="s">
        <v>1291</v>
      </c>
      <c r="B1212">
        <v>1977</v>
      </c>
      <c r="C1212" t="s">
        <v>55</v>
      </c>
      <c r="D1212" t="s">
        <v>73</v>
      </c>
      <c r="E1212" t="s">
        <v>1288</v>
      </c>
      <c r="F1212">
        <v>1</v>
      </c>
    </row>
    <row r="1213" spans="1:6" x14ac:dyDescent="0.35">
      <c r="A1213" t="s">
        <v>1292</v>
      </c>
      <c r="B1213">
        <v>1977</v>
      </c>
      <c r="C1213" t="s">
        <v>54</v>
      </c>
      <c r="D1213" t="s">
        <v>73</v>
      </c>
      <c r="E1213" t="s">
        <v>406</v>
      </c>
      <c r="F1213">
        <v>1</v>
      </c>
    </row>
    <row r="1214" spans="1:6" x14ac:dyDescent="0.35">
      <c r="A1214" t="s">
        <v>1293</v>
      </c>
      <c r="B1214">
        <v>1977</v>
      </c>
      <c r="C1214" t="s">
        <v>54</v>
      </c>
      <c r="D1214" t="s">
        <v>73</v>
      </c>
      <c r="E1214" t="s">
        <v>406</v>
      </c>
      <c r="F1214">
        <v>1</v>
      </c>
    </row>
    <row r="1215" spans="1:6" x14ac:dyDescent="0.35">
      <c r="A1215" t="s">
        <v>1294</v>
      </c>
      <c r="B1215">
        <v>1977</v>
      </c>
      <c r="C1215" t="s">
        <v>54</v>
      </c>
      <c r="D1215" t="s">
        <v>73</v>
      </c>
      <c r="E1215" t="s">
        <v>406</v>
      </c>
      <c r="F1215">
        <v>1</v>
      </c>
    </row>
    <row r="1216" spans="1:6" x14ac:dyDescent="0.35">
      <c r="A1216" t="s">
        <v>1295</v>
      </c>
      <c r="B1216">
        <v>1977</v>
      </c>
      <c r="C1216" t="s">
        <v>55</v>
      </c>
      <c r="D1216" t="s">
        <v>73</v>
      </c>
      <c r="E1216" t="s">
        <v>406</v>
      </c>
      <c r="F1216">
        <v>1</v>
      </c>
    </row>
    <row r="1217" spans="1:6" x14ac:dyDescent="0.35">
      <c r="A1217" t="s">
        <v>1296</v>
      </c>
      <c r="B1217">
        <v>1977</v>
      </c>
      <c r="C1217" t="s">
        <v>54</v>
      </c>
      <c r="D1217" t="s">
        <v>73</v>
      </c>
      <c r="E1217" t="s">
        <v>406</v>
      </c>
      <c r="F1217">
        <v>1</v>
      </c>
    </row>
    <row r="1218" spans="1:6" x14ac:dyDescent="0.35">
      <c r="A1218" t="s">
        <v>1297</v>
      </c>
      <c r="B1218">
        <v>1977</v>
      </c>
      <c r="C1218" t="s">
        <v>55</v>
      </c>
      <c r="D1218" t="s">
        <v>73</v>
      </c>
      <c r="E1218" t="s">
        <v>406</v>
      </c>
      <c r="F1218">
        <v>1</v>
      </c>
    </row>
    <row r="1219" spans="1:6" x14ac:dyDescent="0.35">
      <c r="A1219" t="s">
        <v>1298</v>
      </c>
      <c r="B1219">
        <v>1977</v>
      </c>
      <c r="C1219" t="s">
        <v>55</v>
      </c>
      <c r="D1219" t="s">
        <v>73</v>
      </c>
      <c r="E1219" t="s">
        <v>406</v>
      </c>
      <c r="F1219">
        <v>1</v>
      </c>
    </row>
    <row r="1220" spans="1:6" x14ac:dyDescent="0.35">
      <c r="A1220" t="s">
        <v>1299</v>
      </c>
      <c r="B1220">
        <v>1977</v>
      </c>
      <c r="C1220" t="s">
        <v>55</v>
      </c>
      <c r="D1220" t="s">
        <v>73</v>
      </c>
      <c r="E1220" t="s">
        <v>406</v>
      </c>
      <c r="F1220">
        <v>1</v>
      </c>
    </row>
    <row r="1221" spans="1:6" x14ac:dyDescent="0.35">
      <c r="A1221" t="s">
        <v>1300</v>
      </c>
      <c r="B1221">
        <v>1977</v>
      </c>
      <c r="C1221" t="s">
        <v>55</v>
      </c>
      <c r="D1221" t="s">
        <v>73</v>
      </c>
      <c r="E1221" t="s">
        <v>406</v>
      </c>
      <c r="F1221">
        <v>1</v>
      </c>
    </row>
    <row r="1222" spans="1:6" x14ac:dyDescent="0.35">
      <c r="A1222" t="s">
        <v>1301</v>
      </c>
      <c r="B1222">
        <v>1977</v>
      </c>
      <c r="C1222" t="s">
        <v>56</v>
      </c>
      <c r="D1222" t="s">
        <v>73</v>
      </c>
      <c r="E1222" t="s">
        <v>406</v>
      </c>
      <c r="F1222">
        <v>1</v>
      </c>
    </row>
    <row r="1223" spans="1:6" x14ac:dyDescent="0.35">
      <c r="A1223" t="s">
        <v>1302</v>
      </c>
      <c r="B1223">
        <v>1977</v>
      </c>
      <c r="C1223" t="s">
        <v>56</v>
      </c>
      <c r="D1223" t="s">
        <v>73</v>
      </c>
      <c r="E1223" t="s">
        <v>406</v>
      </c>
      <c r="F1223">
        <v>1</v>
      </c>
    </row>
    <row r="1224" spans="1:6" x14ac:dyDescent="0.35">
      <c r="A1224" t="s">
        <v>1303</v>
      </c>
      <c r="B1224">
        <v>1977</v>
      </c>
      <c r="C1224" t="s">
        <v>56</v>
      </c>
      <c r="D1224" t="s">
        <v>73</v>
      </c>
      <c r="E1224" t="s">
        <v>406</v>
      </c>
      <c r="F1224">
        <v>1</v>
      </c>
    </row>
    <row r="1225" spans="1:6" x14ac:dyDescent="0.35">
      <c r="A1225" t="s">
        <v>1304</v>
      </c>
      <c r="B1225">
        <v>1977</v>
      </c>
      <c r="C1225" t="s">
        <v>56</v>
      </c>
      <c r="D1225" t="s">
        <v>73</v>
      </c>
      <c r="E1225" t="s">
        <v>406</v>
      </c>
      <c r="F1225">
        <v>1</v>
      </c>
    </row>
    <row r="1226" spans="1:6" x14ac:dyDescent="0.35">
      <c r="A1226" t="s">
        <v>1305</v>
      </c>
      <c r="B1226">
        <v>1977</v>
      </c>
      <c r="C1226" t="s">
        <v>56</v>
      </c>
      <c r="D1226" t="s">
        <v>73</v>
      </c>
      <c r="E1226" t="s">
        <v>406</v>
      </c>
      <c r="F1226">
        <v>1</v>
      </c>
    </row>
    <row r="1227" spans="1:6" x14ac:dyDescent="0.35">
      <c r="A1227" t="s">
        <v>1306</v>
      </c>
      <c r="B1227">
        <v>1977</v>
      </c>
      <c r="C1227" t="s">
        <v>56</v>
      </c>
      <c r="D1227" t="s">
        <v>73</v>
      </c>
      <c r="E1227" t="s">
        <v>406</v>
      </c>
      <c r="F1227">
        <v>1</v>
      </c>
    </row>
    <row r="1228" spans="1:6" x14ac:dyDescent="0.35">
      <c r="A1228" t="s">
        <v>1307</v>
      </c>
      <c r="B1228">
        <v>1977</v>
      </c>
      <c r="C1228" t="s">
        <v>55</v>
      </c>
      <c r="D1228" t="s">
        <v>73</v>
      </c>
      <c r="E1228" t="s">
        <v>406</v>
      </c>
      <c r="F1228">
        <v>1</v>
      </c>
    </row>
    <row r="1229" spans="1:6" x14ac:dyDescent="0.35">
      <c r="A1229" t="s">
        <v>1308</v>
      </c>
      <c r="B1229">
        <v>1977</v>
      </c>
      <c r="C1229" t="s">
        <v>54</v>
      </c>
      <c r="D1229" t="s">
        <v>73</v>
      </c>
      <c r="E1229" t="s">
        <v>406</v>
      </c>
      <c r="F1229">
        <v>1</v>
      </c>
    </row>
    <row r="1230" spans="1:6" x14ac:dyDescent="0.35">
      <c r="A1230" t="s">
        <v>1309</v>
      </c>
      <c r="B1230">
        <v>1977</v>
      </c>
      <c r="C1230" t="s">
        <v>55</v>
      </c>
      <c r="D1230" t="s">
        <v>73</v>
      </c>
      <c r="E1230" t="s">
        <v>406</v>
      </c>
      <c r="F1230">
        <v>1</v>
      </c>
    </row>
    <row r="1231" spans="1:6" x14ac:dyDescent="0.35">
      <c r="A1231" t="s">
        <v>1310</v>
      </c>
      <c r="B1231">
        <v>1977</v>
      </c>
      <c r="C1231" t="s">
        <v>54</v>
      </c>
      <c r="D1231" t="s">
        <v>73</v>
      </c>
      <c r="E1231" t="s">
        <v>406</v>
      </c>
      <c r="F1231">
        <v>1</v>
      </c>
    </row>
    <row r="1232" spans="1:6" x14ac:dyDescent="0.35">
      <c r="A1232" t="s">
        <v>1311</v>
      </c>
      <c r="B1232">
        <v>1977</v>
      </c>
      <c r="C1232" t="s">
        <v>54</v>
      </c>
      <c r="D1232" t="s">
        <v>73</v>
      </c>
      <c r="E1232" t="s">
        <v>270</v>
      </c>
      <c r="F1232">
        <v>1</v>
      </c>
    </row>
    <row r="1233" spans="1:6" x14ac:dyDescent="0.35">
      <c r="A1233" t="s">
        <v>1312</v>
      </c>
      <c r="B1233">
        <v>1978</v>
      </c>
      <c r="C1233" t="s">
        <v>56</v>
      </c>
      <c r="D1233" t="s">
        <v>73</v>
      </c>
      <c r="E1233" t="s">
        <v>406</v>
      </c>
      <c r="F1233">
        <v>1</v>
      </c>
    </row>
    <row r="1234" spans="1:6" x14ac:dyDescent="0.35">
      <c r="A1234" t="s">
        <v>1313</v>
      </c>
      <c r="B1234">
        <v>1978</v>
      </c>
      <c r="C1234" t="s">
        <v>56</v>
      </c>
      <c r="D1234" t="s">
        <v>73</v>
      </c>
      <c r="E1234" t="s">
        <v>406</v>
      </c>
      <c r="F1234">
        <v>1</v>
      </c>
    </row>
    <row r="1235" spans="1:6" x14ac:dyDescent="0.35">
      <c r="A1235" t="s">
        <v>1314</v>
      </c>
      <c r="B1235">
        <v>1978</v>
      </c>
      <c r="C1235" t="s">
        <v>56</v>
      </c>
      <c r="D1235" t="s">
        <v>73</v>
      </c>
      <c r="E1235" t="s">
        <v>406</v>
      </c>
      <c r="F1235">
        <v>1</v>
      </c>
    </row>
    <row r="1236" spans="1:6" x14ac:dyDescent="0.35">
      <c r="A1236" t="s">
        <v>1315</v>
      </c>
      <c r="B1236">
        <v>1978</v>
      </c>
      <c r="C1236" t="s">
        <v>56</v>
      </c>
      <c r="D1236" t="s">
        <v>73</v>
      </c>
      <c r="E1236" t="s">
        <v>406</v>
      </c>
      <c r="F1236">
        <v>1</v>
      </c>
    </row>
    <row r="1237" spans="1:6" x14ac:dyDescent="0.35">
      <c r="A1237" t="s">
        <v>1316</v>
      </c>
      <c r="B1237">
        <v>1978</v>
      </c>
      <c r="C1237" t="s">
        <v>56</v>
      </c>
      <c r="D1237" t="s">
        <v>73</v>
      </c>
      <c r="E1237" t="s">
        <v>406</v>
      </c>
      <c r="F1237">
        <v>1</v>
      </c>
    </row>
    <row r="1238" spans="1:6" x14ac:dyDescent="0.35">
      <c r="A1238" t="s">
        <v>1317</v>
      </c>
      <c r="B1238">
        <v>1978</v>
      </c>
      <c r="C1238" t="s">
        <v>56</v>
      </c>
      <c r="D1238" t="s">
        <v>73</v>
      </c>
      <c r="E1238" t="s">
        <v>406</v>
      </c>
      <c r="F1238">
        <v>1</v>
      </c>
    </row>
    <row r="1239" spans="1:6" x14ac:dyDescent="0.35">
      <c r="A1239" t="s">
        <v>1318</v>
      </c>
      <c r="B1239">
        <v>1978</v>
      </c>
      <c r="C1239" t="s">
        <v>56</v>
      </c>
      <c r="D1239" t="s">
        <v>73</v>
      </c>
      <c r="E1239" t="s">
        <v>406</v>
      </c>
      <c r="F1239">
        <v>1</v>
      </c>
    </row>
    <row r="1240" spans="1:6" x14ac:dyDescent="0.35">
      <c r="A1240" t="s">
        <v>1319</v>
      </c>
      <c r="B1240">
        <v>1978</v>
      </c>
      <c r="C1240" t="s">
        <v>54</v>
      </c>
      <c r="D1240" t="s">
        <v>73</v>
      </c>
      <c r="E1240" t="s">
        <v>270</v>
      </c>
      <c r="F1240">
        <v>1</v>
      </c>
    </row>
    <row r="1241" spans="1:6" x14ac:dyDescent="0.35">
      <c r="A1241" t="s">
        <v>1320</v>
      </c>
      <c r="B1241">
        <v>1978</v>
      </c>
      <c r="C1241" t="s">
        <v>54</v>
      </c>
      <c r="D1241" t="s">
        <v>73</v>
      </c>
      <c r="E1241" t="s">
        <v>270</v>
      </c>
      <c r="F1241">
        <v>1</v>
      </c>
    </row>
    <row r="1242" spans="1:6" x14ac:dyDescent="0.35">
      <c r="A1242" t="s">
        <v>1321</v>
      </c>
      <c r="B1242">
        <v>1978</v>
      </c>
      <c r="C1242" t="s">
        <v>54</v>
      </c>
      <c r="D1242" t="s">
        <v>73</v>
      </c>
      <c r="E1242" t="s">
        <v>74</v>
      </c>
      <c r="F1242">
        <v>1</v>
      </c>
    </row>
    <row r="1243" spans="1:6" x14ac:dyDescent="0.35">
      <c r="A1243" t="s">
        <v>1322</v>
      </c>
      <c r="B1243">
        <v>1978</v>
      </c>
      <c r="C1243" t="s">
        <v>56</v>
      </c>
      <c r="D1243" t="s">
        <v>73</v>
      </c>
      <c r="E1243" t="s">
        <v>74</v>
      </c>
      <c r="F1243">
        <v>1</v>
      </c>
    </row>
    <row r="1244" spans="1:6" x14ac:dyDescent="0.35">
      <c r="A1244" t="s">
        <v>1323</v>
      </c>
      <c r="B1244">
        <v>1978</v>
      </c>
      <c r="C1244" t="s">
        <v>56</v>
      </c>
      <c r="D1244" t="s">
        <v>73</v>
      </c>
      <c r="E1244" t="s">
        <v>74</v>
      </c>
      <c r="F1244">
        <v>1</v>
      </c>
    </row>
    <row r="1245" spans="1:6" x14ac:dyDescent="0.35">
      <c r="A1245" t="s">
        <v>1324</v>
      </c>
      <c r="B1245">
        <v>1978</v>
      </c>
      <c r="C1245" t="s">
        <v>55</v>
      </c>
      <c r="D1245" t="s">
        <v>73</v>
      </c>
      <c r="E1245" t="s">
        <v>270</v>
      </c>
      <c r="F1245">
        <v>1</v>
      </c>
    </row>
    <row r="1246" spans="1:6" x14ac:dyDescent="0.35">
      <c r="A1246" t="s">
        <v>1325</v>
      </c>
      <c r="B1246">
        <v>1978</v>
      </c>
      <c r="C1246" t="s">
        <v>55</v>
      </c>
      <c r="D1246" t="s">
        <v>73</v>
      </c>
      <c r="E1246" t="s">
        <v>270</v>
      </c>
      <c r="F1246">
        <v>1</v>
      </c>
    </row>
    <row r="1247" spans="1:6" x14ac:dyDescent="0.35">
      <c r="A1247" t="s">
        <v>1326</v>
      </c>
      <c r="B1247">
        <v>1978</v>
      </c>
      <c r="C1247" t="s">
        <v>55</v>
      </c>
      <c r="D1247" t="s">
        <v>73</v>
      </c>
      <c r="E1247" t="s">
        <v>270</v>
      </c>
      <c r="F1247">
        <v>1</v>
      </c>
    </row>
    <row r="1248" spans="1:6" x14ac:dyDescent="0.35">
      <c r="A1248" t="s">
        <v>1327</v>
      </c>
      <c r="B1248">
        <v>1978</v>
      </c>
      <c r="C1248" t="s">
        <v>55</v>
      </c>
      <c r="D1248" t="s">
        <v>73</v>
      </c>
      <c r="E1248" t="s">
        <v>270</v>
      </c>
      <c r="F1248">
        <v>1</v>
      </c>
    </row>
    <row r="1249" spans="1:6" x14ac:dyDescent="0.35">
      <c r="A1249" t="s">
        <v>1328</v>
      </c>
      <c r="B1249">
        <v>1978</v>
      </c>
      <c r="C1249" t="s">
        <v>54</v>
      </c>
      <c r="D1249" t="s">
        <v>73</v>
      </c>
      <c r="E1249" t="s">
        <v>270</v>
      </c>
      <c r="F1249">
        <v>1</v>
      </c>
    </row>
    <row r="1250" spans="1:6" x14ac:dyDescent="0.35">
      <c r="A1250" t="s">
        <v>1329</v>
      </c>
      <c r="B1250">
        <v>1978</v>
      </c>
      <c r="C1250" t="s">
        <v>54</v>
      </c>
      <c r="D1250" t="s">
        <v>73</v>
      </c>
      <c r="E1250" t="s">
        <v>74</v>
      </c>
      <c r="F1250">
        <v>1</v>
      </c>
    </row>
    <row r="1251" spans="1:6" x14ac:dyDescent="0.35">
      <c r="A1251" t="s">
        <v>1330</v>
      </c>
      <c r="B1251">
        <v>1978</v>
      </c>
      <c r="C1251" t="s">
        <v>54</v>
      </c>
      <c r="D1251" t="s">
        <v>73</v>
      </c>
      <c r="E1251" t="s">
        <v>74</v>
      </c>
      <c r="F1251">
        <v>1</v>
      </c>
    </row>
    <row r="1252" spans="1:6" x14ac:dyDescent="0.35">
      <c r="A1252" t="s">
        <v>1331</v>
      </c>
      <c r="B1252">
        <v>1978</v>
      </c>
      <c r="C1252" t="s">
        <v>55</v>
      </c>
      <c r="D1252" t="s">
        <v>73</v>
      </c>
      <c r="E1252" t="s">
        <v>74</v>
      </c>
      <c r="F1252">
        <v>1</v>
      </c>
    </row>
    <row r="1253" spans="1:6" x14ac:dyDescent="0.35">
      <c r="A1253" t="s">
        <v>1332</v>
      </c>
      <c r="B1253">
        <v>1978</v>
      </c>
      <c r="C1253" t="s">
        <v>56</v>
      </c>
      <c r="D1253" t="s">
        <v>73</v>
      </c>
      <c r="E1253" t="s">
        <v>74</v>
      </c>
      <c r="F1253">
        <v>1</v>
      </c>
    </row>
    <row r="1254" spans="1:6" x14ac:dyDescent="0.35">
      <c r="A1254" t="s">
        <v>1333</v>
      </c>
      <c r="B1254">
        <v>1978</v>
      </c>
      <c r="C1254" t="s">
        <v>56</v>
      </c>
      <c r="D1254" t="s">
        <v>73</v>
      </c>
      <c r="E1254" t="s">
        <v>74</v>
      </c>
      <c r="F1254">
        <v>1</v>
      </c>
    </row>
    <row r="1255" spans="1:6" x14ac:dyDescent="0.35">
      <c r="A1255" t="s">
        <v>1334</v>
      </c>
      <c r="B1255">
        <v>1978</v>
      </c>
      <c r="C1255" t="s">
        <v>56</v>
      </c>
      <c r="D1255" t="s">
        <v>73</v>
      </c>
      <c r="E1255" t="s">
        <v>74</v>
      </c>
      <c r="F1255">
        <v>1</v>
      </c>
    </row>
    <row r="1256" spans="1:6" x14ac:dyDescent="0.35">
      <c r="A1256" t="s">
        <v>1335</v>
      </c>
      <c r="B1256">
        <v>1978</v>
      </c>
      <c r="C1256" t="s">
        <v>56</v>
      </c>
      <c r="D1256" t="s">
        <v>73</v>
      </c>
      <c r="E1256" t="s">
        <v>74</v>
      </c>
      <c r="F1256">
        <v>1</v>
      </c>
    </row>
    <row r="1257" spans="1:6" x14ac:dyDescent="0.35">
      <c r="A1257" t="s">
        <v>1336</v>
      </c>
      <c r="B1257">
        <v>1978</v>
      </c>
      <c r="C1257" t="s">
        <v>56</v>
      </c>
      <c r="D1257" t="s">
        <v>73</v>
      </c>
      <c r="E1257" t="s">
        <v>74</v>
      </c>
      <c r="F1257">
        <v>1</v>
      </c>
    </row>
    <row r="1258" spans="1:6" x14ac:dyDescent="0.35">
      <c r="A1258" t="s">
        <v>1337</v>
      </c>
      <c r="B1258">
        <v>1978</v>
      </c>
      <c r="C1258" t="s">
        <v>56</v>
      </c>
      <c r="D1258" t="s">
        <v>117</v>
      </c>
      <c r="E1258" t="s">
        <v>74</v>
      </c>
      <c r="F1258">
        <v>1</v>
      </c>
    </row>
    <row r="1259" spans="1:6" x14ac:dyDescent="0.35">
      <c r="A1259" t="s">
        <v>1338</v>
      </c>
      <c r="B1259">
        <v>1978</v>
      </c>
      <c r="C1259" t="s">
        <v>56</v>
      </c>
      <c r="D1259" t="s">
        <v>73</v>
      </c>
      <c r="E1259" t="s">
        <v>74</v>
      </c>
      <c r="F1259">
        <v>1</v>
      </c>
    </row>
    <row r="1260" spans="1:6" x14ac:dyDescent="0.35">
      <c r="A1260" t="s">
        <v>1339</v>
      </c>
      <c r="B1260">
        <v>1978</v>
      </c>
      <c r="C1260" t="s">
        <v>56</v>
      </c>
      <c r="D1260" t="s">
        <v>117</v>
      </c>
      <c r="E1260" t="s">
        <v>74</v>
      </c>
      <c r="F1260">
        <v>1</v>
      </c>
    </row>
    <row r="1261" spans="1:6" x14ac:dyDescent="0.35">
      <c r="A1261" t="s">
        <v>1340</v>
      </c>
      <c r="B1261">
        <v>1978</v>
      </c>
      <c r="C1261" t="s">
        <v>54</v>
      </c>
      <c r="D1261" t="s">
        <v>73</v>
      </c>
      <c r="E1261" t="s">
        <v>74</v>
      </c>
      <c r="F1261">
        <v>1</v>
      </c>
    </row>
    <row r="1262" spans="1:6" x14ac:dyDescent="0.35">
      <c r="A1262" t="s">
        <v>1341</v>
      </c>
      <c r="B1262">
        <v>1978</v>
      </c>
      <c r="C1262" t="s">
        <v>54</v>
      </c>
      <c r="D1262" t="s">
        <v>73</v>
      </c>
      <c r="E1262" t="s">
        <v>74</v>
      </c>
      <c r="F1262">
        <v>1</v>
      </c>
    </row>
    <row r="1263" spans="1:6" x14ac:dyDescent="0.35">
      <c r="A1263" t="s">
        <v>1342</v>
      </c>
      <c r="B1263">
        <v>1978</v>
      </c>
      <c r="C1263" t="s">
        <v>56</v>
      </c>
      <c r="D1263" t="s">
        <v>73</v>
      </c>
      <c r="E1263" t="s">
        <v>74</v>
      </c>
      <c r="F1263">
        <v>1</v>
      </c>
    </row>
    <row r="1264" spans="1:6" x14ac:dyDescent="0.35">
      <c r="A1264" t="s">
        <v>1343</v>
      </c>
      <c r="B1264">
        <v>1978</v>
      </c>
      <c r="C1264" t="s">
        <v>56</v>
      </c>
      <c r="D1264" t="s">
        <v>73</v>
      </c>
      <c r="E1264" t="s">
        <v>74</v>
      </c>
      <c r="F1264">
        <v>1</v>
      </c>
    </row>
    <row r="1265" spans="1:6" x14ac:dyDescent="0.35">
      <c r="A1265" t="s">
        <v>1344</v>
      </c>
      <c r="B1265">
        <v>1978</v>
      </c>
      <c r="C1265" t="s">
        <v>56</v>
      </c>
      <c r="D1265" t="s">
        <v>73</v>
      </c>
      <c r="E1265" t="s">
        <v>74</v>
      </c>
      <c r="F1265">
        <v>1</v>
      </c>
    </row>
    <row r="1266" spans="1:6" x14ac:dyDescent="0.35">
      <c r="A1266" t="s">
        <v>1345</v>
      </c>
      <c r="B1266">
        <v>1978</v>
      </c>
      <c r="C1266" t="s">
        <v>56</v>
      </c>
      <c r="D1266" t="s">
        <v>73</v>
      </c>
      <c r="E1266" t="s">
        <v>74</v>
      </c>
      <c r="F1266">
        <v>1</v>
      </c>
    </row>
    <row r="1267" spans="1:6" x14ac:dyDescent="0.35">
      <c r="A1267" t="s">
        <v>1346</v>
      </c>
      <c r="B1267">
        <v>1978</v>
      </c>
      <c r="C1267" t="s">
        <v>56</v>
      </c>
      <c r="D1267" t="s">
        <v>73</v>
      </c>
      <c r="E1267" t="s">
        <v>74</v>
      </c>
      <c r="F1267">
        <v>1</v>
      </c>
    </row>
    <row r="1268" spans="1:6" x14ac:dyDescent="0.35">
      <c r="A1268" t="s">
        <v>1347</v>
      </c>
      <c r="B1268">
        <v>1978</v>
      </c>
      <c r="C1268" t="s">
        <v>54</v>
      </c>
      <c r="D1268" t="s">
        <v>73</v>
      </c>
      <c r="E1268" t="s">
        <v>74</v>
      </c>
      <c r="F1268">
        <v>1</v>
      </c>
    </row>
    <row r="1269" spans="1:6" x14ac:dyDescent="0.35">
      <c r="A1269" t="s">
        <v>1348</v>
      </c>
      <c r="B1269">
        <v>1978</v>
      </c>
      <c r="C1269" t="s">
        <v>54</v>
      </c>
      <c r="D1269" t="s">
        <v>73</v>
      </c>
      <c r="E1269" t="s">
        <v>74</v>
      </c>
      <c r="F1269">
        <v>1</v>
      </c>
    </row>
    <row r="1270" spans="1:6" x14ac:dyDescent="0.35">
      <c r="A1270" t="s">
        <v>1349</v>
      </c>
      <c r="B1270">
        <v>1978</v>
      </c>
      <c r="C1270" t="s">
        <v>54</v>
      </c>
      <c r="D1270" t="s">
        <v>73</v>
      </c>
      <c r="E1270" t="s">
        <v>74</v>
      </c>
      <c r="F1270">
        <v>1</v>
      </c>
    </row>
    <row r="1271" spans="1:6" x14ac:dyDescent="0.35">
      <c r="A1271" t="s">
        <v>1350</v>
      </c>
      <c r="B1271">
        <v>1978</v>
      </c>
      <c r="C1271" t="s">
        <v>55</v>
      </c>
      <c r="D1271" t="s">
        <v>73</v>
      </c>
      <c r="E1271" t="s">
        <v>406</v>
      </c>
      <c r="F1271">
        <v>1</v>
      </c>
    </row>
    <row r="1272" spans="1:6" x14ac:dyDescent="0.35">
      <c r="A1272" t="s">
        <v>1351</v>
      </c>
      <c r="B1272">
        <v>1978</v>
      </c>
      <c r="C1272" t="s">
        <v>55</v>
      </c>
      <c r="D1272" t="s">
        <v>73</v>
      </c>
      <c r="E1272" t="s">
        <v>406</v>
      </c>
      <c r="F1272">
        <v>1</v>
      </c>
    </row>
    <row r="1273" spans="1:6" x14ac:dyDescent="0.35">
      <c r="A1273" t="s">
        <v>1352</v>
      </c>
      <c r="B1273">
        <v>1978</v>
      </c>
      <c r="C1273" t="s">
        <v>55</v>
      </c>
      <c r="D1273" t="s">
        <v>73</v>
      </c>
      <c r="E1273" t="s">
        <v>406</v>
      </c>
      <c r="F1273">
        <v>1</v>
      </c>
    </row>
    <row r="1274" spans="1:6" x14ac:dyDescent="0.35">
      <c r="A1274" t="s">
        <v>1353</v>
      </c>
      <c r="B1274">
        <v>1978</v>
      </c>
      <c r="C1274" t="s">
        <v>55</v>
      </c>
      <c r="D1274" t="s">
        <v>73</v>
      </c>
      <c r="E1274" t="s">
        <v>406</v>
      </c>
      <c r="F1274">
        <v>1</v>
      </c>
    </row>
    <row r="1275" spans="1:6" x14ac:dyDescent="0.35">
      <c r="A1275" t="s">
        <v>1354</v>
      </c>
      <c r="B1275">
        <v>1978</v>
      </c>
      <c r="C1275" t="s">
        <v>55</v>
      </c>
      <c r="D1275" t="s">
        <v>73</v>
      </c>
      <c r="E1275" t="s">
        <v>406</v>
      </c>
      <c r="F1275">
        <v>1</v>
      </c>
    </row>
    <row r="1276" spans="1:6" x14ac:dyDescent="0.35">
      <c r="A1276" t="s">
        <v>1355</v>
      </c>
      <c r="B1276">
        <v>1978</v>
      </c>
      <c r="C1276" t="s">
        <v>56</v>
      </c>
      <c r="D1276" t="s">
        <v>73</v>
      </c>
      <c r="E1276" t="s">
        <v>406</v>
      </c>
      <c r="F1276">
        <v>1</v>
      </c>
    </row>
    <row r="1277" spans="1:6" x14ac:dyDescent="0.35">
      <c r="A1277" t="s">
        <v>1356</v>
      </c>
      <c r="B1277">
        <v>1978</v>
      </c>
      <c r="C1277" t="s">
        <v>56</v>
      </c>
      <c r="D1277" t="s">
        <v>117</v>
      </c>
      <c r="E1277" t="s">
        <v>406</v>
      </c>
      <c r="F1277">
        <v>1</v>
      </c>
    </row>
    <row r="1278" spans="1:6" x14ac:dyDescent="0.35">
      <c r="A1278" t="s">
        <v>1357</v>
      </c>
      <c r="B1278">
        <v>1978</v>
      </c>
      <c r="C1278" t="s">
        <v>56</v>
      </c>
      <c r="D1278" t="s">
        <v>73</v>
      </c>
      <c r="E1278" t="s">
        <v>406</v>
      </c>
      <c r="F1278">
        <v>1</v>
      </c>
    </row>
    <row r="1279" spans="1:6" x14ac:dyDescent="0.35">
      <c r="A1279" t="s">
        <v>1358</v>
      </c>
      <c r="B1279">
        <v>1978</v>
      </c>
      <c r="C1279" t="s">
        <v>56</v>
      </c>
      <c r="D1279" t="s">
        <v>73</v>
      </c>
      <c r="E1279" t="s">
        <v>406</v>
      </c>
      <c r="F1279">
        <v>1</v>
      </c>
    </row>
    <row r="1280" spans="1:6" x14ac:dyDescent="0.35">
      <c r="A1280" t="s">
        <v>1359</v>
      </c>
      <c r="B1280">
        <v>1978</v>
      </c>
      <c r="C1280" t="s">
        <v>56</v>
      </c>
      <c r="D1280" t="s">
        <v>73</v>
      </c>
      <c r="E1280" t="s">
        <v>406</v>
      </c>
      <c r="F1280">
        <v>1</v>
      </c>
    </row>
    <row r="1281" spans="1:6" x14ac:dyDescent="0.35">
      <c r="A1281" t="s">
        <v>1360</v>
      </c>
      <c r="B1281">
        <v>1978</v>
      </c>
      <c r="C1281" t="s">
        <v>54</v>
      </c>
      <c r="D1281" t="s">
        <v>73</v>
      </c>
      <c r="E1281" t="s">
        <v>406</v>
      </c>
      <c r="F1281">
        <v>1</v>
      </c>
    </row>
    <row r="1282" spans="1:6" x14ac:dyDescent="0.35">
      <c r="A1282" t="s">
        <v>1361</v>
      </c>
      <c r="B1282">
        <v>1978</v>
      </c>
      <c r="C1282" t="s">
        <v>54</v>
      </c>
      <c r="D1282" t="s">
        <v>73</v>
      </c>
      <c r="E1282" t="s">
        <v>74</v>
      </c>
      <c r="F1282">
        <v>1</v>
      </c>
    </row>
    <row r="1283" spans="1:6" x14ac:dyDescent="0.35">
      <c r="A1283" t="s">
        <v>1362</v>
      </c>
      <c r="B1283">
        <v>1978</v>
      </c>
      <c r="C1283" t="s">
        <v>54</v>
      </c>
      <c r="D1283" t="s">
        <v>73</v>
      </c>
      <c r="E1283" t="s">
        <v>74</v>
      </c>
      <c r="F1283">
        <v>1</v>
      </c>
    </row>
    <row r="1284" spans="1:6" x14ac:dyDescent="0.35">
      <c r="A1284" t="s">
        <v>1363</v>
      </c>
      <c r="B1284">
        <v>1978</v>
      </c>
      <c r="C1284" t="s">
        <v>54</v>
      </c>
      <c r="D1284" t="s">
        <v>73</v>
      </c>
      <c r="E1284" t="s">
        <v>74</v>
      </c>
      <c r="F1284">
        <v>1</v>
      </c>
    </row>
    <row r="1285" spans="1:6" x14ac:dyDescent="0.35">
      <c r="A1285" t="s">
        <v>1364</v>
      </c>
      <c r="B1285">
        <v>1978</v>
      </c>
      <c r="C1285" t="s">
        <v>55</v>
      </c>
      <c r="D1285" t="s">
        <v>73</v>
      </c>
      <c r="E1285" t="s">
        <v>484</v>
      </c>
      <c r="F1285">
        <v>1</v>
      </c>
    </row>
    <row r="1286" spans="1:6" x14ac:dyDescent="0.35">
      <c r="A1286" t="s">
        <v>1365</v>
      </c>
      <c r="B1286">
        <v>1978</v>
      </c>
      <c r="C1286" t="s">
        <v>55</v>
      </c>
      <c r="D1286" t="s">
        <v>73</v>
      </c>
      <c r="E1286" t="s">
        <v>484</v>
      </c>
      <c r="F1286">
        <v>1</v>
      </c>
    </row>
    <row r="1287" spans="1:6" x14ac:dyDescent="0.35">
      <c r="A1287" t="s">
        <v>1366</v>
      </c>
      <c r="B1287">
        <v>1978</v>
      </c>
      <c r="C1287" t="s">
        <v>55</v>
      </c>
      <c r="D1287" t="s">
        <v>73</v>
      </c>
      <c r="E1287" t="s">
        <v>484</v>
      </c>
      <c r="F1287">
        <v>1</v>
      </c>
    </row>
    <row r="1288" spans="1:6" x14ac:dyDescent="0.35">
      <c r="A1288" t="s">
        <v>1367</v>
      </c>
      <c r="B1288">
        <v>1978</v>
      </c>
      <c r="C1288" t="s">
        <v>55</v>
      </c>
      <c r="D1288" t="s">
        <v>73</v>
      </c>
      <c r="E1288" t="s">
        <v>484</v>
      </c>
      <c r="F1288">
        <v>1</v>
      </c>
    </row>
    <row r="1289" spans="1:6" x14ac:dyDescent="0.35">
      <c r="A1289" t="s">
        <v>1368</v>
      </c>
      <c r="B1289">
        <v>1978</v>
      </c>
      <c r="C1289" t="s">
        <v>54</v>
      </c>
      <c r="D1289" t="s">
        <v>73</v>
      </c>
      <c r="E1289" t="s">
        <v>484</v>
      </c>
      <c r="F1289">
        <v>1</v>
      </c>
    </row>
    <row r="1290" spans="1:6" x14ac:dyDescent="0.35">
      <c r="A1290" t="s">
        <v>1369</v>
      </c>
      <c r="B1290">
        <v>1978</v>
      </c>
      <c r="C1290" t="s">
        <v>56</v>
      </c>
      <c r="D1290" t="s">
        <v>73</v>
      </c>
      <c r="E1290" t="s">
        <v>74</v>
      </c>
      <c r="F1290">
        <v>1</v>
      </c>
    </row>
    <row r="1291" spans="1:6" x14ac:dyDescent="0.35">
      <c r="A1291" t="s">
        <v>1370</v>
      </c>
      <c r="B1291">
        <v>1978</v>
      </c>
      <c r="C1291" t="s">
        <v>56</v>
      </c>
      <c r="D1291" t="s">
        <v>117</v>
      </c>
      <c r="E1291" t="s">
        <v>74</v>
      </c>
      <c r="F1291">
        <v>1</v>
      </c>
    </row>
    <row r="1292" spans="1:6" x14ac:dyDescent="0.35">
      <c r="A1292" t="s">
        <v>1371</v>
      </c>
      <c r="B1292">
        <v>1978</v>
      </c>
      <c r="C1292" t="s">
        <v>56</v>
      </c>
      <c r="D1292" t="s">
        <v>73</v>
      </c>
      <c r="E1292" t="s">
        <v>74</v>
      </c>
      <c r="F1292">
        <v>1</v>
      </c>
    </row>
    <row r="1293" spans="1:6" x14ac:dyDescent="0.35">
      <c r="A1293" t="s">
        <v>1372</v>
      </c>
      <c r="B1293">
        <v>1978</v>
      </c>
      <c r="C1293" t="s">
        <v>56</v>
      </c>
      <c r="D1293" t="s">
        <v>73</v>
      </c>
      <c r="E1293" t="s">
        <v>74</v>
      </c>
      <c r="F1293">
        <v>1</v>
      </c>
    </row>
    <row r="1294" spans="1:6" x14ac:dyDescent="0.35">
      <c r="A1294" t="s">
        <v>1373</v>
      </c>
      <c r="B1294">
        <v>1978</v>
      </c>
      <c r="C1294" t="s">
        <v>54</v>
      </c>
      <c r="D1294" t="s">
        <v>73</v>
      </c>
      <c r="E1294" t="s">
        <v>74</v>
      </c>
      <c r="F1294">
        <v>1</v>
      </c>
    </row>
    <row r="1295" spans="1:6" x14ac:dyDescent="0.35">
      <c r="A1295" t="s">
        <v>1374</v>
      </c>
      <c r="B1295">
        <v>1978</v>
      </c>
      <c r="C1295" t="s">
        <v>56</v>
      </c>
      <c r="D1295" t="s">
        <v>73</v>
      </c>
      <c r="E1295" t="s">
        <v>74</v>
      </c>
      <c r="F1295">
        <v>1</v>
      </c>
    </row>
    <row r="1296" spans="1:6" x14ac:dyDescent="0.35">
      <c r="A1296" t="s">
        <v>1375</v>
      </c>
      <c r="B1296">
        <v>1978</v>
      </c>
      <c r="C1296" t="s">
        <v>55</v>
      </c>
      <c r="D1296" t="s">
        <v>73</v>
      </c>
      <c r="E1296" t="s">
        <v>74</v>
      </c>
      <c r="F1296">
        <v>1</v>
      </c>
    </row>
    <row r="1297" spans="1:6" x14ac:dyDescent="0.35">
      <c r="A1297" t="s">
        <v>1376</v>
      </c>
      <c r="B1297">
        <v>1978</v>
      </c>
      <c r="C1297" t="s">
        <v>56</v>
      </c>
      <c r="D1297" t="s">
        <v>73</v>
      </c>
      <c r="E1297" t="s">
        <v>74</v>
      </c>
      <c r="F1297">
        <v>1</v>
      </c>
    </row>
    <row r="1298" spans="1:6" x14ac:dyDescent="0.35">
      <c r="A1298" t="s">
        <v>1377</v>
      </c>
      <c r="B1298">
        <v>1978</v>
      </c>
      <c r="C1298" t="s">
        <v>56</v>
      </c>
      <c r="D1298" t="s">
        <v>73</v>
      </c>
      <c r="E1298" t="s">
        <v>74</v>
      </c>
      <c r="F1298">
        <v>1</v>
      </c>
    </row>
    <row r="1299" spans="1:6" x14ac:dyDescent="0.35">
      <c r="A1299" t="s">
        <v>1378</v>
      </c>
      <c r="B1299">
        <v>1978</v>
      </c>
      <c r="C1299" t="s">
        <v>56</v>
      </c>
      <c r="D1299" t="s">
        <v>73</v>
      </c>
      <c r="E1299" t="s">
        <v>74</v>
      </c>
      <c r="F1299">
        <v>1</v>
      </c>
    </row>
    <row r="1300" spans="1:6" x14ac:dyDescent="0.35">
      <c r="A1300" t="s">
        <v>1379</v>
      </c>
      <c r="B1300">
        <v>1978</v>
      </c>
      <c r="C1300" t="s">
        <v>56</v>
      </c>
      <c r="D1300" t="s">
        <v>73</v>
      </c>
      <c r="E1300" t="s">
        <v>74</v>
      </c>
      <c r="F1300">
        <v>1</v>
      </c>
    </row>
    <row r="1301" spans="1:6" x14ac:dyDescent="0.35">
      <c r="A1301" t="s">
        <v>1380</v>
      </c>
      <c r="B1301">
        <v>1978</v>
      </c>
      <c r="C1301" t="s">
        <v>56</v>
      </c>
      <c r="D1301" t="s">
        <v>73</v>
      </c>
      <c r="E1301" t="s">
        <v>74</v>
      </c>
      <c r="F1301">
        <v>1</v>
      </c>
    </row>
    <row r="1302" spans="1:6" x14ac:dyDescent="0.35">
      <c r="A1302" t="s">
        <v>1381</v>
      </c>
      <c r="B1302">
        <v>1978</v>
      </c>
      <c r="C1302" t="s">
        <v>54</v>
      </c>
      <c r="D1302" t="s">
        <v>73</v>
      </c>
      <c r="E1302" t="s">
        <v>74</v>
      </c>
      <c r="F1302">
        <v>1</v>
      </c>
    </row>
    <row r="1303" spans="1:6" x14ac:dyDescent="0.35">
      <c r="A1303" t="s">
        <v>1382</v>
      </c>
      <c r="B1303">
        <v>1978</v>
      </c>
      <c r="C1303" t="s">
        <v>54</v>
      </c>
      <c r="D1303" t="s">
        <v>73</v>
      </c>
      <c r="E1303" t="s">
        <v>74</v>
      </c>
      <c r="F1303">
        <v>1</v>
      </c>
    </row>
    <row r="1304" spans="1:6" x14ac:dyDescent="0.35">
      <c r="A1304" t="s">
        <v>1383</v>
      </c>
      <c r="B1304">
        <v>1978</v>
      </c>
      <c r="C1304" t="s">
        <v>54</v>
      </c>
      <c r="D1304" t="s">
        <v>73</v>
      </c>
      <c r="E1304" t="s">
        <v>74</v>
      </c>
      <c r="F1304">
        <v>1</v>
      </c>
    </row>
    <row r="1305" spans="1:6" x14ac:dyDescent="0.35">
      <c r="A1305" t="s">
        <v>1384</v>
      </c>
      <c r="B1305">
        <v>1978</v>
      </c>
      <c r="C1305" t="s">
        <v>54</v>
      </c>
      <c r="D1305" t="s">
        <v>73</v>
      </c>
      <c r="E1305" t="s">
        <v>406</v>
      </c>
      <c r="F1305">
        <v>1</v>
      </c>
    </row>
    <row r="1306" spans="1:6" x14ac:dyDescent="0.35">
      <c r="A1306" t="s">
        <v>1385</v>
      </c>
      <c r="B1306">
        <v>1978</v>
      </c>
      <c r="C1306" t="s">
        <v>54</v>
      </c>
      <c r="D1306" t="s">
        <v>73</v>
      </c>
      <c r="E1306" t="s">
        <v>406</v>
      </c>
      <c r="F1306">
        <v>1</v>
      </c>
    </row>
    <row r="1307" spans="1:6" x14ac:dyDescent="0.35">
      <c r="A1307" t="s">
        <v>1386</v>
      </c>
      <c r="B1307">
        <v>1978</v>
      </c>
      <c r="C1307" t="s">
        <v>54</v>
      </c>
      <c r="D1307" t="s">
        <v>73</v>
      </c>
      <c r="E1307" t="s">
        <v>406</v>
      </c>
      <c r="F1307">
        <v>1</v>
      </c>
    </row>
    <row r="1308" spans="1:6" x14ac:dyDescent="0.35">
      <c r="A1308" t="s">
        <v>1387</v>
      </c>
      <c r="B1308">
        <v>1978</v>
      </c>
      <c r="C1308" t="s">
        <v>54</v>
      </c>
      <c r="D1308" t="s">
        <v>73</v>
      </c>
      <c r="E1308" t="s">
        <v>406</v>
      </c>
      <c r="F1308">
        <v>1</v>
      </c>
    </row>
    <row r="1309" spans="1:6" x14ac:dyDescent="0.35">
      <c r="A1309" t="s">
        <v>1388</v>
      </c>
      <c r="B1309">
        <v>1978</v>
      </c>
      <c r="C1309" t="s">
        <v>55</v>
      </c>
      <c r="D1309" t="s">
        <v>73</v>
      </c>
      <c r="E1309" t="s">
        <v>406</v>
      </c>
      <c r="F1309">
        <v>1</v>
      </c>
    </row>
    <row r="1310" spans="1:6" x14ac:dyDescent="0.35">
      <c r="A1310" t="s">
        <v>1389</v>
      </c>
      <c r="B1310">
        <v>1978</v>
      </c>
      <c r="C1310" t="s">
        <v>55</v>
      </c>
      <c r="D1310" t="s">
        <v>73</v>
      </c>
      <c r="E1310" t="s">
        <v>406</v>
      </c>
      <c r="F1310">
        <v>1</v>
      </c>
    </row>
    <row r="1311" spans="1:6" x14ac:dyDescent="0.35">
      <c r="A1311" t="s">
        <v>1390</v>
      </c>
      <c r="B1311">
        <v>1978</v>
      </c>
      <c r="C1311" t="s">
        <v>56</v>
      </c>
      <c r="D1311" t="s">
        <v>73</v>
      </c>
      <c r="E1311" t="s">
        <v>406</v>
      </c>
      <c r="F1311">
        <v>1</v>
      </c>
    </row>
    <row r="1312" spans="1:6" x14ac:dyDescent="0.35">
      <c r="A1312" t="s">
        <v>1391</v>
      </c>
      <c r="B1312">
        <v>1978</v>
      </c>
      <c r="C1312" t="s">
        <v>56</v>
      </c>
      <c r="D1312" t="s">
        <v>73</v>
      </c>
      <c r="E1312" t="s">
        <v>406</v>
      </c>
      <c r="F1312">
        <v>1</v>
      </c>
    </row>
    <row r="1313" spans="1:6" x14ac:dyDescent="0.35">
      <c r="A1313" t="s">
        <v>1392</v>
      </c>
      <c r="B1313">
        <v>1978</v>
      </c>
      <c r="C1313" t="s">
        <v>56</v>
      </c>
      <c r="D1313" t="s">
        <v>73</v>
      </c>
      <c r="E1313" t="s">
        <v>406</v>
      </c>
      <c r="F1313">
        <v>1</v>
      </c>
    </row>
    <row r="1314" spans="1:6" x14ac:dyDescent="0.35">
      <c r="A1314" t="s">
        <v>1393</v>
      </c>
      <c r="B1314">
        <v>1978</v>
      </c>
      <c r="C1314" t="s">
        <v>56</v>
      </c>
      <c r="D1314" t="s">
        <v>73</v>
      </c>
      <c r="E1314" t="s">
        <v>406</v>
      </c>
      <c r="F1314">
        <v>1</v>
      </c>
    </row>
    <row r="1315" spans="1:6" x14ac:dyDescent="0.35">
      <c r="A1315" t="s">
        <v>1394</v>
      </c>
      <c r="B1315">
        <v>1978</v>
      </c>
      <c r="C1315" t="s">
        <v>56</v>
      </c>
      <c r="D1315" t="s">
        <v>73</v>
      </c>
      <c r="E1315" t="s">
        <v>406</v>
      </c>
      <c r="F1315">
        <v>1</v>
      </c>
    </row>
    <row r="1316" spans="1:6" x14ac:dyDescent="0.35">
      <c r="A1316" t="s">
        <v>1395</v>
      </c>
      <c r="B1316">
        <v>1978</v>
      </c>
      <c r="C1316" t="s">
        <v>56</v>
      </c>
      <c r="D1316" t="s">
        <v>73</v>
      </c>
      <c r="E1316" t="s">
        <v>406</v>
      </c>
      <c r="F1316">
        <v>1</v>
      </c>
    </row>
    <row r="1317" spans="1:6" x14ac:dyDescent="0.35">
      <c r="A1317" t="s">
        <v>1396</v>
      </c>
      <c r="B1317">
        <v>1978</v>
      </c>
      <c r="C1317" t="s">
        <v>56</v>
      </c>
      <c r="D1317" t="s">
        <v>73</v>
      </c>
      <c r="E1317" t="s">
        <v>406</v>
      </c>
      <c r="F1317">
        <v>1</v>
      </c>
    </row>
    <row r="1318" spans="1:6" x14ac:dyDescent="0.35">
      <c r="A1318" t="s">
        <v>1397</v>
      </c>
      <c r="B1318">
        <v>1978</v>
      </c>
      <c r="C1318" t="s">
        <v>56</v>
      </c>
      <c r="D1318" t="s">
        <v>117</v>
      </c>
      <c r="E1318" t="s">
        <v>406</v>
      </c>
      <c r="F1318">
        <v>1</v>
      </c>
    </row>
    <row r="1319" spans="1:6" x14ac:dyDescent="0.35">
      <c r="A1319" t="s">
        <v>1398</v>
      </c>
      <c r="B1319">
        <v>1978</v>
      </c>
      <c r="C1319" t="s">
        <v>56</v>
      </c>
      <c r="D1319" t="s">
        <v>73</v>
      </c>
      <c r="E1319" t="s">
        <v>406</v>
      </c>
      <c r="F1319">
        <v>1</v>
      </c>
    </row>
    <row r="1320" spans="1:6" x14ac:dyDescent="0.35">
      <c r="A1320" t="s">
        <v>1399</v>
      </c>
      <c r="B1320">
        <v>1978</v>
      </c>
      <c r="C1320" t="s">
        <v>56</v>
      </c>
      <c r="D1320" t="s">
        <v>73</v>
      </c>
      <c r="E1320" t="s">
        <v>406</v>
      </c>
      <c r="F1320">
        <v>1</v>
      </c>
    </row>
    <row r="1321" spans="1:6" x14ac:dyDescent="0.35">
      <c r="A1321" t="s">
        <v>1400</v>
      </c>
      <c r="B1321">
        <v>1978</v>
      </c>
      <c r="C1321" t="s">
        <v>56</v>
      </c>
      <c r="D1321" t="s">
        <v>73</v>
      </c>
      <c r="E1321" t="s">
        <v>406</v>
      </c>
      <c r="F1321">
        <v>1</v>
      </c>
    </row>
    <row r="1322" spans="1:6" x14ac:dyDescent="0.35">
      <c r="A1322" t="s">
        <v>1401</v>
      </c>
      <c r="B1322">
        <v>1978</v>
      </c>
      <c r="C1322" t="s">
        <v>55</v>
      </c>
      <c r="D1322" t="s">
        <v>73</v>
      </c>
      <c r="E1322" t="s">
        <v>406</v>
      </c>
      <c r="F1322">
        <v>1</v>
      </c>
    </row>
    <row r="1323" spans="1:6" x14ac:dyDescent="0.35">
      <c r="A1323" t="s">
        <v>1402</v>
      </c>
      <c r="B1323">
        <v>1978</v>
      </c>
      <c r="C1323" t="s">
        <v>56</v>
      </c>
      <c r="D1323" t="s">
        <v>73</v>
      </c>
      <c r="E1323" t="s">
        <v>406</v>
      </c>
      <c r="F1323">
        <v>1</v>
      </c>
    </row>
    <row r="1324" spans="1:6" x14ac:dyDescent="0.35">
      <c r="A1324" t="s">
        <v>1403</v>
      </c>
      <c r="B1324">
        <v>1978</v>
      </c>
      <c r="C1324" t="s">
        <v>56</v>
      </c>
      <c r="D1324" t="s">
        <v>73</v>
      </c>
      <c r="E1324" t="s">
        <v>406</v>
      </c>
      <c r="F1324">
        <v>1</v>
      </c>
    </row>
    <row r="1325" spans="1:6" x14ac:dyDescent="0.35">
      <c r="A1325" t="s">
        <v>1404</v>
      </c>
      <c r="B1325">
        <v>1978</v>
      </c>
      <c r="C1325" t="s">
        <v>56</v>
      </c>
      <c r="D1325" t="s">
        <v>73</v>
      </c>
      <c r="E1325" t="s">
        <v>406</v>
      </c>
      <c r="F1325">
        <v>1</v>
      </c>
    </row>
    <row r="1326" spans="1:6" x14ac:dyDescent="0.35">
      <c r="A1326" t="s">
        <v>1405</v>
      </c>
      <c r="B1326">
        <v>1978</v>
      </c>
      <c r="C1326" t="s">
        <v>56</v>
      </c>
      <c r="D1326" t="s">
        <v>73</v>
      </c>
      <c r="E1326" t="s">
        <v>406</v>
      </c>
      <c r="F1326">
        <v>1</v>
      </c>
    </row>
    <row r="1327" spans="1:6" x14ac:dyDescent="0.35">
      <c r="A1327" t="s">
        <v>1406</v>
      </c>
      <c r="B1327">
        <v>1978</v>
      </c>
      <c r="C1327" t="s">
        <v>56</v>
      </c>
      <c r="D1327" t="s">
        <v>73</v>
      </c>
      <c r="E1327" t="s">
        <v>406</v>
      </c>
      <c r="F1327">
        <v>1</v>
      </c>
    </row>
    <row r="1328" spans="1:6" x14ac:dyDescent="0.35">
      <c r="A1328" t="s">
        <v>1407</v>
      </c>
      <c r="B1328">
        <v>1978</v>
      </c>
      <c r="C1328" t="s">
        <v>56</v>
      </c>
      <c r="D1328" t="s">
        <v>73</v>
      </c>
      <c r="E1328" t="s">
        <v>406</v>
      </c>
      <c r="F1328">
        <v>1</v>
      </c>
    </row>
    <row r="1329" spans="1:6" x14ac:dyDescent="0.35">
      <c r="A1329" t="s">
        <v>1408</v>
      </c>
      <c r="B1329">
        <v>1978</v>
      </c>
      <c r="C1329" t="s">
        <v>55</v>
      </c>
      <c r="D1329" t="s">
        <v>73</v>
      </c>
      <c r="E1329" t="s">
        <v>406</v>
      </c>
      <c r="F1329">
        <v>1</v>
      </c>
    </row>
    <row r="1330" spans="1:6" x14ac:dyDescent="0.35">
      <c r="A1330" t="s">
        <v>1409</v>
      </c>
      <c r="B1330">
        <v>1978</v>
      </c>
      <c r="C1330" t="s">
        <v>55</v>
      </c>
      <c r="D1330" t="s">
        <v>117</v>
      </c>
      <c r="E1330" t="s">
        <v>406</v>
      </c>
      <c r="F1330">
        <v>0</v>
      </c>
    </row>
    <row r="1331" spans="1:6" x14ac:dyDescent="0.35">
      <c r="A1331" t="s">
        <v>1410</v>
      </c>
      <c r="B1331">
        <v>1978</v>
      </c>
      <c r="C1331" t="s">
        <v>56</v>
      </c>
      <c r="D1331" t="s">
        <v>73</v>
      </c>
      <c r="E1331" t="s">
        <v>406</v>
      </c>
      <c r="F1331">
        <v>1</v>
      </c>
    </row>
    <row r="1332" spans="1:6" x14ac:dyDescent="0.35">
      <c r="A1332" t="s">
        <v>1411</v>
      </c>
      <c r="B1332">
        <v>1978</v>
      </c>
      <c r="C1332" t="s">
        <v>56</v>
      </c>
      <c r="D1332" t="s">
        <v>73</v>
      </c>
      <c r="E1332" t="s">
        <v>406</v>
      </c>
      <c r="F1332">
        <v>1</v>
      </c>
    </row>
    <row r="1333" spans="1:6" x14ac:dyDescent="0.35">
      <c r="A1333" t="s">
        <v>1412</v>
      </c>
      <c r="B1333">
        <v>1978</v>
      </c>
      <c r="C1333" t="s">
        <v>55</v>
      </c>
      <c r="D1333" t="s">
        <v>73</v>
      </c>
      <c r="E1333" t="s">
        <v>406</v>
      </c>
      <c r="F1333">
        <v>1</v>
      </c>
    </row>
    <row r="1334" spans="1:6" x14ac:dyDescent="0.35">
      <c r="A1334" t="s">
        <v>1413</v>
      </c>
      <c r="B1334">
        <v>1978</v>
      </c>
      <c r="C1334" t="s">
        <v>56</v>
      </c>
      <c r="D1334" t="s">
        <v>73</v>
      </c>
      <c r="E1334" t="s">
        <v>406</v>
      </c>
      <c r="F1334">
        <v>1</v>
      </c>
    </row>
    <row r="1335" spans="1:6" x14ac:dyDescent="0.35">
      <c r="A1335" t="s">
        <v>1414</v>
      </c>
      <c r="B1335">
        <v>1978</v>
      </c>
      <c r="C1335" t="s">
        <v>56</v>
      </c>
      <c r="D1335" t="s">
        <v>73</v>
      </c>
      <c r="E1335" t="s">
        <v>406</v>
      </c>
      <c r="F1335">
        <v>1</v>
      </c>
    </row>
    <row r="1336" spans="1:6" x14ac:dyDescent="0.35">
      <c r="A1336" t="s">
        <v>1415</v>
      </c>
      <c r="B1336">
        <v>1978</v>
      </c>
      <c r="C1336" t="s">
        <v>56</v>
      </c>
      <c r="D1336" t="s">
        <v>73</v>
      </c>
      <c r="E1336" t="s">
        <v>406</v>
      </c>
      <c r="F1336">
        <v>1</v>
      </c>
    </row>
    <row r="1337" spans="1:6" x14ac:dyDescent="0.35">
      <c r="A1337" t="s">
        <v>1416</v>
      </c>
      <c r="B1337">
        <v>1978</v>
      </c>
      <c r="C1337" t="s">
        <v>56</v>
      </c>
      <c r="D1337" t="s">
        <v>73</v>
      </c>
      <c r="E1337" t="s">
        <v>406</v>
      </c>
      <c r="F1337">
        <v>1</v>
      </c>
    </row>
    <row r="1338" spans="1:6" x14ac:dyDescent="0.35">
      <c r="A1338" t="s">
        <v>1417</v>
      </c>
      <c r="B1338">
        <v>1978</v>
      </c>
      <c r="C1338" t="s">
        <v>56</v>
      </c>
      <c r="D1338" t="s">
        <v>73</v>
      </c>
      <c r="E1338" t="s">
        <v>406</v>
      </c>
      <c r="F1338">
        <v>1</v>
      </c>
    </row>
    <row r="1339" spans="1:6" x14ac:dyDescent="0.35">
      <c r="A1339" t="s">
        <v>1418</v>
      </c>
      <c r="B1339">
        <v>1978</v>
      </c>
      <c r="C1339" t="s">
        <v>56</v>
      </c>
      <c r="D1339" t="s">
        <v>73</v>
      </c>
      <c r="E1339" t="s">
        <v>406</v>
      </c>
      <c r="F1339">
        <v>1</v>
      </c>
    </row>
    <row r="1340" spans="1:6" x14ac:dyDescent="0.35">
      <c r="A1340" t="s">
        <v>1419</v>
      </c>
      <c r="B1340">
        <v>1978</v>
      </c>
      <c r="C1340" t="s">
        <v>56</v>
      </c>
      <c r="D1340" t="s">
        <v>73</v>
      </c>
      <c r="E1340" t="s">
        <v>406</v>
      </c>
      <c r="F1340">
        <v>1</v>
      </c>
    </row>
    <row r="1341" spans="1:6" x14ac:dyDescent="0.35">
      <c r="A1341" t="s">
        <v>1420</v>
      </c>
      <c r="B1341">
        <v>1978</v>
      </c>
      <c r="C1341" t="s">
        <v>56</v>
      </c>
      <c r="D1341" t="s">
        <v>73</v>
      </c>
      <c r="E1341" t="s">
        <v>406</v>
      </c>
      <c r="F1341">
        <v>1</v>
      </c>
    </row>
    <row r="1342" spans="1:6" x14ac:dyDescent="0.35">
      <c r="A1342" t="s">
        <v>1421</v>
      </c>
      <c r="B1342">
        <v>1978</v>
      </c>
      <c r="C1342" t="s">
        <v>56</v>
      </c>
      <c r="D1342" t="s">
        <v>73</v>
      </c>
      <c r="E1342" t="s">
        <v>406</v>
      </c>
      <c r="F1342">
        <v>1</v>
      </c>
    </row>
    <row r="1343" spans="1:6" x14ac:dyDescent="0.35">
      <c r="A1343" t="s">
        <v>1422</v>
      </c>
      <c r="B1343">
        <v>1978</v>
      </c>
      <c r="C1343" t="s">
        <v>56</v>
      </c>
      <c r="D1343" t="s">
        <v>73</v>
      </c>
      <c r="E1343" t="s">
        <v>406</v>
      </c>
      <c r="F1343">
        <v>1</v>
      </c>
    </row>
    <row r="1344" spans="1:6" x14ac:dyDescent="0.35">
      <c r="A1344" t="s">
        <v>1423</v>
      </c>
      <c r="B1344">
        <v>1978</v>
      </c>
      <c r="C1344" t="s">
        <v>56</v>
      </c>
      <c r="D1344" t="s">
        <v>73</v>
      </c>
      <c r="E1344" t="s">
        <v>406</v>
      </c>
      <c r="F1344">
        <v>1</v>
      </c>
    </row>
    <row r="1345" spans="1:6" x14ac:dyDescent="0.35">
      <c r="A1345" t="s">
        <v>1424</v>
      </c>
      <c r="B1345">
        <v>1978</v>
      </c>
      <c r="C1345" t="s">
        <v>56</v>
      </c>
      <c r="D1345" t="s">
        <v>73</v>
      </c>
      <c r="E1345" t="s">
        <v>74</v>
      </c>
      <c r="F1345">
        <v>1</v>
      </c>
    </row>
    <row r="1346" spans="1:6" x14ac:dyDescent="0.35">
      <c r="A1346" t="s">
        <v>1425</v>
      </c>
      <c r="B1346">
        <v>1978</v>
      </c>
      <c r="C1346" t="s">
        <v>56</v>
      </c>
      <c r="D1346" t="s">
        <v>73</v>
      </c>
      <c r="E1346" t="s">
        <v>74</v>
      </c>
      <c r="F1346">
        <v>1</v>
      </c>
    </row>
    <row r="1347" spans="1:6" x14ac:dyDescent="0.35">
      <c r="A1347" t="s">
        <v>1426</v>
      </c>
      <c r="B1347">
        <v>1978</v>
      </c>
      <c r="C1347" t="s">
        <v>56</v>
      </c>
      <c r="D1347" t="s">
        <v>73</v>
      </c>
      <c r="E1347" t="s">
        <v>74</v>
      </c>
      <c r="F1347">
        <v>1</v>
      </c>
    </row>
    <row r="1348" spans="1:6" x14ac:dyDescent="0.35">
      <c r="A1348" t="s">
        <v>1427</v>
      </c>
      <c r="B1348">
        <v>1978</v>
      </c>
      <c r="C1348" t="s">
        <v>56</v>
      </c>
      <c r="D1348" t="s">
        <v>73</v>
      </c>
      <c r="E1348" t="s">
        <v>74</v>
      </c>
      <c r="F1348">
        <v>1</v>
      </c>
    </row>
    <row r="1349" spans="1:6" x14ac:dyDescent="0.35">
      <c r="A1349" t="s">
        <v>1428</v>
      </c>
      <c r="B1349">
        <v>1978</v>
      </c>
      <c r="C1349" t="s">
        <v>56</v>
      </c>
      <c r="D1349" t="s">
        <v>73</v>
      </c>
      <c r="E1349" t="s">
        <v>74</v>
      </c>
      <c r="F1349">
        <v>1</v>
      </c>
    </row>
    <row r="1350" spans="1:6" x14ac:dyDescent="0.35">
      <c r="A1350" t="s">
        <v>1429</v>
      </c>
      <c r="B1350">
        <v>1978</v>
      </c>
      <c r="C1350" t="s">
        <v>56</v>
      </c>
      <c r="D1350" t="s">
        <v>73</v>
      </c>
      <c r="E1350" t="s">
        <v>74</v>
      </c>
      <c r="F1350">
        <v>1</v>
      </c>
    </row>
    <row r="1351" spans="1:6" x14ac:dyDescent="0.35">
      <c r="A1351" t="s">
        <v>1430</v>
      </c>
      <c r="B1351">
        <v>1978</v>
      </c>
      <c r="C1351" t="s">
        <v>56</v>
      </c>
      <c r="D1351" t="s">
        <v>117</v>
      </c>
      <c r="E1351" t="s">
        <v>74</v>
      </c>
      <c r="F1351">
        <v>1</v>
      </c>
    </row>
    <row r="1352" spans="1:6" x14ac:dyDescent="0.35">
      <c r="A1352" t="s">
        <v>1431</v>
      </c>
      <c r="B1352">
        <v>1978</v>
      </c>
      <c r="C1352" t="s">
        <v>55</v>
      </c>
      <c r="D1352" t="s">
        <v>73</v>
      </c>
      <c r="E1352" t="s">
        <v>74</v>
      </c>
      <c r="F1352">
        <v>1</v>
      </c>
    </row>
    <row r="1353" spans="1:6" x14ac:dyDescent="0.35">
      <c r="A1353" t="s">
        <v>1432</v>
      </c>
      <c r="B1353">
        <v>1978</v>
      </c>
      <c r="C1353" t="s">
        <v>54</v>
      </c>
      <c r="D1353" t="s">
        <v>73</v>
      </c>
      <c r="E1353" t="s">
        <v>74</v>
      </c>
      <c r="F1353">
        <v>1</v>
      </c>
    </row>
    <row r="1354" spans="1:6" x14ac:dyDescent="0.35">
      <c r="A1354" t="s">
        <v>1433</v>
      </c>
      <c r="B1354">
        <v>1978</v>
      </c>
      <c r="C1354" t="s">
        <v>54</v>
      </c>
      <c r="D1354" t="s">
        <v>117</v>
      </c>
      <c r="E1354" t="s">
        <v>74</v>
      </c>
      <c r="F1354">
        <v>0</v>
      </c>
    </row>
    <row r="1355" spans="1:6" x14ac:dyDescent="0.35">
      <c r="A1355" t="s">
        <v>1434</v>
      </c>
      <c r="B1355">
        <v>1978</v>
      </c>
      <c r="C1355" t="s">
        <v>55</v>
      </c>
      <c r="D1355" t="s">
        <v>73</v>
      </c>
      <c r="E1355" t="s">
        <v>74</v>
      </c>
      <c r="F1355">
        <v>1</v>
      </c>
    </row>
    <row r="1356" spans="1:6" x14ac:dyDescent="0.35">
      <c r="A1356" t="s">
        <v>1435</v>
      </c>
      <c r="B1356">
        <v>1978</v>
      </c>
      <c r="C1356" t="s">
        <v>54</v>
      </c>
      <c r="D1356" t="s">
        <v>73</v>
      </c>
      <c r="E1356" t="s">
        <v>74</v>
      </c>
      <c r="F1356">
        <v>1</v>
      </c>
    </row>
    <row r="1357" spans="1:6" x14ac:dyDescent="0.35">
      <c r="A1357" t="s">
        <v>1436</v>
      </c>
      <c r="B1357">
        <v>1978</v>
      </c>
      <c r="C1357" t="s">
        <v>56</v>
      </c>
      <c r="D1357" t="s">
        <v>73</v>
      </c>
      <c r="E1357" t="s">
        <v>406</v>
      </c>
      <c r="F1357">
        <v>1</v>
      </c>
    </row>
    <row r="1358" spans="1:6" x14ac:dyDescent="0.35">
      <c r="A1358" t="s">
        <v>1437</v>
      </c>
      <c r="B1358">
        <v>1978</v>
      </c>
      <c r="C1358" t="s">
        <v>56</v>
      </c>
      <c r="D1358" t="s">
        <v>73</v>
      </c>
      <c r="E1358" t="s">
        <v>406</v>
      </c>
      <c r="F1358">
        <v>1</v>
      </c>
    </row>
    <row r="1359" spans="1:6" x14ac:dyDescent="0.35">
      <c r="A1359" t="s">
        <v>1438</v>
      </c>
      <c r="B1359">
        <v>1978</v>
      </c>
      <c r="C1359" t="s">
        <v>56</v>
      </c>
      <c r="D1359" t="s">
        <v>73</v>
      </c>
      <c r="E1359" t="s">
        <v>406</v>
      </c>
      <c r="F1359">
        <v>1</v>
      </c>
    </row>
    <row r="1360" spans="1:6" x14ac:dyDescent="0.35">
      <c r="A1360" t="s">
        <v>1439</v>
      </c>
      <c r="B1360">
        <v>1978</v>
      </c>
      <c r="C1360" t="s">
        <v>56</v>
      </c>
      <c r="D1360" t="s">
        <v>73</v>
      </c>
      <c r="E1360" t="s">
        <v>406</v>
      </c>
      <c r="F1360">
        <v>1</v>
      </c>
    </row>
    <row r="1361" spans="1:6" x14ac:dyDescent="0.35">
      <c r="A1361" t="s">
        <v>1440</v>
      </c>
      <c r="B1361">
        <v>1978</v>
      </c>
      <c r="C1361" t="s">
        <v>56</v>
      </c>
      <c r="D1361" t="s">
        <v>73</v>
      </c>
      <c r="E1361" t="s">
        <v>406</v>
      </c>
      <c r="F1361">
        <v>1</v>
      </c>
    </row>
    <row r="1362" spans="1:6" x14ac:dyDescent="0.35">
      <c r="A1362" t="s">
        <v>1441</v>
      </c>
      <c r="B1362">
        <v>1978</v>
      </c>
      <c r="C1362" t="s">
        <v>56</v>
      </c>
      <c r="D1362" t="s">
        <v>73</v>
      </c>
      <c r="E1362" t="s">
        <v>406</v>
      </c>
      <c r="F1362">
        <v>1</v>
      </c>
    </row>
    <row r="1363" spans="1:6" x14ac:dyDescent="0.35">
      <c r="A1363" t="s">
        <v>1442</v>
      </c>
      <c r="B1363">
        <v>1978</v>
      </c>
      <c r="C1363" t="s">
        <v>55</v>
      </c>
      <c r="D1363" t="s">
        <v>73</v>
      </c>
      <c r="E1363" t="s">
        <v>406</v>
      </c>
      <c r="F1363">
        <v>1</v>
      </c>
    </row>
    <row r="1364" spans="1:6" x14ac:dyDescent="0.35">
      <c r="A1364" t="s">
        <v>1443</v>
      </c>
      <c r="B1364">
        <v>1978</v>
      </c>
      <c r="C1364" t="s">
        <v>54</v>
      </c>
      <c r="D1364" t="s">
        <v>73</v>
      </c>
      <c r="E1364" t="s">
        <v>406</v>
      </c>
      <c r="F1364">
        <v>1</v>
      </c>
    </row>
    <row r="1365" spans="1:6" x14ac:dyDescent="0.35">
      <c r="A1365" t="s">
        <v>1444</v>
      </c>
      <c r="B1365">
        <v>1978</v>
      </c>
      <c r="C1365" t="s">
        <v>54</v>
      </c>
      <c r="D1365" t="s">
        <v>73</v>
      </c>
      <c r="E1365" t="s">
        <v>406</v>
      </c>
      <c r="F1365">
        <v>1</v>
      </c>
    </row>
    <row r="1366" spans="1:6" x14ac:dyDescent="0.35">
      <c r="A1366" t="s">
        <v>1445</v>
      </c>
      <c r="B1366">
        <v>1978</v>
      </c>
      <c r="C1366" t="s">
        <v>55</v>
      </c>
      <c r="D1366" t="s">
        <v>73</v>
      </c>
      <c r="E1366" t="s">
        <v>406</v>
      </c>
      <c r="F1366">
        <v>1</v>
      </c>
    </row>
    <row r="1367" spans="1:6" x14ac:dyDescent="0.35">
      <c r="A1367" t="s">
        <v>1446</v>
      </c>
      <c r="B1367">
        <v>1978</v>
      </c>
      <c r="C1367" t="s">
        <v>54</v>
      </c>
      <c r="D1367" t="s">
        <v>73</v>
      </c>
      <c r="E1367" t="s">
        <v>406</v>
      </c>
      <c r="F1367">
        <v>1</v>
      </c>
    </row>
    <row r="1368" spans="1:6" x14ac:dyDescent="0.35">
      <c r="A1368" t="s">
        <v>1447</v>
      </c>
      <c r="B1368">
        <v>1978</v>
      </c>
      <c r="C1368" t="s">
        <v>54</v>
      </c>
      <c r="D1368" t="s">
        <v>73</v>
      </c>
      <c r="E1368" t="s">
        <v>406</v>
      </c>
      <c r="F1368">
        <v>1</v>
      </c>
    </row>
    <row r="1369" spans="1:6" x14ac:dyDescent="0.35">
      <c r="A1369" t="s">
        <v>1448</v>
      </c>
      <c r="B1369">
        <v>1978</v>
      </c>
      <c r="C1369" t="s">
        <v>54</v>
      </c>
      <c r="D1369" t="s">
        <v>73</v>
      </c>
      <c r="E1369" t="s">
        <v>74</v>
      </c>
      <c r="F1369">
        <v>1</v>
      </c>
    </row>
    <row r="1370" spans="1:6" x14ac:dyDescent="0.35">
      <c r="A1370" t="s">
        <v>1449</v>
      </c>
      <c r="B1370">
        <v>1978</v>
      </c>
      <c r="C1370" t="s">
        <v>55</v>
      </c>
      <c r="D1370" t="s">
        <v>73</v>
      </c>
      <c r="E1370" t="s">
        <v>74</v>
      </c>
      <c r="F1370">
        <v>1</v>
      </c>
    </row>
    <row r="1371" spans="1:6" x14ac:dyDescent="0.35">
      <c r="A1371" t="s">
        <v>1450</v>
      </c>
      <c r="B1371">
        <v>1978</v>
      </c>
      <c r="C1371" t="s">
        <v>56</v>
      </c>
      <c r="D1371" t="s">
        <v>73</v>
      </c>
      <c r="E1371" t="s">
        <v>74</v>
      </c>
      <c r="F1371">
        <v>1</v>
      </c>
    </row>
    <row r="1372" spans="1:6" x14ac:dyDescent="0.35">
      <c r="A1372" t="s">
        <v>1451</v>
      </c>
      <c r="B1372">
        <v>1978</v>
      </c>
      <c r="C1372" t="s">
        <v>56</v>
      </c>
      <c r="D1372" t="s">
        <v>73</v>
      </c>
      <c r="E1372" t="s">
        <v>74</v>
      </c>
      <c r="F1372">
        <v>1</v>
      </c>
    </row>
    <row r="1373" spans="1:6" x14ac:dyDescent="0.35">
      <c r="A1373" t="s">
        <v>1452</v>
      </c>
      <c r="B1373">
        <v>1978</v>
      </c>
      <c r="C1373" t="s">
        <v>56</v>
      </c>
      <c r="D1373" t="s">
        <v>73</v>
      </c>
      <c r="E1373" t="s">
        <v>74</v>
      </c>
      <c r="F1373">
        <v>1</v>
      </c>
    </row>
    <row r="1374" spans="1:6" x14ac:dyDescent="0.35">
      <c r="A1374" t="s">
        <v>1453</v>
      </c>
      <c r="B1374">
        <v>1978</v>
      </c>
      <c r="C1374" t="s">
        <v>56</v>
      </c>
      <c r="D1374" t="s">
        <v>73</v>
      </c>
      <c r="E1374" t="s">
        <v>74</v>
      </c>
      <c r="F1374">
        <v>1</v>
      </c>
    </row>
    <row r="1375" spans="1:6" x14ac:dyDescent="0.35">
      <c r="A1375" t="s">
        <v>1454</v>
      </c>
      <c r="B1375">
        <v>1978</v>
      </c>
      <c r="C1375" t="s">
        <v>56</v>
      </c>
      <c r="D1375" t="s">
        <v>73</v>
      </c>
      <c r="E1375" t="s">
        <v>74</v>
      </c>
      <c r="F1375">
        <v>1</v>
      </c>
    </row>
    <row r="1376" spans="1:6" x14ac:dyDescent="0.35">
      <c r="A1376" t="s">
        <v>1455</v>
      </c>
      <c r="B1376">
        <v>1978</v>
      </c>
      <c r="C1376" t="s">
        <v>54</v>
      </c>
      <c r="D1376" t="s">
        <v>73</v>
      </c>
      <c r="E1376" t="s">
        <v>74</v>
      </c>
      <c r="F1376">
        <v>1</v>
      </c>
    </row>
    <row r="1377" spans="1:6" x14ac:dyDescent="0.35">
      <c r="A1377" t="s">
        <v>1456</v>
      </c>
      <c r="B1377">
        <v>1978</v>
      </c>
      <c r="C1377" t="s">
        <v>54</v>
      </c>
      <c r="D1377" t="s">
        <v>73</v>
      </c>
      <c r="E1377" t="s">
        <v>74</v>
      </c>
      <c r="F1377">
        <v>1</v>
      </c>
    </row>
    <row r="1378" spans="1:6" x14ac:dyDescent="0.35">
      <c r="A1378" t="s">
        <v>1457</v>
      </c>
      <c r="B1378">
        <v>1978</v>
      </c>
      <c r="C1378" t="s">
        <v>55</v>
      </c>
      <c r="D1378" t="s">
        <v>73</v>
      </c>
      <c r="E1378" t="s">
        <v>74</v>
      </c>
      <c r="F1378">
        <v>1</v>
      </c>
    </row>
    <row r="1379" spans="1:6" x14ac:dyDescent="0.35">
      <c r="A1379" t="s">
        <v>1458</v>
      </c>
      <c r="B1379">
        <v>1978</v>
      </c>
      <c r="C1379" t="s">
        <v>54</v>
      </c>
      <c r="D1379" t="s">
        <v>73</v>
      </c>
      <c r="E1379" t="s">
        <v>74</v>
      </c>
      <c r="F1379">
        <v>1</v>
      </c>
    </row>
    <row r="1380" spans="1:6" x14ac:dyDescent="0.35">
      <c r="A1380" t="s">
        <v>1459</v>
      </c>
      <c r="B1380">
        <v>1978</v>
      </c>
      <c r="C1380" t="s">
        <v>56</v>
      </c>
      <c r="D1380" t="s">
        <v>73</v>
      </c>
      <c r="E1380" t="s">
        <v>74</v>
      </c>
      <c r="F1380">
        <v>1</v>
      </c>
    </row>
    <row r="1381" spans="1:6" x14ac:dyDescent="0.35">
      <c r="A1381" t="s">
        <v>1460</v>
      </c>
      <c r="B1381">
        <v>1978</v>
      </c>
      <c r="C1381" t="s">
        <v>56</v>
      </c>
      <c r="D1381" t="s">
        <v>73</v>
      </c>
      <c r="E1381" t="s">
        <v>76</v>
      </c>
      <c r="F1381">
        <v>1</v>
      </c>
    </row>
    <row r="1382" spans="1:6" x14ac:dyDescent="0.35">
      <c r="A1382" t="s">
        <v>1461</v>
      </c>
      <c r="B1382">
        <v>1978</v>
      </c>
      <c r="C1382" t="s">
        <v>56</v>
      </c>
      <c r="D1382" t="s">
        <v>73</v>
      </c>
      <c r="E1382" t="s">
        <v>76</v>
      </c>
      <c r="F1382">
        <v>1</v>
      </c>
    </row>
    <row r="1383" spans="1:6" x14ac:dyDescent="0.35">
      <c r="A1383" t="s">
        <v>1462</v>
      </c>
      <c r="B1383">
        <v>1978</v>
      </c>
      <c r="C1383" t="s">
        <v>56</v>
      </c>
      <c r="D1383" t="s">
        <v>73</v>
      </c>
      <c r="E1383" t="s">
        <v>76</v>
      </c>
      <c r="F1383">
        <v>1</v>
      </c>
    </row>
    <row r="1384" spans="1:6" x14ac:dyDescent="0.35">
      <c r="A1384" t="s">
        <v>1463</v>
      </c>
      <c r="B1384">
        <v>1978</v>
      </c>
      <c r="C1384" t="s">
        <v>56</v>
      </c>
      <c r="D1384" t="s">
        <v>117</v>
      </c>
      <c r="E1384" t="s">
        <v>76</v>
      </c>
      <c r="F1384">
        <v>1</v>
      </c>
    </row>
    <row r="1385" spans="1:6" x14ac:dyDescent="0.35">
      <c r="A1385" t="s">
        <v>1464</v>
      </c>
      <c r="B1385">
        <v>1978</v>
      </c>
      <c r="C1385" t="s">
        <v>56</v>
      </c>
      <c r="D1385" t="s">
        <v>73</v>
      </c>
      <c r="E1385" t="s">
        <v>76</v>
      </c>
      <c r="F1385">
        <v>1</v>
      </c>
    </row>
    <row r="1386" spans="1:6" x14ac:dyDescent="0.35">
      <c r="A1386" t="s">
        <v>1465</v>
      </c>
      <c r="B1386">
        <v>1978</v>
      </c>
      <c r="C1386" t="s">
        <v>56</v>
      </c>
      <c r="D1386" t="s">
        <v>73</v>
      </c>
      <c r="E1386" t="s">
        <v>76</v>
      </c>
      <c r="F1386">
        <v>1</v>
      </c>
    </row>
    <row r="1387" spans="1:6" x14ac:dyDescent="0.35">
      <c r="A1387" t="s">
        <v>1466</v>
      </c>
      <c r="B1387">
        <v>1978</v>
      </c>
      <c r="C1387" t="s">
        <v>56</v>
      </c>
      <c r="D1387" t="s">
        <v>73</v>
      </c>
      <c r="E1387" t="s">
        <v>76</v>
      </c>
      <c r="F1387">
        <v>1</v>
      </c>
    </row>
    <row r="1388" spans="1:6" x14ac:dyDescent="0.35">
      <c r="A1388" t="s">
        <v>1467</v>
      </c>
      <c r="B1388">
        <v>1978</v>
      </c>
      <c r="C1388" t="s">
        <v>56</v>
      </c>
      <c r="D1388" t="s">
        <v>73</v>
      </c>
      <c r="E1388" t="s">
        <v>76</v>
      </c>
      <c r="F1388">
        <v>1</v>
      </c>
    </row>
    <row r="1389" spans="1:6" x14ac:dyDescent="0.35">
      <c r="A1389" t="s">
        <v>1468</v>
      </c>
      <c r="B1389">
        <v>1978</v>
      </c>
      <c r="C1389" t="s">
        <v>54</v>
      </c>
      <c r="D1389" t="s">
        <v>73</v>
      </c>
      <c r="E1389" t="s">
        <v>1288</v>
      </c>
      <c r="F1389">
        <v>1</v>
      </c>
    </row>
    <row r="1390" spans="1:6" x14ac:dyDescent="0.35">
      <c r="A1390" t="s">
        <v>1469</v>
      </c>
      <c r="B1390">
        <v>1978</v>
      </c>
      <c r="C1390" t="s">
        <v>54</v>
      </c>
      <c r="D1390" t="s">
        <v>73</v>
      </c>
      <c r="E1390" t="s">
        <v>406</v>
      </c>
      <c r="F1390">
        <v>1</v>
      </c>
    </row>
    <row r="1391" spans="1:6" x14ac:dyDescent="0.35">
      <c r="A1391" t="s">
        <v>1470</v>
      </c>
      <c r="B1391">
        <v>1978</v>
      </c>
      <c r="C1391" t="s">
        <v>55</v>
      </c>
      <c r="D1391" t="s">
        <v>73</v>
      </c>
      <c r="E1391" t="s">
        <v>406</v>
      </c>
      <c r="F1391">
        <v>1</v>
      </c>
    </row>
    <row r="1392" spans="1:6" x14ac:dyDescent="0.35">
      <c r="A1392" t="s">
        <v>1471</v>
      </c>
      <c r="B1392">
        <v>1978</v>
      </c>
      <c r="C1392" t="s">
        <v>56</v>
      </c>
      <c r="D1392" t="s">
        <v>73</v>
      </c>
      <c r="E1392" t="s">
        <v>406</v>
      </c>
      <c r="F1392">
        <v>1</v>
      </c>
    </row>
    <row r="1393" spans="1:6" x14ac:dyDescent="0.35">
      <c r="A1393" t="s">
        <v>1472</v>
      </c>
      <c r="B1393">
        <v>1978</v>
      </c>
      <c r="C1393" t="s">
        <v>56</v>
      </c>
      <c r="D1393" t="s">
        <v>73</v>
      </c>
      <c r="E1393" t="s">
        <v>406</v>
      </c>
      <c r="F1393">
        <v>1</v>
      </c>
    </row>
    <row r="1394" spans="1:6" x14ac:dyDescent="0.35">
      <c r="A1394" t="s">
        <v>1473</v>
      </c>
      <c r="B1394">
        <v>1978</v>
      </c>
      <c r="C1394" t="s">
        <v>56</v>
      </c>
      <c r="D1394" t="s">
        <v>73</v>
      </c>
      <c r="E1394" t="s">
        <v>406</v>
      </c>
      <c r="F1394">
        <v>1</v>
      </c>
    </row>
    <row r="1395" spans="1:6" x14ac:dyDescent="0.35">
      <c r="A1395" t="s">
        <v>1474</v>
      </c>
      <c r="B1395">
        <v>1978</v>
      </c>
      <c r="C1395" t="s">
        <v>56</v>
      </c>
      <c r="D1395" t="s">
        <v>73</v>
      </c>
      <c r="E1395" t="s">
        <v>406</v>
      </c>
      <c r="F1395">
        <v>1</v>
      </c>
    </row>
    <row r="1396" spans="1:6" x14ac:dyDescent="0.35">
      <c r="A1396" t="s">
        <v>1475</v>
      </c>
      <c r="B1396">
        <v>1978</v>
      </c>
      <c r="C1396" t="s">
        <v>56</v>
      </c>
      <c r="D1396" t="s">
        <v>73</v>
      </c>
      <c r="E1396" t="s">
        <v>406</v>
      </c>
      <c r="F1396">
        <v>1</v>
      </c>
    </row>
    <row r="1397" spans="1:6" x14ac:dyDescent="0.35">
      <c r="A1397" t="s">
        <v>1476</v>
      </c>
      <c r="B1397">
        <v>1978</v>
      </c>
      <c r="C1397" t="s">
        <v>54</v>
      </c>
      <c r="D1397" t="s">
        <v>73</v>
      </c>
      <c r="E1397" t="s">
        <v>406</v>
      </c>
      <c r="F1397">
        <v>1</v>
      </c>
    </row>
    <row r="1398" spans="1:6" x14ac:dyDescent="0.35">
      <c r="A1398" t="s">
        <v>1477</v>
      </c>
      <c r="B1398">
        <v>1978</v>
      </c>
      <c r="C1398" t="s">
        <v>54</v>
      </c>
      <c r="D1398" t="s">
        <v>73</v>
      </c>
      <c r="E1398" t="s">
        <v>406</v>
      </c>
      <c r="F1398">
        <v>1</v>
      </c>
    </row>
    <row r="1399" spans="1:6" x14ac:dyDescent="0.35">
      <c r="A1399" t="s">
        <v>1478</v>
      </c>
      <c r="B1399">
        <v>1978</v>
      </c>
      <c r="C1399" t="s">
        <v>54</v>
      </c>
      <c r="D1399" t="s">
        <v>73</v>
      </c>
      <c r="E1399" t="s">
        <v>406</v>
      </c>
      <c r="F1399">
        <v>1</v>
      </c>
    </row>
    <row r="1400" spans="1:6" x14ac:dyDescent="0.35">
      <c r="A1400" t="s">
        <v>1479</v>
      </c>
      <c r="B1400">
        <v>1978</v>
      </c>
      <c r="C1400" t="s">
        <v>54</v>
      </c>
      <c r="D1400" t="s">
        <v>73</v>
      </c>
      <c r="E1400" t="s">
        <v>406</v>
      </c>
      <c r="F1400">
        <v>1</v>
      </c>
    </row>
    <row r="1401" spans="1:6" x14ac:dyDescent="0.35">
      <c r="A1401" t="s">
        <v>1480</v>
      </c>
      <c r="B1401">
        <v>1978</v>
      </c>
      <c r="C1401" t="s">
        <v>54</v>
      </c>
      <c r="D1401" t="s">
        <v>73</v>
      </c>
      <c r="E1401" t="s">
        <v>1288</v>
      </c>
      <c r="F1401">
        <v>1</v>
      </c>
    </row>
    <row r="1402" spans="1:6" x14ac:dyDescent="0.35">
      <c r="A1402" t="s">
        <v>1481</v>
      </c>
      <c r="B1402">
        <v>1979</v>
      </c>
      <c r="C1402" t="s">
        <v>56</v>
      </c>
      <c r="D1402" t="s">
        <v>73</v>
      </c>
      <c r="E1402" t="s">
        <v>74</v>
      </c>
      <c r="F1402">
        <v>1</v>
      </c>
    </row>
    <row r="1403" spans="1:6" x14ac:dyDescent="0.35">
      <c r="A1403" t="s">
        <v>1482</v>
      </c>
      <c r="B1403">
        <v>1979</v>
      </c>
      <c r="C1403" t="s">
        <v>56</v>
      </c>
      <c r="D1403" t="s">
        <v>73</v>
      </c>
      <c r="E1403" t="s">
        <v>74</v>
      </c>
      <c r="F1403">
        <v>1</v>
      </c>
    </row>
    <row r="1404" spans="1:6" x14ac:dyDescent="0.35">
      <c r="A1404" t="s">
        <v>1483</v>
      </c>
      <c r="B1404">
        <v>1979</v>
      </c>
      <c r="C1404" t="s">
        <v>56</v>
      </c>
      <c r="D1404" t="s">
        <v>73</v>
      </c>
      <c r="E1404" t="s">
        <v>74</v>
      </c>
      <c r="F1404">
        <v>1</v>
      </c>
    </row>
    <row r="1405" spans="1:6" x14ac:dyDescent="0.35">
      <c r="A1405" t="s">
        <v>1484</v>
      </c>
      <c r="B1405">
        <v>1979</v>
      </c>
      <c r="C1405" t="s">
        <v>56</v>
      </c>
      <c r="D1405" t="s">
        <v>73</v>
      </c>
      <c r="E1405" t="s">
        <v>74</v>
      </c>
      <c r="F1405">
        <v>1</v>
      </c>
    </row>
    <row r="1406" spans="1:6" x14ac:dyDescent="0.35">
      <c r="A1406" t="s">
        <v>1485</v>
      </c>
      <c r="B1406">
        <v>1979</v>
      </c>
      <c r="C1406" t="s">
        <v>56</v>
      </c>
      <c r="D1406" t="s">
        <v>73</v>
      </c>
      <c r="E1406" t="s">
        <v>74</v>
      </c>
      <c r="F1406">
        <v>1</v>
      </c>
    </row>
    <row r="1407" spans="1:6" x14ac:dyDescent="0.35">
      <c r="A1407" t="s">
        <v>1486</v>
      </c>
      <c r="B1407">
        <v>1979</v>
      </c>
      <c r="C1407" t="s">
        <v>54</v>
      </c>
      <c r="D1407" t="s">
        <v>73</v>
      </c>
      <c r="E1407" t="s">
        <v>74</v>
      </c>
      <c r="F1407">
        <v>1</v>
      </c>
    </row>
    <row r="1408" spans="1:6" x14ac:dyDescent="0.35">
      <c r="A1408" t="s">
        <v>1487</v>
      </c>
      <c r="B1408">
        <v>1979</v>
      </c>
      <c r="C1408" t="s">
        <v>54</v>
      </c>
      <c r="D1408" t="s">
        <v>73</v>
      </c>
      <c r="E1408" t="s">
        <v>74</v>
      </c>
      <c r="F1408">
        <v>1</v>
      </c>
    </row>
    <row r="1409" spans="1:6" x14ac:dyDescent="0.35">
      <c r="A1409" t="s">
        <v>1488</v>
      </c>
      <c r="B1409">
        <v>1979</v>
      </c>
      <c r="C1409" t="s">
        <v>54</v>
      </c>
      <c r="D1409" t="s">
        <v>73</v>
      </c>
      <c r="E1409" t="s">
        <v>74</v>
      </c>
      <c r="F1409">
        <v>1</v>
      </c>
    </row>
    <row r="1410" spans="1:6" x14ac:dyDescent="0.35">
      <c r="A1410" t="s">
        <v>1489</v>
      </c>
      <c r="B1410">
        <v>1979</v>
      </c>
      <c r="C1410" t="s">
        <v>54</v>
      </c>
      <c r="D1410" t="s">
        <v>73</v>
      </c>
      <c r="E1410" t="s">
        <v>74</v>
      </c>
      <c r="F1410">
        <v>1</v>
      </c>
    </row>
    <row r="1411" spans="1:6" x14ac:dyDescent="0.35">
      <c r="A1411" t="s">
        <v>1490</v>
      </c>
      <c r="B1411">
        <v>1979</v>
      </c>
      <c r="C1411" t="s">
        <v>54</v>
      </c>
      <c r="D1411" t="s">
        <v>73</v>
      </c>
      <c r="E1411" t="s">
        <v>74</v>
      </c>
      <c r="F1411">
        <v>1</v>
      </c>
    </row>
    <row r="1412" spans="1:6" x14ac:dyDescent="0.35">
      <c r="A1412" t="s">
        <v>1491</v>
      </c>
      <c r="B1412">
        <v>1979</v>
      </c>
      <c r="C1412" t="s">
        <v>55</v>
      </c>
      <c r="D1412" t="s">
        <v>73</v>
      </c>
      <c r="E1412" t="s">
        <v>74</v>
      </c>
      <c r="F1412">
        <v>1</v>
      </c>
    </row>
    <row r="1413" spans="1:6" x14ac:dyDescent="0.35">
      <c r="A1413" t="s">
        <v>1492</v>
      </c>
      <c r="B1413">
        <v>1979</v>
      </c>
      <c r="C1413" t="s">
        <v>56</v>
      </c>
      <c r="D1413" t="s">
        <v>73</v>
      </c>
      <c r="E1413" t="s">
        <v>74</v>
      </c>
      <c r="F1413">
        <v>1</v>
      </c>
    </row>
    <row r="1414" spans="1:6" x14ac:dyDescent="0.35">
      <c r="A1414" t="s">
        <v>1493</v>
      </c>
      <c r="B1414">
        <v>1979</v>
      </c>
      <c r="C1414" t="s">
        <v>56</v>
      </c>
      <c r="D1414" t="s">
        <v>73</v>
      </c>
      <c r="E1414" t="s">
        <v>74</v>
      </c>
      <c r="F1414">
        <v>1</v>
      </c>
    </row>
    <row r="1415" spans="1:6" x14ac:dyDescent="0.35">
      <c r="A1415" t="s">
        <v>1494</v>
      </c>
      <c r="B1415">
        <v>1979</v>
      </c>
      <c r="C1415" t="s">
        <v>56</v>
      </c>
      <c r="D1415" t="s">
        <v>73</v>
      </c>
      <c r="E1415" t="s">
        <v>74</v>
      </c>
      <c r="F1415">
        <v>1</v>
      </c>
    </row>
    <row r="1416" spans="1:6" x14ac:dyDescent="0.35">
      <c r="A1416" t="s">
        <v>1495</v>
      </c>
      <c r="B1416">
        <v>1979</v>
      </c>
      <c r="C1416" t="s">
        <v>56</v>
      </c>
      <c r="D1416" t="s">
        <v>73</v>
      </c>
      <c r="E1416" t="s">
        <v>74</v>
      </c>
      <c r="F1416">
        <v>1</v>
      </c>
    </row>
    <row r="1417" spans="1:6" x14ac:dyDescent="0.35">
      <c r="A1417" t="s">
        <v>1496</v>
      </c>
      <c r="B1417">
        <v>1979</v>
      </c>
      <c r="C1417" t="s">
        <v>56</v>
      </c>
      <c r="D1417" t="s">
        <v>73</v>
      </c>
      <c r="E1417" t="s">
        <v>74</v>
      </c>
      <c r="F1417">
        <v>1</v>
      </c>
    </row>
    <row r="1418" spans="1:6" x14ac:dyDescent="0.35">
      <c r="A1418" t="s">
        <v>1497</v>
      </c>
      <c r="B1418">
        <v>1979</v>
      </c>
      <c r="C1418" t="s">
        <v>56</v>
      </c>
      <c r="D1418" t="s">
        <v>73</v>
      </c>
      <c r="E1418" t="s">
        <v>74</v>
      </c>
      <c r="F1418">
        <v>1</v>
      </c>
    </row>
    <row r="1419" spans="1:6" x14ac:dyDescent="0.35">
      <c r="A1419" t="s">
        <v>1498</v>
      </c>
      <c r="B1419">
        <v>1979</v>
      </c>
      <c r="C1419" t="s">
        <v>56</v>
      </c>
      <c r="D1419" t="s">
        <v>73</v>
      </c>
      <c r="E1419" t="s">
        <v>74</v>
      </c>
      <c r="F1419">
        <v>1</v>
      </c>
    </row>
    <row r="1420" spans="1:6" x14ac:dyDescent="0.35">
      <c r="A1420" t="s">
        <v>1499</v>
      </c>
      <c r="B1420">
        <v>1979</v>
      </c>
      <c r="C1420" t="s">
        <v>56</v>
      </c>
      <c r="D1420" t="s">
        <v>73</v>
      </c>
      <c r="E1420" t="s">
        <v>74</v>
      </c>
      <c r="F1420">
        <v>1</v>
      </c>
    </row>
    <row r="1421" spans="1:6" x14ac:dyDescent="0.35">
      <c r="A1421" t="s">
        <v>1500</v>
      </c>
      <c r="B1421">
        <v>1979</v>
      </c>
      <c r="C1421" t="s">
        <v>56</v>
      </c>
      <c r="D1421" t="s">
        <v>73</v>
      </c>
      <c r="E1421" t="s">
        <v>74</v>
      </c>
      <c r="F1421">
        <v>1</v>
      </c>
    </row>
    <row r="1422" spans="1:6" x14ac:dyDescent="0.35">
      <c r="A1422" t="s">
        <v>1501</v>
      </c>
      <c r="B1422">
        <v>1979</v>
      </c>
      <c r="C1422" t="s">
        <v>55</v>
      </c>
      <c r="D1422" t="s">
        <v>73</v>
      </c>
      <c r="E1422" t="s">
        <v>74</v>
      </c>
      <c r="F1422">
        <v>1</v>
      </c>
    </row>
    <row r="1423" spans="1:6" x14ac:dyDescent="0.35">
      <c r="A1423" t="s">
        <v>1502</v>
      </c>
      <c r="B1423">
        <v>1979</v>
      </c>
      <c r="C1423" t="s">
        <v>54</v>
      </c>
      <c r="D1423" t="s">
        <v>73</v>
      </c>
      <c r="E1423" t="s">
        <v>74</v>
      </c>
      <c r="F1423">
        <v>1</v>
      </c>
    </row>
    <row r="1424" spans="1:6" x14ac:dyDescent="0.35">
      <c r="A1424" t="s">
        <v>1503</v>
      </c>
      <c r="B1424">
        <v>1979</v>
      </c>
      <c r="C1424" t="s">
        <v>56</v>
      </c>
      <c r="D1424" t="s">
        <v>73</v>
      </c>
      <c r="E1424" t="s">
        <v>74</v>
      </c>
      <c r="F1424">
        <v>1</v>
      </c>
    </row>
    <row r="1425" spans="1:6" x14ac:dyDescent="0.35">
      <c r="A1425" t="s">
        <v>1504</v>
      </c>
      <c r="B1425">
        <v>1979</v>
      </c>
      <c r="C1425" t="s">
        <v>56</v>
      </c>
      <c r="D1425" t="s">
        <v>73</v>
      </c>
      <c r="E1425" t="s">
        <v>74</v>
      </c>
      <c r="F1425">
        <v>1</v>
      </c>
    </row>
    <row r="1426" spans="1:6" x14ac:dyDescent="0.35">
      <c r="A1426" t="s">
        <v>1505</v>
      </c>
      <c r="B1426">
        <v>1979</v>
      </c>
      <c r="C1426" t="s">
        <v>56</v>
      </c>
      <c r="D1426" t="s">
        <v>73</v>
      </c>
      <c r="E1426" t="s">
        <v>74</v>
      </c>
      <c r="F1426">
        <v>1</v>
      </c>
    </row>
    <row r="1427" spans="1:6" x14ac:dyDescent="0.35">
      <c r="A1427" t="s">
        <v>1506</v>
      </c>
      <c r="B1427">
        <v>1979</v>
      </c>
      <c r="C1427" t="s">
        <v>56</v>
      </c>
      <c r="D1427" t="s">
        <v>73</v>
      </c>
      <c r="E1427" t="s">
        <v>74</v>
      </c>
      <c r="F1427">
        <v>1</v>
      </c>
    </row>
    <row r="1428" spans="1:6" x14ac:dyDescent="0.35">
      <c r="A1428" t="s">
        <v>1507</v>
      </c>
      <c r="B1428">
        <v>1979</v>
      </c>
      <c r="C1428" t="s">
        <v>54</v>
      </c>
      <c r="D1428" t="s">
        <v>73</v>
      </c>
      <c r="E1428" t="s">
        <v>406</v>
      </c>
      <c r="F1428">
        <v>1</v>
      </c>
    </row>
    <row r="1429" spans="1:6" x14ac:dyDescent="0.35">
      <c r="A1429" t="s">
        <v>1508</v>
      </c>
      <c r="B1429">
        <v>1979</v>
      </c>
      <c r="C1429" t="s">
        <v>54</v>
      </c>
      <c r="D1429" t="s">
        <v>73</v>
      </c>
      <c r="E1429" t="s">
        <v>406</v>
      </c>
      <c r="F1429">
        <v>1</v>
      </c>
    </row>
    <row r="1430" spans="1:6" x14ac:dyDescent="0.35">
      <c r="A1430" t="s">
        <v>1509</v>
      </c>
      <c r="B1430">
        <v>1979</v>
      </c>
      <c r="C1430" t="s">
        <v>54</v>
      </c>
      <c r="D1430" t="s">
        <v>73</v>
      </c>
      <c r="E1430" t="s">
        <v>406</v>
      </c>
      <c r="F1430">
        <v>1</v>
      </c>
    </row>
    <row r="1431" spans="1:6" x14ac:dyDescent="0.35">
      <c r="A1431" t="s">
        <v>1510</v>
      </c>
      <c r="B1431">
        <v>1979</v>
      </c>
      <c r="C1431" t="s">
        <v>55</v>
      </c>
      <c r="D1431" t="s">
        <v>73</v>
      </c>
      <c r="E1431" t="s">
        <v>406</v>
      </c>
      <c r="F1431">
        <v>1</v>
      </c>
    </row>
    <row r="1432" spans="1:6" x14ac:dyDescent="0.35">
      <c r="A1432" t="s">
        <v>1511</v>
      </c>
      <c r="B1432">
        <v>1979</v>
      </c>
      <c r="C1432" t="s">
        <v>54</v>
      </c>
      <c r="D1432" t="s">
        <v>73</v>
      </c>
      <c r="E1432" t="s">
        <v>406</v>
      </c>
      <c r="F1432">
        <v>1</v>
      </c>
    </row>
    <row r="1433" spans="1:6" x14ac:dyDescent="0.35">
      <c r="A1433" t="s">
        <v>1512</v>
      </c>
      <c r="B1433">
        <v>1979</v>
      </c>
      <c r="C1433" t="s">
        <v>54</v>
      </c>
      <c r="D1433" t="s">
        <v>73</v>
      </c>
      <c r="E1433" t="s">
        <v>406</v>
      </c>
      <c r="F1433">
        <v>1</v>
      </c>
    </row>
    <row r="1434" spans="1:6" x14ac:dyDescent="0.35">
      <c r="A1434" t="s">
        <v>1513</v>
      </c>
      <c r="B1434">
        <v>1979</v>
      </c>
      <c r="C1434" t="s">
        <v>55</v>
      </c>
      <c r="D1434" t="s">
        <v>73</v>
      </c>
      <c r="E1434" t="s">
        <v>74</v>
      </c>
      <c r="F1434">
        <v>1</v>
      </c>
    </row>
    <row r="1435" spans="1:6" x14ac:dyDescent="0.35">
      <c r="A1435" t="s">
        <v>1514</v>
      </c>
      <c r="B1435">
        <v>1979</v>
      </c>
      <c r="C1435" t="s">
        <v>54</v>
      </c>
      <c r="D1435" t="s">
        <v>73</v>
      </c>
      <c r="E1435" t="s">
        <v>406</v>
      </c>
      <c r="F1435">
        <v>1</v>
      </c>
    </row>
    <row r="1436" spans="1:6" x14ac:dyDescent="0.35">
      <c r="A1436" t="s">
        <v>1515</v>
      </c>
      <c r="B1436">
        <v>1979</v>
      </c>
      <c r="C1436" t="s">
        <v>56</v>
      </c>
      <c r="D1436" t="s">
        <v>73</v>
      </c>
      <c r="E1436" t="s">
        <v>406</v>
      </c>
      <c r="F1436">
        <v>1</v>
      </c>
    </row>
    <row r="1437" spans="1:6" x14ac:dyDescent="0.35">
      <c r="A1437" t="s">
        <v>1516</v>
      </c>
      <c r="B1437">
        <v>1979</v>
      </c>
      <c r="C1437" t="s">
        <v>56</v>
      </c>
      <c r="D1437" t="s">
        <v>73</v>
      </c>
      <c r="E1437" t="s">
        <v>406</v>
      </c>
      <c r="F1437">
        <v>1</v>
      </c>
    </row>
    <row r="1438" spans="1:6" x14ac:dyDescent="0.35">
      <c r="A1438" t="s">
        <v>1517</v>
      </c>
      <c r="B1438">
        <v>1979</v>
      </c>
      <c r="C1438" t="s">
        <v>56</v>
      </c>
      <c r="D1438" t="s">
        <v>73</v>
      </c>
      <c r="E1438" t="s">
        <v>406</v>
      </c>
      <c r="F1438">
        <v>1</v>
      </c>
    </row>
    <row r="1439" spans="1:6" x14ac:dyDescent="0.35">
      <c r="A1439" t="s">
        <v>1518</v>
      </c>
      <c r="B1439">
        <v>1979</v>
      </c>
      <c r="C1439" t="s">
        <v>56</v>
      </c>
      <c r="D1439" t="s">
        <v>73</v>
      </c>
      <c r="E1439" t="s">
        <v>406</v>
      </c>
      <c r="F1439">
        <v>1</v>
      </c>
    </row>
    <row r="1440" spans="1:6" x14ac:dyDescent="0.35">
      <c r="A1440" t="s">
        <v>1519</v>
      </c>
      <c r="B1440">
        <v>1979</v>
      </c>
      <c r="C1440" t="s">
        <v>56</v>
      </c>
      <c r="D1440" t="s">
        <v>73</v>
      </c>
      <c r="E1440" t="s">
        <v>406</v>
      </c>
      <c r="F1440">
        <v>1</v>
      </c>
    </row>
    <row r="1441" spans="1:6" x14ac:dyDescent="0.35">
      <c r="A1441" t="s">
        <v>1520</v>
      </c>
      <c r="B1441">
        <v>1979</v>
      </c>
      <c r="C1441" t="s">
        <v>56</v>
      </c>
      <c r="D1441" t="s">
        <v>73</v>
      </c>
      <c r="E1441" t="s">
        <v>406</v>
      </c>
      <c r="F1441">
        <v>1</v>
      </c>
    </row>
    <row r="1442" spans="1:6" x14ac:dyDescent="0.35">
      <c r="A1442" t="s">
        <v>1521</v>
      </c>
      <c r="B1442">
        <v>1979</v>
      </c>
      <c r="C1442" t="s">
        <v>54</v>
      </c>
      <c r="D1442" t="s">
        <v>73</v>
      </c>
      <c r="E1442" t="s">
        <v>406</v>
      </c>
      <c r="F1442">
        <v>1</v>
      </c>
    </row>
    <row r="1443" spans="1:6" x14ac:dyDescent="0.35">
      <c r="A1443" t="s">
        <v>1522</v>
      </c>
      <c r="B1443">
        <v>1979</v>
      </c>
      <c r="C1443" t="s">
        <v>55</v>
      </c>
      <c r="D1443" t="s">
        <v>73</v>
      </c>
      <c r="E1443" t="s">
        <v>406</v>
      </c>
      <c r="F1443">
        <v>1</v>
      </c>
    </row>
    <row r="1444" spans="1:6" x14ac:dyDescent="0.35">
      <c r="A1444" t="s">
        <v>1523</v>
      </c>
      <c r="B1444">
        <v>1979</v>
      </c>
      <c r="C1444" t="s">
        <v>56</v>
      </c>
      <c r="D1444" t="s">
        <v>73</v>
      </c>
      <c r="E1444" t="s">
        <v>406</v>
      </c>
      <c r="F1444">
        <v>1</v>
      </c>
    </row>
    <row r="1445" spans="1:6" x14ac:dyDescent="0.35">
      <c r="A1445" t="s">
        <v>1524</v>
      </c>
      <c r="B1445">
        <v>1979</v>
      </c>
      <c r="C1445" t="s">
        <v>56</v>
      </c>
      <c r="D1445" t="s">
        <v>73</v>
      </c>
      <c r="E1445" t="s">
        <v>406</v>
      </c>
      <c r="F1445">
        <v>1</v>
      </c>
    </row>
    <row r="1446" spans="1:6" x14ac:dyDescent="0.35">
      <c r="A1446" t="s">
        <v>1525</v>
      </c>
      <c r="B1446">
        <v>1979</v>
      </c>
      <c r="C1446" t="s">
        <v>56</v>
      </c>
      <c r="D1446" t="s">
        <v>73</v>
      </c>
      <c r="E1446" t="s">
        <v>406</v>
      </c>
      <c r="F1446">
        <v>1</v>
      </c>
    </row>
    <row r="1447" spans="1:6" x14ac:dyDescent="0.35">
      <c r="A1447" t="s">
        <v>1526</v>
      </c>
      <c r="B1447">
        <v>1979</v>
      </c>
      <c r="C1447" t="s">
        <v>56</v>
      </c>
      <c r="D1447" t="s">
        <v>73</v>
      </c>
      <c r="E1447" t="s">
        <v>406</v>
      </c>
      <c r="F1447">
        <v>1</v>
      </c>
    </row>
    <row r="1448" spans="1:6" x14ac:dyDescent="0.35">
      <c r="A1448" t="s">
        <v>1527</v>
      </c>
      <c r="B1448">
        <v>1979</v>
      </c>
      <c r="C1448" t="s">
        <v>56</v>
      </c>
      <c r="D1448" t="s">
        <v>73</v>
      </c>
      <c r="E1448" t="s">
        <v>406</v>
      </c>
      <c r="F1448">
        <v>1</v>
      </c>
    </row>
    <row r="1449" spans="1:6" x14ac:dyDescent="0.35">
      <c r="A1449" t="s">
        <v>1528</v>
      </c>
      <c r="B1449">
        <v>1979</v>
      </c>
      <c r="C1449" t="s">
        <v>56</v>
      </c>
      <c r="D1449" t="s">
        <v>117</v>
      </c>
      <c r="E1449" t="s">
        <v>406</v>
      </c>
      <c r="F1449">
        <v>1</v>
      </c>
    </row>
    <row r="1450" spans="1:6" x14ac:dyDescent="0.35">
      <c r="A1450" t="s">
        <v>1529</v>
      </c>
      <c r="B1450">
        <v>1979</v>
      </c>
      <c r="C1450" t="s">
        <v>56</v>
      </c>
      <c r="D1450" t="s">
        <v>73</v>
      </c>
      <c r="E1450" t="s">
        <v>406</v>
      </c>
      <c r="F1450">
        <v>1</v>
      </c>
    </row>
    <row r="1451" spans="1:6" x14ac:dyDescent="0.35">
      <c r="A1451" t="s">
        <v>1530</v>
      </c>
      <c r="B1451">
        <v>1979</v>
      </c>
      <c r="C1451" t="s">
        <v>56</v>
      </c>
      <c r="D1451" t="s">
        <v>73</v>
      </c>
      <c r="E1451" t="s">
        <v>406</v>
      </c>
      <c r="F1451">
        <v>1</v>
      </c>
    </row>
    <row r="1452" spans="1:6" x14ac:dyDescent="0.35">
      <c r="A1452" t="s">
        <v>1531</v>
      </c>
      <c r="B1452">
        <v>1979</v>
      </c>
      <c r="C1452" t="s">
        <v>56</v>
      </c>
      <c r="D1452" t="s">
        <v>117</v>
      </c>
      <c r="E1452" t="s">
        <v>406</v>
      </c>
      <c r="F1452">
        <v>1</v>
      </c>
    </row>
    <row r="1453" spans="1:6" x14ac:dyDescent="0.35">
      <c r="A1453" t="s">
        <v>1532</v>
      </c>
      <c r="B1453">
        <v>1979</v>
      </c>
      <c r="C1453" t="s">
        <v>56</v>
      </c>
      <c r="D1453" t="s">
        <v>117</v>
      </c>
      <c r="E1453" t="s">
        <v>406</v>
      </c>
      <c r="F1453">
        <v>1</v>
      </c>
    </row>
    <row r="1454" spans="1:6" x14ac:dyDescent="0.35">
      <c r="A1454" t="s">
        <v>1533</v>
      </c>
      <c r="B1454">
        <v>1979</v>
      </c>
      <c r="C1454" t="s">
        <v>56</v>
      </c>
      <c r="D1454" t="s">
        <v>73</v>
      </c>
      <c r="E1454" t="s">
        <v>406</v>
      </c>
      <c r="F1454">
        <v>1</v>
      </c>
    </row>
    <row r="1455" spans="1:6" x14ac:dyDescent="0.35">
      <c r="A1455" t="s">
        <v>1534</v>
      </c>
      <c r="B1455">
        <v>1979</v>
      </c>
      <c r="C1455" t="s">
        <v>56</v>
      </c>
      <c r="D1455" t="s">
        <v>73</v>
      </c>
      <c r="E1455" t="s">
        <v>406</v>
      </c>
      <c r="F1455">
        <v>1</v>
      </c>
    </row>
    <row r="1456" spans="1:6" x14ac:dyDescent="0.35">
      <c r="A1456" t="s">
        <v>1535</v>
      </c>
      <c r="B1456">
        <v>1979</v>
      </c>
      <c r="C1456" t="s">
        <v>54</v>
      </c>
      <c r="D1456" t="s">
        <v>73</v>
      </c>
      <c r="E1456" t="s">
        <v>74</v>
      </c>
      <c r="F1456">
        <v>1</v>
      </c>
    </row>
    <row r="1457" spans="1:6" x14ac:dyDescent="0.35">
      <c r="A1457" t="s">
        <v>1536</v>
      </c>
      <c r="B1457">
        <v>1979</v>
      </c>
      <c r="C1457" t="s">
        <v>54</v>
      </c>
      <c r="D1457" t="s">
        <v>73</v>
      </c>
      <c r="E1457" t="s">
        <v>484</v>
      </c>
      <c r="F1457">
        <v>1</v>
      </c>
    </row>
    <row r="1458" spans="1:6" x14ac:dyDescent="0.35">
      <c r="A1458" t="s">
        <v>1537</v>
      </c>
      <c r="B1458">
        <v>1979</v>
      </c>
      <c r="C1458" t="s">
        <v>54</v>
      </c>
      <c r="D1458" t="s">
        <v>73</v>
      </c>
      <c r="E1458" t="s">
        <v>484</v>
      </c>
      <c r="F1458">
        <v>1</v>
      </c>
    </row>
    <row r="1459" spans="1:6" x14ac:dyDescent="0.35">
      <c r="A1459" t="s">
        <v>1538</v>
      </c>
      <c r="B1459">
        <v>1979</v>
      </c>
      <c r="C1459" t="s">
        <v>54</v>
      </c>
      <c r="D1459" t="s">
        <v>73</v>
      </c>
      <c r="E1459" t="s">
        <v>484</v>
      </c>
      <c r="F1459">
        <v>1</v>
      </c>
    </row>
    <row r="1460" spans="1:6" x14ac:dyDescent="0.35">
      <c r="A1460" t="s">
        <v>1539</v>
      </c>
      <c r="B1460">
        <v>1979</v>
      </c>
      <c r="C1460" t="s">
        <v>54</v>
      </c>
      <c r="D1460" t="s">
        <v>73</v>
      </c>
      <c r="E1460" t="s">
        <v>484</v>
      </c>
      <c r="F1460">
        <v>1</v>
      </c>
    </row>
    <row r="1461" spans="1:6" x14ac:dyDescent="0.35">
      <c r="A1461" t="s">
        <v>1540</v>
      </c>
      <c r="B1461">
        <v>1979</v>
      </c>
      <c r="C1461" t="s">
        <v>55</v>
      </c>
      <c r="D1461" t="s">
        <v>73</v>
      </c>
      <c r="E1461" t="s">
        <v>74</v>
      </c>
      <c r="F1461">
        <v>1</v>
      </c>
    </row>
    <row r="1462" spans="1:6" x14ac:dyDescent="0.35">
      <c r="A1462" t="s">
        <v>1541</v>
      </c>
      <c r="B1462">
        <v>1979</v>
      </c>
      <c r="C1462" t="s">
        <v>56</v>
      </c>
      <c r="D1462" t="s">
        <v>73</v>
      </c>
      <c r="E1462" t="s">
        <v>74</v>
      </c>
      <c r="F1462">
        <v>1</v>
      </c>
    </row>
    <row r="1463" spans="1:6" x14ac:dyDescent="0.35">
      <c r="A1463" t="s">
        <v>1542</v>
      </c>
      <c r="B1463">
        <v>1979</v>
      </c>
      <c r="C1463" t="s">
        <v>56</v>
      </c>
      <c r="D1463" t="s">
        <v>73</v>
      </c>
      <c r="E1463" t="s">
        <v>74</v>
      </c>
      <c r="F1463">
        <v>1</v>
      </c>
    </row>
    <row r="1464" spans="1:6" x14ac:dyDescent="0.35">
      <c r="A1464" t="s">
        <v>1543</v>
      </c>
      <c r="B1464">
        <v>1979</v>
      </c>
      <c r="C1464" t="s">
        <v>56</v>
      </c>
      <c r="D1464" t="s">
        <v>73</v>
      </c>
      <c r="E1464" t="s">
        <v>74</v>
      </c>
      <c r="F1464">
        <v>1</v>
      </c>
    </row>
    <row r="1465" spans="1:6" x14ac:dyDescent="0.35">
      <c r="A1465" t="s">
        <v>1544</v>
      </c>
      <c r="B1465">
        <v>1979</v>
      </c>
      <c r="C1465" t="s">
        <v>56</v>
      </c>
      <c r="D1465" t="s">
        <v>73</v>
      </c>
      <c r="E1465" t="s">
        <v>74</v>
      </c>
      <c r="F1465">
        <v>1</v>
      </c>
    </row>
    <row r="1466" spans="1:6" x14ac:dyDescent="0.35">
      <c r="A1466" t="s">
        <v>1545</v>
      </c>
      <c r="B1466">
        <v>1979</v>
      </c>
      <c r="C1466" t="s">
        <v>56</v>
      </c>
      <c r="D1466" t="s">
        <v>73</v>
      </c>
      <c r="E1466" t="s">
        <v>74</v>
      </c>
      <c r="F1466">
        <v>1</v>
      </c>
    </row>
    <row r="1467" spans="1:6" x14ac:dyDescent="0.35">
      <c r="A1467" t="s">
        <v>1546</v>
      </c>
      <c r="B1467">
        <v>1979</v>
      </c>
      <c r="C1467" t="s">
        <v>56</v>
      </c>
      <c r="D1467" t="s">
        <v>73</v>
      </c>
      <c r="E1467" t="s">
        <v>74</v>
      </c>
      <c r="F1467">
        <v>1</v>
      </c>
    </row>
    <row r="1468" spans="1:6" x14ac:dyDescent="0.35">
      <c r="A1468" t="s">
        <v>1547</v>
      </c>
      <c r="B1468">
        <v>1979</v>
      </c>
      <c r="C1468" t="s">
        <v>54</v>
      </c>
      <c r="D1468" t="s">
        <v>73</v>
      </c>
      <c r="E1468" t="s">
        <v>74</v>
      </c>
      <c r="F1468">
        <v>1</v>
      </c>
    </row>
    <row r="1469" spans="1:6" x14ac:dyDescent="0.35">
      <c r="A1469" t="s">
        <v>1548</v>
      </c>
      <c r="B1469">
        <v>1979</v>
      </c>
      <c r="C1469" t="s">
        <v>54</v>
      </c>
      <c r="D1469" t="s">
        <v>73</v>
      </c>
      <c r="E1469" t="s">
        <v>74</v>
      </c>
      <c r="F1469">
        <v>1</v>
      </c>
    </row>
    <row r="1470" spans="1:6" x14ac:dyDescent="0.35">
      <c r="A1470" t="s">
        <v>1549</v>
      </c>
      <c r="B1470">
        <v>1979</v>
      </c>
      <c r="C1470" t="s">
        <v>54</v>
      </c>
      <c r="D1470" t="s">
        <v>73</v>
      </c>
      <c r="E1470" t="s">
        <v>74</v>
      </c>
      <c r="F1470">
        <v>1</v>
      </c>
    </row>
    <row r="1471" spans="1:6" x14ac:dyDescent="0.35">
      <c r="A1471" t="s">
        <v>1550</v>
      </c>
      <c r="B1471">
        <v>1979</v>
      </c>
      <c r="C1471" t="s">
        <v>54</v>
      </c>
      <c r="D1471" t="s">
        <v>73</v>
      </c>
      <c r="E1471" t="s">
        <v>406</v>
      </c>
      <c r="F1471">
        <v>1</v>
      </c>
    </row>
    <row r="1472" spans="1:6" x14ac:dyDescent="0.35">
      <c r="A1472" t="s">
        <v>1551</v>
      </c>
      <c r="B1472">
        <v>1979</v>
      </c>
      <c r="C1472" t="s">
        <v>56</v>
      </c>
      <c r="D1472" t="s">
        <v>73</v>
      </c>
      <c r="E1472" t="s">
        <v>406</v>
      </c>
      <c r="F1472">
        <v>1</v>
      </c>
    </row>
    <row r="1473" spans="1:6" x14ac:dyDescent="0.35">
      <c r="A1473" t="s">
        <v>1552</v>
      </c>
      <c r="B1473">
        <v>1979</v>
      </c>
      <c r="C1473" t="s">
        <v>56</v>
      </c>
      <c r="D1473" t="s">
        <v>73</v>
      </c>
      <c r="E1473" t="s">
        <v>406</v>
      </c>
      <c r="F1473">
        <v>1</v>
      </c>
    </row>
    <row r="1474" spans="1:6" x14ac:dyDescent="0.35">
      <c r="A1474" t="s">
        <v>1553</v>
      </c>
      <c r="B1474">
        <v>1979</v>
      </c>
      <c r="C1474" t="s">
        <v>55</v>
      </c>
      <c r="D1474" t="s">
        <v>73</v>
      </c>
      <c r="E1474" t="s">
        <v>406</v>
      </c>
      <c r="F1474">
        <v>1</v>
      </c>
    </row>
    <row r="1475" spans="1:6" x14ac:dyDescent="0.35">
      <c r="A1475" t="s">
        <v>1554</v>
      </c>
      <c r="B1475">
        <v>1979</v>
      </c>
      <c r="C1475" t="s">
        <v>55</v>
      </c>
      <c r="D1475" t="s">
        <v>73</v>
      </c>
      <c r="E1475" t="s">
        <v>406</v>
      </c>
      <c r="F1475">
        <v>1</v>
      </c>
    </row>
    <row r="1476" spans="1:6" x14ac:dyDescent="0.35">
      <c r="A1476" t="s">
        <v>1555</v>
      </c>
      <c r="B1476">
        <v>1979</v>
      </c>
      <c r="C1476" t="s">
        <v>55</v>
      </c>
      <c r="D1476" t="s">
        <v>73</v>
      </c>
      <c r="E1476" t="s">
        <v>406</v>
      </c>
      <c r="F1476">
        <v>1</v>
      </c>
    </row>
    <row r="1477" spans="1:6" x14ac:dyDescent="0.35">
      <c r="A1477" t="s">
        <v>1556</v>
      </c>
      <c r="B1477">
        <v>1979</v>
      </c>
      <c r="C1477" t="s">
        <v>56</v>
      </c>
      <c r="D1477" t="s">
        <v>73</v>
      </c>
      <c r="E1477" t="s">
        <v>406</v>
      </c>
      <c r="F1477">
        <v>1</v>
      </c>
    </row>
    <row r="1478" spans="1:6" x14ac:dyDescent="0.35">
      <c r="A1478" t="s">
        <v>1557</v>
      </c>
      <c r="B1478">
        <v>1979</v>
      </c>
      <c r="C1478" t="s">
        <v>56</v>
      </c>
      <c r="D1478" t="s">
        <v>73</v>
      </c>
      <c r="E1478" t="s">
        <v>406</v>
      </c>
      <c r="F1478">
        <v>1</v>
      </c>
    </row>
    <row r="1479" spans="1:6" x14ac:dyDescent="0.35">
      <c r="A1479" t="s">
        <v>1558</v>
      </c>
      <c r="B1479">
        <v>1979</v>
      </c>
      <c r="C1479" t="s">
        <v>56</v>
      </c>
      <c r="D1479" t="s">
        <v>117</v>
      </c>
      <c r="E1479" t="s">
        <v>406</v>
      </c>
      <c r="F1479">
        <v>1</v>
      </c>
    </row>
    <row r="1480" spans="1:6" x14ac:dyDescent="0.35">
      <c r="A1480" t="s">
        <v>1559</v>
      </c>
      <c r="B1480">
        <v>1979</v>
      </c>
      <c r="C1480" t="s">
        <v>56</v>
      </c>
      <c r="D1480" t="s">
        <v>73</v>
      </c>
      <c r="E1480" t="s">
        <v>406</v>
      </c>
      <c r="F1480">
        <v>1</v>
      </c>
    </row>
    <row r="1481" spans="1:6" x14ac:dyDescent="0.35">
      <c r="A1481" t="s">
        <v>1560</v>
      </c>
      <c r="B1481">
        <v>1979</v>
      </c>
      <c r="C1481" t="s">
        <v>56</v>
      </c>
      <c r="D1481" t="s">
        <v>73</v>
      </c>
      <c r="E1481" t="s">
        <v>406</v>
      </c>
      <c r="F1481">
        <v>1</v>
      </c>
    </row>
    <row r="1482" spans="1:6" x14ac:dyDescent="0.35">
      <c r="A1482" t="s">
        <v>1561</v>
      </c>
      <c r="B1482">
        <v>1979</v>
      </c>
      <c r="C1482" t="s">
        <v>56</v>
      </c>
      <c r="D1482" t="s">
        <v>117</v>
      </c>
      <c r="E1482" t="s">
        <v>406</v>
      </c>
      <c r="F1482">
        <v>1</v>
      </c>
    </row>
    <row r="1483" spans="1:6" x14ac:dyDescent="0.35">
      <c r="A1483" t="s">
        <v>1562</v>
      </c>
      <c r="B1483">
        <v>1979</v>
      </c>
      <c r="C1483" t="s">
        <v>56</v>
      </c>
      <c r="D1483" t="s">
        <v>73</v>
      </c>
      <c r="E1483" t="s">
        <v>406</v>
      </c>
      <c r="F1483">
        <v>1</v>
      </c>
    </row>
    <row r="1484" spans="1:6" x14ac:dyDescent="0.35">
      <c r="A1484" t="s">
        <v>1563</v>
      </c>
      <c r="B1484">
        <v>1979</v>
      </c>
      <c r="C1484" t="s">
        <v>55</v>
      </c>
      <c r="D1484" t="s">
        <v>73</v>
      </c>
      <c r="E1484" t="s">
        <v>406</v>
      </c>
      <c r="F1484">
        <v>1</v>
      </c>
    </row>
    <row r="1485" spans="1:6" x14ac:dyDescent="0.35">
      <c r="A1485" t="s">
        <v>1564</v>
      </c>
      <c r="B1485">
        <v>1979</v>
      </c>
      <c r="C1485" t="s">
        <v>56</v>
      </c>
      <c r="D1485" t="s">
        <v>73</v>
      </c>
      <c r="E1485" t="s">
        <v>406</v>
      </c>
      <c r="F1485">
        <v>1</v>
      </c>
    </row>
    <row r="1486" spans="1:6" x14ac:dyDescent="0.35">
      <c r="A1486" t="s">
        <v>1565</v>
      </c>
      <c r="B1486">
        <v>1979</v>
      </c>
      <c r="C1486" t="s">
        <v>56</v>
      </c>
      <c r="D1486" t="s">
        <v>73</v>
      </c>
      <c r="E1486" t="s">
        <v>406</v>
      </c>
      <c r="F1486">
        <v>1</v>
      </c>
    </row>
    <row r="1487" spans="1:6" x14ac:dyDescent="0.35">
      <c r="A1487" t="s">
        <v>1566</v>
      </c>
      <c r="B1487">
        <v>1979</v>
      </c>
      <c r="C1487" t="s">
        <v>56</v>
      </c>
      <c r="D1487" t="s">
        <v>73</v>
      </c>
      <c r="E1487" t="s">
        <v>406</v>
      </c>
      <c r="F1487">
        <v>1</v>
      </c>
    </row>
    <row r="1488" spans="1:6" x14ac:dyDescent="0.35">
      <c r="A1488" t="s">
        <v>1567</v>
      </c>
      <c r="B1488">
        <v>1979</v>
      </c>
      <c r="C1488" t="s">
        <v>55</v>
      </c>
      <c r="D1488" t="s">
        <v>117</v>
      </c>
      <c r="E1488" t="s">
        <v>406</v>
      </c>
      <c r="F1488">
        <v>0</v>
      </c>
    </row>
    <row r="1489" spans="1:6" x14ac:dyDescent="0.35">
      <c r="A1489" t="s">
        <v>1568</v>
      </c>
      <c r="B1489">
        <v>1979</v>
      </c>
      <c r="C1489" t="s">
        <v>55</v>
      </c>
      <c r="D1489" t="s">
        <v>73</v>
      </c>
      <c r="E1489" t="s">
        <v>406</v>
      </c>
      <c r="F1489">
        <v>1</v>
      </c>
    </row>
    <row r="1490" spans="1:6" x14ac:dyDescent="0.35">
      <c r="A1490" t="s">
        <v>1569</v>
      </c>
      <c r="B1490">
        <v>1979</v>
      </c>
      <c r="C1490" t="s">
        <v>56</v>
      </c>
      <c r="D1490" t="s">
        <v>73</v>
      </c>
      <c r="E1490" t="s">
        <v>406</v>
      </c>
      <c r="F1490">
        <v>1</v>
      </c>
    </row>
    <row r="1491" spans="1:6" x14ac:dyDescent="0.35">
      <c r="A1491" t="s">
        <v>1570</v>
      </c>
      <c r="B1491">
        <v>1979</v>
      </c>
      <c r="C1491" t="s">
        <v>56</v>
      </c>
      <c r="D1491" t="s">
        <v>73</v>
      </c>
      <c r="E1491" t="s">
        <v>406</v>
      </c>
      <c r="F1491">
        <v>1</v>
      </c>
    </row>
    <row r="1492" spans="1:6" x14ac:dyDescent="0.35">
      <c r="A1492" t="s">
        <v>1571</v>
      </c>
      <c r="B1492">
        <v>1979</v>
      </c>
      <c r="C1492" t="s">
        <v>56</v>
      </c>
      <c r="D1492" t="s">
        <v>73</v>
      </c>
      <c r="E1492" t="s">
        <v>406</v>
      </c>
      <c r="F1492">
        <v>1</v>
      </c>
    </row>
    <row r="1493" spans="1:6" x14ac:dyDescent="0.35">
      <c r="A1493" t="s">
        <v>1572</v>
      </c>
      <c r="B1493">
        <v>1979</v>
      </c>
      <c r="C1493" t="s">
        <v>56</v>
      </c>
      <c r="D1493" t="s">
        <v>73</v>
      </c>
      <c r="E1493" t="s">
        <v>406</v>
      </c>
      <c r="F1493">
        <v>1</v>
      </c>
    </row>
    <row r="1494" spans="1:6" x14ac:dyDescent="0.35">
      <c r="A1494" t="s">
        <v>1573</v>
      </c>
      <c r="B1494">
        <v>1979</v>
      </c>
      <c r="C1494" t="s">
        <v>56</v>
      </c>
      <c r="D1494" t="s">
        <v>117</v>
      </c>
      <c r="E1494" t="s">
        <v>406</v>
      </c>
      <c r="F1494">
        <v>1</v>
      </c>
    </row>
    <row r="1495" spans="1:6" x14ac:dyDescent="0.35">
      <c r="A1495" t="s">
        <v>1574</v>
      </c>
      <c r="B1495">
        <v>1979</v>
      </c>
      <c r="C1495" t="s">
        <v>56</v>
      </c>
      <c r="D1495" t="s">
        <v>117</v>
      </c>
      <c r="E1495" t="s">
        <v>406</v>
      </c>
      <c r="F1495">
        <v>1</v>
      </c>
    </row>
    <row r="1496" spans="1:6" x14ac:dyDescent="0.35">
      <c r="A1496" t="s">
        <v>1575</v>
      </c>
      <c r="B1496">
        <v>1979</v>
      </c>
      <c r="C1496" t="s">
        <v>56</v>
      </c>
      <c r="D1496" t="s">
        <v>73</v>
      </c>
      <c r="E1496" t="s">
        <v>406</v>
      </c>
      <c r="F1496">
        <v>1</v>
      </c>
    </row>
    <row r="1497" spans="1:6" x14ac:dyDescent="0.35">
      <c r="A1497" t="s">
        <v>1576</v>
      </c>
      <c r="B1497">
        <v>1979</v>
      </c>
      <c r="C1497" t="s">
        <v>56</v>
      </c>
      <c r="D1497" t="s">
        <v>73</v>
      </c>
      <c r="E1497" t="s">
        <v>406</v>
      </c>
      <c r="F1497">
        <v>1</v>
      </c>
    </row>
    <row r="1498" spans="1:6" x14ac:dyDescent="0.35">
      <c r="A1498" t="s">
        <v>1577</v>
      </c>
      <c r="B1498">
        <v>1979</v>
      </c>
      <c r="C1498" t="s">
        <v>56</v>
      </c>
      <c r="D1498" t="s">
        <v>73</v>
      </c>
      <c r="E1498" t="s">
        <v>406</v>
      </c>
      <c r="F1498">
        <v>1</v>
      </c>
    </row>
    <row r="1499" spans="1:6" x14ac:dyDescent="0.35">
      <c r="A1499" t="s">
        <v>1578</v>
      </c>
      <c r="B1499">
        <v>1979</v>
      </c>
      <c r="C1499" t="s">
        <v>56</v>
      </c>
      <c r="D1499" t="s">
        <v>73</v>
      </c>
      <c r="E1499" t="s">
        <v>406</v>
      </c>
      <c r="F1499">
        <v>1</v>
      </c>
    </row>
    <row r="1500" spans="1:6" x14ac:dyDescent="0.35">
      <c r="A1500" t="s">
        <v>1579</v>
      </c>
      <c r="B1500">
        <v>1979</v>
      </c>
      <c r="C1500" t="s">
        <v>56</v>
      </c>
      <c r="D1500" t="s">
        <v>73</v>
      </c>
      <c r="E1500" t="s">
        <v>406</v>
      </c>
      <c r="F1500">
        <v>1</v>
      </c>
    </row>
    <row r="1501" spans="1:6" x14ac:dyDescent="0.35">
      <c r="A1501" t="s">
        <v>1580</v>
      </c>
      <c r="B1501">
        <v>1979</v>
      </c>
      <c r="C1501" t="s">
        <v>56</v>
      </c>
      <c r="D1501" t="s">
        <v>73</v>
      </c>
      <c r="E1501" t="s">
        <v>406</v>
      </c>
      <c r="F1501">
        <v>1</v>
      </c>
    </row>
    <row r="1502" spans="1:6" x14ac:dyDescent="0.35">
      <c r="A1502" t="s">
        <v>1581</v>
      </c>
      <c r="B1502">
        <v>1979</v>
      </c>
      <c r="C1502" t="s">
        <v>56</v>
      </c>
      <c r="D1502" t="s">
        <v>73</v>
      </c>
      <c r="E1502" t="s">
        <v>406</v>
      </c>
      <c r="F1502">
        <v>1</v>
      </c>
    </row>
    <row r="1503" spans="1:6" x14ac:dyDescent="0.35">
      <c r="A1503" t="s">
        <v>1582</v>
      </c>
      <c r="B1503">
        <v>1979</v>
      </c>
      <c r="C1503" t="s">
        <v>56</v>
      </c>
      <c r="D1503" t="s">
        <v>73</v>
      </c>
      <c r="E1503" t="s">
        <v>406</v>
      </c>
      <c r="F1503">
        <v>1</v>
      </c>
    </row>
    <row r="1504" spans="1:6" x14ac:dyDescent="0.35">
      <c r="A1504" t="s">
        <v>1583</v>
      </c>
      <c r="B1504">
        <v>1979</v>
      </c>
      <c r="C1504" t="s">
        <v>56</v>
      </c>
      <c r="D1504" t="s">
        <v>73</v>
      </c>
      <c r="E1504" t="s">
        <v>406</v>
      </c>
      <c r="F1504">
        <v>1</v>
      </c>
    </row>
    <row r="1505" spans="1:6" x14ac:dyDescent="0.35">
      <c r="A1505" t="s">
        <v>1584</v>
      </c>
      <c r="B1505">
        <v>1979</v>
      </c>
      <c r="C1505" t="s">
        <v>56</v>
      </c>
      <c r="D1505" t="s">
        <v>73</v>
      </c>
      <c r="E1505" t="s">
        <v>406</v>
      </c>
      <c r="F1505">
        <v>1</v>
      </c>
    </row>
    <row r="1506" spans="1:6" x14ac:dyDescent="0.35">
      <c r="A1506" t="s">
        <v>1585</v>
      </c>
      <c r="B1506">
        <v>1979</v>
      </c>
      <c r="C1506" t="s">
        <v>56</v>
      </c>
      <c r="D1506" t="s">
        <v>73</v>
      </c>
      <c r="E1506" t="s">
        <v>406</v>
      </c>
      <c r="F1506">
        <v>1</v>
      </c>
    </row>
    <row r="1507" spans="1:6" x14ac:dyDescent="0.35">
      <c r="A1507" t="s">
        <v>1586</v>
      </c>
      <c r="B1507">
        <v>1979</v>
      </c>
      <c r="C1507" t="s">
        <v>56</v>
      </c>
      <c r="D1507" t="s">
        <v>73</v>
      </c>
      <c r="E1507" t="s">
        <v>406</v>
      </c>
      <c r="F1507">
        <v>1</v>
      </c>
    </row>
    <row r="1508" spans="1:6" x14ac:dyDescent="0.35">
      <c r="A1508" t="s">
        <v>1587</v>
      </c>
      <c r="B1508">
        <v>1979</v>
      </c>
      <c r="C1508" t="s">
        <v>56</v>
      </c>
      <c r="D1508" t="s">
        <v>73</v>
      </c>
      <c r="E1508" t="s">
        <v>406</v>
      </c>
      <c r="F1508">
        <v>1</v>
      </c>
    </row>
    <row r="1509" spans="1:6" x14ac:dyDescent="0.35">
      <c r="A1509" t="s">
        <v>1588</v>
      </c>
      <c r="B1509">
        <v>1979</v>
      </c>
      <c r="C1509" t="s">
        <v>56</v>
      </c>
      <c r="D1509" t="s">
        <v>73</v>
      </c>
      <c r="E1509" t="s">
        <v>406</v>
      </c>
      <c r="F1509">
        <v>1</v>
      </c>
    </row>
    <row r="1510" spans="1:6" x14ac:dyDescent="0.35">
      <c r="A1510" t="s">
        <v>1589</v>
      </c>
      <c r="B1510">
        <v>1979</v>
      </c>
      <c r="C1510" t="s">
        <v>54</v>
      </c>
      <c r="D1510" t="s">
        <v>73</v>
      </c>
      <c r="E1510" t="s">
        <v>74</v>
      </c>
      <c r="F1510">
        <v>1</v>
      </c>
    </row>
    <row r="1511" spans="1:6" x14ac:dyDescent="0.35">
      <c r="A1511" t="s">
        <v>1590</v>
      </c>
      <c r="B1511">
        <v>1979</v>
      </c>
      <c r="C1511" t="s">
        <v>54</v>
      </c>
      <c r="D1511" t="s">
        <v>73</v>
      </c>
      <c r="E1511" t="s">
        <v>74</v>
      </c>
      <c r="F1511">
        <v>1</v>
      </c>
    </row>
    <row r="1512" spans="1:6" x14ac:dyDescent="0.35">
      <c r="A1512" t="s">
        <v>1591</v>
      </c>
      <c r="B1512">
        <v>1979</v>
      </c>
      <c r="C1512" t="s">
        <v>56</v>
      </c>
      <c r="D1512" t="s">
        <v>73</v>
      </c>
      <c r="E1512" t="s">
        <v>74</v>
      </c>
      <c r="F1512">
        <v>1</v>
      </c>
    </row>
    <row r="1513" spans="1:6" x14ac:dyDescent="0.35">
      <c r="A1513" t="s">
        <v>1592</v>
      </c>
      <c r="B1513">
        <v>1979</v>
      </c>
      <c r="C1513" t="s">
        <v>56</v>
      </c>
      <c r="D1513" t="s">
        <v>73</v>
      </c>
      <c r="E1513" t="s">
        <v>74</v>
      </c>
      <c r="F1513">
        <v>1</v>
      </c>
    </row>
    <row r="1514" spans="1:6" x14ac:dyDescent="0.35">
      <c r="A1514" t="s">
        <v>1593</v>
      </c>
      <c r="B1514">
        <v>1979</v>
      </c>
      <c r="C1514" t="s">
        <v>56</v>
      </c>
      <c r="D1514" t="s">
        <v>73</v>
      </c>
      <c r="E1514" t="s">
        <v>74</v>
      </c>
      <c r="F1514">
        <v>1</v>
      </c>
    </row>
    <row r="1515" spans="1:6" x14ac:dyDescent="0.35">
      <c r="A1515" t="s">
        <v>1594</v>
      </c>
      <c r="B1515">
        <v>1979</v>
      </c>
      <c r="C1515" t="s">
        <v>56</v>
      </c>
      <c r="D1515" t="s">
        <v>73</v>
      </c>
      <c r="E1515" t="s">
        <v>74</v>
      </c>
      <c r="F1515">
        <v>1</v>
      </c>
    </row>
    <row r="1516" spans="1:6" x14ac:dyDescent="0.35">
      <c r="A1516" t="s">
        <v>1595</v>
      </c>
      <c r="B1516">
        <v>1979</v>
      </c>
      <c r="C1516" t="s">
        <v>56</v>
      </c>
      <c r="D1516" t="s">
        <v>117</v>
      </c>
      <c r="E1516" t="s">
        <v>74</v>
      </c>
      <c r="F1516">
        <v>1</v>
      </c>
    </row>
    <row r="1517" spans="1:6" x14ac:dyDescent="0.35">
      <c r="A1517" t="s">
        <v>1596</v>
      </c>
      <c r="B1517">
        <v>1979</v>
      </c>
      <c r="C1517" t="s">
        <v>55</v>
      </c>
      <c r="D1517" t="s">
        <v>73</v>
      </c>
      <c r="E1517" t="s">
        <v>74</v>
      </c>
      <c r="F1517">
        <v>1</v>
      </c>
    </row>
    <row r="1518" spans="1:6" x14ac:dyDescent="0.35">
      <c r="A1518" t="s">
        <v>1597</v>
      </c>
      <c r="B1518">
        <v>1979</v>
      </c>
      <c r="C1518" t="s">
        <v>54</v>
      </c>
      <c r="D1518" t="s">
        <v>73</v>
      </c>
      <c r="E1518" t="s">
        <v>74</v>
      </c>
      <c r="F1518">
        <v>1</v>
      </c>
    </row>
    <row r="1519" spans="1:6" x14ac:dyDescent="0.35">
      <c r="A1519" t="s">
        <v>1598</v>
      </c>
      <c r="B1519">
        <v>1979</v>
      </c>
      <c r="C1519" t="s">
        <v>54</v>
      </c>
      <c r="D1519" t="s">
        <v>73</v>
      </c>
      <c r="E1519" t="s">
        <v>74</v>
      </c>
      <c r="F1519">
        <v>1</v>
      </c>
    </row>
    <row r="1520" spans="1:6" x14ac:dyDescent="0.35">
      <c r="A1520" t="s">
        <v>1599</v>
      </c>
      <c r="B1520">
        <v>1979</v>
      </c>
      <c r="C1520" t="s">
        <v>54</v>
      </c>
      <c r="D1520" t="s">
        <v>73</v>
      </c>
      <c r="E1520" t="s">
        <v>406</v>
      </c>
      <c r="F1520">
        <v>1</v>
      </c>
    </row>
    <row r="1521" spans="1:6" x14ac:dyDescent="0.35">
      <c r="A1521" t="s">
        <v>1600</v>
      </c>
      <c r="B1521">
        <v>1979</v>
      </c>
      <c r="C1521" t="s">
        <v>56</v>
      </c>
      <c r="D1521" t="s">
        <v>73</v>
      </c>
      <c r="E1521" t="s">
        <v>406</v>
      </c>
      <c r="F1521">
        <v>1</v>
      </c>
    </row>
    <row r="1522" spans="1:6" x14ac:dyDescent="0.35">
      <c r="A1522" t="s">
        <v>1601</v>
      </c>
      <c r="B1522">
        <v>1979</v>
      </c>
      <c r="C1522" t="s">
        <v>56</v>
      </c>
      <c r="D1522" t="s">
        <v>73</v>
      </c>
      <c r="E1522" t="s">
        <v>406</v>
      </c>
      <c r="F1522">
        <v>1</v>
      </c>
    </row>
    <row r="1523" spans="1:6" x14ac:dyDescent="0.35">
      <c r="A1523" t="s">
        <v>1602</v>
      </c>
      <c r="B1523">
        <v>1979</v>
      </c>
      <c r="C1523" t="s">
        <v>56</v>
      </c>
      <c r="D1523" t="s">
        <v>73</v>
      </c>
      <c r="E1523" t="s">
        <v>406</v>
      </c>
      <c r="F1523">
        <v>1</v>
      </c>
    </row>
    <row r="1524" spans="1:6" x14ac:dyDescent="0.35">
      <c r="A1524" t="s">
        <v>1603</v>
      </c>
      <c r="B1524">
        <v>1979</v>
      </c>
      <c r="C1524" t="s">
        <v>56</v>
      </c>
      <c r="D1524" t="s">
        <v>73</v>
      </c>
      <c r="E1524" t="s">
        <v>406</v>
      </c>
      <c r="F1524">
        <v>1</v>
      </c>
    </row>
    <row r="1525" spans="1:6" x14ac:dyDescent="0.35">
      <c r="A1525" t="s">
        <v>1604</v>
      </c>
      <c r="B1525">
        <v>1979</v>
      </c>
      <c r="C1525" t="s">
        <v>56</v>
      </c>
      <c r="D1525" t="s">
        <v>73</v>
      </c>
      <c r="E1525" t="s">
        <v>406</v>
      </c>
      <c r="F1525">
        <v>1</v>
      </c>
    </row>
    <row r="1526" spans="1:6" x14ac:dyDescent="0.35">
      <c r="A1526" t="s">
        <v>1605</v>
      </c>
      <c r="B1526">
        <v>1979</v>
      </c>
      <c r="C1526" t="s">
        <v>56</v>
      </c>
      <c r="D1526" t="s">
        <v>73</v>
      </c>
      <c r="E1526" t="s">
        <v>406</v>
      </c>
      <c r="F1526">
        <v>1</v>
      </c>
    </row>
    <row r="1527" spans="1:6" x14ac:dyDescent="0.35">
      <c r="A1527" t="s">
        <v>1606</v>
      </c>
      <c r="B1527">
        <v>1979</v>
      </c>
      <c r="C1527" t="s">
        <v>56</v>
      </c>
      <c r="D1527" t="s">
        <v>73</v>
      </c>
      <c r="E1527" t="s">
        <v>406</v>
      </c>
      <c r="F1527">
        <v>1</v>
      </c>
    </row>
    <row r="1528" spans="1:6" x14ac:dyDescent="0.35">
      <c r="A1528" t="s">
        <v>1607</v>
      </c>
      <c r="B1528">
        <v>1979</v>
      </c>
      <c r="C1528" t="s">
        <v>56</v>
      </c>
      <c r="D1528" t="s">
        <v>73</v>
      </c>
      <c r="E1528" t="s">
        <v>406</v>
      </c>
      <c r="F1528">
        <v>1</v>
      </c>
    </row>
    <row r="1529" spans="1:6" x14ac:dyDescent="0.35">
      <c r="A1529" t="s">
        <v>1608</v>
      </c>
      <c r="B1529">
        <v>1979</v>
      </c>
      <c r="C1529" t="s">
        <v>56</v>
      </c>
      <c r="D1529" t="s">
        <v>73</v>
      </c>
      <c r="E1529" t="s">
        <v>406</v>
      </c>
      <c r="F1529">
        <v>1</v>
      </c>
    </row>
    <row r="1530" spans="1:6" x14ac:dyDescent="0.35">
      <c r="A1530" t="s">
        <v>1609</v>
      </c>
      <c r="B1530">
        <v>1979</v>
      </c>
      <c r="C1530" t="s">
        <v>56</v>
      </c>
      <c r="D1530" t="s">
        <v>73</v>
      </c>
      <c r="E1530" t="s">
        <v>406</v>
      </c>
      <c r="F1530">
        <v>1</v>
      </c>
    </row>
    <row r="1531" spans="1:6" x14ac:dyDescent="0.35">
      <c r="A1531" t="s">
        <v>1610</v>
      </c>
      <c r="B1531">
        <v>1979</v>
      </c>
      <c r="C1531" t="s">
        <v>56</v>
      </c>
      <c r="D1531" t="s">
        <v>73</v>
      </c>
      <c r="E1531" t="s">
        <v>406</v>
      </c>
      <c r="F1531">
        <v>1</v>
      </c>
    </row>
    <row r="1532" spans="1:6" x14ac:dyDescent="0.35">
      <c r="A1532" t="s">
        <v>1611</v>
      </c>
      <c r="B1532">
        <v>1979</v>
      </c>
      <c r="C1532" t="s">
        <v>56</v>
      </c>
      <c r="D1532" t="s">
        <v>73</v>
      </c>
      <c r="E1532" t="s">
        <v>406</v>
      </c>
      <c r="F1532">
        <v>1</v>
      </c>
    </row>
    <row r="1533" spans="1:6" x14ac:dyDescent="0.35">
      <c r="A1533" t="s">
        <v>1612</v>
      </c>
      <c r="B1533">
        <v>1979</v>
      </c>
      <c r="C1533" t="s">
        <v>56</v>
      </c>
      <c r="D1533" t="s">
        <v>73</v>
      </c>
      <c r="E1533" t="s">
        <v>406</v>
      </c>
      <c r="F1533">
        <v>1</v>
      </c>
    </row>
    <row r="1534" spans="1:6" x14ac:dyDescent="0.35">
      <c r="A1534" t="s">
        <v>1613</v>
      </c>
      <c r="B1534">
        <v>1979</v>
      </c>
      <c r="C1534" t="s">
        <v>56</v>
      </c>
      <c r="D1534" t="s">
        <v>73</v>
      </c>
      <c r="E1534" t="s">
        <v>406</v>
      </c>
      <c r="F1534">
        <v>1</v>
      </c>
    </row>
    <row r="1535" spans="1:6" x14ac:dyDescent="0.35">
      <c r="A1535" t="s">
        <v>1614</v>
      </c>
      <c r="B1535">
        <v>1979</v>
      </c>
      <c r="C1535" t="s">
        <v>56</v>
      </c>
      <c r="D1535" t="s">
        <v>73</v>
      </c>
      <c r="E1535" t="s">
        <v>406</v>
      </c>
      <c r="F1535">
        <v>1</v>
      </c>
    </row>
    <row r="1536" spans="1:6" x14ac:dyDescent="0.35">
      <c r="A1536" t="s">
        <v>1615</v>
      </c>
      <c r="B1536">
        <v>1979</v>
      </c>
      <c r="C1536" t="s">
        <v>56</v>
      </c>
      <c r="D1536" t="s">
        <v>73</v>
      </c>
      <c r="E1536" t="s">
        <v>406</v>
      </c>
      <c r="F1536">
        <v>1</v>
      </c>
    </row>
    <row r="1537" spans="1:6" x14ac:dyDescent="0.35">
      <c r="A1537" t="s">
        <v>1616</v>
      </c>
      <c r="B1537">
        <v>1979</v>
      </c>
      <c r="C1537" t="s">
        <v>55</v>
      </c>
      <c r="D1537" t="s">
        <v>73</v>
      </c>
      <c r="E1537" t="s">
        <v>406</v>
      </c>
      <c r="F1537">
        <v>1</v>
      </c>
    </row>
    <row r="1538" spans="1:6" x14ac:dyDescent="0.35">
      <c r="A1538" t="s">
        <v>1617</v>
      </c>
      <c r="B1538">
        <v>1979</v>
      </c>
      <c r="C1538" t="s">
        <v>54</v>
      </c>
      <c r="D1538" t="s">
        <v>73</v>
      </c>
      <c r="E1538" t="s">
        <v>74</v>
      </c>
      <c r="F1538">
        <v>1</v>
      </c>
    </row>
    <row r="1539" spans="1:6" x14ac:dyDescent="0.35">
      <c r="A1539" t="s">
        <v>1618</v>
      </c>
      <c r="B1539">
        <v>1979</v>
      </c>
      <c r="C1539" t="s">
        <v>54</v>
      </c>
      <c r="D1539" t="s">
        <v>73</v>
      </c>
      <c r="E1539" t="s">
        <v>74</v>
      </c>
      <c r="F1539">
        <v>1</v>
      </c>
    </row>
    <row r="1540" spans="1:6" x14ac:dyDescent="0.35">
      <c r="A1540" t="s">
        <v>1619</v>
      </c>
      <c r="B1540">
        <v>1979</v>
      </c>
      <c r="C1540" t="s">
        <v>55</v>
      </c>
      <c r="D1540" t="s">
        <v>73</v>
      </c>
      <c r="E1540" t="s">
        <v>74</v>
      </c>
      <c r="F1540">
        <v>1</v>
      </c>
    </row>
    <row r="1541" spans="1:6" x14ac:dyDescent="0.35">
      <c r="A1541" t="s">
        <v>1620</v>
      </c>
      <c r="B1541">
        <v>1979</v>
      </c>
      <c r="C1541" t="s">
        <v>56</v>
      </c>
      <c r="D1541" t="s">
        <v>117</v>
      </c>
      <c r="E1541" t="s">
        <v>74</v>
      </c>
      <c r="F1541">
        <v>1</v>
      </c>
    </row>
    <row r="1542" spans="1:6" x14ac:dyDescent="0.35">
      <c r="A1542" t="s">
        <v>1621</v>
      </c>
      <c r="B1542">
        <v>1979</v>
      </c>
      <c r="C1542" t="s">
        <v>56</v>
      </c>
      <c r="D1542" t="s">
        <v>117</v>
      </c>
      <c r="E1542" t="s">
        <v>74</v>
      </c>
      <c r="F1542">
        <v>1</v>
      </c>
    </row>
    <row r="1543" spans="1:6" x14ac:dyDescent="0.35">
      <c r="A1543" t="s">
        <v>1622</v>
      </c>
      <c r="B1543">
        <v>1979</v>
      </c>
      <c r="C1543" t="s">
        <v>56</v>
      </c>
      <c r="D1543" t="s">
        <v>73</v>
      </c>
      <c r="E1543" t="s">
        <v>74</v>
      </c>
      <c r="F1543">
        <v>1</v>
      </c>
    </row>
    <row r="1544" spans="1:6" x14ac:dyDescent="0.35">
      <c r="A1544" t="s">
        <v>1623</v>
      </c>
      <c r="B1544">
        <v>1979</v>
      </c>
      <c r="C1544" t="s">
        <v>54</v>
      </c>
      <c r="D1544" t="s">
        <v>73</v>
      </c>
      <c r="E1544" t="s">
        <v>74</v>
      </c>
      <c r="F1544">
        <v>1</v>
      </c>
    </row>
    <row r="1545" spans="1:6" x14ac:dyDescent="0.35">
      <c r="A1545" t="s">
        <v>1624</v>
      </c>
      <c r="B1545">
        <v>1979</v>
      </c>
      <c r="C1545" t="s">
        <v>55</v>
      </c>
      <c r="D1545" t="s">
        <v>73</v>
      </c>
      <c r="E1545" t="s">
        <v>74</v>
      </c>
      <c r="F1545">
        <v>1</v>
      </c>
    </row>
    <row r="1546" spans="1:6" x14ac:dyDescent="0.35">
      <c r="A1546" t="s">
        <v>1625</v>
      </c>
      <c r="B1546">
        <v>1979</v>
      </c>
      <c r="C1546" t="s">
        <v>56</v>
      </c>
      <c r="D1546" t="s">
        <v>73</v>
      </c>
      <c r="E1546" t="s">
        <v>74</v>
      </c>
      <c r="F1546">
        <v>1</v>
      </c>
    </row>
    <row r="1547" spans="1:6" x14ac:dyDescent="0.35">
      <c r="A1547" t="s">
        <v>1626</v>
      </c>
      <c r="B1547">
        <v>1979</v>
      </c>
      <c r="C1547" t="s">
        <v>56</v>
      </c>
      <c r="D1547" t="s">
        <v>73</v>
      </c>
      <c r="E1547" t="s">
        <v>74</v>
      </c>
      <c r="F1547">
        <v>1</v>
      </c>
    </row>
    <row r="1548" spans="1:6" x14ac:dyDescent="0.35">
      <c r="A1548" t="s">
        <v>1627</v>
      </c>
      <c r="B1548">
        <v>1979</v>
      </c>
      <c r="C1548" t="s">
        <v>56</v>
      </c>
      <c r="D1548" t="s">
        <v>73</v>
      </c>
      <c r="E1548" t="s">
        <v>74</v>
      </c>
      <c r="F1548">
        <v>1</v>
      </c>
    </row>
    <row r="1549" spans="1:6" x14ac:dyDescent="0.35">
      <c r="A1549" t="s">
        <v>1628</v>
      </c>
      <c r="B1549">
        <v>1979</v>
      </c>
      <c r="C1549" t="s">
        <v>56</v>
      </c>
      <c r="D1549" t="s">
        <v>73</v>
      </c>
      <c r="E1549" t="s">
        <v>76</v>
      </c>
      <c r="F1549">
        <v>1</v>
      </c>
    </row>
    <row r="1550" spans="1:6" x14ac:dyDescent="0.35">
      <c r="A1550" t="s">
        <v>1629</v>
      </c>
      <c r="B1550">
        <v>1979</v>
      </c>
      <c r="C1550" t="s">
        <v>56</v>
      </c>
      <c r="D1550" t="s">
        <v>73</v>
      </c>
      <c r="E1550" t="s">
        <v>76</v>
      </c>
      <c r="F1550">
        <v>1</v>
      </c>
    </row>
    <row r="1551" spans="1:6" x14ac:dyDescent="0.35">
      <c r="A1551" t="s">
        <v>1630</v>
      </c>
      <c r="B1551">
        <v>1979</v>
      </c>
      <c r="C1551" t="s">
        <v>56</v>
      </c>
      <c r="D1551" t="s">
        <v>73</v>
      </c>
      <c r="E1551" t="s">
        <v>76</v>
      </c>
      <c r="F1551">
        <v>1</v>
      </c>
    </row>
    <row r="1552" spans="1:6" x14ac:dyDescent="0.35">
      <c r="A1552" t="s">
        <v>1631</v>
      </c>
      <c r="B1552">
        <v>1979</v>
      </c>
      <c r="C1552" t="s">
        <v>54</v>
      </c>
      <c r="D1552" t="s">
        <v>73</v>
      </c>
      <c r="E1552" t="s">
        <v>1288</v>
      </c>
      <c r="F1552">
        <v>1</v>
      </c>
    </row>
    <row r="1553" spans="1:6" x14ac:dyDescent="0.35">
      <c r="A1553" t="s">
        <v>1632</v>
      </c>
      <c r="B1553">
        <v>1979</v>
      </c>
      <c r="C1553" t="s">
        <v>54</v>
      </c>
      <c r="D1553" t="s">
        <v>73</v>
      </c>
      <c r="E1553" t="s">
        <v>1288</v>
      </c>
      <c r="F1553">
        <v>1</v>
      </c>
    </row>
    <row r="1554" spans="1:6" x14ac:dyDescent="0.35">
      <c r="A1554" t="s">
        <v>1633</v>
      </c>
      <c r="B1554">
        <v>1979</v>
      </c>
      <c r="C1554" t="s">
        <v>54</v>
      </c>
      <c r="D1554" t="s">
        <v>73</v>
      </c>
      <c r="E1554" t="s">
        <v>1288</v>
      </c>
      <c r="F1554">
        <v>1</v>
      </c>
    </row>
    <row r="1555" spans="1:6" x14ac:dyDescent="0.35">
      <c r="A1555" t="s">
        <v>1634</v>
      </c>
      <c r="B1555">
        <v>1979</v>
      </c>
      <c r="C1555" t="s">
        <v>54</v>
      </c>
      <c r="D1555" t="s">
        <v>73</v>
      </c>
      <c r="E1555" t="s">
        <v>1288</v>
      </c>
      <c r="F1555">
        <v>1</v>
      </c>
    </row>
    <row r="1556" spans="1:6" x14ac:dyDescent="0.35">
      <c r="A1556" t="s">
        <v>1635</v>
      </c>
      <c r="B1556">
        <v>1979</v>
      </c>
      <c r="C1556" t="s">
        <v>54</v>
      </c>
      <c r="D1556" t="s">
        <v>73</v>
      </c>
      <c r="E1556" t="s">
        <v>406</v>
      </c>
      <c r="F1556">
        <v>1</v>
      </c>
    </row>
    <row r="1557" spans="1:6" x14ac:dyDescent="0.35">
      <c r="A1557" t="s">
        <v>1636</v>
      </c>
      <c r="B1557">
        <v>1979</v>
      </c>
      <c r="C1557" t="s">
        <v>56</v>
      </c>
      <c r="D1557" t="s">
        <v>73</v>
      </c>
      <c r="E1557" t="s">
        <v>406</v>
      </c>
      <c r="F1557">
        <v>1</v>
      </c>
    </row>
    <row r="1558" spans="1:6" x14ac:dyDescent="0.35">
      <c r="A1558" t="s">
        <v>1637</v>
      </c>
      <c r="B1558">
        <v>1979</v>
      </c>
      <c r="C1558" t="s">
        <v>56</v>
      </c>
      <c r="D1558" t="s">
        <v>73</v>
      </c>
      <c r="E1558" t="s">
        <v>406</v>
      </c>
      <c r="F1558">
        <v>1</v>
      </c>
    </row>
    <row r="1559" spans="1:6" x14ac:dyDescent="0.35">
      <c r="A1559" t="s">
        <v>1638</v>
      </c>
      <c r="B1559">
        <v>1979</v>
      </c>
      <c r="C1559" t="s">
        <v>56</v>
      </c>
      <c r="D1559" t="s">
        <v>73</v>
      </c>
      <c r="E1559" t="s">
        <v>406</v>
      </c>
      <c r="F1559">
        <v>1</v>
      </c>
    </row>
    <row r="1560" spans="1:6" x14ac:dyDescent="0.35">
      <c r="A1560" t="s">
        <v>1639</v>
      </c>
      <c r="B1560">
        <v>1979</v>
      </c>
      <c r="C1560" t="s">
        <v>56</v>
      </c>
      <c r="D1560" t="s">
        <v>73</v>
      </c>
      <c r="E1560" t="s">
        <v>406</v>
      </c>
      <c r="F1560">
        <v>1</v>
      </c>
    </row>
    <row r="1561" spans="1:6" x14ac:dyDescent="0.35">
      <c r="A1561" t="s">
        <v>1640</v>
      </c>
      <c r="B1561">
        <v>1979</v>
      </c>
      <c r="C1561" t="s">
        <v>56</v>
      </c>
      <c r="D1561" t="s">
        <v>73</v>
      </c>
      <c r="E1561" t="s">
        <v>406</v>
      </c>
      <c r="F1561">
        <v>1</v>
      </c>
    </row>
    <row r="1562" spans="1:6" x14ac:dyDescent="0.35">
      <c r="A1562" t="s">
        <v>1641</v>
      </c>
      <c r="B1562">
        <v>1979</v>
      </c>
      <c r="C1562" t="s">
        <v>56</v>
      </c>
      <c r="D1562" t="s">
        <v>117</v>
      </c>
      <c r="E1562" t="s">
        <v>406</v>
      </c>
      <c r="F1562">
        <v>1</v>
      </c>
    </row>
    <row r="1563" spans="1:6" x14ac:dyDescent="0.35">
      <c r="A1563" t="s">
        <v>1642</v>
      </c>
      <c r="B1563">
        <v>1979</v>
      </c>
      <c r="C1563" t="s">
        <v>56</v>
      </c>
      <c r="D1563" t="s">
        <v>73</v>
      </c>
      <c r="E1563" t="s">
        <v>406</v>
      </c>
      <c r="F1563">
        <v>1</v>
      </c>
    </row>
    <row r="1564" spans="1:6" x14ac:dyDescent="0.35">
      <c r="A1564" t="s">
        <v>1643</v>
      </c>
      <c r="B1564">
        <v>1979</v>
      </c>
      <c r="C1564" t="s">
        <v>56</v>
      </c>
      <c r="D1564" t="s">
        <v>73</v>
      </c>
      <c r="E1564" t="s">
        <v>406</v>
      </c>
      <c r="F1564">
        <v>1</v>
      </c>
    </row>
    <row r="1565" spans="1:6" x14ac:dyDescent="0.35">
      <c r="A1565" t="s">
        <v>1644</v>
      </c>
      <c r="B1565">
        <v>1979</v>
      </c>
      <c r="C1565" t="s">
        <v>56</v>
      </c>
      <c r="D1565" t="s">
        <v>73</v>
      </c>
      <c r="E1565" t="s">
        <v>406</v>
      </c>
      <c r="F1565">
        <v>1</v>
      </c>
    </row>
    <row r="1566" spans="1:6" x14ac:dyDescent="0.35">
      <c r="A1566" t="s">
        <v>1645</v>
      </c>
      <c r="B1566">
        <v>1979</v>
      </c>
      <c r="C1566" t="s">
        <v>56</v>
      </c>
      <c r="D1566" t="s">
        <v>73</v>
      </c>
      <c r="E1566" t="s">
        <v>406</v>
      </c>
      <c r="F1566">
        <v>1</v>
      </c>
    </row>
    <row r="1567" spans="1:6" x14ac:dyDescent="0.35">
      <c r="A1567" t="s">
        <v>1646</v>
      </c>
      <c r="B1567">
        <v>1979</v>
      </c>
      <c r="C1567" t="s">
        <v>54</v>
      </c>
      <c r="D1567" t="s">
        <v>73</v>
      </c>
      <c r="E1567" t="s">
        <v>406</v>
      </c>
      <c r="F1567">
        <v>1</v>
      </c>
    </row>
    <row r="1568" spans="1:6" x14ac:dyDescent="0.35">
      <c r="A1568" t="s">
        <v>1647</v>
      </c>
      <c r="B1568">
        <v>1979</v>
      </c>
      <c r="C1568" t="s">
        <v>55</v>
      </c>
      <c r="D1568" t="s">
        <v>73</v>
      </c>
      <c r="E1568" t="s">
        <v>406</v>
      </c>
      <c r="F1568">
        <v>1</v>
      </c>
    </row>
    <row r="1569" spans="1:6" x14ac:dyDescent="0.35">
      <c r="A1569" t="s">
        <v>1648</v>
      </c>
      <c r="B1569">
        <v>1979</v>
      </c>
      <c r="C1569" t="s">
        <v>55</v>
      </c>
      <c r="D1569" t="s">
        <v>73</v>
      </c>
      <c r="E1569" t="s">
        <v>406</v>
      </c>
      <c r="F1569">
        <v>1</v>
      </c>
    </row>
    <row r="1570" spans="1:6" x14ac:dyDescent="0.35">
      <c r="A1570" t="s">
        <v>1649</v>
      </c>
      <c r="B1570">
        <v>1979</v>
      </c>
      <c r="C1570" t="s">
        <v>54</v>
      </c>
      <c r="D1570" t="s">
        <v>73</v>
      </c>
      <c r="E1570" t="s">
        <v>406</v>
      </c>
      <c r="F1570">
        <v>1</v>
      </c>
    </row>
    <row r="1571" spans="1:6" x14ac:dyDescent="0.35">
      <c r="A1571" t="s">
        <v>1650</v>
      </c>
      <c r="B1571">
        <v>1979</v>
      </c>
      <c r="C1571" t="s">
        <v>54</v>
      </c>
      <c r="D1571" t="s">
        <v>117</v>
      </c>
      <c r="E1571" t="s">
        <v>1288</v>
      </c>
      <c r="F1571">
        <v>0</v>
      </c>
    </row>
    <row r="1572" spans="1:6" x14ac:dyDescent="0.35">
      <c r="A1572" t="s">
        <v>1651</v>
      </c>
      <c r="B1572">
        <v>1979</v>
      </c>
      <c r="C1572" t="s">
        <v>54</v>
      </c>
      <c r="D1572" t="s">
        <v>117</v>
      </c>
      <c r="E1572" t="s">
        <v>1288</v>
      </c>
      <c r="F1572">
        <v>0</v>
      </c>
    </row>
    <row r="1573" spans="1:6" x14ac:dyDescent="0.35">
      <c r="A1573" t="s">
        <v>1652</v>
      </c>
      <c r="B1573">
        <v>1979</v>
      </c>
      <c r="C1573" t="s">
        <v>54</v>
      </c>
      <c r="D1573" t="s">
        <v>73</v>
      </c>
      <c r="E1573" t="s">
        <v>1288</v>
      </c>
      <c r="F1573">
        <v>1</v>
      </c>
    </row>
    <row r="1574" spans="1:6" x14ac:dyDescent="0.35">
      <c r="A1574" t="s">
        <v>1653</v>
      </c>
      <c r="B1574">
        <v>1980</v>
      </c>
      <c r="C1574" t="s">
        <v>56</v>
      </c>
      <c r="D1574" t="s">
        <v>73</v>
      </c>
      <c r="E1574" t="s">
        <v>74</v>
      </c>
      <c r="F1574">
        <v>1</v>
      </c>
    </row>
    <row r="1575" spans="1:6" x14ac:dyDescent="0.35">
      <c r="A1575" t="s">
        <v>1654</v>
      </c>
      <c r="B1575">
        <v>1980</v>
      </c>
      <c r="C1575" t="s">
        <v>56</v>
      </c>
      <c r="D1575" t="s">
        <v>73</v>
      </c>
      <c r="E1575" t="s">
        <v>74</v>
      </c>
      <c r="F1575">
        <v>1</v>
      </c>
    </row>
    <row r="1576" spans="1:6" x14ac:dyDescent="0.35">
      <c r="A1576" t="s">
        <v>1655</v>
      </c>
      <c r="B1576">
        <v>1980</v>
      </c>
      <c r="C1576" t="s">
        <v>56</v>
      </c>
      <c r="D1576" t="s">
        <v>73</v>
      </c>
      <c r="E1576" t="s">
        <v>74</v>
      </c>
      <c r="F1576">
        <v>1</v>
      </c>
    </row>
    <row r="1577" spans="1:6" x14ac:dyDescent="0.35">
      <c r="A1577" t="s">
        <v>1656</v>
      </c>
      <c r="B1577">
        <v>1980</v>
      </c>
      <c r="C1577" t="s">
        <v>56</v>
      </c>
      <c r="D1577" t="s">
        <v>73</v>
      </c>
      <c r="E1577" t="s">
        <v>74</v>
      </c>
      <c r="F1577">
        <v>1</v>
      </c>
    </row>
    <row r="1578" spans="1:6" x14ac:dyDescent="0.35">
      <c r="A1578" t="s">
        <v>1657</v>
      </c>
      <c r="B1578">
        <v>1980</v>
      </c>
      <c r="C1578" t="s">
        <v>56</v>
      </c>
      <c r="D1578" t="s">
        <v>73</v>
      </c>
      <c r="E1578" t="s">
        <v>74</v>
      </c>
      <c r="F1578">
        <v>1</v>
      </c>
    </row>
    <row r="1579" spans="1:6" x14ac:dyDescent="0.35">
      <c r="A1579" t="s">
        <v>1658</v>
      </c>
      <c r="B1579">
        <v>1980</v>
      </c>
      <c r="C1579" t="s">
        <v>56</v>
      </c>
      <c r="D1579" t="s">
        <v>73</v>
      </c>
      <c r="E1579" t="s">
        <v>74</v>
      </c>
      <c r="F1579">
        <v>1</v>
      </c>
    </row>
    <row r="1580" spans="1:6" x14ac:dyDescent="0.35">
      <c r="A1580" t="s">
        <v>1659</v>
      </c>
      <c r="B1580">
        <v>1980</v>
      </c>
      <c r="C1580" t="s">
        <v>56</v>
      </c>
      <c r="D1580" t="s">
        <v>73</v>
      </c>
      <c r="E1580" t="s">
        <v>74</v>
      </c>
      <c r="F1580">
        <v>1</v>
      </c>
    </row>
    <row r="1581" spans="1:6" x14ac:dyDescent="0.35">
      <c r="A1581" t="s">
        <v>1660</v>
      </c>
      <c r="B1581">
        <v>1980</v>
      </c>
      <c r="C1581" t="s">
        <v>56</v>
      </c>
      <c r="D1581" t="s">
        <v>73</v>
      </c>
      <c r="E1581" t="s">
        <v>74</v>
      </c>
      <c r="F1581">
        <v>1</v>
      </c>
    </row>
    <row r="1582" spans="1:6" x14ac:dyDescent="0.35">
      <c r="A1582" t="s">
        <v>1661</v>
      </c>
      <c r="B1582">
        <v>1980</v>
      </c>
      <c r="C1582" t="s">
        <v>56</v>
      </c>
      <c r="D1582" t="s">
        <v>73</v>
      </c>
      <c r="E1582" t="s">
        <v>74</v>
      </c>
      <c r="F1582">
        <v>1</v>
      </c>
    </row>
    <row r="1583" spans="1:6" x14ac:dyDescent="0.35">
      <c r="A1583" t="s">
        <v>1662</v>
      </c>
      <c r="B1583">
        <v>1980</v>
      </c>
      <c r="C1583" t="s">
        <v>54</v>
      </c>
      <c r="D1583" t="s">
        <v>73</v>
      </c>
      <c r="E1583" t="s">
        <v>74</v>
      </c>
      <c r="F1583">
        <v>1</v>
      </c>
    </row>
    <row r="1584" spans="1:6" x14ac:dyDescent="0.35">
      <c r="A1584" t="s">
        <v>1663</v>
      </c>
      <c r="B1584">
        <v>1980</v>
      </c>
      <c r="C1584" t="s">
        <v>54</v>
      </c>
      <c r="D1584" t="s">
        <v>73</v>
      </c>
      <c r="E1584" t="s">
        <v>74</v>
      </c>
      <c r="F1584">
        <v>1</v>
      </c>
    </row>
    <row r="1585" spans="1:6" x14ac:dyDescent="0.35">
      <c r="A1585" t="s">
        <v>1664</v>
      </c>
      <c r="B1585">
        <v>1980</v>
      </c>
      <c r="C1585" t="s">
        <v>54</v>
      </c>
      <c r="D1585" t="s">
        <v>73</v>
      </c>
      <c r="E1585" t="s">
        <v>74</v>
      </c>
      <c r="F1585">
        <v>1</v>
      </c>
    </row>
    <row r="1586" spans="1:6" x14ac:dyDescent="0.35">
      <c r="A1586" t="s">
        <v>1665</v>
      </c>
      <c r="B1586">
        <v>1980</v>
      </c>
      <c r="C1586" t="s">
        <v>56</v>
      </c>
      <c r="D1586" t="s">
        <v>73</v>
      </c>
      <c r="E1586" t="s">
        <v>74</v>
      </c>
      <c r="F1586">
        <v>1</v>
      </c>
    </row>
    <row r="1587" spans="1:6" x14ac:dyDescent="0.35">
      <c r="A1587" t="s">
        <v>1666</v>
      </c>
      <c r="B1587">
        <v>1980</v>
      </c>
      <c r="C1587" t="s">
        <v>56</v>
      </c>
      <c r="D1587" t="s">
        <v>73</v>
      </c>
      <c r="E1587" t="s">
        <v>74</v>
      </c>
      <c r="F1587">
        <v>1</v>
      </c>
    </row>
    <row r="1588" spans="1:6" x14ac:dyDescent="0.35">
      <c r="A1588" t="s">
        <v>1667</v>
      </c>
      <c r="B1588">
        <v>1980</v>
      </c>
      <c r="C1588" t="s">
        <v>56</v>
      </c>
      <c r="D1588" t="s">
        <v>73</v>
      </c>
      <c r="E1588" t="s">
        <v>74</v>
      </c>
      <c r="F1588">
        <v>1</v>
      </c>
    </row>
    <row r="1589" spans="1:6" x14ac:dyDescent="0.35">
      <c r="A1589" t="s">
        <v>1668</v>
      </c>
      <c r="B1589">
        <v>1980</v>
      </c>
      <c r="C1589" t="s">
        <v>56</v>
      </c>
      <c r="D1589" t="s">
        <v>73</v>
      </c>
      <c r="E1589" t="s">
        <v>74</v>
      </c>
      <c r="F1589">
        <v>1</v>
      </c>
    </row>
    <row r="1590" spans="1:6" x14ac:dyDescent="0.35">
      <c r="A1590" t="s">
        <v>1669</v>
      </c>
      <c r="B1590">
        <v>1980</v>
      </c>
      <c r="C1590" t="s">
        <v>56</v>
      </c>
      <c r="D1590" t="s">
        <v>73</v>
      </c>
      <c r="E1590" t="s">
        <v>74</v>
      </c>
      <c r="F1590">
        <v>1</v>
      </c>
    </row>
    <row r="1591" spans="1:6" x14ac:dyDescent="0.35">
      <c r="A1591" t="s">
        <v>1670</v>
      </c>
      <c r="B1591">
        <v>1980</v>
      </c>
      <c r="C1591" t="s">
        <v>56</v>
      </c>
      <c r="D1591" t="s">
        <v>73</v>
      </c>
      <c r="E1591" t="s">
        <v>74</v>
      </c>
      <c r="F1591">
        <v>1</v>
      </c>
    </row>
    <row r="1592" spans="1:6" x14ac:dyDescent="0.35">
      <c r="A1592" t="s">
        <v>1671</v>
      </c>
      <c r="B1592">
        <v>1980</v>
      </c>
      <c r="C1592" t="s">
        <v>56</v>
      </c>
      <c r="D1592" t="s">
        <v>73</v>
      </c>
      <c r="E1592" t="s">
        <v>74</v>
      </c>
      <c r="F1592">
        <v>1</v>
      </c>
    </row>
    <row r="1593" spans="1:6" x14ac:dyDescent="0.35">
      <c r="A1593" t="s">
        <v>1672</v>
      </c>
      <c r="B1593">
        <v>1980</v>
      </c>
      <c r="C1593" t="s">
        <v>56</v>
      </c>
      <c r="D1593" t="s">
        <v>73</v>
      </c>
      <c r="E1593" t="s">
        <v>74</v>
      </c>
      <c r="F1593">
        <v>1</v>
      </c>
    </row>
    <row r="1594" spans="1:6" x14ac:dyDescent="0.35">
      <c r="A1594" t="s">
        <v>1673</v>
      </c>
      <c r="B1594">
        <v>1980</v>
      </c>
      <c r="C1594" t="s">
        <v>56</v>
      </c>
      <c r="D1594" t="s">
        <v>441</v>
      </c>
      <c r="E1594" t="s">
        <v>74</v>
      </c>
      <c r="F1594">
        <v>1</v>
      </c>
    </row>
    <row r="1595" spans="1:6" x14ac:dyDescent="0.35">
      <c r="A1595" t="s">
        <v>1674</v>
      </c>
      <c r="B1595">
        <v>1980</v>
      </c>
      <c r="C1595" t="s">
        <v>56</v>
      </c>
      <c r="D1595" t="s">
        <v>73</v>
      </c>
      <c r="E1595" t="s">
        <v>74</v>
      </c>
      <c r="F1595">
        <v>1</v>
      </c>
    </row>
    <row r="1596" spans="1:6" x14ac:dyDescent="0.35">
      <c r="A1596" t="s">
        <v>1675</v>
      </c>
      <c r="B1596">
        <v>1980</v>
      </c>
      <c r="C1596" t="s">
        <v>56</v>
      </c>
      <c r="D1596" t="s">
        <v>73</v>
      </c>
      <c r="E1596" t="s">
        <v>74</v>
      </c>
      <c r="F1596">
        <v>1</v>
      </c>
    </row>
    <row r="1597" spans="1:6" x14ac:dyDescent="0.35">
      <c r="A1597" t="s">
        <v>1676</v>
      </c>
      <c r="B1597">
        <v>1980</v>
      </c>
      <c r="C1597" t="s">
        <v>56</v>
      </c>
      <c r="D1597" t="s">
        <v>441</v>
      </c>
      <c r="E1597" t="s">
        <v>74</v>
      </c>
      <c r="F1597">
        <v>1</v>
      </c>
    </row>
    <row r="1598" spans="1:6" x14ac:dyDescent="0.35">
      <c r="A1598" t="s">
        <v>1677</v>
      </c>
      <c r="B1598">
        <v>1980</v>
      </c>
      <c r="C1598" t="s">
        <v>56</v>
      </c>
      <c r="D1598" t="s">
        <v>73</v>
      </c>
      <c r="E1598" t="s">
        <v>74</v>
      </c>
      <c r="F1598">
        <v>1</v>
      </c>
    </row>
    <row r="1599" spans="1:6" x14ac:dyDescent="0.35">
      <c r="A1599" t="s">
        <v>1678</v>
      </c>
      <c r="B1599">
        <v>1980</v>
      </c>
      <c r="C1599" t="s">
        <v>55</v>
      </c>
      <c r="D1599" t="s">
        <v>73</v>
      </c>
      <c r="E1599" t="s">
        <v>74</v>
      </c>
      <c r="F1599">
        <v>1</v>
      </c>
    </row>
    <row r="1600" spans="1:6" x14ac:dyDescent="0.35">
      <c r="A1600" t="s">
        <v>1679</v>
      </c>
      <c r="B1600">
        <v>1980</v>
      </c>
      <c r="C1600" t="s">
        <v>55</v>
      </c>
      <c r="D1600" t="s">
        <v>73</v>
      </c>
      <c r="E1600" t="s">
        <v>74</v>
      </c>
      <c r="F1600">
        <v>1</v>
      </c>
    </row>
    <row r="1601" spans="1:6" x14ac:dyDescent="0.35">
      <c r="A1601" t="s">
        <v>1680</v>
      </c>
      <c r="B1601">
        <v>1980</v>
      </c>
      <c r="C1601" t="s">
        <v>55</v>
      </c>
      <c r="D1601" t="s">
        <v>73</v>
      </c>
      <c r="E1601" t="s">
        <v>74</v>
      </c>
      <c r="F1601">
        <v>1</v>
      </c>
    </row>
    <row r="1602" spans="1:6" x14ac:dyDescent="0.35">
      <c r="A1602" t="s">
        <v>1681</v>
      </c>
      <c r="B1602">
        <v>1980</v>
      </c>
      <c r="C1602" t="s">
        <v>54</v>
      </c>
      <c r="D1602" t="s">
        <v>73</v>
      </c>
      <c r="E1602" t="s">
        <v>74</v>
      </c>
      <c r="F1602">
        <v>1</v>
      </c>
    </row>
    <row r="1603" spans="1:6" x14ac:dyDescent="0.35">
      <c r="A1603" t="s">
        <v>1682</v>
      </c>
      <c r="B1603">
        <v>1980</v>
      </c>
      <c r="C1603" t="s">
        <v>56</v>
      </c>
      <c r="D1603" t="s">
        <v>73</v>
      </c>
      <c r="E1603" t="s">
        <v>74</v>
      </c>
      <c r="F1603">
        <v>1</v>
      </c>
    </row>
    <row r="1604" spans="1:6" x14ac:dyDescent="0.35">
      <c r="A1604" t="s">
        <v>1683</v>
      </c>
      <c r="B1604">
        <v>1980</v>
      </c>
      <c r="C1604" t="s">
        <v>56</v>
      </c>
      <c r="D1604" t="s">
        <v>73</v>
      </c>
      <c r="E1604" t="s">
        <v>74</v>
      </c>
      <c r="F1604">
        <v>1</v>
      </c>
    </row>
    <row r="1605" spans="1:6" x14ac:dyDescent="0.35">
      <c r="A1605" t="s">
        <v>1684</v>
      </c>
      <c r="B1605">
        <v>1980</v>
      </c>
      <c r="C1605" t="s">
        <v>56</v>
      </c>
      <c r="D1605" t="s">
        <v>117</v>
      </c>
      <c r="E1605" t="s">
        <v>74</v>
      </c>
      <c r="F1605">
        <v>1</v>
      </c>
    </row>
    <row r="1606" spans="1:6" x14ac:dyDescent="0.35">
      <c r="A1606" t="s">
        <v>1685</v>
      </c>
      <c r="B1606">
        <v>1980</v>
      </c>
      <c r="C1606" t="s">
        <v>56</v>
      </c>
      <c r="D1606" t="s">
        <v>73</v>
      </c>
      <c r="E1606" t="s">
        <v>74</v>
      </c>
      <c r="F1606">
        <v>1</v>
      </c>
    </row>
    <row r="1607" spans="1:6" x14ac:dyDescent="0.35">
      <c r="A1607" t="s">
        <v>1686</v>
      </c>
      <c r="B1607">
        <v>1980</v>
      </c>
      <c r="C1607" t="s">
        <v>56</v>
      </c>
      <c r="D1607" t="s">
        <v>117</v>
      </c>
      <c r="E1607" t="s">
        <v>74</v>
      </c>
      <c r="F1607">
        <v>1</v>
      </c>
    </row>
    <row r="1608" spans="1:6" x14ac:dyDescent="0.35">
      <c r="A1608" t="s">
        <v>1687</v>
      </c>
      <c r="B1608">
        <v>1980</v>
      </c>
      <c r="C1608" t="s">
        <v>56</v>
      </c>
      <c r="D1608" t="s">
        <v>73</v>
      </c>
      <c r="E1608" t="s">
        <v>74</v>
      </c>
      <c r="F1608">
        <v>1</v>
      </c>
    </row>
    <row r="1609" spans="1:6" x14ac:dyDescent="0.35">
      <c r="A1609" t="s">
        <v>1688</v>
      </c>
      <c r="B1609">
        <v>1980</v>
      </c>
      <c r="C1609" t="s">
        <v>56</v>
      </c>
      <c r="D1609" t="s">
        <v>73</v>
      </c>
      <c r="E1609" t="s">
        <v>74</v>
      </c>
      <c r="F1609">
        <v>1</v>
      </c>
    </row>
    <row r="1610" spans="1:6" x14ac:dyDescent="0.35">
      <c r="A1610" t="s">
        <v>1689</v>
      </c>
      <c r="B1610">
        <v>1980</v>
      </c>
      <c r="C1610" t="s">
        <v>56</v>
      </c>
      <c r="D1610" t="s">
        <v>73</v>
      </c>
      <c r="E1610" t="s">
        <v>74</v>
      </c>
      <c r="F1610">
        <v>1</v>
      </c>
    </row>
    <row r="1611" spans="1:6" x14ac:dyDescent="0.35">
      <c r="A1611" t="s">
        <v>1690</v>
      </c>
      <c r="B1611">
        <v>1980</v>
      </c>
      <c r="C1611" t="s">
        <v>56</v>
      </c>
      <c r="D1611" t="s">
        <v>73</v>
      </c>
      <c r="E1611" t="s">
        <v>74</v>
      </c>
      <c r="F1611">
        <v>1</v>
      </c>
    </row>
    <row r="1612" spans="1:6" x14ac:dyDescent="0.35">
      <c r="A1612" t="s">
        <v>1691</v>
      </c>
      <c r="B1612">
        <v>1980</v>
      </c>
      <c r="C1612" t="s">
        <v>54</v>
      </c>
      <c r="D1612" t="s">
        <v>73</v>
      </c>
      <c r="E1612" t="s">
        <v>74</v>
      </c>
      <c r="F1612">
        <v>1</v>
      </c>
    </row>
    <row r="1613" spans="1:6" x14ac:dyDescent="0.35">
      <c r="A1613" t="s">
        <v>1692</v>
      </c>
      <c r="B1613">
        <v>1980</v>
      </c>
      <c r="C1613" t="s">
        <v>55</v>
      </c>
      <c r="D1613" t="s">
        <v>73</v>
      </c>
      <c r="E1613" t="s">
        <v>74</v>
      </c>
      <c r="F1613">
        <v>1</v>
      </c>
    </row>
    <row r="1614" spans="1:6" x14ac:dyDescent="0.35">
      <c r="A1614" t="s">
        <v>1693</v>
      </c>
      <c r="B1614">
        <v>1980</v>
      </c>
      <c r="C1614" t="s">
        <v>54</v>
      </c>
      <c r="D1614" t="s">
        <v>73</v>
      </c>
      <c r="E1614" t="s">
        <v>406</v>
      </c>
      <c r="F1614">
        <v>1</v>
      </c>
    </row>
    <row r="1615" spans="1:6" x14ac:dyDescent="0.35">
      <c r="A1615" t="s">
        <v>1694</v>
      </c>
      <c r="B1615">
        <v>1980</v>
      </c>
      <c r="C1615" t="s">
        <v>55</v>
      </c>
      <c r="D1615" t="s">
        <v>73</v>
      </c>
      <c r="E1615" t="s">
        <v>406</v>
      </c>
      <c r="F1615">
        <v>1</v>
      </c>
    </row>
    <row r="1616" spans="1:6" x14ac:dyDescent="0.35">
      <c r="A1616" t="s">
        <v>1695</v>
      </c>
      <c r="B1616">
        <v>1980</v>
      </c>
      <c r="C1616" t="s">
        <v>55</v>
      </c>
      <c r="D1616" t="s">
        <v>73</v>
      </c>
      <c r="E1616" t="s">
        <v>406</v>
      </c>
      <c r="F1616">
        <v>1</v>
      </c>
    </row>
    <row r="1617" spans="1:6" x14ac:dyDescent="0.35">
      <c r="A1617" t="s">
        <v>1696</v>
      </c>
      <c r="B1617">
        <v>1980</v>
      </c>
      <c r="C1617" t="s">
        <v>55</v>
      </c>
      <c r="D1617" t="s">
        <v>73</v>
      </c>
      <c r="E1617" t="s">
        <v>406</v>
      </c>
      <c r="F1617">
        <v>1</v>
      </c>
    </row>
    <row r="1618" spans="1:6" x14ac:dyDescent="0.35">
      <c r="A1618" t="s">
        <v>1697</v>
      </c>
      <c r="B1618">
        <v>1980</v>
      </c>
      <c r="C1618" t="s">
        <v>54</v>
      </c>
      <c r="D1618" t="s">
        <v>73</v>
      </c>
      <c r="E1618" t="s">
        <v>406</v>
      </c>
      <c r="F1618">
        <v>1</v>
      </c>
    </row>
    <row r="1619" spans="1:6" x14ac:dyDescent="0.35">
      <c r="A1619" t="s">
        <v>1698</v>
      </c>
      <c r="B1619">
        <v>1980</v>
      </c>
      <c r="C1619" t="s">
        <v>55</v>
      </c>
      <c r="D1619" t="s">
        <v>73</v>
      </c>
      <c r="E1619" t="s">
        <v>406</v>
      </c>
      <c r="F1619">
        <v>1</v>
      </c>
    </row>
    <row r="1620" spans="1:6" x14ac:dyDescent="0.35">
      <c r="A1620" t="s">
        <v>1699</v>
      </c>
      <c r="B1620">
        <v>1980</v>
      </c>
      <c r="C1620" t="s">
        <v>55</v>
      </c>
      <c r="D1620" t="s">
        <v>73</v>
      </c>
      <c r="E1620" t="s">
        <v>406</v>
      </c>
      <c r="F1620">
        <v>1</v>
      </c>
    </row>
    <row r="1621" spans="1:6" x14ac:dyDescent="0.35">
      <c r="A1621" t="s">
        <v>1700</v>
      </c>
      <c r="B1621">
        <v>1980</v>
      </c>
      <c r="C1621" t="s">
        <v>54</v>
      </c>
      <c r="D1621" t="s">
        <v>73</v>
      </c>
      <c r="E1621" t="s">
        <v>406</v>
      </c>
      <c r="F1621">
        <v>1</v>
      </c>
    </row>
    <row r="1622" spans="1:6" x14ac:dyDescent="0.35">
      <c r="A1622" t="s">
        <v>1701</v>
      </c>
      <c r="B1622">
        <v>1980</v>
      </c>
      <c r="C1622" t="s">
        <v>56</v>
      </c>
      <c r="D1622" t="s">
        <v>73</v>
      </c>
      <c r="E1622" t="s">
        <v>406</v>
      </c>
      <c r="F1622">
        <v>1</v>
      </c>
    </row>
    <row r="1623" spans="1:6" x14ac:dyDescent="0.35">
      <c r="A1623" t="s">
        <v>1702</v>
      </c>
      <c r="B1623">
        <v>1980</v>
      </c>
      <c r="C1623" t="s">
        <v>56</v>
      </c>
      <c r="D1623" t="s">
        <v>73</v>
      </c>
      <c r="E1623" t="s">
        <v>406</v>
      </c>
      <c r="F1623">
        <v>1</v>
      </c>
    </row>
    <row r="1624" spans="1:6" x14ac:dyDescent="0.35">
      <c r="A1624" t="s">
        <v>1703</v>
      </c>
      <c r="B1624">
        <v>1980</v>
      </c>
      <c r="C1624" t="s">
        <v>54</v>
      </c>
      <c r="D1624" t="s">
        <v>73</v>
      </c>
      <c r="E1624" t="s">
        <v>484</v>
      </c>
      <c r="F1624">
        <v>1</v>
      </c>
    </row>
    <row r="1625" spans="1:6" x14ac:dyDescent="0.35">
      <c r="A1625" t="s">
        <v>1704</v>
      </c>
      <c r="B1625">
        <v>1980</v>
      </c>
      <c r="C1625" t="s">
        <v>54</v>
      </c>
      <c r="D1625" t="s">
        <v>73</v>
      </c>
      <c r="E1625" t="s">
        <v>484</v>
      </c>
      <c r="F1625">
        <v>1</v>
      </c>
    </row>
    <row r="1626" spans="1:6" x14ac:dyDescent="0.35">
      <c r="A1626" t="s">
        <v>1705</v>
      </c>
      <c r="B1626">
        <v>1980</v>
      </c>
      <c r="C1626" t="s">
        <v>54</v>
      </c>
      <c r="D1626" t="s">
        <v>73</v>
      </c>
      <c r="E1626" t="s">
        <v>406</v>
      </c>
      <c r="F1626">
        <v>1</v>
      </c>
    </row>
    <row r="1627" spans="1:6" x14ac:dyDescent="0.35">
      <c r="A1627" t="s">
        <v>1706</v>
      </c>
      <c r="B1627">
        <v>1980</v>
      </c>
      <c r="C1627" t="s">
        <v>54</v>
      </c>
      <c r="D1627" t="s">
        <v>73</v>
      </c>
      <c r="E1627" t="s">
        <v>406</v>
      </c>
      <c r="F1627">
        <v>1</v>
      </c>
    </row>
    <row r="1628" spans="1:6" x14ac:dyDescent="0.35">
      <c r="A1628" t="s">
        <v>1707</v>
      </c>
      <c r="B1628">
        <v>1980</v>
      </c>
      <c r="C1628" t="s">
        <v>55</v>
      </c>
      <c r="D1628" t="s">
        <v>73</v>
      </c>
      <c r="E1628" t="s">
        <v>406</v>
      </c>
      <c r="F1628">
        <v>1</v>
      </c>
    </row>
    <row r="1629" spans="1:6" x14ac:dyDescent="0.35">
      <c r="A1629" t="s">
        <v>1708</v>
      </c>
      <c r="B1629">
        <v>1980</v>
      </c>
      <c r="C1629" t="s">
        <v>56</v>
      </c>
      <c r="D1629" t="s">
        <v>117</v>
      </c>
      <c r="E1629" t="s">
        <v>406</v>
      </c>
      <c r="F1629">
        <v>1</v>
      </c>
    </row>
    <row r="1630" spans="1:6" x14ac:dyDescent="0.35">
      <c r="A1630" t="s">
        <v>1709</v>
      </c>
      <c r="B1630">
        <v>1980</v>
      </c>
      <c r="C1630" t="s">
        <v>56</v>
      </c>
      <c r="D1630" t="s">
        <v>73</v>
      </c>
      <c r="E1630" t="s">
        <v>406</v>
      </c>
      <c r="F1630">
        <v>1</v>
      </c>
    </row>
    <row r="1631" spans="1:6" x14ac:dyDescent="0.35">
      <c r="A1631" t="s">
        <v>1710</v>
      </c>
      <c r="B1631">
        <v>1980</v>
      </c>
      <c r="C1631" t="s">
        <v>56</v>
      </c>
      <c r="D1631" t="s">
        <v>73</v>
      </c>
      <c r="E1631" t="s">
        <v>406</v>
      </c>
      <c r="F1631">
        <v>1</v>
      </c>
    </row>
    <row r="1632" spans="1:6" x14ac:dyDescent="0.35">
      <c r="A1632" t="s">
        <v>1711</v>
      </c>
      <c r="B1632">
        <v>1980</v>
      </c>
      <c r="C1632" t="s">
        <v>56</v>
      </c>
      <c r="D1632" t="s">
        <v>73</v>
      </c>
      <c r="E1632" t="s">
        <v>406</v>
      </c>
      <c r="F1632">
        <v>1</v>
      </c>
    </row>
    <row r="1633" spans="1:6" x14ac:dyDescent="0.35">
      <c r="A1633" t="s">
        <v>1712</v>
      </c>
      <c r="B1633">
        <v>1980</v>
      </c>
      <c r="C1633" t="s">
        <v>56</v>
      </c>
      <c r="D1633" t="s">
        <v>73</v>
      </c>
      <c r="E1633" t="s">
        <v>406</v>
      </c>
      <c r="F1633">
        <v>1</v>
      </c>
    </row>
    <row r="1634" spans="1:6" x14ac:dyDescent="0.35">
      <c r="A1634" t="s">
        <v>1713</v>
      </c>
      <c r="B1634">
        <v>1980</v>
      </c>
      <c r="C1634" t="s">
        <v>56</v>
      </c>
      <c r="D1634" t="s">
        <v>73</v>
      </c>
      <c r="E1634" t="s">
        <v>406</v>
      </c>
      <c r="F1634">
        <v>1</v>
      </c>
    </row>
    <row r="1635" spans="1:6" x14ac:dyDescent="0.35">
      <c r="A1635" t="s">
        <v>1714</v>
      </c>
      <c r="B1635">
        <v>1980</v>
      </c>
      <c r="C1635" t="s">
        <v>56</v>
      </c>
      <c r="D1635" t="s">
        <v>73</v>
      </c>
      <c r="E1635" t="s">
        <v>406</v>
      </c>
      <c r="F1635">
        <v>1</v>
      </c>
    </row>
    <row r="1636" spans="1:6" x14ac:dyDescent="0.35">
      <c r="A1636" t="s">
        <v>1715</v>
      </c>
      <c r="B1636">
        <v>1980</v>
      </c>
      <c r="C1636" t="s">
        <v>56</v>
      </c>
      <c r="D1636" t="s">
        <v>73</v>
      </c>
      <c r="E1636" t="s">
        <v>406</v>
      </c>
      <c r="F1636">
        <v>1</v>
      </c>
    </row>
    <row r="1637" spans="1:6" x14ac:dyDescent="0.35">
      <c r="A1637" t="s">
        <v>1716</v>
      </c>
      <c r="B1637">
        <v>1980</v>
      </c>
      <c r="C1637" t="s">
        <v>56</v>
      </c>
      <c r="D1637" t="s">
        <v>117</v>
      </c>
      <c r="E1637" t="s">
        <v>406</v>
      </c>
      <c r="F1637">
        <v>1</v>
      </c>
    </row>
    <row r="1638" spans="1:6" x14ac:dyDescent="0.35">
      <c r="A1638" t="s">
        <v>1717</v>
      </c>
      <c r="B1638">
        <v>1980</v>
      </c>
      <c r="C1638" t="s">
        <v>54</v>
      </c>
      <c r="D1638" t="s">
        <v>73</v>
      </c>
      <c r="E1638" t="s">
        <v>74</v>
      </c>
      <c r="F1638">
        <v>1</v>
      </c>
    </row>
    <row r="1639" spans="1:6" x14ac:dyDescent="0.35">
      <c r="A1639" t="s">
        <v>1718</v>
      </c>
      <c r="B1639">
        <v>1980</v>
      </c>
      <c r="C1639" t="s">
        <v>54</v>
      </c>
      <c r="D1639" t="s">
        <v>73</v>
      </c>
      <c r="E1639" t="s">
        <v>484</v>
      </c>
      <c r="F1639">
        <v>1</v>
      </c>
    </row>
    <row r="1640" spans="1:6" x14ac:dyDescent="0.35">
      <c r="A1640" t="s">
        <v>1719</v>
      </c>
      <c r="B1640">
        <v>1980</v>
      </c>
      <c r="C1640" t="s">
        <v>54</v>
      </c>
      <c r="D1640" t="s">
        <v>73</v>
      </c>
      <c r="E1640" t="s">
        <v>484</v>
      </c>
      <c r="F1640">
        <v>1</v>
      </c>
    </row>
    <row r="1641" spans="1:6" x14ac:dyDescent="0.35">
      <c r="A1641" t="s">
        <v>1720</v>
      </c>
      <c r="B1641">
        <v>1980</v>
      </c>
      <c r="C1641" t="s">
        <v>55</v>
      </c>
      <c r="D1641" t="s">
        <v>73</v>
      </c>
      <c r="E1641" t="s">
        <v>484</v>
      </c>
      <c r="F1641">
        <v>1</v>
      </c>
    </row>
    <row r="1642" spans="1:6" x14ac:dyDescent="0.35">
      <c r="A1642" t="s">
        <v>1721</v>
      </c>
      <c r="B1642">
        <v>1980</v>
      </c>
      <c r="C1642" t="s">
        <v>54</v>
      </c>
      <c r="D1642" t="s">
        <v>73</v>
      </c>
      <c r="E1642" t="s">
        <v>484</v>
      </c>
      <c r="F1642">
        <v>1</v>
      </c>
    </row>
    <row r="1643" spans="1:6" x14ac:dyDescent="0.35">
      <c r="A1643" t="s">
        <v>1722</v>
      </c>
      <c r="B1643">
        <v>1980</v>
      </c>
      <c r="C1643" t="s">
        <v>54</v>
      </c>
      <c r="D1643" t="s">
        <v>73</v>
      </c>
      <c r="E1643" t="s">
        <v>484</v>
      </c>
      <c r="F1643">
        <v>1</v>
      </c>
    </row>
    <row r="1644" spans="1:6" x14ac:dyDescent="0.35">
      <c r="A1644" t="s">
        <v>1723</v>
      </c>
      <c r="B1644">
        <v>1980</v>
      </c>
      <c r="C1644" t="s">
        <v>54</v>
      </c>
      <c r="D1644" t="s">
        <v>73</v>
      </c>
      <c r="E1644" t="s">
        <v>484</v>
      </c>
      <c r="F1644">
        <v>1</v>
      </c>
    </row>
    <row r="1645" spans="1:6" x14ac:dyDescent="0.35">
      <c r="A1645" t="s">
        <v>1724</v>
      </c>
      <c r="B1645">
        <v>1980</v>
      </c>
      <c r="C1645" t="s">
        <v>54</v>
      </c>
      <c r="D1645" t="s">
        <v>73</v>
      </c>
      <c r="E1645" t="s">
        <v>484</v>
      </c>
      <c r="F1645">
        <v>1</v>
      </c>
    </row>
    <row r="1646" spans="1:6" x14ac:dyDescent="0.35">
      <c r="A1646" t="s">
        <v>1725</v>
      </c>
      <c r="B1646">
        <v>1980</v>
      </c>
      <c r="C1646" t="s">
        <v>54</v>
      </c>
      <c r="D1646" t="s">
        <v>73</v>
      </c>
      <c r="E1646" t="s">
        <v>484</v>
      </c>
      <c r="F1646">
        <v>1</v>
      </c>
    </row>
    <row r="1647" spans="1:6" x14ac:dyDescent="0.35">
      <c r="A1647" t="s">
        <v>1726</v>
      </c>
      <c r="B1647">
        <v>1980</v>
      </c>
      <c r="C1647" t="s">
        <v>56</v>
      </c>
      <c r="D1647" t="s">
        <v>441</v>
      </c>
      <c r="E1647" t="s">
        <v>74</v>
      </c>
      <c r="F1647">
        <v>1</v>
      </c>
    </row>
    <row r="1648" spans="1:6" x14ac:dyDescent="0.35">
      <c r="A1648" t="s">
        <v>1727</v>
      </c>
      <c r="B1648">
        <v>1980</v>
      </c>
      <c r="C1648" t="s">
        <v>56</v>
      </c>
      <c r="D1648" t="s">
        <v>73</v>
      </c>
      <c r="E1648" t="s">
        <v>74</v>
      </c>
      <c r="F1648">
        <v>1</v>
      </c>
    </row>
    <row r="1649" spans="1:6" x14ac:dyDescent="0.35">
      <c r="A1649" t="s">
        <v>1728</v>
      </c>
      <c r="B1649">
        <v>1980</v>
      </c>
      <c r="C1649" t="s">
        <v>56</v>
      </c>
      <c r="D1649" t="s">
        <v>73</v>
      </c>
      <c r="E1649" t="s">
        <v>74</v>
      </c>
      <c r="F1649">
        <v>1</v>
      </c>
    </row>
    <row r="1650" spans="1:6" x14ac:dyDescent="0.35">
      <c r="A1650" t="s">
        <v>1729</v>
      </c>
      <c r="B1650">
        <v>1980</v>
      </c>
      <c r="C1650" t="s">
        <v>56</v>
      </c>
      <c r="D1650" t="s">
        <v>73</v>
      </c>
      <c r="E1650" t="s">
        <v>74</v>
      </c>
      <c r="F1650">
        <v>1</v>
      </c>
    </row>
    <row r="1651" spans="1:6" x14ac:dyDescent="0.35">
      <c r="A1651" t="s">
        <v>1730</v>
      </c>
      <c r="B1651">
        <v>1980</v>
      </c>
      <c r="C1651" t="s">
        <v>56</v>
      </c>
      <c r="D1651" t="s">
        <v>73</v>
      </c>
      <c r="E1651" t="s">
        <v>74</v>
      </c>
      <c r="F1651">
        <v>1</v>
      </c>
    </row>
    <row r="1652" spans="1:6" x14ac:dyDescent="0.35">
      <c r="A1652" t="s">
        <v>1731</v>
      </c>
      <c r="B1652">
        <v>1980</v>
      </c>
      <c r="C1652" t="s">
        <v>56</v>
      </c>
      <c r="D1652" t="s">
        <v>73</v>
      </c>
      <c r="E1652" t="s">
        <v>74</v>
      </c>
      <c r="F1652">
        <v>1</v>
      </c>
    </row>
    <row r="1653" spans="1:6" x14ac:dyDescent="0.35">
      <c r="A1653" t="s">
        <v>1732</v>
      </c>
      <c r="B1653">
        <v>1980</v>
      </c>
      <c r="C1653" t="s">
        <v>56</v>
      </c>
      <c r="D1653" t="s">
        <v>73</v>
      </c>
      <c r="E1653" t="s">
        <v>74</v>
      </c>
      <c r="F1653">
        <v>1</v>
      </c>
    </row>
    <row r="1654" spans="1:6" x14ac:dyDescent="0.35">
      <c r="A1654" t="s">
        <v>1733</v>
      </c>
      <c r="B1654">
        <v>1980</v>
      </c>
      <c r="C1654" t="s">
        <v>56</v>
      </c>
      <c r="D1654" t="s">
        <v>73</v>
      </c>
      <c r="E1654" t="s">
        <v>74</v>
      </c>
      <c r="F1654">
        <v>1</v>
      </c>
    </row>
    <row r="1655" spans="1:6" x14ac:dyDescent="0.35">
      <c r="A1655" t="s">
        <v>1734</v>
      </c>
      <c r="B1655">
        <v>1980</v>
      </c>
      <c r="C1655" t="s">
        <v>56</v>
      </c>
      <c r="D1655" t="s">
        <v>73</v>
      </c>
      <c r="E1655" t="s">
        <v>74</v>
      </c>
      <c r="F1655">
        <v>1</v>
      </c>
    </row>
    <row r="1656" spans="1:6" x14ac:dyDescent="0.35">
      <c r="A1656" t="s">
        <v>1735</v>
      </c>
      <c r="B1656">
        <v>1980</v>
      </c>
      <c r="C1656" t="s">
        <v>56</v>
      </c>
      <c r="D1656" t="s">
        <v>73</v>
      </c>
      <c r="E1656" t="s">
        <v>74</v>
      </c>
      <c r="F1656">
        <v>1</v>
      </c>
    </row>
    <row r="1657" spans="1:6" x14ac:dyDescent="0.35">
      <c r="A1657" t="s">
        <v>1736</v>
      </c>
      <c r="B1657">
        <v>1980</v>
      </c>
      <c r="C1657" t="s">
        <v>56</v>
      </c>
      <c r="D1657" t="s">
        <v>73</v>
      </c>
      <c r="E1657" t="s">
        <v>74</v>
      </c>
      <c r="F1657">
        <v>1</v>
      </c>
    </row>
    <row r="1658" spans="1:6" x14ac:dyDescent="0.35">
      <c r="A1658" t="s">
        <v>1737</v>
      </c>
      <c r="B1658">
        <v>1980</v>
      </c>
      <c r="C1658" t="s">
        <v>56</v>
      </c>
      <c r="D1658" t="s">
        <v>73</v>
      </c>
      <c r="E1658" t="s">
        <v>74</v>
      </c>
      <c r="F1658">
        <v>1</v>
      </c>
    </row>
    <row r="1659" spans="1:6" x14ac:dyDescent="0.35">
      <c r="A1659" t="s">
        <v>1738</v>
      </c>
      <c r="B1659">
        <v>1980</v>
      </c>
      <c r="C1659" t="s">
        <v>54</v>
      </c>
      <c r="D1659" t="s">
        <v>73</v>
      </c>
      <c r="E1659" t="s">
        <v>74</v>
      </c>
      <c r="F1659">
        <v>1</v>
      </c>
    </row>
    <row r="1660" spans="1:6" x14ac:dyDescent="0.35">
      <c r="A1660" t="s">
        <v>1739</v>
      </c>
      <c r="B1660">
        <v>1980</v>
      </c>
      <c r="C1660" t="s">
        <v>54</v>
      </c>
      <c r="D1660" t="s">
        <v>73</v>
      </c>
      <c r="E1660" t="s">
        <v>74</v>
      </c>
      <c r="F1660">
        <v>1</v>
      </c>
    </row>
    <row r="1661" spans="1:6" x14ac:dyDescent="0.35">
      <c r="A1661" t="s">
        <v>1740</v>
      </c>
      <c r="B1661">
        <v>1980</v>
      </c>
      <c r="C1661" t="s">
        <v>54</v>
      </c>
      <c r="D1661" t="s">
        <v>73</v>
      </c>
      <c r="E1661" t="s">
        <v>406</v>
      </c>
      <c r="F1661">
        <v>1</v>
      </c>
    </row>
    <row r="1662" spans="1:6" x14ac:dyDescent="0.35">
      <c r="A1662" t="s">
        <v>1741</v>
      </c>
      <c r="B1662">
        <v>1980</v>
      </c>
      <c r="C1662" t="s">
        <v>56</v>
      </c>
      <c r="D1662" t="s">
        <v>73</v>
      </c>
      <c r="E1662" t="s">
        <v>406</v>
      </c>
      <c r="F1662">
        <v>1</v>
      </c>
    </row>
    <row r="1663" spans="1:6" x14ac:dyDescent="0.35">
      <c r="A1663" t="s">
        <v>1742</v>
      </c>
      <c r="B1663">
        <v>1980</v>
      </c>
      <c r="C1663" t="s">
        <v>55</v>
      </c>
      <c r="D1663" t="s">
        <v>73</v>
      </c>
      <c r="E1663" t="s">
        <v>406</v>
      </c>
      <c r="F1663">
        <v>1</v>
      </c>
    </row>
    <row r="1664" spans="1:6" x14ac:dyDescent="0.35">
      <c r="A1664" t="s">
        <v>1743</v>
      </c>
      <c r="B1664">
        <v>1980</v>
      </c>
      <c r="C1664" t="s">
        <v>55</v>
      </c>
      <c r="D1664" t="s">
        <v>73</v>
      </c>
      <c r="E1664" t="s">
        <v>406</v>
      </c>
      <c r="F1664">
        <v>1</v>
      </c>
    </row>
    <row r="1665" spans="1:6" x14ac:dyDescent="0.35">
      <c r="A1665" t="s">
        <v>1744</v>
      </c>
      <c r="B1665">
        <v>1980</v>
      </c>
      <c r="C1665" t="s">
        <v>56</v>
      </c>
      <c r="D1665" t="s">
        <v>73</v>
      </c>
      <c r="E1665" t="s">
        <v>406</v>
      </c>
      <c r="F1665">
        <v>1</v>
      </c>
    </row>
    <row r="1666" spans="1:6" x14ac:dyDescent="0.35">
      <c r="A1666" t="s">
        <v>1745</v>
      </c>
      <c r="B1666">
        <v>1980</v>
      </c>
      <c r="C1666" t="s">
        <v>56</v>
      </c>
      <c r="D1666" t="s">
        <v>73</v>
      </c>
      <c r="E1666" t="s">
        <v>406</v>
      </c>
      <c r="F1666">
        <v>1</v>
      </c>
    </row>
    <row r="1667" spans="1:6" x14ac:dyDescent="0.35">
      <c r="A1667" t="s">
        <v>1746</v>
      </c>
      <c r="B1667">
        <v>1980</v>
      </c>
      <c r="C1667" t="s">
        <v>56</v>
      </c>
      <c r="D1667" t="s">
        <v>73</v>
      </c>
      <c r="E1667" t="s">
        <v>406</v>
      </c>
      <c r="F1667">
        <v>1</v>
      </c>
    </row>
    <row r="1668" spans="1:6" x14ac:dyDescent="0.35">
      <c r="A1668" t="s">
        <v>1747</v>
      </c>
      <c r="B1668">
        <v>1980</v>
      </c>
      <c r="C1668" t="s">
        <v>56</v>
      </c>
      <c r="D1668" t="s">
        <v>73</v>
      </c>
      <c r="E1668" t="s">
        <v>406</v>
      </c>
      <c r="F1668">
        <v>1</v>
      </c>
    </row>
    <row r="1669" spans="1:6" x14ac:dyDescent="0.35">
      <c r="A1669" t="s">
        <v>1748</v>
      </c>
      <c r="B1669">
        <v>1980</v>
      </c>
      <c r="C1669" t="s">
        <v>56</v>
      </c>
      <c r="D1669" t="s">
        <v>73</v>
      </c>
      <c r="E1669" t="s">
        <v>406</v>
      </c>
      <c r="F1669">
        <v>1</v>
      </c>
    </row>
    <row r="1670" spans="1:6" x14ac:dyDescent="0.35">
      <c r="A1670" t="s">
        <v>1749</v>
      </c>
      <c r="B1670">
        <v>1980</v>
      </c>
      <c r="C1670" t="s">
        <v>56</v>
      </c>
      <c r="D1670" t="s">
        <v>73</v>
      </c>
      <c r="E1670" t="s">
        <v>406</v>
      </c>
      <c r="F1670">
        <v>1</v>
      </c>
    </row>
    <row r="1671" spans="1:6" x14ac:dyDescent="0.35">
      <c r="A1671" t="s">
        <v>1750</v>
      </c>
      <c r="B1671">
        <v>1980</v>
      </c>
      <c r="C1671" t="s">
        <v>56</v>
      </c>
      <c r="D1671" t="s">
        <v>73</v>
      </c>
      <c r="E1671" t="s">
        <v>406</v>
      </c>
      <c r="F1671">
        <v>1</v>
      </c>
    </row>
    <row r="1672" spans="1:6" x14ac:dyDescent="0.35">
      <c r="A1672" t="s">
        <v>1751</v>
      </c>
      <c r="B1672">
        <v>1980</v>
      </c>
      <c r="C1672" t="s">
        <v>56</v>
      </c>
      <c r="D1672" t="s">
        <v>117</v>
      </c>
      <c r="E1672" t="s">
        <v>406</v>
      </c>
      <c r="F1672">
        <v>1</v>
      </c>
    </row>
    <row r="1673" spans="1:6" x14ac:dyDescent="0.35">
      <c r="A1673" t="s">
        <v>1752</v>
      </c>
      <c r="B1673">
        <v>1980</v>
      </c>
      <c r="C1673" t="s">
        <v>56</v>
      </c>
      <c r="D1673" t="s">
        <v>73</v>
      </c>
      <c r="E1673" t="s">
        <v>406</v>
      </c>
      <c r="F1673">
        <v>1</v>
      </c>
    </row>
    <row r="1674" spans="1:6" x14ac:dyDescent="0.35">
      <c r="A1674" t="s">
        <v>1753</v>
      </c>
      <c r="B1674">
        <v>1980</v>
      </c>
      <c r="C1674" t="s">
        <v>56</v>
      </c>
      <c r="D1674" t="s">
        <v>73</v>
      </c>
      <c r="E1674" t="s">
        <v>406</v>
      </c>
      <c r="F1674">
        <v>1</v>
      </c>
    </row>
    <row r="1675" spans="1:6" x14ac:dyDescent="0.35">
      <c r="A1675" t="s">
        <v>1754</v>
      </c>
      <c r="B1675">
        <v>1980</v>
      </c>
      <c r="C1675" t="s">
        <v>56</v>
      </c>
      <c r="D1675" t="s">
        <v>73</v>
      </c>
      <c r="E1675" t="s">
        <v>406</v>
      </c>
      <c r="F1675">
        <v>1</v>
      </c>
    </row>
    <row r="1676" spans="1:6" x14ac:dyDescent="0.35">
      <c r="A1676" t="s">
        <v>1755</v>
      </c>
      <c r="B1676">
        <v>1980</v>
      </c>
      <c r="C1676" t="s">
        <v>56</v>
      </c>
      <c r="D1676" t="s">
        <v>73</v>
      </c>
      <c r="E1676" t="s">
        <v>406</v>
      </c>
      <c r="F1676">
        <v>1</v>
      </c>
    </row>
    <row r="1677" spans="1:6" x14ac:dyDescent="0.35">
      <c r="A1677" t="s">
        <v>1756</v>
      </c>
      <c r="B1677">
        <v>1980</v>
      </c>
      <c r="C1677" t="s">
        <v>56</v>
      </c>
      <c r="D1677" t="s">
        <v>117</v>
      </c>
      <c r="E1677" t="s">
        <v>406</v>
      </c>
      <c r="F1677">
        <v>1</v>
      </c>
    </row>
    <row r="1678" spans="1:6" x14ac:dyDescent="0.35">
      <c r="A1678" t="s">
        <v>1757</v>
      </c>
      <c r="B1678">
        <v>1980</v>
      </c>
      <c r="C1678" t="s">
        <v>56</v>
      </c>
      <c r="D1678" t="s">
        <v>73</v>
      </c>
      <c r="E1678" t="s">
        <v>406</v>
      </c>
      <c r="F1678">
        <v>1</v>
      </c>
    </row>
    <row r="1679" spans="1:6" x14ac:dyDescent="0.35">
      <c r="A1679" t="s">
        <v>1758</v>
      </c>
      <c r="B1679">
        <v>1980</v>
      </c>
      <c r="C1679" t="s">
        <v>56</v>
      </c>
      <c r="D1679" t="s">
        <v>73</v>
      </c>
      <c r="E1679" t="s">
        <v>406</v>
      </c>
      <c r="F1679">
        <v>1</v>
      </c>
    </row>
    <row r="1680" spans="1:6" x14ac:dyDescent="0.35">
      <c r="A1680" t="s">
        <v>1759</v>
      </c>
      <c r="B1680">
        <v>1980</v>
      </c>
      <c r="C1680" t="s">
        <v>56</v>
      </c>
      <c r="D1680" t="s">
        <v>73</v>
      </c>
      <c r="E1680" t="s">
        <v>406</v>
      </c>
      <c r="F1680">
        <v>1</v>
      </c>
    </row>
    <row r="1681" spans="1:6" x14ac:dyDescent="0.35">
      <c r="A1681" t="s">
        <v>1760</v>
      </c>
      <c r="B1681">
        <v>1980</v>
      </c>
      <c r="C1681" t="s">
        <v>56</v>
      </c>
      <c r="D1681" t="s">
        <v>73</v>
      </c>
      <c r="E1681" t="s">
        <v>406</v>
      </c>
      <c r="F1681">
        <v>1</v>
      </c>
    </row>
    <row r="1682" spans="1:6" x14ac:dyDescent="0.35">
      <c r="A1682" t="s">
        <v>1761</v>
      </c>
      <c r="B1682">
        <v>1980</v>
      </c>
      <c r="C1682" t="s">
        <v>56</v>
      </c>
      <c r="D1682" t="s">
        <v>73</v>
      </c>
      <c r="E1682" t="s">
        <v>406</v>
      </c>
      <c r="F1682">
        <v>1</v>
      </c>
    </row>
    <row r="1683" spans="1:6" x14ac:dyDescent="0.35">
      <c r="A1683" t="s">
        <v>1762</v>
      </c>
      <c r="B1683">
        <v>1980</v>
      </c>
      <c r="C1683" t="s">
        <v>56</v>
      </c>
      <c r="D1683" t="s">
        <v>73</v>
      </c>
      <c r="E1683" t="s">
        <v>406</v>
      </c>
      <c r="F1683">
        <v>1</v>
      </c>
    </row>
    <row r="1684" spans="1:6" x14ac:dyDescent="0.35">
      <c r="A1684" t="s">
        <v>1763</v>
      </c>
      <c r="B1684">
        <v>1980</v>
      </c>
      <c r="C1684" t="s">
        <v>56</v>
      </c>
      <c r="D1684" t="s">
        <v>73</v>
      </c>
      <c r="E1684" t="s">
        <v>406</v>
      </c>
      <c r="F1684">
        <v>1</v>
      </c>
    </row>
    <row r="1685" spans="1:6" x14ac:dyDescent="0.35">
      <c r="A1685" t="s">
        <v>1764</v>
      </c>
      <c r="B1685">
        <v>1980</v>
      </c>
      <c r="C1685" t="s">
        <v>56</v>
      </c>
      <c r="D1685" t="s">
        <v>73</v>
      </c>
      <c r="E1685" t="s">
        <v>406</v>
      </c>
      <c r="F1685">
        <v>1</v>
      </c>
    </row>
    <row r="1686" spans="1:6" x14ac:dyDescent="0.35">
      <c r="A1686" t="s">
        <v>1765</v>
      </c>
      <c r="B1686">
        <v>1980</v>
      </c>
      <c r="C1686" t="s">
        <v>56</v>
      </c>
      <c r="D1686" t="s">
        <v>73</v>
      </c>
      <c r="E1686" t="s">
        <v>406</v>
      </c>
      <c r="F1686">
        <v>1</v>
      </c>
    </row>
    <row r="1687" spans="1:6" x14ac:dyDescent="0.35">
      <c r="A1687" t="s">
        <v>1766</v>
      </c>
      <c r="B1687">
        <v>1980</v>
      </c>
      <c r="C1687" t="s">
        <v>56</v>
      </c>
      <c r="D1687" t="s">
        <v>117</v>
      </c>
      <c r="E1687" t="s">
        <v>406</v>
      </c>
      <c r="F1687">
        <v>1</v>
      </c>
    </row>
    <row r="1688" spans="1:6" x14ac:dyDescent="0.35">
      <c r="A1688" t="s">
        <v>1767</v>
      </c>
      <c r="B1688">
        <v>1980</v>
      </c>
      <c r="C1688" t="s">
        <v>56</v>
      </c>
      <c r="D1688" t="s">
        <v>117</v>
      </c>
      <c r="E1688" t="s">
        <v>406</v>
      </c>
      <c r="F1688">
        <v>1</v>
      </c>
    </row>
    <row r="1689" spans="1:6" x14ac:dyDescent="0.35">
      <c r="A1689" t="s">
        <v>1768</v>
      </c>
      <c r="B1689">
        <v>1980</v>
      </c>
      <c r="C1689" t="s">
        <v>56</v>
      </c>
      <c r="D1689" t="s">
        <v>73</v>
      </c>
      <c r="E1689" t="s">
        <v>406</v>
      </c>
      <c r="F1689">
        <v>1</v>
      </c>
    </row>
    <row r="1690" spans="1:6" x14ac:dyDescent="0.35">
      <c r="A1690" t="s">
        <v>1769</v>
      </c>
      <c r="B1690">
        <v>1980</v>
      </c>
      <c r="C1690" t="s">
        <v>56</v>
      </c>
      <c r="D1690" t="s">
        <v>73</v>
      </c>
      <c r="E1690" t="s">
        <v>406</v>
      </c>
      <c r="F1690">
        <v>1</v>
      </c>
    </row>
    <row r="1691" spans="1:6" x14ac:dyDescent="0.35">
      <c r="A1691" t="s">
        <v>1770</v>
      </c>
      <c r="B1691">
        <v>1980</v>
      </c>
      <c r="C1691" t="s">
        <v>56</v>
      </c>
      <c r="D1691" t="s">
        <v>73</v>
      </c>
      <c r="E1691" t="s">
        <v>406</v>
      </c>
      <c r="F1691">
        <v>1</v>
      </c>
    </row>
    <row r="1692" spans="1:6" x14ac:dyDescent="0.35">
      <c r="A1692" t="s">
        <v>1771</v>
      </c>
      <c r="B1692">
        <v>1980</v>
      </c>
      <c r="C1692" t="s">
        <v>56</v>
      </c>
      <c r="D1692" t="s">
        <v>73</v>
      </c>
      <c r="E1692" t="s">
        <v>406</v>
      </c>
      <c r="F1692">
        <v>1</v>
      </c>
    </row>
    <row r="1693" spans="1:6" x14ac:dyDescent="0.35">
      <c r="A1693" t="s">
        <v>1772</v>
      </c>
      <c r="B1693">
        <v>1980</v>
      </c>
      <c r="C1693" t="s">
        <v>56</v>
      </c>
      <c r="D1693" t="s">
        <v>73</v>
      </c>
      <c r="E1693" t="s">
        <v>406</v>
      </c>
      <c r="F1693">
        <v>1</v>
      </c>
    </row>
    <row r="1694" spans="1:6" x14ac:dyDescent="0.35">
      <c r="A1694" t="s">
        <v>1773</v>
      </c>
      <c r="B1694">
        <v>1980</v>
      </c>
      <c r="C1694" t="s">
        <v>56</v>
      </c>
      <c r="D1694" t="s">
        <v>73</v>
      </c>
      <c r="E1694" t="s">
        <v>406</v>
      </c>
      <c r="F1694">
        <v>1</v>
      </c>
    </row>
    <row r="1695" spans="1:6" x14ac:dyDescent="0.35">
      <c r="A1695" t="s">
        <v>1774</v>
      </c>
      <c r="B1695">
        <v>1980</v>
      </c>
      <c r="C1695" t="s">
        <v>56</v>
      </c>
      <c r="D1695" t="s">
        <v>73</v>
      </c>
      <c r="E1695" t="s">
        <v>406</v>
      </c>
      <c r="F1695">
        <v>1</v>
      </c>
    </row>
    <row r="1696" spans="1:6" x14ac:dyDescent="0.35">
      <c r="A1696" t="s">
        <v>1775</v>
      </c>
      <c r="B1696">
        <v>1980</v>
      </c>
      <c r="C1696" t="s">
        <v>56</v>
      </c>
      <c r="D1696" t="s">
        <v>73</v>
      </c>
      <c r="E1696" t="s">
        <v>406</v>
      </c>
      <c r="F1696">
        <v>1</v>
      </c>
    </row>
    <row r="1697" spans="1:6" x14ac:dyDescent="0.35">
      <c r="A1697" t="s">
        <v>1776</v>
      </c>
      <c r="B1697">
        <v>1980</v>
      </c>
      <c r="C1697" t="s">
        <v>56</v>
      </c>
      <c r="D1697" t="s">
        <v>73</v>
      </c>
      <c r="E1697" t="s">
        <v>406</v>
      </c>
      <c r="F1697">
        <v>1</v>
      </c>
    </row>
    <row r="1698" spans="1:6" x14ac:dyDescent="0.35">
      <c r="A1698" t="s">
        <v>1777</v>
      </c>
      <c r="B1698">
        <v>1980</v>
      </c>
      <c r="C1698" t="s">
        <v>56</v>
      </c>
      <c r="D1698" t="s">
        <v>73</v>
      </c>
      <c r="E1698" t="s">
        <v>406</v>
      </c>
      <c r="F1698">
        <v>1</v>
      </c>
    </row>
    <row r="1699" spans="1:6" x14ac:dyDescent="0.35">
      <c r="A1699" t="s">
        <v>1778</v>
      </c>
      <c r="B1699">
        <v>1980</v>
      </c>
      <c r="C1699" t="s">
        <v>56</v>
      </c>
      <c r="D1699" t="s">
        <v>73</v>
      </c>
      <c r="E1699" t="s">
        <v>406</v>
      </c>
      <c r="F1699">
        <v>1</v>
      </c>
    </row>
    <row r="1700" spans="1:6" x14ac:dyDescent="0.35">
      <c r="A1700" t="s">
        <v>1779</v>
      </c>
      <c r="B1700">
        <v>1980</v>
      </c>
      <c r="C1700" t="s">
        <v>56</v>
      </c>
      <c r="D1700" t="s">
        <v>73</v>
      </c>
      <c r="E1700" t="s">
        <v>406</v>
      </c>
      <c r="F1700">
        <v>1</v>
      </c>
    </row>
    <row r="1701" spans="1:6" x14ac:dyDescent="0.35">
      <c r="A1701" t="s">
        <v>1780</v>
      </c>
      <c r="B1701">
        <v>1980</v>
      </c>
      <c r="C1701" t="s">
        <v>56</v>
      </c>
      <c r="D1701" t="s">
        <v>73</v>
      </c>
      <c r="E1701" t="s">
        <v>406</v>
      </c>
      <c r="F1701">
        <v>1</v>
      </c>
    </row>
    <row r="1702" spans="1:6" x14ac:dyDescent="0.35">
      <c r="A1702" t="s">
        <v>1781</v>
      </c>
      <c r="B1702">
        <v>1980</v>
      </c>
      <c r="C1702" t="s">
        <v>56</v>
      </c>
      <c r="D1702" t="s">
        <v>73</v>
      </c>
      <c r="E1702" t="s">
        <v>406</v>
      </c>
      <c r="F1702">
        <v>1</v>
      </c>
    </row>
    <row r="1703" spans="1:6" x14ac:dyDescent="0.35">
      <c r="A1703" t="s">
        <v>1782</v>
      </c>
      <c r="B1703">
        <v>1980</v>
      </c>
      <c r="C1703" t="s">
        <v>56</v>
      </c>
      <c r="D1703" t="s">
        <v>73</v>
      </c>
      <c r="E1703" t="s">
        <v>406</v>
      </c>
      <c r="F1703">
        <v>1</v>
      </c>
    </row>
    <row r="1704" spans="1:6" x14ac:dyDescent="0.35">
      <c r="A1704" t="s">
        <v>1783</v>
      </c>
      <c r="B1704">
        <v>1980</v>
      </c>
      <c r="C1704" t="s">
        <v>56</v>
      </c>
      <c r="D1704" t="s">
        <v>73</v>
      </c>
      <c r="E1704" t="s">
        <v>406</v>
      </c>
      <c r="F1704">
        <v>1</v>
      </c>
    </row>
    <row r="1705" spans="1:6" x14ac:dyDescent="0.35">
      <c r="A1705" t="s">
        <v>1784</v>
      </c>
      <c r="B1705">
        <v>1980</v>
      </c>
      <c r="C1705" t="s">
        <v>56</v>
      </c>
      <c r="D1705" t="s">
        <v>73</v>
      </c>
      <c r="E1705" t="s">
        <v>406</v>
      </c>
      <c r="F1705">
        <v>1</v>
      </c>
    </row>
    <row r="1706" spans="1:6" x14ac:dyDescent="0.35">
      <c r="A1706" t="s">
        <v>1785</v>
      </c>
      <c r="B1706">
        <v>1980</v>
      </c>
      <c r="C1706" t="s">
        <v>56</v>
      </c>
      <c r="D1706" t="s">
        <v>73</v>
      </c>
      <c r="E1706" t="s">
        <v>406</v>
      </c>
      <c r="F1706">
        <v>1</v>
      </c>
    </row>
    <row r="1707" spans="1:6" x14ac:dyDescent="0.35">
      <c r="A1707" t="s">
        <v>1786</v>
      </c>
      <c r="B1707">
        <v>1980</v>
      </c>
      <c r="C1707" t="s">
        <v>56</v>
      </c>
      <c r="D1707" t="s">
        <v>73</v>
      </c>
      <c r="E1707" t="s">
        <v>406</v>
      </c>
      <c r="F1707">
        <v>1</v>
      </c>
    </row>
    <row r="1708" spans="1:6" x14ac:dyDescent="0.35">
      <c r="A1708" t="s">
        <v>1787</v>
      </c>
      <c r="B1708">
        <v>1980</v>
      </c>
      <c r="C1708" t="s">
        <v>56</v>
      </c>
      <c r="D1708" t="s">
        <v>73</v>
      </c>
      <c r="E1708" t="s">
        <v>406</v>
      </c>
      <c r="F1708">
        <v>1</v>
      </c>
    </row>
    <row r="1709" spans="1:6" x14ac:dyDescent="0.35">
      <c r="A1709" t="s">
        <v>1788</v>
      </c>
      <c r="B1709">
        <v>1980</v>
      </c>
      <c r="C1709" t="s">
        <v>56</v>
      </c>
      <c r="D1709" t="s">
        <v>73</v>
      </c>
      <c r="E1709" t="s">
        <v>406</v>
      </c>
      <c r="F1709">
        <v>1</v>
      </c>
    </row>
    <row r="1710" spans="1:6" x14ac:dyDescent="0.35">
      <c r="A1710" t="s">
        <v>1789</v>
      </c>
      <c r="B1710">
        <v>1980</v>
      </c>
      <c r="C1710" t="s">
        <v>56</v>
      </c>
      <c r="D1710" t="s">
        <v>73</v>
      </c>
      <c r="E1710" t="s">
        <v>406</v>
      </c>
      <c r="F1710">
        <v>1</v>
      </c>
    </row>
    <row r="1711" spans="1:6" x14ac:dyDescent="0.35">
      <c r="A1711" t="s">
        <v>1790</v>
      </c>
      <c r="B1711">
        <v>1980</v>
      </c>
      <c r="C1711" t="s">
        <v>54</v>
      </c>
      <c r="D1711" t="s">
        <v>73</v>
      </c>
      <c r="E1711" t="s">
        <v>74</v>
      </c>
      <c r="F1711">
        <v>1</v>
      </c>
    </row>
    <row r="1712" spans="1:6" x14ac:dyDescent="0.35">
      <c r="A1712" t="s">
        <v>1791</v>
      </c>
      <c r="B1712">
        <v>1980</v>
      </c>
      <c r="C1712" t="s">
        <v>54</v>
      </c>
      <c r="D1712" t="s">
        <v>117</v>
      </c>
      <c r="E1712" t="s">
        <v>74</v>
      </c>
      <c r="F1712">
        <v>0</v>
      </c>
    </row>
    <row r="1713" spans="1:6" x14ac:dyDescent="0.35">
      <c r="A1713" t="s">
        <v>1792</v>
      </c>
      <c r="B1713">
        <v>1980</v>
      </c>
      <c r="C1713" t="s">
        <v>56</v>
      </c>
      <c r="D1713" t="s">
        <v>73</v>
      </c>
      <c r="E1713" t="s">
        <v>74</v>
      </c>
      <c r="F1713">
        <v>1</v>
      </c>
    </row>
    <row r="1714" spans="1:6" x14ac:dyDescent="0.35">
      <c r="A1714" t="s">
        <v>1793</v>
      </c>
      <c r="B1714">
        <v>1980</v>
      </c>
      <c r="C1714" t="s">
        <v>56</v>
      </c>
      <c r="D1714" t="s">
        <v>73</v>
      </c>
      <c r="E1714" t="s">
        <v>74</v>
      </c>
      <c r="F1714">
        <v>1</v>
      </c>
    </row>
    <row r="1715" spans="1:6" x14ac:dyDescent="0.35">
      <c r="A1715" t="s">
        <v>1794</v>
      </c>
      <c r="B1715">
        <v>1980</v>
      </c>
      <c r="C1715" t="s">
        <v>56</v>
      </c>
      <c r="D1715" t="s">
        <v>73</v>
      </c>
      <c r="E1715" t="s">
        <v>74</v>
      </c>
      <c r="F1715">
        <v>1</v>
      </c>
    </row>
    <row r="1716" spans="1:6" x14ac:dyDescent="0.35">
      <c r="A1716" t="s">
        <v>1795</v>
      </c>
      <c r="B1716">
        <v>1980</v>
      </c>
      <c r="C1716" t="s">
        <v>55</v>
      </c>
      <c r="D1716" t="s">
        <v>73</v>
      </c>
      <c r="E1716" t="s">
        <v>74</v>
      </c>
      <c r="F1716">
        <v>1</v>
      </c>
    </row>
    <row r="1717" spans="1:6" x14ac:dyDescent="0.35">
      <c r="A1717" t="s">
        <v>1796</v>
      </c>
      <c r="B1717">
        <v>1980</v>
      </c>
      <c r="C1717" t="s">
        <v>54</v>
      </c>
      <c r="D1717" t="s">
        <v>73</v>
      </c>
      <c r="E1717" t="s">
        <v>74</v>
      </c>
      <c r="F1717">
        <v>1</v>
      </c>
    </row>
    <row r="1718" spans="1:6" x14ac:dyDescent="0.35">
      <c r="A1718" t="s">
        <v>1797</v>
      </c>
      <c r="B1718">
        <v>1980</v>
      </c>
      <c r="C1718" t="s">
        <v>54</v>
      </c>
      <c r="D1718" t="s">
        <v>73</v>
      </c>
      <c r="E1718" t="s">
        <v>74</v>
      </c>
      <c r="F1718">
        <v>1</v>
      </c>
    </row>
    <row r="1719" spans="1:6" x14ac:dyDescent="0.35">
      <c r="A1719" t="s">
        <v>1798</v>
      </c>
      <c r="B1719">
        <v>1980</v>
      </c>
      <c r="C1719" t="s">
        <v>54</v>
      </c>
      <c r="D1719" t="s">
        <v>73</v>
      </c>
      <c r="E1719" t="s">
        <v>74</v>
      </c>
      <c r="F1719">
        <v>1</v>
      </c>
    </row>
    <row r="1720" spans="1:6" x14ac:dyDescent="0.35">
      <c r="A1720" t="s">
        <v>1799</v>
      </c>
      <c r="B1720">
        <v>1980</v>
      </c>
      <c r="C1720" t="s">
        <v>55</v>
      </c>
      <c r="D1720" t="s">
        <v>73</v>
      </c>
      <c r="E1720" t="s">
        <v>406</v>
      </c>
      <c r="F1720">
        <v>1</v>
      </c>
    </row>
    <row r="1721" spans="1:6" x14ac:dyDescent="0.35">
      <c r="A1721" t="s">
        <v>1800</v>
      </c>
      <c r="B1721">
        <v>1980</v>
      </c>
      <c r="C1721" t="s">
        <v>54</v>
      </c>
      <c r="D1721" t="s">
        <v>73</v>
      </c>
      <c r="E1721" t="s">
        <v>406</v>
      </c>
      <c r="F1721">
        <v>1</v>
      </c>
    </row>
    <row r="1722" spans="1:6" x14ac:dyDescent="0.35">
      <c r="A1722" t="s">
        <v>1801</v>
      </c>
      <c r="B1722">
        <v>1980</v>
      </c>
      <c r="C1722" t="s">
        <v>56</v>
      </c>
      <c r="D1722" t="s">
        <v>73</v>
      </c>
      <c r="E1722" t="s">
        <v>406</v>
      </c>
      <c r="F1722">
        <v>1</v>
      </c>
    </row>
    <row r="1723" spans="1:6" x14ac:dyDescent="0.35">
      <c r="A1723" t="s">
        <v>1802</v>
      </c>
      <c r="B1723">
        <v>1980</v>
      </c>
      <c r="C1723" t="s">
        <v>56</v>
      </c>
      <c r="D1723" t="s">
        <v>73</v>
      </c>
      <c r="E1723" t="s">
        <v>406</v>
      </c>
      <c r="F1723">
        <v>1</v>
      </c>
    </row>
    <row r="1724" spans="1:6" x14ac:dyDescent="0.35">
      <c r="A1724" t="s">
        <v>1803</v>
      </c>
      <c r="B1724">
        <v>1980</v>
      </c>
      <c r="C1724" t="s">
        <v>56</v>
      </c>
      <c r="D1724" t="s">
        <v>73</v>
      </c>
      <c r="E1724" t="s">
        <v>406</v>
      </c>
      <c r="F1724">
        <v>1</v>
      </c>
    </row>
    <row r="1725" spans="1:6" x14ac:dyDescent="0.35">
      <c r="A1725" t="s">
        <v>1804</v>
      </c>
      <c r="B1725">
        <v>1980</v>
      </c>
      <c r="C1725" t="s">
        <v>56</v>
      </c>
      <c r="D1725" t="s">
        <v>73</v>
      </c>
      <c r="E1725" t="s">
        <v>406</v>
      </c>
      <c r="F1725">
        <v>1</v>
      </c>
    </row>
    <row r="1726" spans="1:6" x14ac:dyDescent="0.35">
      <c r="A1726" t="s">
        <v>1805</v>
      </c>
      <c r="B1726">
        <v>1980</v>
      </c>
      <c r="C1726" t="s">
        <v>56</v>
      </c>
      <c r="D1726" t="s">
        <v>117</v>
      </c>
      <c r="E1726" t="s">
        <v>406</v>
      </c>
      <c r="F1726">
        <v>1</v>
      </c>
    </row>
    <row r="1727" spans="1:6" x14ac:dyDescent="0.35">
      <c r="A1727" t="s">
        <v>1806</v>
      </c>
      <c r="B1727">
        <v>1980</v>
      </c>
      <c r="C1727" t="s">
        <v>56</v>
      </c>
      <c r="D1727" t="s">
        <v>73</v>
      </c>
      <c r="E1727" t="s">
        <v>406</v>
      </c>
      <c r="F1727">
        <v>1</v>
      </c>
    </row>
    <row r="1728" spans="1:6" x14ac:dyDescent="0.35">
      <c r="A1728" t="s">
        <v>1807</v>
      </c>
      <c r="B1728">
        <v>1980</v>
      </c>
      <c r="C1728" t="s">
        <v>56</v>
      </c>
      <c r="D1728" t="s">
        <v>73</v>
      </c>
      <c r="E1728" t="s">
        <v>406</v>
      </c>
      <c r="F1728">
        <v>1</v>
      </c>
    </row>
    <row r="1729" spans="1:6" x14ac:dyDescent="0.35">
      <c r="A1729" t="s">
        <v>1808</v>
      </c>
      <c r="B1729">
        <v>1980</v>
      </c>
      <c r="C1729" t="s">
        <v>56</v>
      </c>
      <c r="D1729" t="s">
        <v>73</v>
      </c>
      <c r="E1729" t="s">
        <v>406</v>
      </c>
      <c r="F1729">
        <v>1</v>
      </c>
    </row>
    <row r="1730" spans="1:6" x14ac:dyDescent="0.35">
      <c r="A1730" t="s">
        <v>1809</v>
      </c>
      <c r="B1730">
        <v>1980</v>
      </c>
      <c r="C1730" t="s">
        <v>56</v>
      </c>
      <c r="D1730" t="s">
        <v>73</v>
      </c>
      <c r="E1730" t="s">
        <v>406</v>
      </c>
      <c r="F1730">
        <v>1</v>
      </c>
    </row>
    <row r="1731" spans="1:6" x14ac:dyDescent="0.35">
      <c r="A1731" t="s">
        <v>1810</v>
      </c>
      <c r="B1731">
        <v>1980</v>
      </c>
      <c r="C1731" t="s">
        <v>56</v>
      </c>
      <c r="D1731" t="s">
        <v>117</v>
      </c>
      <c r="E1731" t="s">
        <v>406</v>
      </c>
      <c r="F1731">
        <v>1</v>
      </c>
    </row>
    <row r="1732" spans="1:6" x14ac:dyDescent="0.35">
      <c r="A1732" t="s">
        <v>1811</v>
      </c>
      <c r="B1732">
        <v>1980</v>
      </c>
      <c r="C1732" t="s">
        <v>56</v>
      </c>
      <c r="D1732" t="s">
        <v>73</v>
      </c>
      <c r="E1732" t="s">
        <v>406</v>
      </c>
      <c r="F1732">
        <v>1</v>
      </c>
    </row>
    <row r="1733" spans="1:6" x14ac:dyDescent="0.35">
      <c r="A1733" t="s">
        <v>1812</v>
      </c>
      <c r="B1733">
        <v>1980</v>
      </c>
      <c r="C1733" t="s">
        <v>56</v>
      </c>
      <c r="D1733" t="s">
        <v>73</v>
      </c>
      <c r="E1733" t="s">
        <v>406</v>
      </c>
      <c r="F1733">
        <v>1</v>
      </c>
    </row>
    <row r="1734" spans="1:6" x14ac:dyDescent="0.35">
      <c r="A1734" t="s">
        <v>1813</v>
      </c>
      <c r="B1734">
        <v>1980</v>
      </c>
      <c r="C1734" t="s">
        <v>56</v>
      </c>
      <c r="D1734" t="s">
        <v>117</v>
      </c>
      <c r="E1734" t="s">
        <v>406</v>
      </c>
      <c r="F1734">
        <v>1</v>
      </c>
    </row>
    <row r="1735" spans="1:6" x14ac:dyDescent="0.35">
      <c r="A1735" t="s">
        <v>1814</v>
      </c>
      <c r="B1735">
        <v>1980</v>
      </c>
      <c r="C1735" t="s">
        <v>56</v>
      </c>
      <c r="D1735" t="s">
        <v>73</v>
      </c>
      <c r="E1735" t="s">
        <v>406</v>
      </c>
      <c r="F1735">
        <v>1</v>
      </c>
    </row>
    <row r="1736" spans="1:6" x14ac:dyDescent="0.35">
      <c r="A1736" t="s">
        <v>1815</v>
      </c>
      <c r="B1736">
        <v>1980</v>
      </c>
      <c r="C1736" t="s">
        <v>56</v>
      </c>
      <c r="D1736" t="s">
        <v>73</v>
      </c>
      <c r="E1736" t="s">
        <v>406</v>
      </c>
      <c r="F1736">
        <v>1</v>
      </c>
    </row>
    <row r="1737" spans="1:6" x14ac:dyDescent="0.35">
      <c r="A1737" t="s">
        <v>1816</v>
      </c>
      <c r="B1737">
        <v>1980</v>
      </c>
      <c r="C1737" t="s">
        <v>56</v>
      </c>
      <c r="D1737" t="s">
        <v>73</v>
      </c>
      <c r="E1737" t="s">
        <v>406</v>
      </c>
      <c r="F1737">
        <v>1</v>
      </c>
    </row>
    <row r="1738" spans="1:6" x14ac:dyDescent="0.35">
      <c r="A1738" t="s">
        <v>1817</v>
      </c>
      <c r="B1738">
        <v>1980</v>
      </c>
      <c r="C1738" t="s">
        <v>56</v>
      </c>
      <c r="D1738" t="s">
        <v>117</v>
      </c>
      <c r="E1738" t="s">
        <v>406</v>
      </c>
      <c r="F1738">
        <v>1</v>
      </c>
    </row>
    <row r="1739" spans="1:6" x14ac:dyDescent="0.35">
      <c r="A1739" t="s">
        <v>1818</v>
      </c>
      <c r="B1739">
        <v>1980</v>
      </c>
      <c r="C1739" t="s">
        <v>56</v>
      </c>
      <c r="D1739" t="s">
        <v>117</v>
      </c>
      <c r="E1739" t="s">
        <v>406</v>
      </c>
      <c r="F1739">
        <v>1</v>
      </c>
    </row>
    <row r="1740" spans="1:6" x14ac:dyDescent="0.35">
      <c r="A1740" t="s">
        <v>1819</v>
      </c>
      <c r="B1740">
        <v>1980</v>
      </c>
      <c r="C1740" t="s">
        <v>55</v>
      </c>
      <c r="D1740" t="s">
        <v>73</v>
      </c>
      <c r="E1740" t="s">
        <v>406</v>
      </c>
      <c r="F1740">
        <v>1</v>
      </c>
    </row>
    <row r="1741" spans="1:6" x14ac:dyDescent="0.35">
      <c r="A1741" t="s">
        <v>1820</v>
      </c>
      <c r="B1741">
        <v>1980</v>
      </c>
      <c r="C1741" t="s">
        <v>55</v>
      </c>
      <c r="D1741" t="s">
        <v>73</v>
      </c>
      <c r="E1741" t="s">
        <v>406</v>
      </c>
      <c r="F1741">
        <v>1</v>
      </c>
    </row>
    <row r="1742" spans="1:6" x14ac:dyDescent="0.35">
      <c r="A1742" t="s">
        <v>1821</v>
      </c>
      <c r="B1742">
        <v>1980</v>
      </c>
      <c r="C1742" t="s">
        <v>55</v>
      </c>
      <c r="D1742" t="s">
        <v>73</v>
      </c>
      <c r="E1742" t="s">
        <v>406</v>
      </c>
      <c r="F1742">
        <v>1</v>
      </c>
    </row>
    <row r="1743" spans="1:6" x14ac:dyDescent="0.35">
      <c r="A1743" t="s">
        <v>1822</v>
      </c>
      <c r="B1743">
        <v>1980</v>
      </c>
      <c r="C1743" t="s">
        <v>55</v>
      </c>
      <c r="D1743" t="s">
        <v>73</v>
      </c>
      <c r="E1743" t="s">
        <v>406</v>
      </c>
      <c r="F1743">
        <v>1</v>
      </c>
    </row>
    <row r="1744" spans="1:6" x14ac:dyDescent="0.35">
      <c r="A1744" t="s">
        <v>1823</v>
      </c>
      <c r="B1744">
        <v>1980</v>
      </c>
      <c r="C1744" t="s">
        <v>56</v>
      </c>
      <c r="D1744" t="s">
        <v>73</v>
      </c>
      <c r="E1744" t="s">
        <v>406</v>
      </c>
      <c r="F1744">
        <v>1</v>
      </c>
    </row>
    <row r="1745" spans="1:6" x14ac:dyDescent="0.35">
      <c r="A1745" t="s">
        <v>1824</v>
      </c>
      <c r="B1745">
        <v>1980</v>
      </c>
      <c r="C1745" t="s">
        <v>56</v>
      </c>
      <c r="D1745" t="s">
        <v>73</v>
      </c>
      <c r="E1745" t="s">
        <v>406</v>
      </c>
      <c r="F1745">
        <v>1</v>
      </c>
    </row>
    <row r="1746" spans="1:6" x14ac:dyDescent="0.35">
      <c r="A1746" t="s">
        <v>1825</v>
      </c>
      <c r="B1746">
        <v>1980</v>
      </c>
      <c r="C1746" t="s">
        <v>56</v>
      </c>
      <c r="D1746" t="s">
        <v>73</v>
      </c>
      <c r="E1746" t="s">
        <v>406</v>
      </c>
      <c r="F1746">
        <v>1</v>
      </c>
    </row>
    <row r="1747" spans="1:6" x14ac:dyDescent="0.35">
      <c r="A1747" t="s">
        <v>1826</v>
      </c>
      <c r="B1747">
        <v>1980</v>
      </c>
      <c r="C1747" t="s">
        <v>56</v>
      </c>
      <c r="D1747" t="s">
        <v>73</v>
      </c>
      <c r="E1747" t="s">
        <v>406</v>
      </c>
      <c r="F1747">
        <v>1</v>
      </c>
    </row>
    <row r="1748" spans="1:6" x14ac:dyDescent="0.35">
      <c r="A1748" t="s">
        <v>1827</v>
      </c>
      <c r="B1748">
        <v>1980</v>
      </c>
      <c r="C1748" t="s">
        <v>56</v>
      </c>
      <c r="D1748" t="s">
        <v>73</v>
      </c>
      <c r="E1748" t="s">
        <v>406</v>
      </c>
      <c r="F1748">
        <v>1</v>
      </c>
    </row>
    <row r="1749" spans="1:6" x14ac:dyDescent="0.35">
      <c r="A1749" t="s">
        <v>1828</v>
      </c>
      <c r="B1749">
        <v>1980</v>
      </c>
      <c r="C1749" t="s">
        <v>56</v>
      </c>
      <c r="D1749" t="s">
        <v>73</v>
      </c>
      <c r="E1749" t="s">
        <v>406</v>
      </c>
      <c r="F1749">
        <v>1</v>
      </c>
    </row>
    <row r="1750" spans="1:6" x14ac:dyDescent="0.35">
      <c r="A1750" t="s">
        <v>1829</v>
      </c>
      <c r="B1750">
        <v>1980</v>
      </c>
      <c r="C1750" t="s">
        <v>56</v>
      </c>
      <c r="D1750" t="s">
        <v>117</v>
      </c>
      <c r="E1750" t="s">
        <v>406</v>
      </c>
      <c r="F1750">
        <v>1</v>
      </c>
    </row>
    <row r="1751" spans="1:6" x14ac:dyDescent="0.35">
      <c r="A1751" t="s">
        <v>1830</v>
      </c>
      <c r="B1751">
        <v>1980</v>
      </c>
      <c r="C1751" t="s">
        <v>56</v>
      </c>
      <c r="D1751" t="s">
        <v>73</v>
      </c>
      <c r="E1751" t="s">
        <v>406</v>
      </c>
      <c r="F1751">
        <v>1</v>
      </c>
    </row>
    <row r="1752" spans="1:6" x14ac:dyDescent="0.35">
      <c r="A1752" t="s">
        <v>1831</v>
      </c>
      <c r="B1752">
        <v>1980</v>
      </c>
      <c r="C1752" t="s">
        <v>56</v>
      </c>
      <c r="D1752" t="s">
        <v>73</v>
      </c>
      <c r="E1752" t="s">
        <v>406</v>
      </c>
      <c r="F1752">
        <v>1</v>
      </c>
    </row>
    <row r="1753" spans="1:6" x14ac:dyDescent="0.35">
      <c r="A1753" t="s">
        <v>1832</v>
      </c>
      <c r="B1753">
        <v>1980</v>
      </c>
      <c r="C1753" t="s">
        <v>56</v>
      </c>
      <c r="D1753" t="s">
        <v>73</v>
      </c>
      <c r="E1753" t="s">
        <v>406</v>
      </c>
      <c r="F1753">
        <v>1</v>
      </c>
    </row>
    <row r="1754" spans="1:6" x14ac:dyDescent="0.35">
      <c r="A1754" t="s">
        <v>1833</v>
      </c>
      <c r="B1754">
        <v>1980</v>
      </c>
      <c r="C1754" t="s">
        <v>56</v>
      </c>
      <c r="D1754" t="s">
        <v>73</v>
      </c>
      <c r="E1754" t="s">
        <v>406</v>
      </c>
      <c r="F1754">
        <v>1</v>
      </c>
    </row>
    <row r="1755" spans="1:6" x14ac:dyDescent="0.35">
      <c r="A1755" t="s">
        <v>1834</v>
      </c>
      <c r="B1755">
        <v>1980</v>
      </c>
      <c r="C1755" t="s">
        <v>56</v>
      </c>
      <c r="D1755" t="s">
        <v>73</v>
      </c>
      <c r="E1755" t="s">
        <v>406</v>
      </c>
      <c r="F1755">
        <v>1</v>
      </c>
    </row>
    <row r="1756" spans="1:6" x14ac:dyDescent="0.35">
      <c r="A1756" t="s">
        <v>1835</v>
      </c>
      <c r="B1756">
        <v>1980</v>
      </c>
      <c r="C1756" t="s">
        <v>56</v>
      </c>
      <c r="D1756" t="s">
        <v>73</v>
      </c>
      <c r="E1756" t="s">
        <v>406</v>
      </c>
      <c r="F1756">
        <v>1</v>
      </c>
    </row>
    <row r="1757" spans="1:6" x14ac:dyDescent="0.35">
      <c r="A1757" t="s">
        <v>1836</v>
      </c>
      <c r="B1757">
        <v>1980</v>
      </c>
      <c r="C1757" t="s">
        <v>55</v>
      </c>
      <c r="D1757" t="s">
        <v>73</v>
      </c>
      <c r="E1757" t="s">
        <v>406</v>
      </c>
      <c r="F1757">
        <v>1</v>
      </c>
    </row>
    <row r="1758" spans="1:6" x14ac:dyDescent="0.35">
      <c r="A1758" t="s">
        <v>1837</v>
      </c>
      <c r="B1758">
        <v>1980</v>
      </c>
      <c r="C1758" t="s">
        <v>55</v>
      </c>
      <c r="D1758" t="s">
        <v>73</v>
      </c>
      <c r="E1758" t="s">
        <v>406</v>
      </c>
      <c r="F1758">
        <v>1</v>
      </c>
    </row>
    <row r="1759" spans="1:6" x14ac:dyDescent="0.35">
      <c r="A1759" t="s">
        <v>1838</v>
      </c>
      <c r="B1759">
        <v>1980</v>
      </c>
      <c r="C1759" t="s">
        <v>54</v>
      </c>
      <c r="D1759" t="s">
        <v>73</v>
      </c>
      <c r="E1759" t="s">
        <v>406</v>
      </c>
      <c r="F1759">
        <v>1</v>
      </c>
    </row>
    <row r="1760" spans="1:6" x14ac:dyDescent="0.35">
      <c r="A1760" t="s">
        <v>1839</v>
      </c>
      <c r="B1760">
        <v>1980</v>
      </c>
      <c r="C1760" t="s">
        <v>54</v>
      </c>
      <c r="D1760" t="s">
        <v>73</v>
      </c>
      <c r="E1760" t="s">
        <v>406</v>
      </c>
      <c r="F1760">
        <v>1</v>
      </c>
    </row>
    <row r="1761" spans="1:6" x14ac:dyDescent="0.35">
      <c r="A1761" t="s">
        <v>1840</v>
      </c>
      <c r="B1761">
        <v>1980</v>
      </c>
      <c r="C1761" t="s">
        <v>54</v>
      </c>
      <c r="D1761" t="s">
        <v>73</v>
      </c>
      <c r="E1761" t="s">
        <v>74</v>
      </c>
      <c r="F1761">
        <v>1</v>
      </c>
    </row>
    <row r="1762" spans="1:6" x14ac:dyDescent="0.35">
      <c r="A1762" t="s">
        <v>1841</v>
      </c>
      <c r="B1762">
        <v>1980</v>
      </c>
      <c r="C1762" t="s">
        <v>54</v>
      </c>
      <c r="D1762" t="s">
        <v>73</v>
      </c>
      <c r="E1762" t="s">
        <v>74</v>
      </c>
      <c r="F1762">
        <v>1</v>
      </c>
    </row>
    <row r="1763" spans="1:6" x14ac:dyDescent="0.35">
      <c r="A1763" t="s">
        <v>1842</v>
      </c>
      <c r="B1763">
        <v>1980</v>
      </c>
      <c r="C1763" t="s">
        <v>56</v>
      </c>
      <c r="D1763" t="s">
        <v>73</v>
      </c>
      <c r="E1763" t="s">
        <v>74</v>
      </c>
      <c r="F1763">
        <v>1</v>
      </c>
    </row>
    <row r="1764" spans="1:6" x14ac:dyDescent="0.35">
      <c r="A1764" t="s">
        <v>1843</v>
      </c>
      <c r="B1764">
        <v>1980</v>
      </c>
      <c r="C1764" t="s">
        <v>55</v>
      </c>
      <c r="D1764" t="s">
        <v>73</v>
      </c>
      <c r="E1764" t="s">
        <v>74</v>
      </c>
      <c r="F1764">
        <v>1</v>
      </c>
    </row>
    <row r="1765" spans="1:6" x14ac:dyDescent="0.35">
      <c r="A1765" t="s">
        <v>1844</v>
      </c>
      <c r="B1765">
        <v>1980</v>
      </c>
      <c r="C1765" t="s">
        <v>56</v>
      </c>
      <c r="D1765" t="s">
        <v>117</v>
      </c>
      <c r="E1765" t="s">
        <v>74</v>
      </c>
      <c r="F1765">
        <v>1</v>
      </c>
    </row>
    <row r="1766" spans="1:6" x14ac:dyDescent="0.35">
      <c r="A1766" t="s">
        <v>1845</v>
      </c>
      <c r="B1766">
        <v>1980</v>
      </c>
      <c r="C1766" t="s">
        <v>56</v>
      </c>
      <c r="D1766" t="s">
        <v>117</v>
      </c>
      <c r="E1766" t="s">
        <v>74</v>
      </c>
      <c r="F1766">
        <v>1</v>
      </c>
    </row>
    <row r="1767" spans="1:6" x14ac:dyDescent="0.35">
      <c r="A1767" t="s">
        <v>1846</v>
      </c>
      <c r="B1767">
        <v>1980</v>
      </c>
      <c r="C1767" t="s">
        <v>55</v>
      </c>
      <c r="D1767" t="s">
        <v>73</v>
      </c>
      <c r="E1767" t="s">
        <v>74</v>
      </c>
      <c r="F1767">
        <v>1</v>
      </c>
    </row>
    <row r="1768" spans="1:6" x14ac:dyDescent="0.35">
      <c r="A1768" t="s">
        <v>1847</v>
      </c>
      <c r="B1768">
        <v>1980</v>
      </c>
      <c r="C1768" t="s">
        <v>56</v>
      </c>
      <c r="D1768" t="s">
        <v>73</v>
      </c>
      <c r="E1768" t="s">
        <v>74</v>
      </c>
      <c r="F1768">
        <v>1</v>
      </c>
    </row>
    <row r="1769" spans="1:6" x14ac:dyDescent="0.35">
      <c r="A1769" t="s">
        <v>1848</v>
      </c>
      <c r="B1769">
        <v>1980</v>
      </c>
      <c r="C1769" t="s">
        <v>56</v>
      </c>
      <c r="D1769" t="s">
        <v>73</v>
      </c>
      <c r="E1769" t="s">
        <v>74</v>
      </c>
      <c r="F1769">
        <v>1</v>
      </c>
    </row>
    <row r="1770" spans="1:6" x14ac:dyDescent="0.35">
      <c r="A1770" t="s">
        <v>1849</v>
      </c>
      <c r="B1770">
        <v>1980</v>
      </c>
      <c r="C1770" t="s">
        <v>54</v>
      </c>
      <c r="D1770" t="s">
        <v>73</v>
      </c>
      <c r="E1770" t="s">
        <v>74</v>
      </c>
      <c r="F1770">
        <v>1</v>
      </c>
    </row>
    <row r="1771" spans="1:6" x14ac:dyDescent="0.35">
      <c r="A1771" t="s">
        <v>1850</v>
      </c>
      <c r="B1771">
        <v>1980</v>
      </c>
      <c r="C1771" t="s">
        <v>54</v>
      </c>
      <c r="D1771" t="s">
        <v>73</v>
      </c>
      <c r="E1771" t="s">
        <v>74</v>
      </c>
      <c r="F1771">
        <v>1</v>
      </c>
    </row>
    <row r="1772" spans="1:6" x14ac:dyDescent="0.35">
      <c r="A1772" t="s">
        <v>1851</v>
      </c>
      <c r="B1772">
        <v>1980</v>
      </c>
      <c r="C1772" t="s">
        <v>54</v>
      </c>
      <c r="D1772" t="s">
        <v>73</v>
      </c>
      <c r="E1772" t="s">
        <v>74</v>
      </c>
      <c r="F1772">
        <v>1</v>
      </c>
    </row>
    <row r="1773" spans="1:6" x14ac:dyDescent="0.35">
      <c r="A1773" t="s">
        <v>1852</v>
      </c>
      <c r="B1773">
        <v>1980</v>
      </c>
      <c r="C1773" t="s">
        <v>56</v>
      </c>
      <c r="D1773" t="s">
        <v>73</v>
      </c>
      <c r="E1773" t="s">
        <v>406</v>
      </c>
      <c r="F1773">
        <v>1</v>
      </c>
    </row>
    <row r="1774" spans="1:6" x14ac:dyDescent="0.35">
      <c r="A1774" t="s">
        <v>1853</v>
      </c>
      <c r="B1774">
        <v>1980</v>
      </c>
      <c r="C1774" t="s">
        <v>56</v>
      </c>
      <c r="D1774" t="s">
        <v>73</v>
      </c>
      <c r="E1774" t="s">
        <v>406</v>
      </c>
      <c r="F1774">
        <v>1</v>
      </c>
    </row>
    <row r="1775" spans="1:6" x14ac:dyDescent="0.35">
      <c r="A1775" t="s">
        <v>1854</v>
      </c>
      <c r="B1775">
        <v>1980</v>
      </c>
      <c r="C1775" t="s">
        <v>56</v>
      </c>
      <c r="D1775" t="s">
        <v>73</v>
      </c>
      <c r="E1775" t="s">
        <v>406</v>
      </c>
      <c r="F1775">
        <v>1</v>
      </c>
    </row>
    <row r="1776" spans="1:6" x14ac:dyDescent="0.35">
      <c r="A1776" t="s">
        <v>1855</v>
      </c>
      <c r="B1776">
        <v>1980</v>
      </c>
      <c r="C1776" t="s">
        <v>56</v>
      </c>
      <c r="D1776" t="s">
        <v>117</v>
      </c>
      <c r="E1776" t="s">
        <v>406</v>
      </c>
      <c r="F1776">
        <v>1</v>
      </c>
    </row>
    <row r="1777" spans="1:6" x14ac:dyDescent="0.35">
      <c r="A1777" t="s">
        <v>1856</v>
      </c>
      <c r="B1777">
        <v>1980</v>
      </c>
      <c r="C1777" t="s">
        <v>56</v>
      </c>
      <c r="D1777" t="s">
        <v>73</v>
      </c>
      <c r="E1777" t="s">
        <v>406</v>
      </c>
      <c r="F1777">
        <v>1</v>
      </c>
    </row>
    <row r="1778" spans="1:6" x14ac:dyDescent="0.35">
      <c r="A1778" t="s">
        <v>1857</v>
      </c>
      <c r="B1778">
        <v>1980</v>
      </c>
      <c r="C1778" t="s">
        <v>55</v>
      </c>
      <c r="D1778" t="s">
        <v>73</v>
      </c>
      <c r="E1778" t="s">
        <v>406</v>
      </c>
      <c r="F1778">
        <v>1</v>
      </c>
    </row>
    <row r="1779" spans="1:6" x14ac:dyDescent="0.35">
      <c r="A1779" t="s">
        <v>1858</v>
      </c>
      <c r="B1779">
        <v>1980</v>
      </c>
      <c r="C1779" t="s">
        <v>54</v>
      </c>
      <c r="D1779" t="s">
        <v>73</v>
      </c>
      <c r="E1779" t="s">
        <v>406</v>
      </c>
      <c r="F1779">
        <v>1</v>
      </c>
    </row>
    <row r="1780" spans="1:6" x14ac:dyDescent="0.35">
      <c r="A1780" t="s">
        <v>1859</v>
      </c>
      <c r="B1780">
        <v>1980</v>
      </c>
      <c r="C1780" t="s">
        <v>54</v>
      </c>
      <c r="D1780" t="s">
        <v>73</v>
      </c>
      <c r="E1780" t="s">
        <v>406</v>
      </c>
      <c r="F1780">
        <v>1</v>
      </c>
    </row>
    <row r="1781" spans="1:6" x14ac:dyDescent="0.35">
      <c r="A1781" t="s">
        <v>1860</v>
      </c>
      <c r="B1781">
        <v>1980</v>
      </c>
      <c r="C1781" t="s">
        <v>54</v>
      </c>
      <c r="D1781" t="s">
        <v>117</v>
      </c>
      <c r="E1781" t="s">
        <v>406</v>
      </c>
      <c r="F1781">
        <v>0</v>
      </c>
    </row>
    <row r="1782" spans="1:6" x14ac:dyDescent="0.35">
      <c r="A1782" t="s">
        <v>1861</v>
      </c>
      <c r="B1782">
        <v>1980</v>
      </c>
      <c r="C1782" t="s">
        <v>54</v>
      </c>
      <c r="D1782" t="s">
        <v>73</v>
      </c>
      <c r="E1782" t="s">
        <v>406</v>
      </c>
      <c r="F1782">
        <v>1</v>
      </c>
    </row>
    <row r="1783" spans="1:6" x14ac:dyDescent="0.35">
      <c r="A1783" t="s">
        <v>1862</v>
      </c>
      <c r="B1783">
        <v>1981</v>
      </c>
      <c r="C1783" t="s">
        <v>56</v>
      </c>
      <c r="D1783" t="s">
        <v>73</v>
      </c>
      <c r="E1783" t="s">
        <v>74</v>
      </c>
      <c r="F1783">
        <v>1</v>
      </c>
    </row>
    <row r="1784" spans="1:6" x14ac:dyDescent="0.35">
      <c r="A1784" t="s">
        <v>1863</v>
      </c>
      <c r="B1784">
        <v>1981</v>
      </c>
      <c r="C1784" t="s">
        <v>56</v>
      </c>
      <c r="D1784" t="s">
        <v>73</v>
      </c>
      <c r="E1784" t="s">
        <v>74</v>
      </c>
      <c r="F1784">
        <v>1</v>
      </c>
    </row>
    <row r="1785" spans="1:6" x14ac:dyDescent="0.35">
      <c r="A1785" t="s">
        <v>1864</v>
      </c>
      <c r="B1785">
        <v>1981</v>
      </c>
      <c r="C1785" t="s">
        <v>56</v>
      </c>
      <c r="D1785" t="s">
        <v>73</v>
      </c>
      <c r="E1785" t="s">
        <v>74</v>
      </c>
      <c r="F1785">
        <v>1</v>
      </c>
    </row>
    <row r="1786" spans="1:6" x14ac:dyDescent="0.35">
      <c r="A1786" t="s">
        <v>1865</v>
      </c>
      <c r="B1786">
        <v>1981</v>
      </c>
      <c r="C1786" t="s">
        <v>56</v>
      </c>
      <c r="D1786" t="s">
        <v>73</v>
      </c>
      <c r="E1786" t="s">
        <v>74</v>
      </c>
      <c r="F1786">
        <v>1</v>
      </c>
    </row>
    <row r="1787" spans="1:6" x14ac:dyDescent="0.35">
      <c r="A1787" t="s">
        <v>1866</v>
      </c>
      <c r="B1787">
        <v>1981</v>
      </c>
      <c r="C1787" t="s">
        <v>56</v>
      </c>
      <c r="D1787" t="s">
        <v>73</v>
      </c>
      <c r="E1787" t="s">
        <v>74</v>
      </c>
      <c r="F1787">
        <v>1</v>
      </c>
    </row>
    <row r="1788" spans="1:6" x14ac:dyDescent="0.35">
      <c r="A1788" t="s">
        <v>1867</v>
      </c>
      <c r="B1788">
        <v>1981</v>
      </c>
      <c r="C1788" t="s">
        <v>56</v>
      </c>
      <c r="D1788" t="s">
        <v>73</v>
      </c>
      <c r="E1788" t="s">
        <v>74</v>
      </c>
      <c r="F1788">
        <v>1</v>
      </c>
    </row>
    <row r="1789" spans="1:6" x14ac:dyDescent="0.35">
      <c r="A1789" t="s">
        <v>1868</v>
      </c>
      <c r="B1789">
        <v>1981</v>
      </c>
      <c r="C1789" t="s">
        <v>56</v>
      </c>
      <c r="D1789" t="s">
        <v>73</v>
      </c>
      <c r="E1789" t="s">
        <v>74</v>
      </c>
      <c r="F1789">
        <v>1</v>
      </c>
    </row>
    <row r="1790" spans="1:6" x14ac:dyDescent="0.35">
      <c r="A1790" t="s">
        <v>1869</v>
      </c>
      <c r="B1790">
        <v>1981</v>
      </c>
      <c r="C1790" t="s">
        <v>56</v>
      </c>
      <c r="D1790" t="s">
        <v>117</v>
      </c>
      <c r="E1790" t="s">
        <v>74</v>
      </c>
      <c r="F1790">
        <v>1</v>
      </c>
    </row>
    <row r="1791" spans="1:6" x14ac:dyDescent="0.35">
      <c r="A1791" t="s">
        <v>1870</v>
      </c>
      <c r="B1791">
        <v>1981</v>
      </c>
      <c r="C1791" t="s">
        <v>54</v>
      </c>
      <c r="D1791" t="s">
        <v>73</v>
      </c>
      <c r="E1791" t="s">
        <v>74</v>
      </c>
      <c r="F1791">
        <v>1</v>
      </c>
    </row>
    <row r="1792" spans="1:6" x14ac:dyDescent="0.35">
      <c r="A1792" t="s">
        <v>1871</v>
      </c>
      <c r="B1792">
        <v>1981</v>
      </c>
      <c r="C1792" t="s">
        <v>54</v>
      </c>
      <c r="D1792" t="s">
        <v>73</v>
      </c>
      <c r="E1792" t="s">
        <v>74</v>
      </c>
      <c r="F1792">
        <v>1</v>
      </c>
    </row>
    <row r="1793" spans="1:6" x14ac:dyDescent="0.35">
      <c r="A1793" t="s">
        <v>1872</v>
      </c>
      <c r="B1793">
        <v>1981</v>
      </c>
      <c r="C1793" t="s">
        <v>54</v>
      </c>
      <c r="D1793" t="s">
        <v>73</v>
      </c>
      <c r="E1793" t="s">
        <v>74</v>
      </c>
      <c r="F1793">
        <v>1</v>
      </c>
    </row>
    <row r="1794" spans="1:6" x14ac:dyDescent="0.35">
      <c r="A1794" t="s">
        <v>1873</v>
      </c>
      <c r="B1794">
        <v>1981</v>
      </c>
      <c r="C1794" t="s">
        <v>54</v>
      </c>
      <c r="D1794" t="s">
        <v>73</v>
      </c>
      <c r="E1794" t="s">
        <v>74</v>
      </c>
      <c r="F1794">
        <v>1</v>
      </c>
    </row>
    <row r="1795" spans="1:6" x14ac:dyDescent="0.35">
      <c r="A1795" t="s">
        <v>1874</v>
      </c>
      <c r="B1795">
        <v>1981</v>
      </c>
      <c r="C1795" t="s">
        <v>54</v>
      </c>
      <c r="D1795" t="s">
        <v>73</v>
      </c>
      <c r="E1795" t="s">
        <v>74</v>
      </c>
      <c r="F1795">
        <v>1</v>
      </c>
    </row>
    <row r="1796" spans="1:6" x14ac:dyDescent="0.35">
      <c r="A1796" t="s">
        <v>1875</v>
      </c>
      <c r="B1796">
        <v>1981</v>
      </c>
      <c r="C1796" t="s">
        <v>54</v>
      </c>
      <c r="D1796" t="s">
        <v>73</v>
      </c>
      <c r="E1796" t="s">
        <v>74</v>
      </c>
      <c r="F1796">
        <v>1</v>
      </c>
    </row>
    <row r="1797" spans="1:6" x14ac:dyDescent="0.35">
      <c r="A1797" t="s">
        <v>1876</v>
      </c>
      <c r="B1797">
        <v>1981</v>
      </c>
      <c r="C1797" t="s">
        <v>54</v>
      </c>
      <c r="D1797" t="s">
        <v>73</v>
      </c>
      <c r="E1797" t="s">
        <v>74</v>
      </c>
      <c r="F1797">
        <v>1</v>
      </c>
    </row>
    <row r="1798" spans="1:6" x14ac:dyDescent="0.35">
      <c r="A1798" t="s">
        <v>1877</v>
      </c>
      <c r="B1798">
        <v>1981</v>
      </c>
      <c r="C1798" t="s">
        <v>54</v>
      </c>
      <c r="D1798" t="s">
        <v>73</v>
      </c>
      <c r="E1798" t="s">
        <v>74</v>
      </c>
      <c r="F1798">
        <v>1</v>
      </c>
    </row>
    <row r="1799" spans="1:6" x14ac:dyDescent="0.35">
      <c r="A1799" t="s">
        <v>1878</v>
      </c>
      <c r="B1799">
        <v>1981</v>
      </c>
      <c r="C1799" t="s">
        <v>54</v>
      </c>
      <c r="D1799" t="s">
        <v>73</v>
      </c>
      <c r="E1799" t="s">
        <v>74</v>
      </c>
      <c r="F1799">
        <v>1</v>
      </c>
    </row>
    <row r="1800" spans="1:6" x14ac:dyDescent="0.35">
      <c r="A1800" t="s">
        <v>1879</v>
      </c>
      <c r="B1800">
        <v>1981</v>
      </c>
      <c r="C1800" t="s">
        <v>54</v>
      </c>
      <c r="D1800" t="s">
        <v>73</v>
      </c>
      <c r="E1800" t="s">
        <v>74</v>
      </c>
      <c r="F1800">
        <v>1</v>
      </c>
    </row>
    <row r="1801" spans="1:6" x14ac:dyDescent="0.35">
      <c r="A1801" t="s">
        <v>1880</v>
      </c>
      <c r="B1801">
        <v>1981</v>
      </c>
      <c r="C1801" t="s">
        <v>54</v>
      </c>
      <c r="D1801" t="s">
        <v>73</v>
      </c>
      <c r="E1801" t="s">
        <v>74</v>
      </c>
      <c r="F1801">
        <v>1</v>
      </c>
    </row>
    <row r="1802" spans="1:6" x14ac:dyDescent="0.35">
      <c r="A1802" t="s">
        <v>1881</v>
      </c>
      <c r="B1802">
        <v>1981</v>
      </c>
      <c r="C1802" t="s">
        <v>54</v>
      </c>
      <c r="D1802" t="s">
        <v>73</v>
      </c>
      <c r="E1802" t="s">
        <v>74</v>
      </c>
      <c r="F1802">
        <v>1</v>
      </c>
    </row>
    <row r="1803" spans="1:6" x14ac:dyDescent="0.35">
      <c r="A1803" t="s">
        <v>1882</v>
      </c>
      <c r="B1803">
        <v>1981</v>
      </c>
      <c r="C1803" t="s">
        <v>54</v>
      </c>
      <c r="D1803" t="s">
        <v>73</v>
      </c>
      <c r="E1803" t="s">
        <v>74</v>
      </c>
      <c r="F1803">
        <v>1</v>
      </c>
    </row>
    <row r="1804" spans="1:6" x14ac:dyDescent="0.35">
      <c r="A1804" t="s">
        <v>1883</v>
      </c>
      <c r="B1804">
        <v>1981</v>
      </c>
      <c r="C1804" t="s">
        <v>55</v>
      </c>
      <c r="D1804" t="s">
        <v>73</v>
      </c>
      <c r="E1804" t="s">
        <v>74</v>
      </c>
      <c r="F1804">
        <v>1</v>
      </c>
    </row>
    <row r="1805" spans="1:6" x14ac:dyDescent="0.35">
      <c r="A1805" t="s">
        <v>1884</v>
      </c>
      <c r="B1805">
        <v>1981</v>
      </c>
      <c r="C1805" t="s">
        <v>55</v>
      </c>
      <c r="D1805" t="s">
        <v>73</v>
      </c>
      <c r="E1805" t="s">
        <v>74</v>
      </c>
      <c r="F1805">
        <v>1</v>
      </c>
    </row>
    <row r="1806" spans="1:6" x14ac:dyDescent="0.35">
      <c r="A1806" t="s">
        <v>1885</v>
      </c>
      <c r="B1806">
        <v>1981</v>
      </c>
      <c r="C1806" t="s">
        <v>56</v>
      </c>
      <c r="D1806" t="s">
        <v>73</v>
      </c>
      <c r="E1806" t="s">
        <v>74</v>
      </c>
      <c r="F1806">
        <v>1</v>
      </c>
    </row>
    <row r="1807" spans="1:6" x14ac:dyDescent="0.35">
      <c r="A1807" t="s">
        <v>1886</v>
      </c>
      <c r="B1807">
        <v>1981</v>
      </c>
      <c r="C1807" t="s">
        <v>56</v>
      </c>
      <c r="D1807" t="s">
        <v>73</v>
      </c>
      <c r="E1807" t="s">
        <v>74</v>
      </c>
      <c r="F1807">
        <v>1</v>
      </c>
    </row>
    <row r="1808" spans="1:6" x14ac:dyDescent="0.35">
      <c r="A1808" t="s">
        <v>1887</v>
      </c>
      <c r="B1808">
        <v>1981</v>
      </c>
      <c r="C1808" t="s">
        <v>56</v>
      </c>
      <c r="D1808" t="s">
        <v>73</v>
      </c>
      <c r="E1808" t="s">
        <v>74</v>
      </c>
      <c r="F1808">
        <v>1</v>
      </c>
    </row>
    <row r="1809" spans="1:6" x14ac:dyDescent="0.35">
      <c r="A1809" t="s">
        <v>1888</v>
      </c>
      <c r="B1809">
        <v>1981</v>
      </c>
      <c r="C1809" t="s">
        <v>56</v>
      </c>
      <c r="D1809" t="s">
        <v>117</v>
      </c>
      <c r="E1809" t="s">
        <v>74</v>
      </c>
      <c r="F1809">
        <v>1</v>
      </c>
    </row>
    <row r="1810" spans="1:6" x14ac:dyDescent="0.35">
      <c r="A1810" t="s">
        <v>1889</v>
      </c>
      <c r="B1810">
        <v>1981</v>
      </c>
      <c r="C1810" t="s">
        <v>56</v>
      </c>
      <c r="D1810" t="s">
        <v>73</v>
      </c>
      <c r="E1810" t="s">
        <v>74</v>
      </c>
      <c r="F1810">
        <v>1</v>
      </c>
    </row>
    <row r="1811" spans="1:6" x14ac:dyDescent="0.35">
      <c r="A1811" t="s">
        <v>1890</v>
      </c>
      <c r="B1811">
        <v>1981</v>
      </c>
      <c r="C1811" t="s">
        <v>56</v>
      </c>
      <c r="D1811" t="s">
        <v>117</v>
      </c>
      <c r="E1811" t="s">
        <v>74</v>
      </c>
      <c r="F1811">
        <v>1</v>
      </c>
    </row>
    <row r="1812" spans="1:6" x14ac:dyDescent="0.35">
      <c r="A1812" t="s">
        <v>1891</v>
      </c>
      <c r="B1812">
        <v>1981</v>
      </c>
      <c r="C1812" t="s">
        <v>56</v>
      </c>
      <c r="D1812" t="s">
        <v>117</v>
      </c>
      <c r="E1812" t="s">
        <v>74</v>
      </c>
      <c r="F1812">
        <v>1</v>
      </c>
    </row>
    <row r="1813" spans="1:6" x14ac:dyDescent="0.35">
      <c r="A1813" t="s">
        <v>1892</v>
      </c>
      <c r="B1813">
        <v>1981</v>
      </c>
      <c r="C1813" t="s">
        <v>55</v>
      </c>
      <c r="D1813" t="s">
        <v>73</v>
      </c>
      <c r="E1813" t="s">
        <v>74</v>
      </c>
      <c r="F1813">
        <v>1</v>
      </c>
    </row>
    <row r="1814" spans="1:6" x14ac:dyDescent="0.35">
      <c r="A1814" t="s">
        <v>1893</v>
      </c>
      <c r="B1814">
        <v>1981</v>
      </c>
      <c r="C1814" t="s">
        <v>56</v>
      </c>
      <c r="D1814" t="s">
        <v>73</v>
      </c>
      <c r="E1814" t="s">
        <v>74</v>
      </c>
      <c r="F1814">
        <v>1</v>
      </c>
    </row>
    <row r="1815" spans="1:6" x14ac:dyDescent="0.35">
      <c r="A1815" t="s">
        <v>1894</v>
      </c>
      <c r="B1815">
        <v>1981</v>
      </c>
      <c r="C1815" t="s">
        <v>56</v>
      </c>
      <c r="D1815" t="s">
        <v>73</v>
      </c>
      <c r="E1815" t="s">
        <v>74</v>
      </c>
      <c r="F1815">
        <v>1</v>
      </c>
    </row>
    <row r="1816" spans="1:6" x14ac:dyDescent="0.35">
      <c r="A1816" t="s">
        <v>1895</v>
      </c>
      <c r="B1816">
        <v>1981</v>
      </c>
      <c r="C1816" t="s">
        <v>56</v>
      </c>
      <c r="D1816" t="s">
        <v>73</v>
      </c>
      <c r="E1816" t="s">
        <v>74</v>
      </c>
      <c r="F1816">
        <v>1</v>
      </c>
    </row>
    <row r="1817" spans="1:6" x14ac:dyDescent="0.35">
      <c r="A1817" t="s">
        <v>1896</v>
      </c>
      <c r="B1817">
        <v>1981</v>
      </c>
      <c r="C1817" t="s">
        <v>56</v>
      </c>
      <c r="D1817" t="s">
        <v>73</v>
      </c>
      <c r="E1817" t="s">
        <v>74</v>
      </c>
      <c r="F1817">
        <v>1</v>
      </c>
    </row>
    <row r="1818" spans="1:6" x14ac:dyDescent="0.35">
      <c r="A1818" t="s">
        <v>1897</v>
      </c>
      <c r="B1818">
        <v>1981</v>
      </c>
      <c r="C1818" t="s">
        <v>56</v>
      </c>
      <c r="D1818" t="s">
        <v>73</v>
      </c>
      <c r="E1818" t="s">
        <v>74</v>
      </c>
      <c r="F1818">
        <v>1</v>
      </c>
    </row>
    <row r="1819" spans="1:6" x14ac:dyDescent="0.35">
      <c r="A1819" t="s">
        <v>1898</v>
      </c>
      <c r="B1819">
        <v>1981</v>
      </c>
      <c r="C1819" t="s">
        <v>56</v>
      </c>
      <c r="D1819" t="s">
        <v>73</v>
      </c>
      <c r="E1819" t="s">
        <v>74</v>
      </c>
      <c r="F1819">
        <v>1</v>
      </c>
    </row>
    <row r="1820" spans="1:6" x14ac:dyDescent="0.35">
      <c r="A1820" t="s">
        <v>1899</v>
      </c>
      <c r="B1820">
        <v>1981</v>
      </c>
      <c r="C1820" t="s">
        <v>54</v>
      </c>
      <c r="D1820" t="s">
        <v>73</v>
      </c>
      <c r="E1820" t="s">
        <v>74</v>
      </c>
      <c r="F1820">
        <v>1</v>
      </c>
    </row>
    <row r="1821" spans="1:6" x14ac:dyDescent="0.35">
      <c r="A1821" t="s">
        <v>1900</v>
      </c>
      <c r="B1821">
        <v>1981</v>
      </c>
      <c r="C1821" t="s">
        <v>56</v>
      </c>
      <c r="D1821" t="s">
        <v>73</v>
      </c>
      <c r="E1821" t="s">
        <v>74</v>
      </c>
      <c r="F1821">
        <v>1</v>
      </c>
    </row>
    <row r="1822" spans="1:6" x14ac:dyDescent="0.35">
      <c r="A1822" t="s">
        <v>1901</v>
      </c>
      <c r="B1822">
        <v>1981</v>
      </c>
      <c r="C1822" t="s">
        <v>56</v>
      </c>
      <c r="D1822" t="s">
        <v>73</v>
      </c>
      <c r="E1822" t="s">
        <v>74</v>
      </c>
      <c r="F1822">
        <v>1</v>
      </c>
    </row>
    <row r="1823" spans="1:6" x14ac:dyDescent="0.35">
      <c r="A1823" t="s">
        <v>1902</v>
      </c>
      <c r="B1823">
        <v>1981</v>
      </c>
      <c r="C1823" t="s">
        <v>56</v>
      </c>
      <c r="D1823" t="s">
        <v>73</v>
      </c>
      <c r="E1823" t="s">
        <v>74</v>
      </c>
      <c r="F1823">
        <v>1</v>
      </c>
    </row>
    <row r="1824" spans="1:6" x14ac:dyDescent="0.35">
      <c r="A1824" t="s">
        <v>1903</v>
      </c>
      <c r="B1824">
        <v>1981</v>
      </c>
      <c r="C1824" t="s">
        <v>56</v>
      </c>
      <c r="D1824" t="s">
        <v>73</v>
      </c>
      <c r="E1824" t="s">
        <v>74</v>
      </c>
      <c r="F1824">
        <v>1</v>
      </c>
    </row>
    <row r="1825" spans="1:6" x14ac:dyDescent="0.35">
      <c r="A1825" t="s">
        <v>1904</v>
      </c>
      <c r="B1825">
        <v>1981</v>
      </c>
      <c r="C1825" t="s">
        <v>56</v>
      </c>
      <c r="D1825" t="s">
        <v>73</v>
      </c>
      <c r="E1825" t="s">
        <v>74</v>
      </c>
      <c r="F1825">
        <v>1</v>
      </c>
    </row>
    <row r="1826" spans="1:6" x14ac:dyDescent="0.35">
      <c r="A1826" t="s">
        <v>1905</v>
      </c>
      <c r="B1826">
        <v>1981</v>
      </c>
      <c r="C1826" t="s">
        <v>55</v>
      </c>
      <c r="D1826" t="s">
        <v>73</v>
      </c>
      <c r="E1826" t="s">
        <v>406</v>
      </c>
      <c r="F1826">
        <v>1</v>
      </c>
    </row>
    <row r="1827" spans="1:6" x14ac:dyDescent="0.35">
      <c r="A1827" t="s">
        <v>1906</v>
      </c>
      <c r="B1827">
        <v>1981</v>
      </c>
      <c r="C1827" t="s">
        <v>55</v>
      </c>
      <c r="D1827" t="s">
        <v>73</v>
      </c>
      <c r="E1827" t="s">
        <v>406</v>
      </c>
      <c r="F1827">
        <v>1</v>
      </c>
    </row>
    <row r="1828" spans="1:6" x14ac:dyDescent="0.35">
      <c r="A1828" t="s">
        <v>1907</v>
      </c>
      <c r="B1828">
        <v>1981</v>
      </c>
      <c r="C1828" t="s">
        <v>55</v>
      </c>
      <c r="D1828" t="s">
        <v>73</v>
      </c>
      <c r="E1828" t="s">
        <v>406</v>
      </c>
      <c r="F1828">
        <v>1</v>
      </c>
    </row>
    <row r="1829" spans="1:6" x14ac:dyDescent="0.35">
      <c r="A1829" t="s">
        <v>1908</v>
      </c>
      <c r="B1829">
        <v>1981</v>
      </c>
      <c r="C1829" t="s">
        <v>55</v>
      </c>
      <c r="D1829" t="s">
        <v>73</v>
      </c>
      <c r="E1829" t="s">
        <v>406</v>
      </c>
      <c r="F1829">
        <v>1</v>
      </c>
    </row>
    <row r="1830" spans="1:6" x14ac:dyDescent="0.35">
      <c r="A1830" t="s">
        <v>1909</v>
      </c>
      <c r="B1830">
        <v>1981</v>
      </c>
      <c r="C1830" t="s">
        <v>55</v>
      </c>
      <c r="D1830" t="s">
        <v>73</v>
      </c>
      <c r="E1830" t="s">
        <v>406</v>
      </c>
      <c r="F1830">
        <v>1</v>
      </c>
    </row>
    <row r="1831" spans="1:6" x14ac:dyDescent="0.35">
      <c r="A1831" t="s">
        <v>1910</v>
      </c>
      <c r="B1831">
        <v>1981</v>
      </c>
      <c r="C1831" t="s">
        <v>55</v>
      </c>
      <c r="D1831" t="s">
        <v>73</v>
      </c>
      <c r="E1831" t="s">
        <v>406</v>
      </c>
      <c r="F1831">
        <v>1</v>
      </c>
    </row>
    <row r="1832" spans="1:6" x14ac:dyDescent="0.35">
      <c r="A1832" t="s">
        <v>1911</v>
      </c>
      <c r="B1832">
        <v>1981</v>
      </c>
      <c r="C1832" t="s">
        <v>55</v>
      </c>
      <c r="D1832" t="s">
        <v>73</v>
      </c>
      <c r="E1832" t="s">
        <v>406</v>
      </c>
      <c r="F1832">
        <v>1</v>
      </c>
    </row>
    <row r="1833" spans="1:6" x14ac:dyDescent="0.35">
      <c r="A1833" t="s">
        <v>1912</v>
      </c>
      <c r="B1833">
        <v>1981</v>
      </c>
      <c r="C1833" t="s">
        <v>56</v>
      </c>
      <c r="D1833" t="s">
        <v>117</v>
      </c>
      <c r="E1833" t="s">
        <v>406</v>
      </c>
      <c r="F1833">
        <v>1</v>
      </c>
    </row>
    <row r="1834" spans="1:6" x14ac:dyDescent="0.35">
      <c r="A1834" t="s">
        <v>1913</v>
      </c>
      <c r="B1834">
        <v>1981</v>
      </c>
      <c r="C1834" t="s">
        <v>54</v>
      </c>
      <c r="D1834" t="s">
        <v>73</v>
      </c>
      <c r="E1834" t="s">
        <v>406</v>
      </c>
      <c r="F1834">
        <v>1</v>
      </c>
    </row>
    <row r="1835" spans="1:6" x14ac:dyDescent="0.35">
      <c r="A1835" t="s">
        <v>1914</v>
      </c>
      <c r="B1835">
        <v>1981</v>
      </c>
      <c r="C1835" t="s">
        <v>54</v>
      </c>
      <c r="D1835" t="s">
        <v>73</v>
      </c>
      <c r="E1835" t="s">
        <v>406</v>
      </c>
      <c r="F1835">
        <v>1</v>
      </c>
    </row>
    <row r="1836" spans="1:6" x14ac:dyDescent="0.35">
      <c r="A1836" t="s">
        <v>1915</v>
      </c>
      <c r="B1836">
        <v>1981</v>
      </c>
      <c r="C1836" t="s">
        <v>55</v>
      </c>
      <c r="D1836" t="s">
        <v>73</v>
      </c>
      <c r="E1836" t="s">
        <v>74</v>
      </c>
      <c r="F1836">
        <v>1</v>
      </c>
    </row>
    <row r="1837" spans="1:6" x14ac:dyDescent="0.35">
      <c r="A1837" t="s">
        <v>1916</v>
      </c>
      <c r="B1837">
        <v>1981</v>
      </c>
      <c r="C1837" t="s">
        <v>54</v>
      </c>
      <c r="D1837" t="s">
        <v>73</v>
      </c>
      <c r="E1837" t="s">
        <v>74</v>
      </c>
      <c r="F1837">
        <v>1</v>
      </c>
    </row>
    <row r="1838" spans="1:6" x14ac:dyDescent="0.35">
      <c r="A1838" t="s">
        <v>1917</v>
      </c>
      <c r="B1838">
        <v>1981</v>
      </c>
      <c r="C1838" t="s">
        <v>55</v>
      </c>
      <c r="D1838" t="s">
        <v>73</v>
      </c>
      <c r="E1838" t="s">
        <v>406</v>
      </c>
      <c r="F1838">
        <v>1</v>
      </c>
    </row>
    <row r="1839" spans="1:6" x14ac:dyDescent="0.35">
      <c r="A1839" t="s">
        <v>1918</v>
      </c>
      <c r="B1839">
        <v>1981</v>
      </c>
      <c r="C1839" t="s">
        <v>55</v>
      </c>
      <c r="D1839" t="s">
        <v>117</v>
      </c>
      <c r="E1839" t="s">
        <v>406</v>
      </c>
      <c r="F1839">
        <v>0</v>
      </c>
    </row>
    <row r="1840" spans="1:6" x14ac:dyDescent="0.35">
      <c r="A1840" t="s">
        <v>1919</v>
      </c>
      <c r="B1840">
        <v>1981</v>
      </c>
      <c r="C1840" t="s">
        <v>54</v>
      </c>
      <c r="D1840" t="s">
        <v>73</v>
      </c>
      <c r="E1840" t="s">
        <v>406</v>
      </c>
      <c r="F1840">
        <v>1</v>
      </c>
    </row>
    <row r="1841" spans="1:6" x14ac:dyDescent="0.35">
      <c r="A1841" t="s">
        <v>1920</v>
      </c>
      <c r="B1841">
        <v>1981</v>
      </c>
      <c r="C1841" t="s">
        <v>55</v>
      </c>
      <c r="D1841" t="s">
        <v>73</v>
      </c>
      <c r="E1841" t="s">
        <v>406</v>
      </c>
      <c r="F1841">
        <v>1</v>
      </c>
    </row>
    <row r="1842" spans="1:6" x14ac:dyDescent="0.35">
      <c r="A1842" t="s">
        <v>1921</v>
      </c>
      <c r="B1842">
        <v>1981</v>
      </c>
      <c r="C1842" t="s">
        <v>56</v>
      </c>
      <c r="D1842" t="s">
        <v>73</v>
      </c>
      <c r="E1842" t="s">
        <v>406</v>
      </c>
      <c r="F1842">
        <v>1</v>
      </c>
    </row>
    <row r="1843" spans="1:6" x14ac:dyDescent="0.35">
      <c r="A1843" t="s">
        <v>1922</v>
      </c>
      <c r="B1843">
        <v>1981</v>
      </c>
      <c r="C1843" t="s">
        <v>56</v>
      </c>
      <c r="D1843" t="s">
        <v>73</v>
      </c>
      <c r="E1843" t="s">
        <v>406</v>
      </c>
      <c r="F1843">
        <v>1</v>
      </c>
    </row>
    <row r="1844" spans="1:6" x14ac:dyDescent="0.35">
      <c r="A1844" t="s">
        <v>1923</v>
      </c>
      <c r="B1844">
        <v>1981</v>
      </c>
      <c r="C1844" t="s">
        <v>56</v>
      </c>
      <c r="D1844" t="s">
        <v>73</v>
      </c>
      <c r="E1844" t="s">
        <v>406</v>
      </c>
      <c r="F1844">
        <v>1</v>
      </c>
    </row>
    <row r="1845" spans="1:6" x14ac:dyDescent="0.35">
      <c r="A1845" t="s">
        <v>1924</v>
      </c>
      <c r="B1845">
        <v>1981</v>
      </c>
      <c r="C1845" t="s">
        <v>55</v>
      </c>
      <c r="D1845" t="s">
        <v>73</v>
      </c>
      <c r="E1845" t="s">
        <v>406</v>
      </c>
      <c r="F1845">
        <v>1</v>
      </c>
    </row>
    <row r="1846" spans="1:6" x14ac:dyDescent="0.35">
      <c r="A1846" t="s">
        <v>1925</v>
      </c>
      <c r="B1846">
        <v>1981</v>
      </c>
      <c r="C1846" t="s">
        <v>56</v>
      </c>
      <c r="D1846" t="s">
        <v>73</v>
      </c>
      <c r="E1846" t="s">
        <v>406</v>
      </c>
      <c r="F1846">
        <v>1</v>
      </c>
    </row>
    <row r="1847" spans="1:6" x14ac:dyDescent="0.35">
      <c r="A1847" t="s">
        <v>1926</v>
      </c>
      <c r="B1847">
        <v>1981</v>
      </c>
      <c r="C1847" t="s">
        <v>55</v>
      </c>
      <c r="D1847" t="s">
        <v>117</v>
      </c>
      <c r="E1847" t="s">
        <v>406</v>
      </c>
      <c r="F1847">
        <v>0</v>
      </c>
    </row>
    <row r="1848" spans="1:6" x14ac:dyDescent="0.35">
      <c r="A1848" t="s">
        <v>1927</v>
      </c>
      <c r="B1848">
        <v>1981</v>
      </c>
      <c r="C1848" t="s">
        <v>54</v>
      </c>
      <c r="D1848" t="s">
        <v>117</v>
      </c>
      <c r="E1848" t="s">
        <v>406</v>
      </c>
      <c r="F1848">
        <v>0</v>
      </c>
    </row>
    <row r="1849" spans="1:6" x14ac:dyDescent="0.35">
      <c r="A1849" t="s">
        <v>1928</v>
      </c>
      <c r="B1849">
        <v>1981</v>
      </c>
      <c r="C1849" t="s">
        <v>56</v>
      </c>
      <c r="D1849" t="s">
        <v>73</v>
      </c>
      <c r="E1849" t="s">
        <v>406</v>
      </c>
      <c r="F1849">
        <v>1</v>
      </c>
    </row>
    <row r="1850" spans="1:6" x14ac:dyDescent="0.35">
      <c r="A1850" t="s">
        <v>1929</v>
      </c>
      <c r="B1850">
        <v>1981</v>
      </c>
      <c r="C1850" t="s">
        <v>56</v>
      </c>
      <c r="D1850" t="s">
        <v>73</v>
      </c>
      <c r="E1850" t="s">
        <v>406</v>
      </c>
      <c r="F1850">
        <v>1</v>
      </c>
    </row>
    <row r="1851" spans="1:6" x14ac:dyDescent="0.35">
      <c r="A1851" t="s">
        <v>1930</v>
      </c>
      <c r="B1851">
        <v>1981</v>
      </c>
      <c r="C1851" t="s">
        <v>56</v>
      </c>
      <c r="D1851" t="s">
        <v>117</v>
      </c>
      <c r="E1851" t="s">
        <v>406</v>
      </c>
      <c r="F1851">
        <v>1</v>
      </c>
    </row>
    <row r="1852" spans="1:6" x14ac:dyDescent="0.35">
      <c r="A1852" t="s">
        <v>1931</v>
      </c>
      <c r="B1852">
        <v>1981</v>
      </c>
      <c r="C1852" t="s">
        <v>56</v>
      </c>
      <c r="D1852" t="s">
        <v>73</v>
      </c>
      <c r="E1852" t="s">
        <v>406</v>
      </c>
      <c r="F1852">
        <v>1</v>
      </c>
    </row>
    <row r="1853" spans="1:6" x14ac:dyDescent="0.35">
      <c r="A1853" t="s">
        <v>1932</v>
      </c>
      <c r="B1853">
        <v>1981</v>
      </c>
      <c r="C1853" t="s">
        <v>56</v>
      </c>
      <c r="D1853" t="s">
        <v>73</v>
      </c>
      <c r="E1853" t="s">
        <v>406</v>
      </c>
      <c r="F1853">
        <v>1</v>
      </c>
    </row>
    <row r="1854" spans="1:6" x14ac:dyDescent="0.35">
      <c r="A1854" t="s">
        <v>1933</v>
      </c>
      <c r="B1854">
        <v>1981</v>
      </c>
      <c r="C1854" t="s">
        <v>56</v>
      </c>
      <c r="D1854" t="s">
        <v>73</v>
      </c>
      <c r="E1854" t="s">
        <v>406</v>
      </c>
      <c r="F1854">
        <v>1</v>
      </c>
    </row>
    <row r="1855" spans="1:6" x14ac:dyDescent="0.35">
      <c r="A1855" t="s">
        <v>1934</v>
      </c>
      <c r="B1855">
        <v>1981</v>
      </c>
      <c r="C1855" t="s">
        <v>56</v>
      </c>
      <c r="D1855" t="s">
        <v>73</v>
      </c>
      <c r="E1855" t="s">
        <v>406</v>
      </c>
      <c r="F1855">
        <v>1</v>
      </c>
    </row>
    <row r="1856" spans="1:6" x14ac:dyDescent="0.35">
      <c r="A1856" t="s">
        <v>1935</v>
      </c>
      <c r="B1856">
        <v>1981</v>
      </c>
      <c r="C1856" t="s">
        <v>54</v>
      </c>
      <c r="D1856" t="s">
        <v>73</v>
      </c>
      <c r="E1856" t="s">
        <v>406</v>
      </c>
      <c r="F1856">
        <v>1</v>
      </c>
    </row>
    <row r="1857" spans="1:6" x14ac:dyDescent="0.35">
      <c r="A1857" t="s">
        <v>1936</v>
      </c>
      <c r="B1857">
        <v>1981</v>
      </c>
      <c r="C1857" t="s">
        <v>54</v>
      </c>
      <c r="D1857" t="s">
        <v>73</v>
      </c>
      <c r="E1857" t="s">
        <v>74</v>
      </c>
      <c r="F1857">
        <v>1</v>
      </c>
    </row>
    <row r="1858" spans="1:6" x14ac:dyDescent="0.35">
      <c r="A1858" t="s">
        <v>1937</v>
      </c>
      <c r="B1858">
        <v>1981</v>
      </c>
      <c r="C1858" t="s">
        <v>54</v>
      </c>
      <c r="D1858" t="s">
        <v>73</v>
      </c>
      <c r="E1858" t="s">
        <v>74</v>
      </c>
      <c r="F1858">
        <v>1</v>
      </c>
    </row>
    <row r="1859" spans="1:6" x14ac:dyDescent="0.35">
      <c r="A1859" t="s">
        <v>1938</v>
      </c>
      <c r="B1859">
        <v>1981</v>
      </c>
      <c r="C1859" t="s">
        <v>54</v>
      </c>
      <c r="D1859" t="s">
        <v>73</v>
      </c>
      <c r="E1859" t="s">
        <v>74</v>
      </c>
      <c r="F1859">
        <v>1</v>
      </c>
    </row>
    <row r="1860" spans="1:6" x14ac:dyDescent="0.35">
      <c r="A1860" t="s">
        <v>1939</v>
      </c>
      <c r="B1860">
        <v>1981</v>
      </c>
      <c r="C1860" t="s">
        <v>54</v>
      </c>
      <c r="D1860" t="s">
        <v>73</v>
      </c>
      <c r="E1860" t="s">
        <v>74</v>
      </c>
      <c r="F1860">
        <v>1</v>
      </c>
    </row>
    <row r="1861" spans="1:6" x14ac:dyDescent="0.35">
      <c r="A1861" t="s">
        <v>1940</v>
      </c>
      <c r="B1861">
        <v>1981</v>
      </c>
      <c r="C1861" t="s">
        <v>54</v>
      </c>
      <c r="D1861" t="s">
        <v>73</v>
      </c>
      <c r="E1861" t="s">
        <v>74</v>
      </c>
      <c r="F1861">
        <v>1</v>
      </c>
    </row>
    <row r="1862" spans="1:6" x14ac:dyDescent="0.35">
      <c r="A1862" t="s">
        <v>1941</v>
      </c>
      <c r="B1862">
        <v>1981</v>
      </c>
      <c r="C1862" t="s">
        <v>54</v>
      </c>
      <c r="D1862" t="s">
        <v>73</v>
      </c>
      <c r="E1862" t="s">
        <v>484</v>
      </c>
      <c r="F1862">
        <v>1</v>
      </c>
    </row>
    <row r="1863" spans="1:6" x14ac:dyDescent="0.35">
      <c r="A1863" t="s">
        <v>1942</v>
      </c>
      <c r="B1863">
        <v>1981</v>
      </c>
      <c r="C1863" t="s">
        <v>54</v>
      </c>
      <c r="D1863" t="s">
        <v>73</v>
      </c>
      <c r="E1863" t="s">
        <v>484</v>
      </c>
      <c r="F1863">
        <v>1</v>
      </c>
    </row>
    <row r="1864" spans="1:6" x14ac:dyDescent="0.35">
      <c r="A1864" t="s">
        <v>1943</v>
      </c>
      <c r="B1864">
        <v>1981</v>
      </c>
      <c r="C1864" t="s">
        <v>54</v>
      </c>
      <c r="D1864" t="s">
        <v>73</v>
      </c>
      <c r="E1864" t="s">
        <v>484</v>
      </c>
      <c r="F1864">
        <v>1</v>
      </c>
    </row>
    <row r="1865" spans="1:6" x14ac:dyDescent="0.35">
      <c r="A1865" t="s">
        <v>1944</v>
      </c>
      <c r="B1865">
        <v>1981</v>
      </c>
      <c r="C1865" t="s">
        <v>54</v>
      </c>
      <c r="D1865" t="s">
        <v>73</v>
      </c>
      <c r="E1865" t="s">
        <v>74</v>
      </c>
      <c r="F1865">
        <v>1</v>
      </c>
    </row>
    <row r="1866" spans="1:6" x14ac:dyDescent="0.35">
      <c r="A1866" t="s">
        <v>1945</v>
      </c>
      <c r="B1866">
        <v>1981</v>
      </c>
      <c r="C1866" t="s">
        <v>56</v>
      </c>
      <c r="D1866" t="s">
        <v>73</v>
      </c>
      <c r="E1866" t="s">
        <v>74</v>
      </c>
      <c r="F1866">
        <v>1</v>
      </c>
    </row>
    <row r="1867" spans="1:6" x14ac:dyDescent="0.35">
      <c r="A1867" t="s">
        <v>1946</v>
      </c>
      <c r="B1867">
        <v>1981</v>
      </c>
      <c r="C1867" t="s">
        <v>56</v>
      </c>
      <c r="D1867" t="s">
        <v>73</v>
      </c>
      <c r="E1867" t="s">
        <v>74</v>
      </c>
      <c r="F1867">
        <v>1</v>
      </c>
    </row>
    <row r="1868" spans="1:6" x14ac:dyDescent="0.35">
      <c r="A1868" t="s">
        <v>1947</v>
      </c>
      <c r="B1868">
        <v>1981</v>
      </c>
      <c r="C1868" t="s">
        <v>56</v>
      </c>
      <c r="D1868" t="s">
        <v>73</v>
      </c>
      <c r="E1868" t="s">
        <v>74</v>
      </c>
      <c r="F1868">
        <v>1</v>
      </c>
    </row>
    <row r="1869" spans="1:6" x14ac:dyDescent="0.35">
      <c r="A1869" t="s">
        <v>1948</v>
      </c>
      <c r="B1869">
        <v>1981</v>
      </c>
      <c r="C1869" t="s">
        <v>56</v>
      </c>
      <c r="D1869" t="s">
        <v>73</v>
      </c>
      <c r="E1869" t="s">
        <v>74</v>
      </c>
      <c r="F1869">
        <v>1</v>
      </c>
    </row>
    <row r="1870" spans="1:6" x14ac:dyDescent="0.35">
      <c r="A1870" t="s">
        <v>1949</v>
      </c>
      <c r="B1870">
        <v>1981</v>
      </c>
      <c r="C1870" t="s">
        <v>56</v>
      </c>
      <c r="D1870" t="s">
        <v>73</v>
      </c>
      <c r="E1870" t="s">
        <v>74</v>
      </c>
      <c r="F1870">
        <v>1</v>
      </c>
    </row>
    <row r="1871" spans="1:6" x14ac:dyDescent="0.35">
      <c r="A1871" t="s">
        <v>1950</v>
      </c>
      <c r="B1871">
        <v>1981</v>
      </c>
      <c r="C1871" t="s">
        <v>56</v>
      </c>
      <c r="D1871" t="s">
        <v>73</v>
      </c>
      <c r="E1871" t="s">
        <v>74</v>
      </c>
      <c r="F1871">
        <v>1</v>
      </c>
    </row>
    <row r="1872" spans="1:6" x14ac:dyDescent="0.35">
      <c r="A1872" t="s">
        <v>1951</v>
      </c>
      <c r="B1872">
        <v>1981</v>
      </c>
      <c r="C1872" t="s">
        <v>56</v>
      </c>
      <c r="D1872" t="s">
        <v>73</v>
      </c>
      <c r="E1872" t="s">
        <v>74</v>
      </c>
      <c r="F1872">
        <v>1</v>
      </c>
    </row>
    <row r="1873" spans="1:6" x14ac:dyDescent="0.35">
      <c r="A1873" t="s">
        <v>1952</v>
      </c>
      <c r="B1873">
        <v>1981</v>
      </c>
      <c r="C1873" t="s">
        <v>54</v>
      </c>
      <c r="D1873" t="s">
        <v>73</v>
      </c>
      <c r="E1873" t="s">
        <v>74</v>
      </c>
      <c r="F1873">
        <v>1</v>
      </c>
    </row>
    <row r="1874" spans="1:6" x14ac:dyDescent="0.35">
      <c r="A1874" t="s">
        <v>1953</v>
      </c>
      <c r="B1874">
        <v>1981</v>
      </c>
      <c r="C1874" t="s">
        <v>54</v>
      </c>
      <c r="D1874" t="s">
        <v>73</v>
      </c>
      <c r="E1874" t="s">
        <v>74</v>
      </c>
      <c r="F1874">
        <v>1</v>
      </c>
    </row>
    <row r="1875" spans="1:6" x14ac:dyDescent="0.35">
      <c r="A1875" t="s">
        <v>1954</v>
      </c>
      <c r="B1875">
        <v>1981</v>
      </c>
      <c r="C1875" t="s">
        <v>54</v>
      </c>
      <c r="D1875" t="s">
        <v>73</v>
      </c>
      <c r="E1875" t="s">
        <v>74</v>
      </c>
      <c r="F1875">
        <v>1</v>
      </c>
    </row>
    <row r="1876" spans="1:6" x14ac:dyDescent="0.35">
      <c r="A1876" t="s">
        <v>1955</v>
      </c>
      <c r="B1876">
        <v>1981</v>
      </c>
      <c r="C1876" t="s">
        <v>54</v>
      </c>
      <c r="D1876" t="s">
        <v>73</v>
      </c>
      <c r="E1876" t="s">
        <v>74</v>
      </c>
      <c r="F1876">
        <v>1</v>
      </c>
    </row>
    <row r="1877" spans="1:6" x14ac:dyDescent="0.35">
      <c r="A1877" t="s">
        <v>1956</v>
      </c>
      <c r="B1877">
        <v>1981</v>
      </c>
      <c r="C1877" t="s">
        <v>54</v>
      </c>
      <c r="D1877" t="s">
        <v>73</v>
      </c>
      <c r="E1877" t="s">
        <v>74</v>
      </c>
      <c r="F1877">
        <v>1</v>
      </c>
    </row>
    <row r="1878" spans="1:6" x14ac:dyDescent="0.35">
      <c r="A1878" t="s">
        <v>1957</v>
      </c>
      <c r="B1878">
        <v>1981</v>
      </c>
      <c r="C1878" t="s">
        <v>54</v>
      </c>
      <c r="D1878" t="s">
        <v>73</v>
      </c>
      <c r="E1878" t="s">
        <v>74</v>
      </c>
      <c r="F1878">
        <v>1</v>
      </c>
    </row>
    <row r="1879" spans="1:6" x14ac:dyDescent="0.35">
      <c r="A1879" t="s">
        <v>1958</v>
      </c>
      <c r="B1879">
        <v>1981</v>
      </c>
      <c r="C1879" t="s">
        <v>54</v>
      </c>
      <c r="D1879" t="s">
        <v>73</v>
      </c>
      <c r="E1879" t="s">
        <v>74</v>
      </c>
      <c r="F1879">
        <v>1</v>
      </c>
    </row>
    <row r="1880" spans="1:6" x14ac:dyDescent="0.35">
      <c r="A1880" t="s">
        <v>1959</v>
      </c>
      <c r="B1880">
        <v>1981</v>
      </c>
      <c r="C1880" t="s">
        <v>54</v>
      </c>
      <c r="D1880" t="s">
        <v>73</v>
      </c>
      <c r="E1880" t="s">
        <v>74</v>
      </c>
      <c r="F1880">
        <v>1</v>
      </c>
    </row>
    <row r="1881" spans="1:6" x14ac:dyDescent="0.35">
      <c r="A1881" t="s">
        <v>1960</v>
      </c>
      <c r="B1881">
        <v>1981</v>
      </c>
      <c r="C1881" t="s">
        <v>54</v>
      </c>
      <c r="D1881" t="s">
        <v>73</v>
      </c>
      <c r="E1881" t="s">
        <v>74</v>
      </c>
      <c r="F1881">
        <v>1</v>
      </c>
    </row>
    <row r="1882" spans="1:6" x14ac:dyDescent="0.35">
      <c r="A1882" t="s">
        <v>1961</v>
      </c>
      <c r="B1882">
        <v>1981</v>
      </c>
      <c r="C1882" t="s">
        <v>54</v>
      </c>
      <c r="D1882" t="s">
        <v>73</v>
      </c>
      <c r="E1882" t="s">
        <v>74</v>
      </c>
      <c r="F1882">
        <v>1</v>
      </c>
    </row>
    <row r="1883" spans="1:6" x14ac:dyDescent="0.35">
      <c r="A1883" t="s">
        <v>1962</v>
      </c>
      <c r="B1883">
        <v>1981</v>
      </c>
      <c r="C1883" t="s">
        <v>56</v>
      </c>
      <c r="D1883" t="s">
        <v>73</v>
      </c>
      <c r="E1883" t="s">
        <v>406</v>
      </c>
      <c r="F1883">
        <v>1</v>
      </c>
    </row>
    <row r="1884" spans="1:6" x14ac:dyDescent="0.35">
      <c r="A1884" t="s">
        <v>1963</v>
      </c>
      <c r="B1884">
        <v>1981</v>
      </c>
      <c r="C1884" t="s">
        <v>56</v>
      </c>
      <c r="D1884" t="s">
        <v>73</v>
      </c>
      <c r="E1884" t="s">
        <v>406</v>
      </c>
      <c r="F1884">
        <v>1</v>
      </c>
    </row>
    <row r="1885" spans="1:6" x14ac:dyDescent="0.35">
      <c r="A1885" t="s">
        <v>1964</v>
      </c>
      <c r="B1885">
        <v>1981</v>
      </c>
      <c r="C1885" t="s">
        <v>55</v>
      </c>
      <c r="D1885" t="s">
        <v>73</v>
      </c>
      <c r="E1885" t="s">
        <v>406</v>
      </c>
      <c r="F1885">
        <v>1</v>
      </c>
    </row>
    <row r="1886" spans="1:6" x14ac:dyDescent="0.35">
      <c r="A1886" t="s">
        <v>1965</v>
      </c>
      <c r="B1886">
        <v>1981</v>
      </c>
      <c r="C1886" t="s">
        <v>56</v>
      </c>
      <c r="D1886" t="s">
        <v>117</v>
      </c>
      <c r="E1886" t="s">
        <v>406</v>
      </c>
      <c r="F1886">
        <v>1</v>
      </c>
    </row>
    <row r="1887" spans="1:6" x14ac:dyDescent="0.35">
      <c r="A1887" t="s">
        <v>1966</v>
      </c>
      <c r="B1887">
        <v>1981</v>
      </c>
      <c r="C1887" t="s">
        <v>56</v>
      </c>
      <c r="D1887" t="s">
        <v>73</v>
      </c>
      <c r="E1887" t="s">
        <v>406</v>
      </c>
      <c r="F1887">
        <v>1</v>
      </c>
    </row>
    <row r="1888" spans="1:6" x14ac:dyDescent="0.35">
      <c r="A1888" t="s">
        <v>1967</v>
      </c>
      <c r="B1888">
        <v>1981</v>
      </c>
      <c r="C1888" t="s">
        <v>56</v>
      </c>
      <c r="D1888" t="s">
        <v>73</v>
      </c>
      <c r="E1888" t="s">
        <v>406</v>
      </c>
      <c r="F1888">
        <v>1</v>
      </c>
    </row>
    <row r="1889" spans="1:6" x14ac:dyDescent="0.35">
      <c r="A1889" t="s">
        <v>1968</v>
      </c>
      <c r="B1889">
        <v>1981</v>
      </c>
      <c r="C1889" t="s">
        <v>56</v>
      </c>
      <c r="D1889" t="s">
        <v>73</v>
      </c>
      <c r="E1889" t="s">
        <v>406</v>
      </c>
      <c r="F1889">
        <v>1</v>
      </c>
    </row>
    <row r="1890" spans="1:6" x14ac:dyDescent="0.35">
      <c r="A1890" t="s">
        <v>1969</v>
      </c>
      <c r="B1890">
        <v>1981</v>
      </c>
      <c r="C1890" t="s">
        <v>56</v>
      </c>
      <c r="D1890" t="s">
        <v>73</v>
      </c>
      <c r="E1890" t="s">
        <v>406</v>
      </c>
      <c r="F1890">
        <v>1</v>
      </c>
    </row>
    <row r="1891" spans="1:6" x14ac:dyDescent="0.35">
      <c r="A1891" t="s">
        <v>1970</v>
      </c>
      <c r="B1891">
        <v>1981</v>
      </c>
      <c r="C1891" t="s">
        <v>56</v>
      </c>
      <c r="D1891" t="s">
        <v>73</v>
      </c>
      <c r="E1891" t="s">
        <v>406</v>
      </c>
      <c r="F1891">
        <v>1</v>
      </c>
    </row>
    <row r="1892" spans="1:6" x14ac:dyDescent="0.35">
      <c r="A1892" t="s">
        <v>1971</v>
      </c>
      <c r="B1892">
        <v>1981</v>
      </c>
      <c r="C1892" t="s">
        <v>56</v>
      </c>
      <c r="D1892" t="s">
        <v>117</v>
      </c>
      <c r="E1892" t="s">
        <v>406</v>
      </c>
      <c r="F1892">
        <v>1</v>
      </c>
    </row>
    <row r="1893" spans="1:6" x14ac:dyDescent="0.35">
      <c r="A1893" t="s">
        <v>1972</v>
      </c>
      <c r="B1893">
        <v>1981</v>
      </c>
      <c r="C1893" t="s">
        <v>56</v>
      </c>
      <c r="D1893" t="s">
        <v>73</v>
      </c>
      <c r="E1893" t="s">
        <v>406</v>
      </c>
      <c r="F1893">
        <v>1</v>
      </c>
    </row>
    <row r="1894" spans="1:6" x14ac:dyDescent="0.35">
      <c r="A1894" t="s">
        <v>1973</v>
      </c>
      <c r="B1894">
        <v>1981</v>
      </c>
      <c r="C1894" t="s">
        <v>56</v>
      </c>
      <c r="D1894" t="s">
        <v>73</v>
      </c>
      <c r="E1894" t="s">
        <v>406</v>
      </c>
      <c r="F1894">
        <v>1</v>
      </c>
    </row>
    <row r="1895" spans="1:6" x14ac:dyDescent="0.35">
      <c r="A1895" t="s">
        <v>1974</v>
      </c>
      <c r="B1895">
        <v>1981</v>
      </c>
      <c r="C1895" t="s">
        <v>56</v>
      </c>
      <c r="D1895" t="s">
        <v>73</v>
      </c>
      <c r="E1895" t="s">
        <v>406</v>
      </c>
      <c r="F1895">
        <v>1</v>
      </c>
    </row>
    <row r="1896" spans="1:6" x14ac:dyDescent="0.35">
      <c r="A1896" t="s">
        <v>1975</v>
      </c>
      <c r="B1896">
        <v>1981</v>
      </c>
      <c r="C1896" t="s">
        <v>56</v>
      </c>
      <c r="D1896" t="s">
        <v>73</v>
      </c>
      <c r="E1896" t="s">
        <v>406</v>
      </c>
      <c r="F1896">
        <v>1</v>
      </c>
    </row>
    <row r="1897" spans="1:6" x14ac:dyDescent="0.35">
      <c r="A1897" t="s">
        <v>1976</v>
      </c>
      <c r="B1897">
        <v>1981</v>
      </c>
      <c r="C1897" t="s">
        <v>56</v>
      </c>
      <c r="D1897" t="s">
        <v>73</v>
      </c>
      <c r="E1897" t="s">
        <v>406</v>
      </c>
      <c r="F1897">
        <v>1</v>
      </c>
    </row>
    <row r="1898" spans="1:6" x14ac:dyDescent="0.35">
      <c r="A1898" t="s">
        <v>1977</v>
      </c>
      <c r="B1898">
        <v>1981</v>
      </c>
      <c r="C1898" t="s">
        <v>56</v>
      </c>
      <c r="D1898" t="s">
        <v>73</v>
      </c>
      <c r="E1898" t="s">
        <v>406</v>
      </c>
      <c r="F1898">
        <v>1</v>
      </c>
    </row>
    <row r="1899" spans="1:6" x14ac:dyDescent="0.35">
      <c r="A1899" t="s">
        <v>1978</v>
      </c>
      <c r="B1899">
        <v>1981</v>
      </c>
      <c r="C1899" t="s">
        <v>56</v>
      </c>
      <c r="D1899" t="s">
        <v>73</v>
      </c>
      <c r="E1899" t="s">
        <v>406</v>
      </c>
      <c r="F1899">
        <v>1</v>
      </c>
    </row>
    <row r="1900" spans="1:6" x14ac:dyDescent="0.35">
      <c r="A1900" t="s">
        <v>1979</v>
      </c>
      <c r="B1900">
        <v>1981</v>
      </c>
      <c r="C1900" t="s">
        <v>56</v>
      </c>
      <c r="D1900" t="s">
        <v>117</v>
      </c>
      <c r="E1900" t="s">
        <v>406</v>
      </c>
      <c r="F1900">
        <v>1</v>
      </c>
    </row>
    <row r="1901" spans="1:6" x14ac:dyDescent="0.35">
      <c r="A1901" t="s">
        <v>1980</v>
      </c>
      <c r="B1901">
        <v>1981</v>
      </c>
      <c r="C1901" t="s">
        <v>56</v>
      </c>
      <c r="D1901" t="s">
        <v>117</v>
      </c>
      <c r="E1901" t="s">
        <v>406</v>
      </c>
      <c r="F1901">
        <v>1</v>
      </c>
    </row>
    <row r="1902" spans="1:6" x14ac:dyDescent="0.35">
      <c r="A1902" t="s">
        <v>1981</v>
      </c>
      <c r="B1902">
        <v>1981</v>
      </c>
      <c r="C1902" t="s">
        <v>56</v>
      </c>
      <c r="D1902" t="s">
        <v>73</v>
      </c>
      <c r="E1902" t="s">
        <v>406</v>
      </c>
      <c r="F1902">
        <v>1</v>
      </c>
    </row>
    <row r="1903" spans="1:6" x14ac:dyDescent="0.35">
      <c r="A1903" t="s">
        <v>1982</v>
      </c>
      <c r="B1903">
        <v>1981</v>
      </c>
      <c r="C1903" t="s">
        <v>56</v>
      </c>
      <c r="D1903" t="s">
        <v>73</v>
      </c>
      <c r="E1903" t="s">
        <v>406</v>
      </c>
      <c r="F1903">
        <v>1</v>
      </c>
    </row>
    <row r="1904" spans="1:6" x14ac:dyDescent="0.35">
      <c r="A1904" t="s">
        <v>1983</v>
      </c>
      <c r="B1904">
        <v>1981</v>
      </c>
      <c r="C1904" t="s">
        <v>56</v>
      </c>
      <c r="D1904" t="s">
        <v>73</v>
      </c>
      <c r="E1904" t="s">
        <v>406</v>
      </c>
      <c r="F1904">
        <v>1</v>
      </c>
    </row>
    <row r="1905" spans="1:6" x14ac:dyDescent="0.35">
      <c r="A1905" t="s">
        <v>1984</v>
      </c>
      <c r="B1905">
        <v>1981</v>
      </c>
      <c r="C1905" t="s">
        <v>56</v>
      </c>
      <c r="D1905" t="s">
        <v>73</v>
      </c>
      <c r="E1905" t="s">
        <v>406</v>
      </c>
      <c r="F1905">
        <v>1</v>
      </c>
    </row>
    <row r="1906" spans="1:6" x14ac:dyDescent="0.35">
      <c r="A1906" t="s">
        <v>1985</v>
      </c>
      <c r="B1906">
        <v>1981</v>
      </c>
      <c r="C1906" t="s">
        <v>56</v>
      </c>
      <c r="D1906" t="s">
        <v>73</v>
      </c>
      <c r="E1906" t="s">
        <v>406</v>
      </c>
      <c r="F1906">
        <v>1</v>
      </c>
    </row>
    <row r="1907" spans="1:6" x14ac:dyDescent="0.35">
      <c r="A1907" t="s">
        <v>1986</v>
      </c>
      <c r="B1907">
        <v>1981</v>
      </c>
      <c r="C1907" t="s">
        <v>55</v>
      </c>
      <c r="D1907" t="s">
        <v>73</v>
      </c>
      <c r="E1907" t="s">
        <v>406</v>
      </c>
      <c r="F1907">
        <v>1</v>
      </c>
    </row>
    <row r="1908" spans="1:6" x14ac:dyDescent="0.35">
      <c r="A1908" t="s">
        <v>1987</v>
      </c>
      <c r="B1908">
        <v>1981</v>
      </c>
      <c r="C1908" t="s">
        <v>56</v>
      </c>
      <c r="D1908" t="s">
        <v>117</v>
      </c>
      <c r="E1908" t="s">
        <v>406</v>
      </c>
      <c r="F1908">
        <v>1</v>
      </c>
    </row>
    <row r="1909" spans="1:6" x14ac:dyDescent="0.35">
      <c r="A1909" t="s">
        <v>1988</v>
      </c>
      <c r="B1909">
        <v>1981</v>
      </c>
      <c r="C1909" t="s">
        <v>56</v>
      </c>
      <c r="D1909" t="s">
        <v>73</v>
      </c>
      <c r="E1909" t="s">
        <v>406</v>
      </c>
      <c r="F1909">
        <v>1</v>
      </c>
    </row>
    <row r="1910" spans="1:6" x14ac:dyDescent="0.35">
      <c r="A1910" t="s">
        <v>1989</v>
      </c>
      <c r="B1910">
        <v>1981</v>
      </c>
      <c r="C1910" t="s">
        <v>56</v>
      </c>
      <c r="D1910" t="s">
        <v>73</v>
      </c>
      <c r="E1910" t="s">
        <v>406</v>
      </c>
      <c r="F1910">
        <v>1</v>
      </c>
    </row>
    <row r="1911" spans="1:6" x14ac:dyDescent="0.35">
      <c r="A1911" t="s">
        <v>1990</v>
      </c>
      <c r="B1911">
        <v>1981</v>
      </c>
      <c r="C1911" t="s">
        <v>56</v>
      </c>
      <c r="D1911" t="s">
        <v>73</v>
      </c>
      <c r="E1911" t="s">
        <v>406</v>
      </c>
      <c r="F1911">
        <v>1</v>
      </c>
    </row>
    <row r="1912" spans="1:6" x14ac:dyDescent="0.35">
      <c r="A1912" t="s">
        <v>1991</v>
      </c>
      <c r="B1912">
        <v>1981</v>
      </c>
      <c r="C1912" t="s">
        <v>56</v>
      </c>
      <c r="D1912" t="s">
        <v>73</v>
      </c>
      <c r="E1912" t="s">
        <v>406</v>
      </c>
      <c r="F1912">
        <v>1</v>
      </c>
    </row>
    <row r="1913" spans="1:6" x14ac:dyDescent="0.35">
      <c r="A1913" t="s">
        <v>1992</v>
      </c>
      <c r="B1913">
        <v>1981</v>
      </c>
      <c r="C1913" t="s">
        <v>56</v>
      </c>
      <c r="D1913" t="s">
        <v>73</v>
      </c>
      <c r="E1913" t="s">
        <v>406</v>
      </c>
      <c r="F1913">
        <v>1</v>
      </c>
    </row>
    <row r="1914" spans="1:6" x14ac:dyDescent="0.35">
      <c r="A1914" t="s">
        <v>1993</v>
      </c>
      <c r="B1914">
        <v>1981</v>
      </c>
      <c r="C1914" t="s">
        <v>56</v>
      </c>
      <c r="D1914" t="s">
        <v>73</v>
      </c>
      <c r="E1914" t="s">
        <v>406</v>
      </c>
      <c r="F1914">
        <v>1</v>
      </c>
    </row>
    <row r="1915" spans="1:6" x14ac:dyDescent="0.35">
      <c r="A1915" t="s">
        <v>1994</v>
      </c>
      <c r="B1915">
        <v>1981</v>
      </c>
      <c r="C1915" t="s">
        <v>56</v>
      </c>
      <c r="D1915" t="s">
        <v>73</v>
      </c>
      <c r="E1915" t="s">
        <v>406</v>
      </c>
      <c r="F1915">
        <v>1</v>
      </c>
    </row>
    <row r="1916" spans="1:6" x14ac:dyDescent="0.35">
      <c r="A1916" t="s">
        <v>1995</v>
      </c>
      <c r="B1916">
        <v>1981</v>
      </c>
      <c r="C1916" t="s">
        <v>56</v>
      </c>
      <c r="D1916" t="s">
        <v>73</v>
      </c>
      <c r="E1916" t="s">
        <v>406</v>
      </c>
      <c r="F1916">
        <v>1</v>
      </c>
    </row>
    <row r="1917" spans="1:6" x14ac:dyDescent="0.35">
      <c r="A1917" t="s">
        <v>1996</v>
      </c>
      <c r="B1917">
        <v>1981</v>
      </c>
      <c r="C1917" t="s">
        <v>56</v>
      </c>
      <c r="D1917" t="s">
        <v>73</v>
      </c>
      <c r="E1917" t="s">
        <v>406</v>
      </c>
      <c r="F1917">
        <v>1</v>
      </c>
    </row>
    <row r="1918" spans="1:6" x14ac:dyDescent="0.35">
      <c r="A1918" t="s">
        <v>1997</v>
      </c>
      <c r="B1918">
        <v>1981</v>
      </c>
      <c r="C1918" t="s">
        <v>56</v>
      </c>
      <c r="D1918" t="s">
        <v>73</v>
      </c>
      <c r="E1918" t="s">
        <v>406</v>
      </c>
      <c r="F1918">
        <v>1</v>
      </c>
    </row>
    <row r="1919" spans="1:6" x14ac:dyDescent="0.35">
      <c r="A1919" t="s">
        <v>1998</v>
      </c>
      <c r="B1919">
        <v>1981</v>
      </c>
      <c r="C1919" t="s">
        <v>56</v>
      </c>
      <c r="D1919" t="s">
        <v>73</v>
      </c>
      <c r="E1919" t="s">
        <v>406</v>
      </c>
      <c r="F1919">
        <v>1</v>
      </c>
    </row>
    <row r="1920" spans="1:6" x14ac:dyDescent="0.35">
      <c r="A1920" t="s">
        <v>1999</v>
      </c>
      <c r="B1920">
        <v>1981</v>
      </c>
      <c r="C1920" t="s">
        <v>56</v>
      </c>
      <c r="D1920" t="s">
        <v>73</v>
      </c>
      <c r="E1920" t="s">
        <v>406</v>
      </c>
      <c r="F1920">
        <v>1</v>
      </c>
    </row>
    <row r="1921" spans="1:6" x14ac:dyDescent="0.35">
      <c r="A1921" t="s">
        <v>2000</v>
      </c>
      <c r="B1921">
        <v>1981</v>
      </c>
      <c r="C1921" t="s">
        <v>56</v>
      </c>
      <c r="D1921" t="s">
        <v>73</v>
      </c>
      <c r="E1921" t="s">
        <v>406</v>
      </c>
      <c r="F1921">
        <v>1</v>
      </c>
    </row>
    <row r="1922" spans="1:6" x14ac:dyDescent="0.35">
      <c r="A1922" t="s">
        <v>2001</v>
      </c>
      <c r="B1922">
        <v>1981</v>
      </c>
      <c r="C1922" t="s">
        <v>56</v>
      </c>
      <c r="D1922" t="s">
        <v>73</v>
      </c>
      <c r="E1922" t="s">
        <v>406</v>
      </c>
      <c r="F1922">
        <v>1</v>
      </c>
    </row>
    <row r="1923" spans="1:6" x14ac:dyDescent="0.35">
      <c r="A1923" t="s">
        <v>2002</v>
      </c>
      <c r="B1923">
        <v>1981</v>
      </c>
      <c r="C1923" t="s">
        <v>56</v>
      </c>
      <c r="D1923" t="s">
        <v>73</v>
      </c>
      <c r="E1923" t="s">
        <v>406</v>
      </c>
      <c r="F1923">
        <v>1</v>
      </c>
    </row>
    <row r="1924" spans="1:6" x14ac:dyDescent="0.35">
      <c r="A1924" t="s">
        <v>2003</v>
      </c>
      <c r="B1924">
        <v>1981</v>
      </c>
      <c r="C1924" t="s">
        <v>56</v>
      </c>
      <c r="D1924" t="s">
        <v>73</v>
      </c>
      <c r="E1924" t="s">
        <v>406</v>
      </c>
      <c r="F1924">
        <v>1</v>
      </c>
    </row>
    <row r="1925" spans="1:6" x14ac:dyDescent="0.35">
      <c r="A1925" t="s">
        <v>2004</v>
      </c>
      <c r="B1925">
        <v>1981</v>
      </c>
      <c r="C1925" t="s">
        <v>56</v>
      </c>
      <c r="D1925" t="s">
        <v>73</v>
      </c>
      <c r="E1925" t="s">
        <v>406</v>
      </c>
      <c r="F1925">
        <v>1</v>
      </c>
    </row>
    <row r="1926" spans="1:6" x14ac:dyDescent="0.35">
      <c r="A1926" t="s">
        <v>2005</v>
      </c>
      <c r="B1926">
        <v>1981</v>
      </c>
      <c r="C1926" t="s">
        <v>56</v>
      </c>
      <c r="D1926" t="s">
        <v>73</v>
      </c>
      <c r="E1926" t="s">
        <v>406</v>
      </c>
      <c r="F1926">
        <v>1</v>
      </c>
    </row>
    <row r="1927" spans="1:6" x14ac:dyDescent="0.35">
      <c r="A1927" t="s">
        <v>2006</v>
      </c>
      <c r="B1927">
        <v>1981</v>
      </c>
      <c r="C1927" t="s">
        <v>56</v>
      </c>
      <c r="D1927" t="s">
        <v>73</v>
      </c>
      <c r="E1927" t="s">
        <v>406</v>
      </c>
      <c r="F1927">
        <v>1</v>
      </c>
    </row>
    <row r="1928" spans="1:6" x14ac:dyDescent="0.35">
      <c r="A1928" t="s">
        <v>2007</v>
      </c>
      <c r="B1928">
        <v>1981</v>
      </c>
      <c r="C1928" t="s">
        <v>56</v>
      </c>
      <c r="D1928" t="s">
        <v>73</v>
      </c>
      <c r="E1928" t="s">
        <v>406</v>
      </c>
      <c r="F1928">
        <v>1</v>
      </c>
    </row>
    <row r="1929" spans="1:6" x14ac:dyDescent="0.35">
      <c r="A1929" t="s">
        <v>2008</v>
      </c>
      <c r="B1929">
        <v>1981</v>
      </c>
      <c r="C1929" t="s">
        <v>56</v>
      </c>
      <c r="D1929" t="s">
        <v>73</v>
      </c>
      <c r="E1929" t="s">
        <v>406</v>
      </c>
      <c r="F1929">
        <v>1</v>
      </c>
    </row>
    <row r="1930" spans="1:6" x14ac:dyDescent="0.35">
      <c r="A1930" t="s">
        <v>2009</v>
      </c>
      <c r="B1930">
        <v>1981</v>
      </c>
      <c r="C1930" t="s">
        <v>56</v>
      </c>
      <c r="D1930" t="s">
        <v>73</v>
      </c>
      <c r="E1930" t="s">
        <v>406</v>
      </c>
      <c r="F1930">
        <v>1</v>
      </c>
    </row>
    <row r="1931" spans="1:6" x14ac:dyDescent="0.35">
      <c r="A1931" t="s">
        <v>2010</v>
      </c>
      <c r="B1931">
        <v>1981</v>
      </c>
      <c r="C1931" t="s">
        <v>56</v>
      </c>
      <c r="D1931" t="s">
        <v>73</v>
      </c>
      <c r="E1931" t="s">
        <v>406</v>
      </c>
      <c r="F1931">
        <v>1</v>
      </c>
    </row>
    <row r="1932" spans="1:6" x14ac:dyDescent="0.35">
      <c r="A1932" t="s">
        <v>2011</v>
      </c>
      <c r="B1932">
        <v>1981</v>
      </c>
      <c r="C1932" t="s">
        <v>56</v>
      </c>
      <c r="D1932" t="s">
        <v>73</v>
      </c>
      <c r="E1932" t="s">
        <v>406</v>
      </c>
      <c r="F1932">
        <v>1</v>
      </c>
    </row>
    <row r="1933" spans="1:6" x14ac:dyDescent="0.35">
      <c r="A1933" t="s">
        <v>2012</v>
      </c>
      <c r="B1933">
        <v>1981</v>
      </c>
      <c r="C1933" t="s">
        <v>56</v>
      </c>
      <c r="D1933" t="s">
        <v>73</v>
      </c>
      <c r="E1933" t="s">
        <v>406</v>
      </c>
      <c r="F1933">
        <v>1</v>
      </c>
    </row>
    <row r="1934" spans="1:6" x14ac:dyDescent="0.35">
      <c r="A1934" t="s">
        <v>2013</v>
      </c>
      <c r="B1934">
        <v>1981</v>
      </c>
      <c r="C1934" t="s">
        <v>56</v>
      </c>
      <c r="D1934" t="s">
        <v>73</v>
      </c>
      <c r="E1934" t="s">
        <v>406</v>
      </c>
      <c r="F1934">
        <v>1</v>
      </c>
    </row>
    <row r="1935" spans="1:6" x14ac:dyDescent="0.35">
      <c r="A1935" t="s">
        <v>2014</v>
      </c>
      <c r="B1935">
        <v>1981</v>
      </c>
      <c r="C1935" t="s">
        <v>56</v>
      </c>
      <c r="D1935" t="s">
        <v>73</v>
      </c>
      <c r="E1935" t="s">
        <v>406</v>
      </c>
      <c r="F1935">
        <v>1</v>
      </c>
    </row>
    <row r="1936" spans="1:6" x14ac:dyDescent="0.35">
      <c r="A1936" t="s">
        <v>2015</v>
      </c>
      <c r="B1936">
        <v>1981</v>
      </c>
      <c r="C1936" t="s">
        <v>56</v>
      </c>
      <c r="D1936" t="s">
        <v>73</v>
      </c>
      <c r="E1936" t="s">
        <v>406</v>
      </c>
      <c r="F1936">
        <v>1</v>
      </c>
    </row>
    <row r="1937" spans="1:6" x14ac:dyDescent="0.35">
      <c r="A1937" t="s">
        <v>2016</v>
      </c>
      <c r="B1937">
        <v>1981</v>
      </c>
      <c r="C1937" t="s">
        <v>55</v>
      </c>
      <c r="D1937" t="s">
        <v>73</v>
      </c>
      <c r="E1937" t="s">
        <v>74</v>
      </c>
      <c r="F1937">
        <v>1</v>
      </c>
    </row>
    <row r="1938" spans="1:6" x14ac:dyDescent="0.35">
      <c r="A1938" t="s">
        <v>2017</v>
      </c>
      <c r="B1938">
        <v>1981</v>
      </c>
      <c r="C1938" t="s">
        <v>55</v>
      </c>
      <c r="D1938" t="s">
        <v>73</v>
      </c>
      <c r="E1938" t="s">
        <v>74</v>
      </c>
      <c r="F1938">
        <v>1</v>
      </c>
    </row>
    <row r="1939" spans="1:6" x14ac:dyDescent="0.35">
      <c r="A1939" t="s">
        <v>2018</v>
      </c>
      <c r="B1939">
        <v>1981</v>
      </c>
      <c r="C1939" t="s">
        <v>55</v>
      </c>
      <c r="D1939" t="s">
        <v>73</v>
      </c>
      <c r="E1939" t="s">
        <v>74</v>
      </c>
      <c r="F1939">
        <v>1</v>
      </c>
    </row>
    <row r="1940" spans="1:6" x14ac:dyDescent="0.35">
      <c r="A1940" t="s">
        <v>2019</v>
      </c>
      <c r="B1940">
        <v>1981</v>
      </c>
      <c r="C1940" t="s">
        <v>54</v>
      </c>
      <c r="D1940" t="s">
        <v>73</v>
      </c>
      <c r="E1940" t="s">
        <v>74</v>
      </c>
      <c r="F1940">
        <v>1</v>
      </c>
    </row>
    <row r="1941" spans="1:6" x14ac:dyDescent="0.35">
      <c r="A1941" t="s">
        <v>2020</v>
      </c>
      <c r="B1941">
        <v>1981</v>
      </c>
      <c r="C1941" t="s">
        <v>54</v>
      </c>
      <c r="D1941" t="s">
        <v>73</v>
      </c>
      <c r="E1941" t="s">
        <v>74</v>
      </c>
      <c r="F1941">
        <v>1</v>
      </c>
    </row>
    <row r="1942" spans="1:6" x14ac:dyDescent="0.35">
      <c r="A1942" t="s">
        <v>2021</v>
      </c>
      <c r="B1942">
        <v>1981</v>
      </c>
      <c r="C1942" t="s">
        <v>54</v>
      </c>
      <c r="D1942" t="s">
        <v>73</v>
      </c>
      <c r="E1942" t="s">
        <v>74</v>
      </c>
      <c r="F1942">
        <v>1</v>
      </c>
    </row>
    <row r="1943" spans="1:6" x14ac:dyDescent="0.35">
      <c r="A1943" t="s">
        <v>2022</v>
      </c>
      <c r="B1943">
        <v>1981</v>
      </c>
      <c r="C1943" t="s">
        <v>54</v>
      </c>
      <c r="D1943" t="s">
        <v>73</v>
      </c>
      <c r="E1943" t="s">
        <v>74</v>
      </c>
      <c r="F1943">
        <v>1</v>
      </c>
    </row>
    <row r="1944" spans="1:6" x14ac:dyDescent="0.35">
      <c r="A1944" t="s">
        <v>2023</v>
      </c>
      <c r="B1944">
        <v>1981</v>
      </c>
      <c r="C1944" t="s">
        <v>54</v>
      </c>
      <c r="D1944" t="s">
        <v>73</v>
      </c>
      <c r="E1944" t="s">
        <v>74</v>
      </c>
      <c r="F1944">
        <v>1</v>
      </c>
    </row>
    <row r="1945" spans="1:6" x14ac:dyDescent="0.35">
      <c r="A1945" t="s">
        <v>2024</v>
      </c>
      <c r="B1945">
        <v>1981</v>
      </c>
      <c r="C1945" t="s">
        <v>54</v>
      </c>
      <c r="D1945" t="s">
        <v>73</v>
      </c>
      <c r="E1945" t="s">
        <v>74</v>
      </c>
      <c r="F1945">
        <v>1</v>
      </c>
    </row>
    <row r="1946" spans="1:6" x14ac:dyDescent="0.35">
      <c r="A1946" t="s">
        <v>2025</v>
      </c>
      <c r="B1946">
        <v>1981</v>
      </c>
      <c r="C1946" t="s">
        <v>54</v>
      </c>
      <c r="D1946" t="s">
        <v>73</v>
      </c>
      <c r="E1946" t="s">
        <v>74</v>
      </c>
      <c r="F1946">
        <v>1</v>
      </c>
    </row>
    <row r="1947" spans="1:6" x14ac:dyDescent="0.35">
      <c r="A1947" t="s">
        <v>2026</v>
      </c>
      <c r="B1947">
        <v>1981</v>
      </c>
      <c r="C1947" t="s">
        <v>54</v>
      </c>
      <c r="D1947" t="s">
        <v>73</v>
      </c>
      <c r="E1947" t="s">
        <v>74</v>
      </c>
      <c r="F1947">
        <v>1</v>
      </c>
    </row>
    <row r="1948" spans="1:6" x14ac:dyDescent="0.35">
      <c r="A1948" t="s">
        <v>2027</v>
      </c>
      <c r="B1948">
        <v>1981</v>
      </c>
      <c r="C1948" t="s">
        <v>54</v>
      </c>
      <c r="D1948" t="s">
        <v>73</v>
      </c>
      <c r="E1948" t="s">
        <v>74</v>
      </c>
      <c r="F1948">
        <v>1</v>
      </c>
    </row>
    <row r="1949" spans="1:6" x14ac:dyDescent="0.35">
      <c r="A1949" t="s">
        <v>2028</v>
      </c>
      <c r="B1949">
        <v>1981</v>
      </c>
      <c r="C1949" t="s">
        <v>56</v>
      </c>
      <c r="D1949" t="s">
        <v>73</v>
      </c>
      <c r="E1949" t="s">
        <v>406</v>
      </c>
      <c r="F1949">
        <v>1</v>
      </c>
    </row>
    <row r="1950" spans="1:6" x14ac:dyDescent="0.35">
      <c r="A1950" t="s">
        <v>2029</v>
      </c>
      <c r="B1950">
        <v>1981</v>
      </c>
      <c r="C1950" t="s">
        <v>56</v>
      </c>
      <c r="D1950" t="s">
        <v>73</v>
      </c>
      <c r="E1950" t="s">
        <v>406</v>
      </c>
      <c r="F1950">
        <v>1</v>
      </c>
    </row>
    <row r="1951" spans="1:6" x14ac:dyDescent="0.35">
      <c r="A1951" t="s">
        <v>2030</v>
      </c>
      <c r="B1951">
        <v>1981</v>
      </c>
      <c r="C1951" t="s">
        <v>56</v>
      </c>
      <c r="D1951" t="s">
        <v>73</v>
      </c>
      <c r="E1951" t="s">
        <v>406</v>
      </c>
      <c r="F1951">
        <v>1</v>
      </c>
    </row>
    <row r="1952" spans="1:6" x14ac:dyDescent="0.35">
      <c r="A1952" t="s">
        <v>2031</v>
      </c>
      <c r="B1952">
        <v>1981</v>
      </c>
      <c r="C1952" t="s">
        <v>56</v>
      </c>
      <c r="D1952" t="s">
        <v>73</v>
      </c>
      <c r="E1952" t="s">
        <v>406</v>
      </c>
      <c r="F1952">
        <v>1</v>
      </c>
    </row>
    <row r="1953" spans="1:6" x14ac:dyDescent="0.35">
      <c r="A1953" t="s">
        <v>2032</v>
      </c>
      <c r="B1953">
        <v>1981</v>
      </c>
      <c r="C1953" t="s">
        <v>56</v>
      </c>
      <c r="D1953" t="s">
        <v>73</v>
      </c>
      <c r="E1953" t="s">
        <v>406</v>
      </c>
      <c r="F1953">
        <v>1</v>
      </c>
    </row>
    <row r="1954" spans="1:6" x14ac:dyDescent="0.35">
      <c r="A1954" t="s">
        <v>2033</v>
      </c>
      <c r="B1954">
        <v>1981</v>
      </c>
      <c r="C1954" t="s">
        <v>56</v>
      </c>
      <c r="D1954" t="s">
        <v>73</v>
      </c>
      <c r="E1954" t="s">
        <v>406</v>
      </c>
      <c r="F1954">
        <v>1</v>
      </c>
    </row>
    <row r="1955" spans="1:6" x14ac:dyDescent="0.35">
      <c r="A1955" t="s">
        <v>2034</v>
      </c>
      <c r="B1955">
        <v>1981</v>
      </c>
      <c r="C1955" t="s">
        <v>56</v>
      </c>
      <c r="D1955" t="s">
        <v>73</v>
      </c>
      <c r="E1955" t="s">
        <v>406</v>
      </c>
      <c r="F1955">
        <v>1</v>
      </c>
    </row>
    <row r="1956" spans="1:6" x14ac:dyDescent="0.35">
      <c r="A1956" t="s">
        <v>2035</v>
      </c>
      <c r="B1956">
        <v>1981</v>
      </c>
      <c r="C1956" t="s">
        <v>56</v>
      </c>
      <c r="D1956" t="s">
        <v>73</v>
      </c>
      <c r="E1956" t="s">
        <v>406</v>
      </c>
      <c r="F1956">
        <v>1</v>
      </c>
    </row>
    <row r="1957" spans="1:6" x14ac:dyDescent="0.35">
      <c r="A1957" t="s">
        <v>2036</v>
      </c>
      <c r="B1957">
        <v>1981</v>
      </c>
      <c r="C1957" t="s">
        <v>56</v>
      </c>
      <c r="D1957" t="s">
        <v>73</v>
      </c>
      <c r="E1957" t="s">
        <v>406</v>
      </c>
      <c r="F1957">
        <v>1</v>
      </c>
    </row>
    <row r="1958" spans="1:6" x14ac:dyDescent="0.35">
      <c r="A1958" t="s">
        <v>2037</v>
      </c>
      <c r="B1958">
        <v>1981</v>
      </c>
      <c r="C1958" t="s">
        <v>56</v>
      </c>
      <c r="D1958" t="s">
        <v>73</v>
      </c>
      <c r="E1958" t="s">
        <v>406</v>
      </c>
      <c r="F1958">
        <v>1</v>
      </c>
    </row>
    <row r="1959" spans="1:6" x14ac:dyDescent="0.35">
      <c r="A1959" t="s">
        <v>2038</v>
      </c>
      <c r="B1959">
        <v>1981</v>
      </c>
      <c r="C1959" t="s">
        <v>56</v>
      </c>
      <c r="D1959" t="s">
        <v>73</v>
      </c>
      <c r="E1959" t="s">
        <v>406</v>
      </c>
      <c r="F1959">
        <v>1</v>
      </c>
    </row>
    <row r="1960" spans="1:6" x14ac:dyDescent="0.35">
      <c r="A1960" t="s">
        <v>2039</v>
      </c>
      <c r="B1960">
        <v>1981</v>
      </c>
      <c r="C1960" t="s">
        <v>56</v>
      </c>
      <c r="D1960" t="s">
        <v>73</v>
      </c>
      <c r="E1960" t="s">
        <v>406</v>
      </c>
      <c r="F1960">
        <v>1</v>
      </c>
    </row>
    <row r="1961" spans="1:6" x14ac:dyDescent="0.35">
      <c r="A1961" t="s">
        <v>2040</v>
      </c>
      <c r="B1961">
        <v>1981</v>
      </c>
      <c r="C1961" t="s">
        <v>56</v>
      </c>
      <c r="D1961" t="s">
        <v>73</v>
      </c>
      <c r="E1961" t="s">
        <v>406</v>
      </c>
      <c r="F1961">
        <v>1</v>
      </c>
    </row>
    <row r="1962" spans="1:6" x14ac:dyDescent="0.35">
      <c r="A1962" t="s">
        <v>2041</v>
      </c>
      <c r="B1962">
        <v>1981</v>
      </c>
      <c r="C1962" t="s">
        <v>56</v>
      </c>
      <c r="D1962" t="s">
        <v>73</v>
      </c>
      <c r="E1962" t="s">
        <v>406</v>
      </c>
      <c r="F1962">
        <v>1</v>
      </c>
    </row>
    <row r="1963" spans="1:6" x14ac:dyDescent="0.35">
      <c r="A1963" t="s">
        <v>2042</v>
      </c>
      <c r="B1963">
        <v>1981</v>
      </c>
      <c r="C1963" t="s">
        <v>56</v>
      </c>
      <c r="D1963" t="s">
        <v>73</v>
      </c>
      <c r="E1963" t="s">
        <v>406</v>
      </c>
      <c r="F1963">
        <v>1</v>
      </c>
    </row>
    <row r="1964" spans="1:6" x14ac:dyDescent="0.35">
      <c r="A1964" t="s">
        <v>2043</v>
      </c>
      <c r="B1964">
        <v>1981</v>
      </c>
      <c r="C1964" t="s">
        <v>56</v>
      </c>
      <c r="D1964" t="s">
        <v>73</v>
      </c>
      <c r="E1964" t="s">
        <v>406</v>
      </c>
      <c r="F1964">
        <v>1</v>
      </c>
    </row>
    <row r="1965" spans="1:6" x14ac:dyDescent="0.35">
      <c r="A1965" t="s">
        <v>2044</v>
      </c>
      <c r="B1965">
        <v>1981</v>
      </c>
      <c r="C1965" t="s">
        <v>56</v>
      </c>
      <c r="D1965" t="s">
        <v>73</v>
      </c>
      <c r="E1965" t="s">
        <v>406</v>
      </c>
      <c r="F1965">
        <v>1</v>
      </c>
    </row>
    <row r="1966" spans="1:6" x14ac:dyDescent="0.35">
      <c r="A1966" t="s">
        <v>2045</v>
      </c>
      <c r="B1966">
        <v>1981</v>
      </c>
      <c r="C1966" t="s">
        <v>56</v>
      </c>
      <c r="D1966" t="s">
        <v>117</v>
      </c>
      <c r="E1966" t="s">
        <v>406</v>
      </c>
      <c r="F1966">
        <v>1</v>
      </c>
    </row>
    <row r="1967" spans="1:6" x14ac:dyDescent="0.35">
      <c r="A1967" t="s">
        <v>2046</v>
      </c>
      <c r="B1967">
        <v>1981</v>
      </c>
      <c r="C1967" t="s">
        <v>56</v>
      </c>
      <c r="D1967" t="s">
        <v>73</v>
      </c>
      <c r="E1967" t="s">
        <v>406</v>
      </c>
      <c r="F1967">
        <v>1</v>
      </c>
    </row>
    <row r="1968" spans="1:6" x14ac:dyDescent="0.35">
      <c r="A1968" t="s">
        <v>2047</v>
      </c>
      <c r="B1968">
        <v>1981</v>
      </c>
      <c r="C1968" t="s">
        <v>56</v>
      </c>
      <c r="D1968" t="s">
        <v>73</v>
      </c>
      <c r="E1968" t="s">
        <v>406</v>
      </c>
      <c r="F1968">
        <v>1</v>
      </c>
    </row>
    <row r="1969" spans="1:6" x14ac:dyDescent="0.35">
      <c r="A1969" t="s">
        <v>2048</v>
      </c>
      <c r="B1969">
        <v>1981</v>
      </c>
      <c r="C1969" t="s">
        <v>56</v>
      </c>
      <c r="D1969" t="s">
        <v>73</v>
      </c>
      <c r="E1969" t="s">
        <v>406</v>
      </c>
      <c r="F1969">
        <v>1</v>
      </c>
    </row>
    <row r="1970" spans="1:6" x14ac:dyDescent="0.35">
      <c r="A1970" t="s">
        <v>2049</v>
      </c>
      <c r="B1970">
        <v>1981</v>
      </c>
      <c r="C1970" t="s">
        <v>56</v>
      </c>
      <c r="D1970" t="s">
        <v>73</v>
      </c>
      <c r="E1970" t="s">
        <v>406</v>
      </c>
      <c r="F1970">
        <v>1</v>
      </c>
    </row>
    <row r="1971" spans="1:6" x14ac:dyDescent="0.35">
      <c r="A1971" t="s">
        <v>2050</v>
      </c>
      <c r="B1971">
        <v>1981</v>
      </c>
      <c r="C1971" t="s">
        <v>54</v>
      </c>
      <c r="D1971" t="s">
        <v>73</v>
      </c>
      <c r="E1971" t="s">
        <v>406</v>
      </c>
      <c r="F1971">
        <v>1</v>
      </c>
    </row>
    <row r="1972" spans="1:6" x14ac:dyDescent="0.35">
      <c r="A1972" t="s">
        <v>2051</v>
      </c>
      <c r="B1972">
        <v>1981</v>
      </c>
      <c r="C1972" t="s">
        <v>55</v>
      </c>
      <c r="D1972" t="s">
        <v>73</v>
      </c>
      <c r="E1972" t="s">
        <v>406</v>
      </c>
      <c r="F1972">
        <v>1</v>
      </c>
    </row>
    <row r="1973" spans="1:6" x14ac:dyDescent="0.35">
      <c r="A1973" t="s">
        <v>2052</v>
      </c>
      <c r="B1973">
        <v>1981</v>
      </c>
      <c r="C1973" t="s">
        <v>54</v>
      </c>
      <c r="D1973" t="s">
        <v>73</v>
      </c>
      <c r="E1973" t="s">
        <v>406</v>
      </c>
      <c r="F1973">
        <v>1</v>
      </c>
    </row>
    <row r="1974" spans="1:6" x14ac:dyDescent="0.35">
      <c r="A1974" t="s">
        <v>2053</v>
      </c>
      <c r="B1974">
        <v>1981</v>
      </c>
      <c r="C1974" t="s">
        <v>55</v>
      </c>
      <c r="D1974" t="s">
        <v>73</v>
      </c>
      <c r="E1974" t="s">
        <v>406</v>
      </c>
      <c r="F1974">
        <v>1</v>
      </c>
    </row>
    <row r="1975" spans="1:6" x14ac:dyDescent="0.35">
      <c r="A1975" t="s">
        <v>2054</v>
      </c>
      <c r="B1975">
        <v>1981</v>
      </c>
      <c r="C1975" t="s">
        <v>55</v>
      </c>
      <c r="D1975" t="s">
        <v>73</v>
      </c>
      <c r="E1975" t="s">
        <v>406</v>
      </c>
      <c r="F1975">
        <v>1</v>
      </c>
    </row>
    <row r="1976" spans="1:6" x14ac:dyDescent="0.35">
      <c r="A1976" t="s">
        <v>2055</v>
      </c>
      <c r="B1976">
        <v>1981</v>
      </c>
      <c r="C1976" t="s">
        <v>56</v>
      </c>
      <c r="D1976" t="s">
        <v>73</v>
      </c>
      <c r="E1976" t="s">
        <v>406</v>
      </c>
      <c r="F1976">
        <v>1</v>
      </c>
    </row>
    <row r="1977" spans="1:6" x14ac:dyDescent="0.35">
      <c r="A1977" t="s">
        <v>2056</v>
      </c>
      <c r="B1977">
        <v>1981</v>
      </c>
      <c r="C1977" t="s">
        <v>56</v>
      </c>
      <c r="D1977" t="s">
        <v>73</v>
      </c>
      <c r="E1977" t="s">
        <v>406</v>
      </c>
      <c r="F1977">
        <v>1</v>
      </c>
    </row>
    <row r="1978" spans="1:6" x14ac:dyDescent="0.35">
      <c r="A1978" t="s">
        <v>2057</v>
      </c>
      <c r="B1978">
        <v>1981</v>
      </c>
      <c r="C1978" t="s">
        <v>56</v>
      </c>
      <c r="D1978" t="s">
        <v>73</v>
      </c>
      <c r="E1978" t="s">
        <v>406</v>
      </c>
      <c r="F1978">
        <v>1</v>
      </c>
    </row>
    <row r="1979" spans="1:6" x14ac:dyDescent="0.35">
      <c r="A1979" t="s">
        <v>2058</v>
      </c>
      <c r="B1979">
        <v>1981</v>
      </c>
      <c r="C1979" t="s">
        <v>56</v>
      </c>
      <c r="D1979" t="s">
        <v>73</v>
      </c>
      <c r="E1979" t="s">
        <v>406</v>
      </c>
      <c r="F1979">
        <v>1</v>
      </c>
    </row>
    <row r="1980" spans="1:6" x14ac:dyDescent="0.35">
      <c r="A1980" t="s">
        <v>2059</v>
      </c>
      <c r="B1980">
        <v>1981</v>
      </c>
      <c r="C1980" t="s">
        <v>56</v>
      </c>
      <c r="D1980" t="s">
        <v>117</v>
      </c>
      <c r="E1980" t="s">
        <v>406</v>
      </c>
      <c r="F1980">
        <v>1</v>
      </c>
    </row>
    <row r="1981" spans="1:6" x14ac:dyDescent="0.35">
      <c r="A1981" t="s">
        <v>2060</v>
      </c>
      <c r="B1981">
        <v>1981</v>
      </c>
      <c r="C1981" t="s">
        <v>56</v>
      </c>
      <c r="D1981" t="s">
        <v>73</v>
      </c>
      <c r="E1981" t="s">
        <v>406</v>
      </c>
      <c r="F1981">
        <v>1</v>
      </c>
    </row>
    <row r="1982" spans="1:6" x14ac:dyDescent="0.35">
      <c r="A1982" t="s">
        <v>2061</v>
      </c>
      <c r="B1982">
        <v>1981</v>
      </c>
      <c r="C1982" t="s">
        <v>56</v>
      </c>
      <c r="D1982" t="s">
        <v>73</v>
      </c>
      <c r="E1982" t="s">
        <v>406</v>
      </c>
      <c r="F1982">
        <v>1</v>
      </c>
    </row>
    <row r="1983" spans="1:6" x14ac:dyDescent="0.35">
      <c r="A1983" t="s">
        <v>2062</v>
      </c>
      <c r="B1983">
        <v>1981</v>
      </c>
      <c r="C1983" t="s">
        <v>56</v>
      </c>
      <c r="D1983" t="s">
        <v>73</v>
      </c>
      <c r="E1983" t="s">
        <v>406</v>
      </c>
      <c r="F1983">
        <v>1</v>
      </c>
    </row>
    <row r="1984" spans="1:6" x14ac:dyDescent="0.35">
      <c r="A1984" t="s">
        <v>2063</v>
      </c>
      <c r="B1984">
        <v>1981</v>
      </c>
      <c r="C1984" t="s">
        <v>56</v>
      </c>
      <c r="D1984" t="s">
        <v>73</v>
      </c>
      <c r="E1984" t="s">
        <v>406</v>
      </c>
      <c r="F1984">
        <v>1</v>
      </c>
    </row>
    <row r="1985" spans="1:6" x14ac:dyDescent="0.35">
      <c r="A1985" t="s">
        <v>2064</v>
      </c>
      <c r="B1985">
        <v>1981</v>
      </c>
      <c r="C1985" t="s">
        <v>56</v>
      </c>
      <c r="D1985" t="s">
        <v>73</v>
      </c>
      <c r="E1985" t="s">
        <v>406</v>
      </c>
      <c r="F1985">
        <v>1</v>
      </c>
    </row>
    <row r="1986" spans="1:6" x14ac:dyDescent="0.35">
      <c r="A1986" t="s">
        <v>2065</v>
      </c>
      <c r="B1986">
        <v>1981</v>
      </c>
      <c r="C1986" t="s">
        <v>56</v>
      </c>
      <c r="D1986" t="s">
        <v>117</v>
      </c>
      <c r="E1986" t="s">
        <v>406</v>
      </c>
      <c r="F1986">
        <v>1</v>
      </c>
    </row>
    <row r="1987" spans="1:6" x14ac:dyDescent="0.35">
      <c r="A1987" t="s">
        <v>2066</v>
      </c>
      <c r="B1987">
        <v>1981</v>
      </c>
      <c r="C1987" t="s">
        <v>56</v>
      </c>
      <c r="D1987" t="s">
        <v>73</v>
      </c>
      <c r="E1987" t="s">
        <v>406</v>
      </c>
      <c r="F1987">
        <v>1</v>
      </c>
    </row>
    <row r="1988" spans="1:6" x14ac:dyDescent="0.35">
      <c r="A1988" t="s">
        <v>2067</v>
      </c>
      <c r="B1988">
        <v>1981</v>
      </c>
      <c r="C1988" t="s">
        <v>56</v>
      </c>
      <c r="D1988" t="s">
        <v>73</v>
      </c>
      <c r="E1988" t="s">
        <v>406</v>
      </c>
      <c r="F1988">
        <v>1</v>
      </c>
    </row>
    <row r="1989" spans="1:6" x14ac:dyDescent="0.35">
      <c r="A1989" t="s">
        <v>2068</v>
      </c>
      <c r="B1989">
        <v>1981</v>
      </c>
      <c r="C1989" t="s">
        <v>56</v>
      </c>
      <c r="D1989" t="s">
        <v>73</v>
      </c>
      <c r="E1989" t="s">
        <v>406</v>
      </c>
      <c r="F1989">
        <v>1</v>
      </c>
    </row>
    <row r="1990" spans="1:6" x14ac:dyDescent="0.35">
      <c r="A1990" t="s">
        <v>2069</v>
      </c>
      <c r="B1990">
        <v>1981</v>
      </c>
      <c r="C1990" t="s">
        <v>54</v>
      </c>
      <c r="D1990" t="s">
        <v>117</v>
      </c>
      <c r="E1990" t="s">
        <v>406</v>
      </c>
      <c r="F1990">
        <v>0</v>
      </c>
    </row>
    <row r="1991" spans="1:6" x14ac:dyDescent="0.35">
      <c r="A1991" t="s">
        <v>2070</v>
      </c>
      <c r="B1991">
        <v>1981</v>
      </c>
      <c r="C1991" t="s">
        <v>54</v>
      </c>
      <c r="D1991" t="s">
        <v>117</v>
      </c>
      <c r="E1991" t="s">
        <v>406</v>
      </c>
      <c r="F1991">
        <v>0</v>
      </c>
    </row>
    <row r="1992" spans="1:6" x14ac:dyDescent="0.35">
      <c r="A1992" t="s">
        <v>2071</v>
      </c>
      <c r="B1992">
        <v>1981</v>
      </c>
      <c r="C1992" t="s">
        <v>55</v>
      </c>
      <c r="D1992" t="s">
        <v>73</v>
      </c>
      <c r="E1992" t="s">
        <v>74</v>
      </c>
      <c r="F1992">
        <v>1</v>
      </c>
    </row>
    <row r="1993" spans="1:6" x14ac:dyDescent="0.35">
      <c r="A1993" t="s">
        <v>2072</v>
      </c>
      <c r="B1993">
        <v>1981</v>
      </c>
      <c r="C1993" t="s">
        <v>56</v>
      </c>
      <c r="D1993" t="s">
        <v>117</v>
      </c>
      <c r="E1993" t="s">
        <v>74</v>
      </c>
      <c r="F1993">
        <v>1</v>
      </c>
    </row>
    <row r="1994" spans="1:6" x14ac:dyDescent="0.35">
      <c r="A1994" t="s">
        <v>2073</v>
      </c>
      <c r="B1994">
        <v>1981</v>
      </c>
      <c r="C1994" t="s">
        <v>56</v>
      </c>
      <c r="D1994" t="s">
        <v>117</v>
      </c>
      <c r="E1994" t="s">
        <v>74</v>
      </c>
      <c r="F1994">
        <v>1</v>
      </c>
    </row>
    <row r="1995" spans="1:6" x14ac:dyDescent="0.35">
      <c r="A1995" t="s">
        <v>2074</v>
      </c>
      <c r="B1995">
        <v>1981</v>
      </c>
      <c r="C1995" t="s">
        <v>56</v>
      </c>
      <c r="D1995" t="s">
        <v>73</v>
      </c>
      <c r="E1995" t="s">
        <v>74</v>
      </c>
      <c r="F1995">
        <v>1</v>
      </c>
    </row>
    <row r="1996" spans="1:6" x14ac:dyDescent="0.35">
      <c r="A1996" t="s">
        <v>2075</v>
      </c>
      <c r="B1996">
        <v>1981</v>
      </c>
      <c r="C1996" t="s">
        <v>56</v>
      </c>
      <c r="D1996" t="s">
        <v>73</v>
      </c>
      <c r="E1996" t="s">
        <v>74</v>
      </c>
      <c r="F1996">
        <v>1</v>
      </c>
    </row>
    <row r="1997" spans="1:6" x14ac:dyDescent="0.35">
      <c r="A1997" t="s">
        <v>2076</v>
      </c>
      <c r="B1997">
        <v>1981</v>
      </c>
      <c r="C1997" t="s">
        <v>54</v>
      </c>
      <c r="D1997" t="s">
        <v>73</v>
      </c>
      <c r="E1997" t="s">
        <v>74</v>
      </c>
      <c r="F1997">
        <v>1</v>
      </c>
    </row>
    <row r="1998" spans="1:6" x14ac:dyDescent="0.35">
      <c r="A1998" t="s">
        <v>2077</v>
      </c>
      <c r="B1998">
        <v>1981</v>
      </c>
      <c r="C1998" t="s">
        <v>56</v>
      </c>
      <c r="D1998" t="s">
        <v>73</v>
      </c>
      <c r="E1998" t="s">
        <v>74</v>
      </c>
      <c r="F1998">
        <v>1</v>
      </c>
    </row>
    <row r="1999" spans="1:6" x14ac:dyDescent="0.35">
      <c r="A1999" t="s">
        <v>2078</v>
      </c>
      <c r="B1999">
        <v>1981</v>
      </c>
      <c r="C1999" t="s">
        <v>54</v>
      </c>
      <c r="D1999" t="s">
        <v>73</v>
      </c>
      <c r="E1999" t="s">
        <v>74</v>
      </c>
      <c r="F1999">
        <v>1</v>
      </c>
    </row>
    <row r="2000" spans="1:6" x14ac:dyDescent="0.35">
      <c r="A2000" t="s">
        <v>2079</v>
      </c>
      <c r="B2000">
        <v>1981</v>
      </c>
      <c r="C2000" t="s">
        <v>56</v>
      </c>
      <c r="D2000" t="s">
        <v>73</v>
      </c>
      <c r="E2000" t="s">
        <v>74</v>
      </c>
      <c r="F2000">
        <v>1</v>
      </c>
    </row>
    <row r="2001" spans="1:6" x14ac:dyDescent="0.35">
      <c r="A2001" t="s">
        <v>2080</v>
      </c>
      <c r="B2001">
        <v>1981</v>
      </c>
      <c r="C2001" t="s">
        <v>54</v>
      </c>
      <c r="D2001" t="s">
        <v>73</v>
      </c>
      <c r="E2001" t="s">
        <v>74</v>
      </c>
      <c r="F2001">
        <v>1</v>
      </c>
    </row>
    <row r="2002" spans="1:6" x14ac:dyDescent="0.35">
      <c r="A2002" t="s">
        <v>2081</v>
      </c>
      <c r="B2002">
        <v>1981</v>
      </c>
      <c r="C2002" t="s">
        <v>55</v>
      </c>
      <c r="D2002" t="s">
        <v>73</v>
      </c>
      <c r="E2002" t="s">
        <v>76</v>
      </c>
      <c r="F2002">
        <v>1</v>
      </c>
    </row>
    <row r="2003" spans="1:6" x14ac:dyDescent="0.35">
      <c r="A2003" t="s">
        <v>2082</v>
      </c>
      <c r="B2003">
        <v>1981</v>
      </c>
      <c r="C2003" t="s">
        <v>56</v>
      </c>
      <c r="D2003" t="s">
        <v>73</v>
      </c>
      <c r="E2003" t="s">
        <v>76</v>
      </c>
      <c r="F2003">
        <v>1</v>
      </c>
    </row>
    <row r="2004" spans="1:6" x14ac:dyDescent="0.35">
      <c r="A2004" t="s">
        <v>2083</v>
      </c>
      <c r="B2004">
        <v>1981</v>
      </c>
      <c r="C2004" t="s">
        <v>55</v>
      </c>
      <c r="D2004" t="s">
        <v>73</v>
      </c>
      <c r="E2004" t="s">
        <v>76</v>
      </c>
      <c r="F2004">
        <v>1</v>
      </c>
    </row>
    <row r="2005" spans="1:6" x14ac:dyDescent="0.35">
      <c r="A2005" t="s">
        <v>2084</v>
      </c>
      <c r="B2005">
        <v>1981</v>
      </c>
      <c r="C2005" t="s">
        <v>56</v>
      </c>
      <c r="D2005" t="s">
        <v>73</v>
      </c>
      <c r="E2005" t="s">
        <v>76</v>
      </c>
      <c r="F2005">
        <v>1</v>
      </c>
    </row>
    <row r="2006" spans="1:6" x14ac:dyDescent="0.35">
      <c r="A2006" t="s">
        <v>2085</v>
      </c>
      <c r="B2006">
        <v>1981</v>
      </c>
      <c r="C2006" t="s">
        <v>56</v>
      </c>
      <c r="D2006" t="s">
        <v>73</v>
      </c>
      <c r="E2006" t="s">
        <v>76</v>
      </c>
      <c r="F2006">
        <v>1</v>
      </c>
    </row>
    <row r="2007" spans="1:6" x14ac:dyDescent="0.35">
      <c r="A2007" t="s">
        <v>2086</v>
      </c>
      <c r="B2007">
        <v>1981</v>
      </c>
      <c r="C2007" t="s">
        <v>56</v>
      </c>
      <c r="D2007" t="s">
        <v>73</v>
      </c>
      <c r="E2007" t="s">
        <v>76</v>
      </c>
      <c r="F2007">
        <v>1</v>
      </c>
    </row>
    <row r="2008" spans="1:6" x14ac:dyDescent="0.35">
      <c r="A2008" t="s">
        <v>2087</v>
      </c>
      <c r="B2008">
        <v>1981</v>
      </c>
      <c r="C2008" t="s">
        <v>54</v>
      </c>
      <c r="D2008" t="s">
        <v>73</v>
      </c>
      <c r="E2008" t="s">
        <v>1288</v>
      </c>
      <c r="F2008">
        <v>1</v>
      </c>
    </row>
    <row r="2009" spans="1:6" x14ac:dyDescent="0.35">
      <c r="A2009" t="s">
        <v>2088</v>
      </c>
      <c r="B2009">
        <v>1981</v>
      </c>
      <c r="C2009" t="s">
        <v>55</v>
      </c>
      <c r="D2009" t="s">
        <v>73</v>
      </c>
      <c r="E2009" t="s">
        <v>406</v>
      </c>
      <c r="F2009">
        <v>1</v>
      </c>
    </row>
    <row r="2010" spans="1:6" x14ac:dyDescent="0.35">
      <c r="A2010" t="s">
        <v>2089</v>
      </c>
      <c r="B2010">
        <v>1981</v>
      </c>
      <c r="C2010" t="s">
        <v>55</v>
      </c>
      <c r="D2010" t="s">
        <v>73</v>
      </c>
      <c r="E2010" t="s">
        <v>406</v>
      </c>
      <c r="F2010">
        <v>1</v>
      </c>
    </row>
    <row r="2011" spans="1:6" x14ac:dyDescent="0.35">
      <c r="A2011" t="s">
        <v>2090</v>
      </c>
      <c r="B2011">
        <v>1981</v>
      </c>
      <c r="C2011" t="s">
        <v>55</v>
      </c>
      <c r="D2011" t="s">
        <v>73</v>
      </c>
      <c r="E2011" t="s">
        <v>406</v>
      </c>
      <c r="F2011">
        <v>1</v>
      </c>
    </row>
    <row r="2012" spans="1:6" x14ac:dyDescent="0.35">
      <c r="A2012" t="s">
        <v>2091</v>
      </c>
      <c r="B2012">
        <v>1981</v>
      </c>
      <c r="C2012" t="s">
        <v>55</v>
      </c>
      <c r="D2012" t="s">
        <v>73</v>
      </c>
      <c r="E2012" t="s">
        <v>406</v>
      </c>
      <c r="F2012">
        <v>1</v>
      </c>
    </row>
    <row r="2013" spans="1:6" x14ac:dyDescent="0.35">
      <c r="A2013" t="s">
        <v>2092</v>
      </c>
      <c r="B2013">
        <v>1981</v>
      </c>
      <c r="C2013" t="s">
        <v>55</v>
      </c>
      <c r="D2013" t="s">
        <v>73</v>
      </c>
      <c r="E2013" t="s">
        <v>406</v>
      </c>
      <c r="F2013">
        <v>1</v>
      </c>
    </row>
    <row r="2014" spans="1:6" x14ac:dyDescent="0.35">
      <c r="A2014" t="s">
        <v>2093</v>
      </c>
      <c r="B2014">
        <v>1981</v>
      </c>
      <c r="C2014" t="s">
        <v>54</v>
      </c>
      <c r="D2014" t="s">
        <v>73</v>
      </c>
      <c r="E2014" t="s">
        <v>406</v>
      </c>
      <c r="F2014">
        <v>1</v>
      </c>
    </row>
    <row r="2015" spans="1:6" x14ac:dyDescent="0.35">
      <c r="A2015" t="s">
        <v>2094</v>
      </c>
      <c r="B2015">
        <v>1981</v>
      </c>
      <c r="C2015" t="s">
        <v>54</v>
      </c>
      <c r="D2015" t="s">
        <v>73</v>
      </c>
      <c r="E2015" t="s">
        <v>406</v>
      </c>
      <c r="F2015">
        <v>1</v>
      </c>
    </row>
    <row r="2016" spans="1:6" x14ac:dyDescent="0.35">
      <c r="A2016" t="s">
        <v>2095</v>
      </c>
      <c r="B2016">
        <v>1981</v>
      </c>
      <c r="C2016" t="s">
        <v>56</v>
      </c>
      <c r="D2016" t="s">
        <v>117</v>
      </c>
      <c r="E2016" t="s">
        <v>406</v>
      </c>
      <c r="F2016">
        <v>1</v>
      </c>
    </row>
    <row r="2017" spans="1:6" x14ac:dyDescent="0.35">
      <c r="A2017" t="s">
        <v>2096</v>
      </c>
      <c r="B2017">
        <v>1981</v>
      </c>
      <c r="C2017" t="s">
        <v>56</v>
      </c>
      <c r="D2017" t="s">
        <v>73</v>
      </c>
      <c r="E2017" t="s">
        <v>406</v>
      </c>
      <c r="F2017">
        <v>1</v>
      </c>
    </row>
    <row r="2018" spans="1:6" x14ac:dyDescent="0.35">
      <c r="A2018" t="s">
        <v>2097</v>
      </c>
      <c r="B2018">
        <v>1981</v>
      </c>
      <c r="C2018" t="s">
        <v>56</v>
      </c>
      <c r="D2018" t="s">
        <v>73</v>
      </c>
      <c r="E2018" t="s">
        <v>406</v>
      </c>
      <c r="F2018">
        <v>1</v>
      </c>
    </row>
    <row r="2019" spans="1:6" x14ac:dyDescent="0.35">
      <c r="A2019" t="s">
        <v>2098</v>
      </c>
      <c r="B2019">
        <v>1981</v>
      </c>
      <c r="C2019" t="s">
        <v>56</v>
      </c>
      <c r="D2019" t="s">
        <v>73</v>
      </c>
      <c r="E2019" t="s">
        <v>406</v>
      </c>
      <c r="F2019">
        <v>1</v>
      </c>
    </row>
    <row r="2020" spans="1:6" x14ac:dyDescent="0.35">
      <c r="A2020" t="s">
        <v>2099</v>
      </c>
      <c r="B2020">
        <v>1981</v>
      </c>
      <c r="C2020" t="s">
        <v>56</v>
      </c>
      <c r="D2020" t="s">
        <v>73</v>
      </c>
      <c r="E2020" t="s">
        <v>406</v>
      </c>
      <c r="F2020">
        <v>1</v>
      </c>
    </row>
    <row r="2021" spans="1:6" x14ac:dyDescent="0.35">
      <c r="A2021" t="s">
        <v>2100</v>
      </c>
      <c r="B2021">
        <v>1981</v>
      </c>
      <c r="C2021" t="s">
        <v>56</v>
      </c>
      <c r="D2021" t="s">
        <v>73</v>
      </c>
      <c r="E2021" t="s">
        <v>406</v>
      </c>
      <c r="F2021">
        <v>1</v>
      </c>
    </row>
    <row r="2022" spans="1:6" x14ac:dyDescent="0.35">
      <c r="A2022" t="s">
        <v>2101</v>
      </c>
      <c r="B2022">
        <v>1981</v>
      </c>
      <c r="C2022" t="s">
        <v>56</v>
      </c>
      <c r="D2022" t="s">
        <v>117</v>
      </c>
      <c r="E2022" t="s">
        <v>406</v>
      </c>
      <c r="F2022">
        <v>1</v>
      </c>
    </row>
    <row r="2023" spans="1:6" x14ac:dyDescent="0.35">
      <c r="A2023" t="s">
        <v>2102</v>
      </c>
      <c r="B2023">
        <v>1981</v>
      </c>
      <c r="C2023" t="s">
        <v>56</v>
      </c>
      <c r="D2023" t="s">
        <v>73</v>
      </c>
      <c r="E2023" t="s">
        <v>406</v>
      </c>
      <c r="F2023">
        <v>1</v>
      </c>
    </row>
    <row r="2024" spans="1:6" x14ac:dyDescent="0.35">
      <c r="A2024" t="s">
        <v>2103</v>
      </c>
      <c r="B2024">
        <v>1981</v>
      </c>
      <c r="C2024" t="s">
        <v>55</v>
      </c>
      <c r="D2024" t="s">
        <v>73</v>
      </c>
      <c r="E2024" t="s">
        <v>406</v>
      </c>
      <c r="F2024">
        <v>1</v>
      </c>
    </row>
    <row r="2025" spans="1:6" x14ac:dyDescent="0.35">
      <c r="A2025" t="s">
        <v>2104</v>
      </c>
      <c r="B2025">
        <v>1981</v>
      </c>
      <c r="C2025" t="s">
        <v>54</v>
      </c>
      <c r="D2025" t="s">
        <v>73</v>
      </c>
      <c r="E2025" t="s">
        <v>406</v>
      </c>
      <c r="F2025">
        <v>1</v>
      </c>
    </row>
    <row r="2026" spans="1:6" x14ac:dyDescent="0.35">
      <c r="A2026" t="s">
        <v>2105</v>
      </c>
      <c r="B2026">
        <v>1982</v>
      </c>
      <c r="C2026" t="s">
        <v>54</v>
      </c>
      <c r="D2026" t="s">
        <v>73</v>
      </c>
      <c r="E2026" t="s">
        <v>406</v>
      </c>
      <c r="F2026">
        <v>1</v>
      </c>
    </row>
    <row r="2027" spans="1:6" x14ac:dyDescent="0.35">
      <c r="A2027" t="s">
        <v>2106</v>
      </c>
      <c r="B2027">
        <v>1982</v>
      </c>
      <c r="C2027" t="s">
        <v>55</v>
      </c>
      <c r="D2027" t="s">
        <v>73</v>
      </c>
      <c r="E2027" t="s">
        <v>74</v>
      </c>
      <c r="F2027">
        <v>1</v>
      </c>
    </row>
    <row r="2028" spans="1:6" x14ac:dyDescent="0.35">
      <c r="A2028" t="s">
        <v>2107</v>
      </c>
      <c r="B2028">
        <v>1982</v>
      </c>
      <c r="C2028" t="s">
        <v>56</v>
      </c>
      <c r="D2028" t="s">
        <v>73</v>
      </c>
      <c r="E2028" t="s">
        <v>74</v>
      </c>
      <c r="F2028">
        <v>1</v>
      </c>
    </row>
    <row r="2029" spans="1:6" x14ac:dyDescent="0.35">
      <c r="A2029" t="s">
        <v>2108</v>
      </c>
      <c r="B2029">
        <v>1982</v>
      </c>
      <c r="C2029" t="s">
        <v>56</v>
      </c>
      <c r="D2029" t="s">
        <v>73</v>
      </c>
      <c r="E2029" t="s">
        <v>74</v>
      </c>
      <c r="F2029">
        <v>1</v>
      </c>
    </row>
    <row r="2030" spans="1:6" x14ac:dyDescent="0.35">
      <c r="A2030" t="s">
        <v>2109</v>
      </c>
      <c r="B2030">
        <v>1982</v>
      </c>
      <c r="C2030" t="s">
        <v>56</v>
      </c>
      <c r="D2030" t="s">
        <v>73</v>
      </c>
      <c r="E2030" t="s">
        <v>74</v>
      </c>
      <c r="F2030">
        <v>1</v>
      </c>
    </row>
    <row r="2031" spans="1:6" x14ac:dyDescent="0.35">
      <c r="A2031" t="s">
        <v>2110</v>
      </c>
      <c r="B2031">
        <v>1982</v>
      </c>
      <c r="C2031" t="s">
        <v>54</v>
      </c>
      <c r="D2031" t="s">
        <v>73</v>
      </c>
      <c r="E2031" t="s">
        <v>270</v>
      </c>
      <c r="F2031">
        <v>1</v>
      </c>
    </row>
    <row r="2032" spans="1:6" x14ac:dyDescent="0.35">
      <c r="A2032" t="s">
        <v>2111</v>
      </c>
      <c r="B2032">
        <v>1982</v>
      </c>
      <c r="C2032" t="s">
        <v>54</v>
      </c>
      <c r="D2032" t="s">
        <v>73</v>
      </c>
      <c r="E2032" t="s">
        <v>270</v>
      </c>
      <c r="F2032">
        <v>1</v>
      </c>
    </row>
    <row r="2033" spans="1:6" x14ac:dyDescent="0.35">
      <c r="A2033" t="s">
        <v>2112</v>
      </c>
      <c r="B2033">
        <v>1982</v>
      </c>
      <c r="C2033" t="s">
        <v>54</v>
      </c>
      <c r="D2033" t="s">
        <v>73</v>
      </c>
      <c r="E2033" t="s">
        <v>270</v>
      </c>
      <c r="F2033">
        <v>1</v>
      </c>
    </row>
    <row r="2034" spans="1:6" x14ac:dyDescent="0.35">
      <c r="A2034" t="s">
        <v>2113</v>
      </c>
      <c r="B2034">
        <v>1982</v>
      </c>
      <c r="C2034" t="s">
        <v>54</v>
      </c>
      <c r="D2034" t="s">
        <v>73</v>
      </c>
      <c r="E2034" t="s">
        <v>270</v>
      </c>
      <c r="F2034">
        <v>1</v>
      </c>
    </row>
    <row r="2035" spans="1:6" x14ac:dyDescent="0.35">
      <c r="A2035" t="s">
        <v>2114</v>
      </c>
      <c r="B2035">
        <v>1982</v>
      </c>
      <c r="C2035" t="s">
        <v>54</v>
      </c>
      <c r="D2035" t="s">
        <v>73</v>
      </c>
      <c r="E2035" t="s">
        <v>74</v>
      </c>
      <c r="F2035">
        <v>1</v>
      </c>
    </row>
    <row r="2036" spans="1:6" x14ac:dyDescent="0.35">
      <c r="A2036" t="s">
        <v>2115</v>
      </c>
      <c r="B2036">
        <v>1982</v>
      </c>
      <c r="C2036" t="s">
        <v>54</v>
      </c>
      <c r="D2036" t="s">
        <v>73</v>
      </c>
      <c r="E2036" t="s">
        <v>74</v>
      </c>
      <c r="F2036">
        <v>1</v>
      </c>
    </row>
    <row r="2037" spans="1:6" x14ac:dyDescent="0.35">
      <c r="A2037" t="s">
        <v>2116</v>
      </c>
      <c r="B2037">
        <v>1982</v>
      </c>
      <c r="C2037" t="s">
        <v>54</v>
      </c>
      <c r="D2037" t="s">
        <v>73</v>
      </c>
      <c r="E2037" t="s">
        <v>74</v>
      </c>
      <c r="F2037">
        <v>1</v>
      </c>
    </row>
    <row r="2038" spans="1:6" x14ac:dyDescent="0.35">
      <c r="A2038" t="s">
        <v>2117</v>
      </c>
      <c r="B2038">
        <v>1982</v>
      </c>
      <c r="C2038" t="s">
        <v>54</v>
      </c>
      <c r="D2038" t="s">
        <v>73</v>
      </c>
      <c r="E2038" t="s">
        <v>74</v>
      </c>
      <c r="F2038">
        <v>1</v>
      </c>
    </row>
    <row r="2039" spans="1:6" x14ac:dyDescent="0.35">
      <c r="A2039" t="s">
        <v>2118</v>
      </c>
      <c r="B2039">
        <v>1982</v>
      </c>
      <c r="C2039" t="s">
        <v>54</v>
      </c>
      <c r="D2039" t="s">
        <v>73</v>
      </c>
      <c r="E2039" t="s">
        <v>74</v>
      </c>
      <c r="F2039">
        <v>1</v>
      </c>
    </row>
    <row r="2040" spans="1:6" x14ac:dyDescent="0.35">
      <c r="A2040" t="s">
        <v>2119</v>
      </c>
      <c r="B2040">
        <v>1982</v>
      </c>
      <c r="C2040" t="s">
        <v>54</v>
      </c>
      <c r="D2040" t="s">
        <v>73</v>
      </c>
      <c r="E2040" t="s">
        <v>74</v>
      </c>
      <c r="F2040">
        <v>1</v>
      </c>
    </row>
    <row r="2041" spans="1:6" x14ac:dyDescent="0.35">
      <c r="A2041" t="s">
        <v>2120</v>
      </c>
      <c r="B2041">
        <v>1982</v>
      </c>
      <c r="C2041" t="s">
        <v>54</v>
      </c>
      <c r="D2041" t="s">
        <v>73</v>
      </c>
      <c r="E2041" t="s">
        <v>74</v>
      </c>
      <c r="F2041">
        <v>1</v>
      </c>
    </row>
    <row r="2042" spans="1:6" x14ac:dyDescent="0.35">
      <c r="A2042" t="s">
        <v>2121</v>
      </c>
      <c r="B2042">
        <v>1982</v>
      </c>
      <c r="C2042" t="s">
        <v>54</v>
      </c>
      <c r="D2042" t="s">
        <v>73</v>
      </c>
      <c r="E2042" t="s">
        <v>74</v>
      </c>
      <c r="F2042">
        <v>1</v>
      </c>
    </row>
    <row r="2043" spans="1:6" x14ac:dyDescent="0.35">
      <c r="A2043" t="s">
        <v>2122</v>
      </c>
      <c r="B2043">
        <v>1982</v>
      </c>
      <c r="C2043" t="s">
        <v>55</v>
      </c>
      <c r="D2043" t="s">
        <v>73</v>
      </c>
      <c r="E2043" t="s">
        <v>74</v>
      </c>
      <c r="F2043">
        <v>1</v>
      </c>
    </row>
    <row r="2044" spans="1:6" x14ac:dyDescent="0.35">
      <c r="A2044" t="s">
        <v>2123</v>
      </c>
      <c r="B2044">
        <v>1982</v>
      </c>
      <c r="C2044" t="s">
        <v>54</v>
      </c>
      <c r="D2044" t="s">
        <v>73</v>
      </c>
      <c r="E2044" t="s">
        <v>74</v>
      </c>
      <c r="F2044">
        <v>1</v>
      </c>
    </row>
    <row r="2045" spans="1:6" x14ac:dyDescent="0.35">
      <c r="A2045" t="s">
        <v>2124</v>
      </c>
      <c r="B2045">
        <v>1982</v>
      </c>
      <c r="C2045" t="s">
        <v>55</v>
      </c>
      <c r="D2045" t="s">
        <v>73</v>
      </c>
      <c r="E2045" t="s">
        <v>74</v>
      </c>
      <c r="F2045">
        <v>1</v>
      </c>
    </row>
    <row r="2046" spans="1:6" x14ac:dyDescent="0.35">
      <c r="A2046" t="s">
        <v>2125</v>
      </c>
      <c r="B2046">
        <v>1982</v>
      </c>
      <c r="C2046" t="s">
        <v>56</v>
      </c>
      <c r="D2046" t="s">
        <v>73</v>
      </c>
      <c r="E2046" t="s">
        <v>74</v>
      </c>
      <c r="F2046">
        <v>1</v>
      </c>
    </row>
    <row r="2047" spans="1:6" x14ac:dyDescent="0.35">
      <c r="A2047" t="s">
        <v>2126</v>
      </c>
      <c r="B2047">
        <v>1982</v>
      </c>
      <c r="C2047" t="s">
        <v>56</v>
      </c>
      <c r="D2047" t="s">
        <v>73</v>
      </c>
      <c r="E2047" t="s">
        <v>74</v>
      </c>
      <c r="F2047">
        <v>1</v>
      </c>
    </row>
    <row r="2048" spans="1:6" x14ac:dyDescent="0.35">
      <c r="A2048" t="s">
        <v>2127</v>
      </c>
      <c r="B2048">
        <v>1982</v>
      </c>
      <c r="C2048" t="s">
        <v>56</v>
      </c>
      <c r="D2048" t="s">
        <v>73</v>
      </c>
      <c r="E2048" t="s">
        <v>74</v>
      </c>
      <c r="F2048">
        <v>1</v>
      </c>
    </row>
    <row r="2049" spans="1:6" x14ac:dyDescent="0.35">
      <c r="A2049" t="s">
        <v>2128</v>
      </c>
      <c r="B2049">
        <v>1982</v>
      </c>
      <c r="C2049" t="s">
        <v>56</v>
      </c>
      <c r="D2049" t="s">
        <v>117</v>
      </c>
      <c r="E2049" t="s">
        <v>74</v>
      </c>
      <c r="F2049">
        <v>1</v>
      </c>
    </row>
    <row r="2050" spans="1:6" x14ac:dyDescent="0.35">
      <c r="A2050" t="s">
        <v>2129</v>
      </c>
      <c r="B2050">
        <v>1982</v>
      </c>
      <c r="C2050" t="s">
        <v>54</v>
      </c>
      <c r="D2050" t="s">
        <v>73</v>
      </c>
      <c r="E2050" t="s">
        <v>74</v>
      </c>
      <c r="F2050">
        <v>1</v>
      </c>
    </row>
    <row r="2051" spans="1:6" x14ac:dyDescent="0.35">
      <c r="A2051" t="s">
        <v>2130</v>
      </c>
      <c r="B2051">
        <v>1982</v>
      </c>
      <c r="C2051" t="s">
        <v>55</v>
      </c>
      <c r="D2051" t="s">
        <v>73</v>
      </c>
      <c r="E2051" t="s">
        <v>74</v>
      </c>
      <c r="F2051">
        <v>1</v>
      </c>
    </row>
    <row r="2052" spans="1:6" x14ac:dyDescent="0.35">
      <c r="A2052" t="s">
        <v>2131</v>
      </c>
      <c r="B2052">
        <v>1982</v>
      </c>
      <c r="C2052" t="s">
        <v>55</v>
      </c>
      <c r="D2052" t="s">
        <v>441</v>
      </c>
      <c r="E2052" t="s">
        <v>74</v>
      </c>
      <c r="F2052">
        <v>1</v>
      </c>
    </row>
    <row r="2053" spans="1:6" x14ac:dyDescent="0.35">
      <c r="A2053" t="s">
        <v>2132</v>
      </c>
      <c r="B2053">
        <v>1982</v>
      </c>
      <c r="C2053" t="s">
        <v>56</v>
      </c>
      <c r="D2053" t="s">
        <v>73</v>
      </c>
      <c r="E2053" t="s">
        <v>74</v>
      </c>
      <c r="F2053">
        <v>1</v>
      </c>
    </row>
    <row r="2054" spans="1:6" x14ac:dyDescent="0.35">
      <c r="A2054" t="s">
        <v>2133</v>
      </c>
      <c r="B2054">
        <v>1982</v>
      </c>
      <c r="C2054" t="s">
        <v>56</v>
      </c>
      <c r="D2054" t="s">
        <v>73</v>
      </c>
      <c r="E2054" t="s">
        <v>74</v>
      </c>
      <c r="F2054">
        <v>1</v>
      </c>
    </row>
    <row r="2055" spans="1:6" x14ac:dyDescent="0.35">
      <c r="A2055" t="s">
        <v>2134</v>
      </c>
      <c r="B2055">
        <v>1982</v>
      </c>
      <c r="C2055" t="s">
        <v>56</v>
      </c>
      <c r="D2055" t="s">
        <v>117</v>
      </c>
      <c r="E2055" t="s">
        <v>74</v>
      </c>
      <c r="F2055">
        <v>1</v>
      </c>
    </row>
    <row r="2056" spans="1:6" x14ac:dyDescent="0.35">
      <c r="A2056" t="s">
        <v>2135</v>
      </c>
      <c r="B2056">
        <v>1982</v>
      </c>
      <c r="C2056" t="s">
        <v>56</v>
      </c>
      <c r="D2056" t="s">
        <v>117</v>
      </c>
      <c r="E2056" t="s">
        <v>74</v>
      </c>
      <c r="F2056">
        <v>1</v>
      </c>
    </row>
    <row r="2057" spans="1:6" x14ac:dyDescent="0.35">
      <c r="A2057" t="s">
        <v>2136</v>
      </c>
      <c r="B2057">
        <v>1982</v>
      </c>
      <c r="C2057" t="s">
        <v>56</v>
      </c>
      <c r="D2057" t="s">
        <v>73</v>
      </c>
      <c r="E2057" t="s">
        <v>74</v>
      </c>
      <c r="F2057">
        <v>1</v>
      </c>
    </row>
    <row r="2058" spans="1:6" x14ac:dyDescent="0.35">
      <c r="A2058" t="s">
        <v>2137</v>
      </c>
      <c r="B2058">
        <v>1982</v>
      </c>
      <c r="C2058" t="s">
        <v>56</v>
      </c>
      <c r="D2058" t="s">
        <v>73</v>
      </c>
      <c r="E2058" t="s">
        <v>74</v>
      </c>
      <c r="F2058">
        <v>1</v>
      </c>
    </row>
    <row r="2059" spans="1:6" x14ac:dyDescent="0.35">
      <c r="A2059" t="s">
        <v>2138</v>
      </c>
      <c r="B2059">
        <v>1982</v>
      </c>
      <c r="C2059" t="s">
        <v>56</v>
      </c>
      <c r="D2059" t="s">
        <v>73</v>
      </c>
      <c r="E2059" t="s">
        <v>74</v>
      </c>
      <c r="F2059">
        <v>1</v>
      </c>
    </row>
    <row r="2060" spans="1:6" x14ac:dyDescent="0.35">
      <c r="A2060" t="s">
        <v>2139</v>
      </c>
      <c r="B2060">
        <v>1982</v>
      </c>
      <c r="C2060" t="s">
        <v>56</v>
      </c>
      <c r="D2060" t="s">
        <v>73</v>
      </c>
      <c r="E2060" t="s">
        <v>74</v>
      </c>
      <c r="F2060">
        <v>1</v>
      </c>
    </row>
    <row r="2061" spans="1:6" x14ac:dyDescent="0.35">
      <c r="A2061" t="s">
        <v>2140</v>
      </c>
      <c r="B2061">
        <v>1982</v>
      </c>
      <c r="C2061" t="s">
        <v>56</v>
      </c>
      <c r="D2061" t="s">
        <v>73</v>
      </c>
      <c r="E2061" t="s">
        <v>74</v>
      </c>
      <c r="F2061">
        <v>1</v>
      </c>
    </row>
    <row r="2062" spans="1:6" x14ac:dyDescent="0.35">
      <c r="A2062" t="s">
        <v>2141</v>
      </c>
      <c r="B2062">
        <v>1982</v>
      </c>
      <c r="C2062" t="s">
        <v>56</v>
      </c>
      <c r="D2062" t="s">
        <v>73</v>
      </c>
      <c r="E2062" t="s">
        <v>74</v>
      </c>
      <c r="F2062">
        <v>1</v>
      </c>
    </row>
    <row r="2063" spans="1:6" x14ac:dyDescent="0.35">
      <c r="A2063" t="s">
        <v>2142</v>
      </c>
      <c r="B2063">
        <v>1982</v>
      </c>
      <c r="C2063" t="s">
        <v>56</v>
      </c>
      <c r="D2063" t="s">
        <v>117</v>
      </c>
      <c r="E2063" t="s">
        <v>74</v>
      </c>
      <c r="F2063">
        <v>1</v>
      </c>
    </row>
    <row r="2064" spans="1:6" x14ac:dyDescent="0.35">
      <c r="A2064" t="s">
        <v>2143</v>
      </c>
      <c r="B2064">
        <v>1982</v>
      </c>
      <c r="C2064" t="s">
        <v>56</v>
      </c>
      <c r="D2064" t="s">
        <v>73</v>
      </c>
      <c r="E2064" t="s">
        <v>74</v>
      </c>
      <c r="F2064">
        <v>1</v>
      </c>
    </row>
    <row r="2065" spans="1:6" x14ac:dyDescent="0.35">
      <c r="A2065" t="s">
        <v>2144</v>
      </c>
      <c r="B2065">
        <v>1982</v>
      </c>
      <c r="C2065" t="s">
        <v>56</v>
      </c>
      <c r="D2065" t="s">
        <v>73</v>
      </c>
      <c r="E2065" t="s">
        <v>74</v>
      </c>
      <c r="F2065">
        <v>1</v>
      </c>
    </row>
    <row r="2066" spans="1:6" x14ac:dyDescent="0.35">
      <c r="A2066" t="s">
        <v>2145</v>
      </c>
      <c r="B2066">
        <v>1982</v>
      </c>
      <c r="C2066" t="s">
        <v>56</v>
      </c>
      <c r="D2066" t="s">
        <v>117</v>
      </c>
      <c r="E2066" t="s">
        <v>74</v>
      </c>
      <c r="F2066">
        <v>1</v>
      </c>
    </row>
    <row r="2067" spans="1:6" x14ac:dyDescent="0.35">
      <c r="A2067" t="s">
        <v>2146</v>
      </c>
      <c r="B2067">
        <v>1982</v>
      </c>
      <c r="C2067" t="s">
        <v>56</v>
      </c>
      <c r="D2067" t="s">
        <v>73</v>
      </c>
      <c r="E2067" t="s">
        <v>74</v>
      </c>
      <c r="F2067">
        <v>1</v>
      </c>
    </row>
    <row r="2068" spans="1:6" x14ac:dyDescent="0.35">
      <c r="A2068" t="s">
        <v>2147</v>
      </c>
      <c r="B2068">
        <v>1982</v>
      </c>
      <c r="C2068" t="s">
        <v>54</v>
      </c>
      <c r="D2068" t="s">
        <v>73</v>
      </c>
      <c r="E2068" t="s">
        <v>74</v>
      </c>
      <c r="F2068">
        <v>1</v>
      </c>
    </row>
    <row r="2069" spans="1:6" x14ac:dyDescent="0.35">
      <c r="A2069" t="s">
        <v>2148</v>
      </c>
      <c r="B2069">
        <v>1982</v>
      </c>
      <c r="C2069" t="s">
        <v>55</v>
      </c>
      <c r="D2069" t="s">
        <v>73</v>
      </c>
      <c r="E2069" t="s">
        <v>74</v>
      </c>
      <c r="F2069">
        <v>1</v>
      </c>
    </row>
    <row r="2070" spans="1:6" x14ac:dyDescent="0.35">
      <c r="A2070" t="s">
        <v>2149</v>
      </c>
      <c r="B2070">
        <v>1982</v>
      </c>
      <c r="C2070" t="s">
        <v>55</v>
      </c>
      <c r="D2070" t="s">
        <v>73</v>
      </c>
      <c r="E2070" t="s">
        <v>406</v>
      </c>
      <c r="F2070">
        <v>1</v>
      </c>
    </row>
    <row r="2071" spans="1:6" x14ac:dyDescent="0.35">
      <c r="A2071" t="s">
        <v>2150</v>
      </c>
      <c r="B2071">
        <v>1982</v>
      </c>
      <c r="C2071" t="s">
        <v>55</v>
      </c>
      <c r="D2071" t="s">
        <v>117</v>
      </c>
      <c r="E2071" t="s">
        <v>406</v>
      </c>
      <c r="F2071">
        <v>0</v>
      </c>
    </row>
    <row r="2072" spans="1:6" x14ac:dyDescent="0.35">
      <c r="A2072" t="s">
        <v>2151</v>
      </c>
      <c r="B2072">
        <v>1982</v>
      </c>
      <c r="C2072" t="s">
        <v>54</v>
      </c>
      <c r="D2072" t="s">
        <v>73</v>
      </c>
      <c r="E2072" t="s">
        <v>406</v>
      </c>
      <c r="F2072">
        <v>1</v>
      </c>
    </row>
    <row r="2073" spans="1:6" x14ac:dyDescent="0.35">
      <c r="A2073" t="s">
        <v>2152</v>
      </c>
      <c r="B2073">
        <v>1982</v>
      </c>
      <c r="C2073" t="s">
        <v>54</v>
      </c>
      <c r="D2073" t="s">
        <v>73</v>
      </c>
      <c r="E2073" t="s">
        <v>406</v>
      </c>
      <c r="F2073">
        <v>1</v>
      </c>
    </row>
    <row r="2074" spans="1:6" x14ac:dyDescent="0.35">
      <c r="A2074" t="s">
        <v>2153</v>
      </c>
      <c r="B2074">
        <v>1982</v>
      </c>
      <c r="C2074" t="s">
        <v>54</v>
      </c>
      <c r="D2074" t="s">
        <v>73</v>
      </c>
      <c r="E2074" t="s">
        <v>406</v>
      </c>
      <c r="F2074">
        <v>1</v>
      </c>
    </row>
    <row r="2075" spans="1:6" x14ac:dyDescent="0.35">
      <c r="A2075" t="s">
        <v>2154</v>
      </c>
      <c r="B2075">
        <v>1982</v>
      </c>
      <c r="C2075" t="s">
        <v>54</v>
      </c>
      <c r="D2075" t="s">
        <v>73</v>
      </c>
      <c r="E2075" t="s">
        <v>406</v>
      </c>
      <c r="F2075">
        <v>1</v>
      </c>
    </row>
    <row r="2076" spans="1:6" x14ac:dyDescent="0.35">
      <c r="A2076" t="s">
        <v>2155</v>
      </c>
      <c r="B2076">
        <v>1982</v>
      </c>
      <c r="C2076" t="s">
        <v>55</v>
      </c>
      <c r="D2076" t="s">
        <v>73</v>
      </c>
      <c r="E2076" t="s">
        <v>406</v>
      </c>
      <c r="F2076">
        <v>1</v>
      </c>
    </row>
    <row r="2077" spans="1:6" x14ac:dyDescent="0.35">
      <c r="A2077" t="s">
        <v>2156</v>
      </c>
      <c r="B2077">
        <v>1982</v>
      </c>
      <c r="C2077" t="s">
        <v>55</v>
      </c>
      <c r="D2077" t="s">
        <v>73</v>
      </c>
      <c r="E2077" t="s">
        <v>406</v>
      </c>
      <c r="F2077">
        <v>1</v>
      </c>
    </row>
    <row r="2078" spans="1:6" x14ac:dyDescent="0.35">
      <c r="A2078" t="s">
        <v>2157</v>
      </c>
      <c r="B2078">
        <v>1982</v>
      </c>
      <c r="C2078" t="s">
        <v>55</v>
      </c>
      <c r="D2078" t="s">
        <v>73</v>
      </c>
      <c r="E2078" t="s">
        <v>74</v>
      </c>
      <c r="F2078">
        <v>1</v>
      </c>
    </row>
    <row r="2079" spans="1:6" x14ac:dyDescent="0.35">
      <c r="A2079" t="s">
        <v>2158</v>
      </c>
      <c r="B2079">
        <v>1982</v>
      </c>
      <c r="C2079" t="s">
        <v>54</v>
      </c>
      <c r="D2079" t="s">
        <v>73</v>
      </c>
      <c r="E2079" t="s">
        <v>74</v>
      </c>
      <c r="F2079">
        <v>1</v>
      </c>
    </row>
    <row r="2080" spans="1:6" x14ac:dyDescent="0.35">
      <c r="A2080" t="s">
        <v>2159</v>
      </c>
      <c r="B2080">
        <v>1982</v>
      </c>
      <c r="C2080" t="s">
        <v>54</v>
      </c>
      <c r="D2080" t="s">
        <v>117</v>
      </c>
      <c r="E2080" t="s">
        <v>74</v>
      </c>
      <c r="F2080">
        <v>0</v>
      </c>
    </row>
    <row r="2081" spans="1:6" x14ac:dyDescent="0.35">
      <c r="A2081" t="s">
        <v>2160</v>
      </c>
      <c r="B2081">
        <v>1982</v>
      </c>
      <c r="C2081" t="s">
        <v>56</v>
      </c>
      <c r="D2081" t="s">
        <v>73</v>
      </c>
      <c r="E2081" t="s">
        <v>406</v>
      </c>
      <c r="F2081">
        <v>1</v>
      </c>
    </row>
    <row r="2082" spans="1:6" x14ac:dyDescent="0.35">
      <c r="A2082" t="s">
        <v>2161</v>
      </c>
      <c r="B2082">
        <v>1982</v>
      </c>
      <c r="C2082" t="s">
        <v>56</v>
      </c>
      <c r="D2082" t="s">
        <v>73</v>
      </c>
      <c r="E2082" t="s">
        <v>406</v>
      </c>
      <c r="F2082">
        <v>1</v>
      </c>
    </row>
    <row r="2083" spans="1:6" x14ac:dyDescent="0.35">
      <c r="A2083" t="s">
        <v>2162</v>
      </c>
      <c r="B2083">
        <v>1982</v>
      </c>
      <c r="C2083" t="s">
        <v>56</v>
      </c>
      <c r="D2083" t="s">
        <v>73</v>
      </c>
      <c r="E2083" t="s">
        <v>406</v>
      </c>
      <c r="F2083">
        <v>1</v>
      </c>
    </row>
    <row r="2084" spans="1:6" x14ac:dyDescent="0.35">
      <c r="A2084" t="s">
        <v>2163</v>
      </c>
      <c r="B2084">
        <v>1982</v>
      </c>
      <c r="C2084" t="s">
        <v>56</v>
      </c>
      <c r="D2084" t="s">
        <v>73</v>
      </c>
      <c r="E2084" t="s">
        <v>406</v>
      </c>
      <c r="F2084">
        <v>1</v>
      </c>
    </row>
    <row r="2085" spans="1:6" x14ac:dyDescent="0.35">
      <c r="A2085" t="s">
        <v>2164</v>
      </c>
      <c r="B2085">
        <v>1982</v>
      </c>
      <c r="C2085" t="s">
        <v>56</v>
      </c>
      <c r="D2085" t="s">
        <v>73</v>
      </c>
      <c r="E2085" t="s">
        <v>406</v>
      </c>
      <c r="F2085">
        <v>1</v>
      </c>
    </row>
    <row r="2086" spans="1:6" x14ac:dyDescent="0.35">
      <c r="A2086" t="s">
        <v>2165</v>
      </c>
      <c r="B2086">
        <v>1982</v>
      </c>
      <c r="C2086" t="s">
        <v>56</v>
      </c>
      <c r="D2086" t="s">
        <v>73</v>
      </c>
      <c r="E2086" t="s">
        <v>406</v>
      </c>
      <c r="F2086">
        <v>1</v>
      </c>
    </row>
    <row r="2087" spans="1:6" x14ac:dyDescent="0.35">
      <c r="A2087" t="s">
        <v>2166</v>
      </c>
      <c r="B2087">
        <v>1982</v>
      </c>
      <c r="C2087" t="s">
        <v>56</v>
      </c>
      <c r="D2087" t="s">
        <v>73</v>
      </c>
      <c r="E2087" t="s">
        <v>406</v>
      </c>
      <c r="F2087">
        <v>1</v>
      </c>
    </row>
    <row r="2088" spans="1:6" x14ac:dyDescent="0.35">
      <c r="A2088" t="s">
        <v>2167</v>
      </c>
      <c r="B2088">
        <v>1982</v>
      </c>
      <c r="C2088" t="s">
        <v>56</v>
      </c>
      <c r="D2088" t="s">
        <v>73</v>
      </c>
      <c r="E2088" t="s">
        <v>406</v>
      </c>
      <c r="F2088">
        <v>1</v>
      </c>
    </row>
    <row r="2089" spans="1:6" x14ac:dyDescent="0.35">
      <c r="A2089" t="s">
        <v>2168</v>
      </c>
      <c r="B2089">
        <v>1982</v>
      </c>
      <c r="C2089" t="s">
        <v>54</v>
      </c>
      <c r="D2089" t="s">
        <v>73</v>
      </c>
      <c r="E2089" t="s">
        <v>74</v>
      </c>
      <c r="F2089">
        <v>1</v>
      </c>
    </row>
    <row r="2090" spans="1:6" x14ac:dyDescent="0.35">
      <c r="A2090" t="s">
        <v>2169</v>
      </c>
      <c r="B2090">
        <v>1982</v>
      </c>
      <c r="C2090" t="s">
        <v>54</v>
      </c>
      <c r="D2090" t="s">
        <v>73</v>
      </c>
      <c r="E2090" t="s">
        <v>406</v>
      </c>
      <c r="F2090">
        <v>1</v>
      </c>
    </row>
    <row r="2091" spans="1:6" x14ac:dyDescent="0.35">
      <c r="A2091" t="s">
        <v>2170</v>
      </c>
      <c r="B2091">
        <v>1982</v>
      </c>
      <c r="C2091" t="s">
        <v>55</v>
      </c>
      <c r="D2091" t="s">
        <v>73</v>
      </c>
      <c r="E2091" t="s">
        <v>406</v>
      </c>
      <c r="F2091">
        <v>1</v>
      </c>
    </row>
    <row r="2092" spans="1:6" x14ac:dyDescent="0.35">
      <c r="A2092" t="s">
        <v>2171</v>
      </c>
      <c r="B2092">
        <v>1982</v>
      </c>
      <c r="C2092" t="s">
        <v>56</v>
      </c>
      <c r="D2092" t="s">
        <v>73</v>
      </c>
      <c r="E2092" t="s">
        <v>406</v>
      </c>
      <c r="F2092">
        <v>1</v>
      </c>
    </row>
    <row r="2093" spans="1:6" x14ac:dyDescent="0.35">
      <c r="A2093" t="s">
        <v>2172</v>
      </c>
      <c r="B2093">
        <v>1982</v>
      </c>
      <c r="C2093" t="s">
        <v>56</v>
      </c>
      <c r="D2093" t="s">
        <v>73</v>
      </c>
      <c r="E2093" t="s">
        <v>406</v>
      </c>
      <c r="F2093">
        <v>1</v>
      </c>
    </row>
    <row r="2094" spans="1:6" x14ac:dyDescent="0.35">
      <c r="A2094" t="s">
        <v>2173</v>
      </c>
      <c r="B2094">
        <v>1982</v>
      </c>
      <c r="C2094" t="s">
        <v>56</v>
      </c>
      <c r="D2094" t="s">
        <v>73</v>
      </c>
      <c r="E2094" t="s">
        <v>406</v>
      </c>
      <c r="F2094">
        <v>1</v>
      </c>
    </row>
    <row r="2095" spans="1:6" x14ac:dyDescent="0.35">
      <c r="A2095" t="s">
        <v>2174</v>
      </c>
      <c r="B2095">
        <v>1982</v>
      </c>
      <c r="C2095" t="s">
        <v>56</v>
      </c>
      <c r="D2095" t="s">
        <v>73</v>
      </c>
      <c r="E2095" t="s">
        <v>406</v>
      </c>
      <c r="F2095">
        <v>1</v>
      </c>
    </row>
    <row r="2096" spans="1:6" x14ac:dyDescent="0.35">
      <c r="A2096" t="s">
        <v>2175</v>
      </c>
      <c r="B2096">
        <v>1982</v>
      </c>
      <c r="C2096" t="s">
        <v>56</v>
      </c>
      <c r="D2096" t="s">
        <v>73</v>
      </c>
      <c r="E2096" t="s">
        <v>406</v>
      </c>
      <c r="F2096">
        <v>1</v>
      </c>
    </row>
    <row r="2097" spans="1:6" x14ac:dyDescent="0.35">
      <c r="A2097" t="s">
        <v>2176</v>
      </c>
      <c r="B2097">
        <v>1982</v>
      </c>
      <c r="C2097" t="s">
        <v>55</v>
      </c>
      <c r="D2097" t="s">
        <v>73</v>
      </c>
      <c r="E2097" t="s">
        <v>406</v>
      </c>
      <c r="F2097">
        <v>1</v>
      </c>
    </row>
    <row r="2098" spans="1:6" x14ac:dyDescent="0.35">
      <c r="A2098" t="s">
        <v>2177</v>
      </c>
      <c r="B2098">
        <v>1982</v>
      </c>
      <c r="C2098" t="s">
        <v>54</v>
      </c>
      <c r="D2098" t="s">
        <v>73</v>
      </c>
      <c r="E2098" t="s">
        <v>406</v>
      </c>
      <c r="F2098">
        <v>1</v>
      </c>
    </row>
    <row r="2099" spans="1:6" x14ac:dyDescent="0.35">
      <c r="A2099" t="s">
        <v>2178</v>
      </c>
      <c r="B2099">
        <v>1982</v>
      </c>
      <c r="C2099" t="s">
        <v>54</v>
      </c>
      <c r="D2099" t="s">
        <v>73</v>
      </c>
      <c r="E2099" t="s">
        <v>406</v>
      </c>
      <c r="F2099">
        <v>1</v>
      </c>
    </row>
    <row r="2100" spans="1:6" x14ac:dyDescent="0.35">
      <c r="A2100" t="s">
        <v>2179</v>
      </c>
      <c r="B2100">
        <v>1982</v>
      </c>
      <c r="C2100" t="s">
        <v>54</v>
      </c>
      <c r="D2100" t="s">
        <v>73</v>
      </c>
      <c r="E2100" t="s">
        <v>406</v>
      </c>
      <c r="F2100">
        <v>1</v>
      </c>
    </row>
    <row r="2101" spans="1:6" x14ac:dyDescent="0.35">
      <c r="A2101" t="s">
        <v>2180</v>
      </c>
      <c r="B2101">
        <v>1982</v>
      </c>
      <c r="C2101" t="s">
        <v>54</v>
      </c>
      <c r="D2101" t="s">
        <v>73</v>
      </c>
      <c r="E2101" t="s">
        <v>74</v>
      </c>
      <c r="F2101">
        <v>1</v>
      </c>
    </row>
    <row r="2102" spans="1:6" x14ac:dyDescent="0.35">
      <c r="A2102" t="s">
        <v>2181</v>
      </c>
      <c r="B2102">
        <v>1982</v>
      </c>
      <c r="C2102" t="s">
        <v>55</v>
      </c>
      <c r="D2102" t="s">
        <v>73</v>
      </c>
      <c r="E2102" t="s">
        <v>74</v>
      </c>
      <c r="F2102">
        <v>1</v>
      </c>
    </row>
    <row r="2103" spans="1:6" x14ac:dyDescent="0.35">
      <c r="A2103" t="s">
        <v>2182</v>
      </c>
      <c r="B2103">
        <v>1982</v>
      </c>
      <c r="C2103" t="s">
        <v>55</v>
      </c>
      <c r="D2103" t="s">
        <v>73</v>
      </c>
      <c r="E2103" t="s">
        <v>74</v>
      </c>
      <c r="F2103">
        <v>1</v>
      </c>
    </row>
    <row r="2104" spans="1:6" x14ac:dyDescent="0.35">
      <c r="A2104" t="s">
        <v>2183</v>
      </c>
      <c r="B2104">
        <v>1982</v>
      </c>
      <c r="C2104" t="s">
        <v>54</v>
      </c>
      <c r="D2104" t="s">
        <v>73</v>
      </c>
      <c r="E2104" t="s">
        <v>74</v>
      </c>
      <c r="F2104">
        <v>1</v>
      </c>
    </row>
    <row r="2105" spans="1:6" x14ac:dyDescent="0.35">
      <c r="A2105" t="s">
        <v>2184</v>
      </c>
      <c r="B2105">
        <v>1982</v>
      </c>
      <c r="C2105" t="s">
        <v>54</v>
      </c>
      <c r="D2105" t="s">
        <v>73</v>
      </c>
      <c r="E2105" t="s">
        <v>74</v>
      </c>
      <c r="F2105">
        <v>1</v>
      </c>
    </row>
    <row r="2106" spans="1:6" x14ac:dyDescent="0.35">
      <c r="A2106" t="s">
        <v>2185</v>
      </c>
      <c r="B2106">
        <v>1982</v>
      </c>
      <c r="C2106" t="s">
        <v>54</v>
      </c>
      <c r="D2106" t="s">
        <v>73</v>
      </c>
      <c r="E2106" t="s">
        <v>484</v>
      </c>
      <c r="F2106">
        <v>1</v>
      </c>
    </row>
    <row r="2107" spans="1:6" x14ac:dyDescent="0.35">
      <c r="A2107" t="s">
        <v>2186</v>
      </c>
      <c r="B2107">
        <v>1982</v>
      </c>
      <c r="C2107" t="s">
        <v>54</v>
      </c>
      <c r="D2107" t="s">
        <v>73</v>
      </c>
      <c r="E2107" t="s">
        <v>484</v>
      </c>
      <c r="F2107">
        <v>1</v>
      </c>
    </row>
    <row r="2108" spans="1:6" x14ac:dyDescent="0.35">
      <c r="A2108" t="s">
        <v>2187</v>
      </c>
      <c r="B2108">
        <v>1982</v>
      </c>
      <c r="C2108" t="s">
        <v>54</v>
      </c>
      <c r="D2108" t="s">
        <v>73</v>
      </c>
      <c r="E2108" t="s">
        <v>484</v>
      </c>
      <c r="F2108">
        <v>1</v>
      </c>
    </row>
    <row r="2109" spans="1:6" x14ac:dyDescent="0.35">
      <c r="A2109" t="s">
        <v>2188</v>
      </c>
      <c r="B2109">
        <v>1982</v>
      </c>
      <c r="C2109" t="s">
        <v>54</v>
      </c>
      <c r="D2109" t="s">
        <v>73</v>
      </c>
      <c r="E2109" t="s">
        <v>74</v>
      </c>
      <c r="F2109">
        <v>1</v>
      </c>
    </row>
    <row r="2110" spans="1:6" x14ac:dyDescent="0.35">
      <c r="A2110" t="s">
        <v>2189</v>
      </c>
      <c r="B2110">
        <v>1982</v>
      </c>
      <c r="C2110" t="s">
        <v>56</v>
      </c>
      <c r="D2110" t="s">
        <v>73</v>
      </c>
      <c r="E2110" t="s">
        <v>74</v>
      </c>
      <c r="F2110">
        <v>1</v>
      </c>
    </row>
    <row r="2111" spans="1:6" x14ac:dyDescent="0.35">
      <c r="A2111" t="s">
        <v>2190</v>
      </c>
      <c r="B2111">
        <v>1982</v>
      </c>
      <c r="C2111" t="s">
        <v>56</v>
      </c>
      <c r="D2111" t="s">
        <v>73</v>
      </c>
      <c r="E2111" t="s">
        <v>74</v>
      </c>
      <c r="F2111">
        <v>1</v>
      </c>
    </row>
    <row r="2112" spans="1:6" x14ac:dyDescent="0.35">
      <c r="A2112" t="s">
        <v>2191</v>
      </c>
      <c r="B2112">
        <v>1982</v>
      </c>
      <c r="C2112" t="s">
        <v>56</v>
      </c>
      <c r="D2112" t="s">
        <v>73</v>
      </c>
      <c r="E2112" t="s">
        <v>74</v>
      </c>
      <c r="F2112">
        <v>1</v>
      </c>
    </row>
    <row r="2113" spans="1:6" x14ac:dyDescent="0.35">
      <c r="A2113" t="s">
        <v>2192</v>
      </c>
      <c r="B2113">
        <v>1982</v>
      </c>
      <c r="C2113" t="s">
        <v>56</v>
      </c>
      <c r="D2113" t="s">
        <v>73</v>
      </c>
      <c r="E2113" t="s">
        <v>74</v>
      </c>
      <c r="F2113">
        <v>1</v>
      </c>
    </row>
    <row r="2114" spans="1:6" x14ac:dyDescent="0.35">
      <c r="A2114" t="s">
        <v>2193</v>
      </c>
      <c r="B2114">
        <v>1982</v>
      </c>
      <c r="C2114" t="s">
        <v>54</v>
      </c>
      <c r="D2114" t="s">
        <v>73</v>
      </c>
      <c r="E2114" t="s">
        <v>74</v>
      </c>
      <c r="F2114">
        <v>1</v>
      </c>
    </row>
    <row r="2115" spans="1:6" x14ac:dyDescent="0.35">
      <c r="A2115" t="s">
        <v>2194</v>
      </c>
      <c r="B2115">
        <v>1982</v>
      </c>
      <c r="C2115" t="s">
        <v>54</v>
      </c>
      <c r="D2115" t="s">
        <v>117</v>
      </c>
      <c r="E2115" t="s">
        <v>74</v>
      </c>
      <c r="F2115">
        <v>0</v>
      </c>
    </row>
    <row r="2116" spans="1:6" x14ac:dyDescent="0.35">
      <c r="A2116" t="s">
        <v>2195</v>
      </c>
      <c r="B2116">
        <v>1982</v>
      </c>
      <c r="C2116" t="s">
        <v>54</v>
      </c>
      <c r="D2116" t="s">
        <v>73</v>
      </c>
      <c r="E2116" t="s">
        <v>74</v>
      </c>
      <c r="F2116">
        <v>1</v>
      </c>
    </row>
    <row r="2117" spans="1:6" x14ac:dyDescent="0.35">
      <c r="A2117" t="s">
        <v>2196</v>
      </c>
      <c r="B2117">
        <v>1982</v>
      </c>
      <c r="C2117" t="s">
        <v>55</v>
      </c>
      <c r="D2117" t="s">
        <v>73</v>
      </c>
      <c r="E2117" t="s">
        <v>74</v>
      </c>
      <c r="F2117">
        <v>1</v>
      </c>
    </row>
    <row r="2118" spans="1:6" x14ac:dyDescent="0.35">
      <c r="A2118" t="s">
        <v>2197</v>
      </c>
      <c r="B2118">
        <v>1982</v>
      </c>
      <c r="C2118" t="s">
        <v>55</v>
      </c>
      <c r="D2118" t="s">
        <v>73</v>
      </c>
      <c r="E2118" t="s">
        <v>74</v>
      </c>
      <c r="F2118">
        <v>1</v>
      </c>
    </row>
    <row r="2119" spans="1:6" x14ac:dyDescent="0.35">
      <c r="A2119" t="s">
        <v>2198</v>
      </c>
      <c r="B2119">
        <v>1982</v>
      </c>
      <c r="C2119" t="s">
        <v>55</v>
      </c>
      <c r="D2119" t="s">
        <v>73</v>
      </c>
      <c r="E2119" t="s">
        <v>74</v>
      </c>
      <c r="F2119">
        <v>1</v>
      </c>
    </row>
    <row r="2120" spans="1:6" x14ac:dyDescent="0.35">
      <c r="A2120" t="s">
        <v>2199</v>
      </c>
      <c r="B2120">
        <v>1982</v>
      </c>
      <c r="C2120" t="s">
        <v>54</v>
      </c>
      <c r="D2120" t="s">
        <v>73</v>
      </c>
      <c r="E2120" t="s">
        <v>74</v>
      </c>
      <c r="F2120">
        <v>1</v>
      </c>
    </row>
    <row r="2121" spans="1:6" x14ac:dyDescent="0.35">
      <c r="A2121" t="s">
        <v>2200</v>
      </c>
      <c r="B2121">
        <v>1982</v>
      </c>
      <c r="C2121" t="s">
        <v>54</v>
      </c>
      <c r="D2121" t="s">
        <v>73</v>
      </c>
      <c r="E2121" t="s">
        <v>74</v>
      </c>
      <c r="F2121">
        <v>1</v>
      </c>
    </row>
    <row r="2122" spans="1:6" x14ac:dyDescent="0.35">
      <c r="A2122" t="s">
        <v>2201</v>
      </c>
      <c r="B2122">
        <v>1982</v>
      </c>
      <c r="C2122" t="s">
        <v>55</v>
      </c>
      <c r="D2122" t="s">
        <v>73</v>
      </c>
      <c r="E2122" t="s">
        <v>74</v>
      </c>
      <c r="F2122">
        <v>1</v>
      </c>
    </row>
    <row r="2123" spans="1:6" x14ac:dyDescent="0.35">
      <c r="A2123" t="s">
        <v>2202</v>
      </c>
      <c r="B2123">
        <v>1982</v>
      </c>
      <c r="C2123" t="s">
        <v>54</v>
      </c>
      <c r="D2123" t="s">
        <v>73</v>
      </c>
      <c r="E2123" t="s">
        <v>74</v>
      </c>
      <c r="F2123">
        <v>1</v>
      </c>
    </row>
    <row r="2124" spans="1:6" x14ac:dyDescent="0.35">
      <c r="A2124" t="s">
        <v>2203</v>
      </c>
      <c r="B2124">
        <v>1982</v>
      </c>
      <c r="C2124" t="s">
        <v>54</v>
      </c>
      <c r="D2124" t="s">
        <v>73</v>
      </c>
      <c r="E2124" t="s">
        <v>74</v>
      </c>
      <c r="F2124">
        <v>1</v>
      </c>
    </row>
    <row r="2125" spans="1:6" x14ac:dyDescent="0.35">
      <c r="A2125" t="s">
        <v>2204</v>
      </c>
      <c r="B2125">
        <v>1982</v>
      </c>
      <c r="C2125" t="s">
        <v>55</v>
      </c>
      <c r="D2125" t="s">
        <v>73</v>
      </c>
      <c r="E2125" t="s">
        <v>74</v>
      </c>
      <c r="F2125">
        <v>1</v>
      </c>
    </row>
    <row r="2126" spans="1:6" x14ac:dyDescent="0.35">
      <c r="A2126" t="s">
        <v>2205</v>
      </c>
      <c r="B2126">
        <v>1982</v>
      </c>
      <c r="C2126" t="s">
        <v>55</v>
      </c>
      <c r="D2126" t="s">
        <v>117</v>
      </c>
      <c r="E2126" t="s">
        <v>74</v>
      </c>
      <c r="F2126">
        <v>0</v>
      </c>
    </row>
    <row r="2127" spans="1:6" x14ac:dyDescent="0.35">
      <c r="A2127" t="s">
        <v>2206</v>
      </c>
      <c r="B2127">
        <v>1982</v>
      </c>
      <c r="C2127" t="s">
        <v>55</v>
      </c>
      <c r="D2127" t="s">
        <v>73</v>
      </c>
      <c r="E2127" t="s">
        <v>406</v>
      </c>
      <c r="F2127">
        <v>1</v>
      </c>
    </row>
    <row r="2128" spans="1:6" x14ac:dyDescent="0.35">
      <c r="A2128" t="s">
        <v>2207</v>
      </c>
      <c r="B2128">
        <v>1982</v>
      </c>
      <c r="C2128" t="s">
        <v>56</v>
      </c>
      <c r="D2128" t="s">
        <v>73</v>
      </c>
      <c r="E2128" t="s">
        <v>406</v>
      </c>
      <c r="F2128">
        <v>1</v>
      </c>
    </row>
    <row r="2129" spans="1:6" x14ac:dyDescent="0.35">
      <c r="A2129" t="s">
        <v>2208</v>
      </c>
      <c r="B2129">
        <v>1982</v>
      </c>
      <c r="C2129" t="s">
        <v>56</v>
      </c>
      <c r="D2129" t="s">
        <v>73</v>
      </c>
      <c r="E2129" t="s">
        <v>406</v>
      </c>
      <c r="F2129">
        <v>1</v>
      </c>
    </row>
    <row r="2130" spans="1:6" x14ac:dyDescent="0.35">
      <c r="A2130" t="s">
        <v>2209</v>
      </c>
      <c r="B2130">
        <v>1982</v>
      </c>
      <c r="C2130" t="s">
        <v>56</v>
      </c>
      <c r="D2130" t="s">
        <v>73</v>
      </c>
      <c r="E2130" t="s">
        <v>406</v>
      </c>
      <c r="F2130">
        <v>1</v>
      </c>
    </row>
    <row r="2131" spans="1:6" x14ac:dyDescent="0.35">
      <c r="A2131" t="s">
        <v>2210</v>
      </c>
      <c r="B2131">
        <v>1982</v>
      </c>
      <c r="C2131" t="s">
        <v>56</v>
      </c>
      <c r="D2131" t="s">
        <v>73</v>
      </c>
      <c r="E2131" t="s">
        <v>406</v>
      </c>
      <c r="F2131">
        <v>1</v>
      </c>
    </row>
    <row r="2132" spans="1:6" x14ac:dyDescent="0.35">
      <c r="A2132" t="s">
        <v>2211</v>
      </c>
      <c r="B2132">
        <v>1982</v>
      </c>
      <c r="C2132" t="s">
        <v>56</v>
      </c>
      <c r="D2132" t="s">
        <v>73</v>
      </c>
      <c r="E2132" t="s">
        <v>406</v>
      </c>
      <c r="F2132">
        <v>1</v>
      </c>
    </row>
    <row r="2133" spans="1:6" x14ac:dyDescent="0.35">
      <c r="A2133" t="s">
        <v>2212</v>
      </c>
      <c r="B2133">
        <v>1982</v>
      </c>
      <c r="C2133" t="s">
        <v>55</v>
      </c>
      <c r="D2133" t="s">
        <v>73</v>
      </c>
      <c r="E2133" t="s">
        <v>406</v>
      </c>
      <c r="F2133">
        <v>1</v>
      </c>
    </row>
    <row r="2134" spans="1:6" x14ac:dyDescent="0.35">
      <c r="A2134" t="s">
        <v>2213</v>
      </c>
      <c r="B2134">
        <v>1982</v>
      </c>
      <c r="C2134" t="s">
        <v>56</v>
      </c>
      <c r="D2134" t="s">
        <v>73</v>
      </c>
      <c r="E2134" t="s">
        <v>406</v>
      </c>
      <c r="F2134">
        <v>1</v>
      </c>
    </row>
    <row r="2135" spans="1:6" x14ac:dyDescent="0.35">
      <c r="A2135" t="s">
        <v>2214</v>
      </c>
      <c r="B2135">
        <v>1982</v>
      </c>
      <c r="C2135" t="s">
        <v>56</v>
      </c>
      <c r="D2135" t="s">
        <v>117</v>
      </c>
      <c r="E2135" t="s">
        <v>406</v>
      </c>
      <c r="F2135">
        <v>1</v>
      </c>
    </row>
    <row r="2136" spans="1:6" x14ac:dyDescent="0.35">
      <c r="A2136" t="s">
        <v>2215</v>
      </c>
      <c r="B2136">
        <v>1982</v>
      </c>
      <c r="C2136" t="s">
        <v>56</v>
      </c>
      <c r="D2136" t="s">
        <v>73</v>
      </c>
      <c r="E2136" t="s">
        <v>406</v>
      </c>
      <c r="F2136">
        <v>1</v>
      </c>
    </row>
    <row r="2137" spans="1:6" x14ac:dyDescent="0.35">
      <c r="A2137" t="s">
        <v>2216</v>
      </c>
      <c r="B2137">
        <v>1982</v>
      </c>
      <c r="C2137" t="s">
        <v>56</v>
      </c>
      <c r="D2137" t="s">
        <v>117</v>
      </c>
      <c r="E2137" t="s">
        <v>406</v>
      </c>
      <c r="F2137">
        <v>1</v>
      </c>
    </row>
    <row r="2138" spans="1:6" x14ac:dyDescent="0.35">
      <c r="A2138" t="s">
        <v>2217</v>
      </c>
      <c r="B2138">
        <v>1982</v>
      </c>
      <c r="C2138" t="s">
        <v>56</v>
      </c>
      <c r="D2138" t="s">
        <v>73</v>
      </c>
      <c r="E2138" t="s">
        <v>406</v>
      </c>
      <c r="F2138">
        <v>1</v>
      </c>
    </row>
    <row r="2139" spans="1:6" x14ac:dyDescent="0.35">
      <c r="A2139" t="s">
        <v>2218</v>
      </c>
      <c r="B2139">
        <v>1982</v>
      </c>
      <c r="C2139" t="s">
        <v>56</v>
      </c>
      <c r="D2139" t="s">
        <v>73</v>
      </c>
      <c r="E2139" t="s">
        <v>406</v>
      </c>
      <c r="F2139">
        <v>1</v>
      </c>
    </row>
    <row r="2140" spans="1:6" x14ac:dyDescent="0.35">
      <c r="A2140" t="s">
        <v>2219</v>
      </c>
      <c r="B2140">
        <v>1982</v>
      </c>
      <c r="C2140" t="s">
        <v>56</v>
      </c>
      <c r="D2140" t="s">
        <v>73</v>
      </c>
      <c r="E2140" t="s">
        <v>406</v>
      </c>
      <c r="F2140">
        <v>1</v>
      </c>
    </row>
    <row r="2141" spans="1:6" x14ac:dyDescent="0.35">
      <c r="A2141" t="s">
        <v>2220</v>
      </c>
      <c r="B2141">
        <v>1982</v>
      </c>
      <c r="C2141" t="s">
        <v>56</v>
      </c>
      <c r="D2141" t="s">
        <v>117</v>
      </c>
      <c r="E2141" t="s">
        <v>406</v>
      </c>
      <c r="F2141">
        <v>1</v>
      </c>
    </row>
    <row r="2142" spans="1:6" x14ac:dyDescent="0.35">
      <c r="A2142" t="s">
        <v>2221</v>
      </c>
      <c r="B2142">
        <v>1982</v>
      </c>
      <c r="C2142" t="s">
        <v>56</v>
      </c>
      <c r="D2142" t="s">
        <v>73</v>
      </c>
      <c r="E2142" t="s">
        <v>406</v>
      </c>
      <c r="F2142">
        <v>1</v>
      </c>
    </row>
    <row r="2143" spans="1:6" x14ac:dyDescent="0.35">
      <c r="A2143" t="s">
        <v>2222</v>
      </c>
      <c r="B2143">
        <v>1982</v>
      </c>
      <c r="C2143" t="s">
        <v>56</v>
      </c>
      <c r="D2143" t="s">
        <v>73</v>
      </c>
      <c r="E2143" t="s">
        <v>406</v>
      </c>
      <c r="F2143">
        <v>1</v>
      </c>
    </row>
    <row r="2144" spans="1:6" x14ac:dyDescent="0.35">
      <c r="A2144" t="s">
        <v>2223</v>
      </c>
      <c r="B2144">
        <v>1982</v>
      </c>
      <c r="C2144" t="s">
        <v>56</v>
      </c>
      <c r="D2144" t="s">
        <v>73</v>
      </c>
      <c r="E2144" t="s">
        <v>406</v>
      </c>
      <c r="F2144">
        <v>1</v>
      </c>
    </row>
    <row r="2145" spans="1:6" x14ac:dyDescent="0.35">
      <c r="A2145" t="s">
        <v>2224</v>
      </c>
      <c r="B2145">
        <v>1982</v>
      </c>
      <c r="C2145" t="s">
        <v>56</v>
      </c>
      <c r="D2145" t="s">
        <v>73</v>
      </c>
      <c r="E2145" t="s">
        <v>406</v>
      </c>
      <c r="F2145">
        <v>1</v>
      </c>
    </row>
    <row r="2146" spans="1:6" x14ac:dyDescent="0.35">
      <c r="A2146" t="s">
        <v>2225</v>
      </c>
      <c r="B2146">
        <v>1982</v>
      </c>
      <c r="C2146" t="s">
        <v>56</v>
      </c>
      <c r="D2146" t="s">
        <v>73</v>
      </c>
      <c r="E2146" t="s">
        <v>406</v>
      </c>
      <c r="F2146">
        <v>1</v>
      </c>
    </row>
    <row r="2147" spans="1:6" x14ac:dyDescent="0.35">
      <c r="A2147" t="s">
        <v>2226</v>
      </c>
      <c r="B2147">
        <v>1982</v>
      </c>
      <c r="C2147" t="s">
        <v>56</v>
      </c>
      <c r="D2147" t="s">
        <v>117</v>
      </c>
      <c r="E2147" t="s">
        <v>406</v>
      </c>
      <c r="F2147">
        <v>1</v>
      </c>
    </row>
    <row r="2148" spans="1:6" x14ac:dyDescent="0.35">
      <c r="A2148" t="s">
        <v>2227</v>
      </c>
      <c r="B2148">
        <v>1982</v>
      </c>
      <c r="C2148" t="s">
        <v>56</v>
      </c>
      <c r="D2148" t="s">
        <v>117</v>
      </c>
      <c r="E2148" t="s">
        <v>406</v>
      </c>
      <c r="F2148">
        <v>1</v>
      </c>
    </row>
    <row r="2149" spans="1:6" x14ac:dyDescent="0.35">
      <c r="A2149" t="s">
        <v>2228</v>
      </c>
      <c r="B2149">
        <v>1982</v>
      </c>
      <c r="C2149" t="s">
        <v>56</v>
      </c>
      <c r="D2149" t="s">
        <v>73</v>
      </c>
      <c r="E2149" t="s">
        <v>406</v>
      </c>
      <c r="F2149">
        <v>1</v>
      </c>
    </row>
    <row r="2150" spans="1:6" x14ac:dyDescent="0.35">
      <c r="A2150" t="s">
        <v>2229</v>
      </c>
      <c r="B2150">
        <v>1982</v>
      </c>
      <c r="C2150" t="s">
        <v>56</v>
      </c>
      <c r="D2150" t="s">
        <v>73</v>
      </c>
      <c r="E2150" t="s">
        <v>406</v>
      </c>
      <c r="F2150">
        <v>1</v>
      </c>
    </row>
    <row r="2151" spans="1:6" x14ac:dyDescent="0.35">
      <c r="A2151" t="s">
        <v>2230</v>
      </c>
      <c r="B2151">
        <v>1982</v>
      </c>
      <c r="C2151" t="s">
        <v>55</v>
      </c>
      <c r="D2151" t="s">
        <v>73</v>
      </c>
      <c r="E2151" t="s">
        <v>406</v>
      </c>
      <c r="F2151">
        <v>1</v>
      </c>
    </row>
    <row r="2152" spans="1:6" x14ac:dyDescent="0.35">
      <c r="A2152" t="s">
        <v>2231</v>
      </c>
      <c r="B2152">
        <v>1982</v>
      </c>
      <c r="C2152" t="s">
        <v>56</v>
      </c>
      <c r="D2152" t="s">
        <v>73</v>
      </c>
      <c r="E2152" t="s">
        <v>406</v>
      </c>
      <c r="F2152">
        <v>1</v>
      </c>
    </row>
    <row r="2153" spans="1:6" x14ac:dyDescent="0.35">
      <c r="A2153" t="s">
        <v>2232</v>
      </c>
      <c r="B2153">
        <v>1982</v>
      </c>
      <c r="C2153" t="s">
        <v>56</v>
      </c>
      <c r="D2153" t="s">
        <v>73</v>
      </c>
      <c r="E2153" t="s">
        <v>406</v>
      </c>
      <c r="F2153">
        <v>1</v>
      </c>
    </row>
    <row r="2154" spans="1:6" x14ac:dyDescent="0.35">
      <c r="A2154" t="s">
        <v>2233</v>
      </c>
      <c r="B2154">
        <v>1982</v>
      </c>
      <c r="C2154" t="s">
        <v>56</v>
      </c>
      <c r="D2154" t="s">
        <v>73</v>
      </c>
      <c r="E2154" t="s">
        <v>406</v>
      </c>
      <c r="F2154">
        <v>1</v>
      </c>
    </row>
    <row r="2155" spans="1:6" x14ac:dyDescent="0.35">
      <c r="A2155" t="s">
        <v>2234</v>
      </c>
      <c r="B2155">
        <v>1982</v>
      </c>
      <c r="C2155" t="s">
        <v>56</v>
      </c>
      <c r="D2155" t="s">
        <v>73</v>
      </c>
      <c r="E2155" t="s">
        <v>406</v>
      </c>
      <c r="F2155">
        <v>1</v>
      </c>
    </row>
    <row r="2156" spans="1:6" x14ac:dyDescent="0.35">
      <c r="A2156" t="s">
        <v>2235</v>
      </c>
      <c r="B2156">
        <v>1982</v>
      </c>
      <c r="C2156" t="s">
        <v>56</v>
      </c>
      <c r="D2156" t="s">
        <v>73</v>
      </c>
      <c r="E2156" t="s">
        <v>406</v>
      </c>
      <c r="F2156">
        <v>1</v>
      </c>
    </row>
    <row r="2157" spans="1:6" x14ac:dyDescent="0.35">
      <c r="A2157" t="s">
        <v>2236</v>
      </c>
      <c r="B2157">
        <v>1982</v>
      </c>
      <c r="C2157" t="s">
        <v>56</v>
      </c>
      <c r="D2157" t="s">
        <v>73</v>
      </c>
      <c r="E2157" t="s">
        <v>406</v>
      </c>
      <c r="F2157">
        <v>1</v>
      </c>
    </row>
    <row r="2158" spans="1:6" x14ac:dyDescent="0.35">
      <c r="A2158" t="s">
        <v>2237</v>
      </c>
      <c r="B2158">
        <v>1982</v>
      </c>
      <c r="C2158" t="s">
        <v>56</v>
      </c>
      <c r="D2158" t="s">
        <v>73</v>
      </c>
      <c r="E2158" t="s">
        <v>406</v>
      </c>
      <c r="F2158">
        <v>1</v>
      </c>
    </row>
    <row r="2159" spans="1:6" x14ac:dyDescent="0.35">
      <c r="A2159" t="s">
        <v>2238</v>
      </c>
      <c r="B2159">
        <v>1982</v>
      </c>
      <c r="C2159" t="s">
        <v>56</v>
      </c>
      <c r="D2159" t="s">
        <v>117</v>
      </c>
      <c r="E2159" t="s">
        <v>406</v>
      </c>
      <c r="F2159">
        <v>1</v>
      </c>
    </row>
    <row r="2160" spans="1:6" x14ac:dyDescent="0.35">
      <c r="A2160" t="s">
        <v>2239</v>
      </c>
      <c r="B2160">
        <v>1982</v>
      </c>
      <c r="C2160" t="s">
        <v>56</v>
      </c>
      <c r="D2160" t="s">
        <v>73</v>
      </c>
      <c r="E2160" t="s">
        <v>406</v>
      </c>
      <c r="F2160">
        <v>1</v>
      </c>
    </row>
    <row r="2161" spans="1:6" x14ac:dyDescent="0.35">
      <c r="A2161" t="s">
        <v>2240</v>
      </c>
      <c r="B2161">
        <v>1982</v>
      </c>
      <c r="C2161" t="s">
        <v>56</v>
      </c>
      <c r="D2161" t="s">
        <v>73</v>
      </c>
      <c r="E2161" t="s">
        <v>406</v>
      </c>
      <c r="F2161">
        <v>1</v>
      </c>
    </row>
    <row r="2162" spans="1:6" x14ac:dyDescent="0.35">
      <c r="A2162" t="s">
        <v>2241</v>
      </c>
      <c r="B2162">
        <v>1982</v>
      </c>
      <c r="C2162" t="s">
        <v>56</v>
      </c>
      <c r="D2162" t="s">
        <v>117</v>
      </c>
      <c r="E2162" t="s">
        <v>406</v>
      </c>
      <c r="F2162">
        <v>1</v>
      </c>
    </row>
    <row r="2163" spans="1:6" x14ac:dyDescent="0.35">
      <c r="A2163" t="s">
        <v>2242</v>
      </c>
      <c r="B2163">
        <v>1982</v>
      </c>
      <c r="C2163" t="s">
        <v>56</v>
      </c>
      <c r="D2163" t="s">
        <v>73</v>
      </c>
      <c r="E2163" t="s">
        <v>406</v>
      </c>
      <c r="F2163">
        <v>1</v>
      </c>
    </row>
    <row r="2164" spans="1:6" x14ac:dyDescent="0.35">
      <c r="A2164" t="s">
        <v>2243</v>
      </c>
      <c r="B2164">
        <v>1982</v>
      </c>
      <c r="C2164" t="s">
        <v>56</v>
      </c>
      <c r="D2164" t="s">
        <v>73</v>
      </c>
      <c r="E2164" t="s">
        <v>406</v>
      </c>
      <c r="F2164">
        <v>1</v>
      </c>
    </row>
    <row r="2165" spans="1:6" x14ac:dyDescent="0.35">
      <c r="A2165" t="s">
        <v>2244</v>
      </c>
      <c r="B2165">
        <v>1982</v>
      </c>
      <c r="C2165" t="s">
        <v>56</v>
      </c>
      <c r="D2165" t="s">
        <v>73</v>
      </c>
      <c r="E2165" t="s">
        <v>406</v>
      </c>
      <c r="F2165">
        <v>1</v>
      </c>
    </row>
    <row r="2166" spans="1:6" x14ac:dyDescent="0.35">
      <c r="A2166" t="s">
        <v>2245</v>
      </c>
      <c r="B2166">
        <v>1982</v>
      </c>
      <c r="C2166" t="s">
        <v>56</v>
      </c>
      <c r="D2166" t="s">
        <v>73</v>
      </c>
      <c r="E2166" t="s">
        <v>406</v>
      </c>
      <c r="F2166">
        <v>1</v>
      </c>
    </row>
    <row r="2167" spans="1:6" x14ac:dyDescent="0.35">
      <c r="A2167" t="s">
        <v>2246</v>
      </c>
      <c r="B2167">
        <v>1982</v>
      </c>
      <c r="C2167" t="s">
        <v>56</v>
      </c>
      <c r="D2167" t="s">
        <v>117</v>
      </c>
      <c r="E2167" t="s">
        <v>406</v>
      </c>
      <c r="F2167">
        <v>1</v>
      </c>
    </row>
    <row r="2168" spans="1:6" x14ac:dyDescent="0.35">
      <c r="A2168" t="s">
        <v>2247</v>
      </c>
      <c r="B2168">
        <v>1982</v>
      </c>
      <c r="C2168" t="s">
        <v>56</v>
      </c>
      <c r="D2168" t="s">
        <v>73</v>
      </c>
      <c r="E2168" t="s">
        <v>406</v>
      </c>
      <c r="F2168">
        <v>1</v>
      </c>
    </row>
    <row r="2169" spans="1:6" x14ac:dyDescent="0.35">
      <c r="A2169" t="s">
        <v>2248</v>
      </c>
      <c r="B2169">
        <v>1982</v>
      </c>
      <c r="C2169" t="s">
        <v>56</v>
      </c>
      <c r="D2169" t="s">
        <v>73</v>
      </c>
      <c r="E2169" t="s">
        <v>406</v>
      </c>
      <c r="F2169">
        <v>1</v>
      </c>
    </row>
    <row r="2170" spans="1:6" x14ac:dyDescent="0.35">
      <c r="A2170" t="s">
        <v>2249</v>
      </c>
      <c r="B2170">
        <v>1982</v>
      </c>
      <c r="C2170" t="s">
        <v>54</v>
      </c>
      <c r="D2170" t="s">
        <v>73</v>
      </c>
      <c r="E2170" t="s">
        <v>406</v>
      </c>
      <c r="F2170">
        <v>1</v>
      </c>
    </row>
    <row r="2171" spans="1:6" x14ac:dyDescent="0.35">
      <c r="A2171" t="s">
        <v>2250</v>
      </c>
      <c r="B2171">
        <v>1982</v>
      </c>
      <c r="C2171" t="s">
        <v>56</v>
      </c>
      <c r="D2171" t="s">
        <v>73</v>
      </c>
      <c r="E2171" t="s">
        <v>406</v>
      </c>
      <c r="F2171">
        <v>1</v>
      </c>
    </row>
    <row r="2172" spans="1:6" x14ac:dyDescent="0.35">
      <c r="A2172" t="s">
        <v>2251</v>
      </c>
      <c r="B2172">
        <v>1982</v>
      </c>
      <c r="C2172" t="s">
        <v>56</v>
      </c>
      <c r="D2172" t="s">
        <v>73</v>
      </c>
      <c r="E2172" t="s">
        <v>406</v>
      </c>
      <c r="F2172">
        <v>1</v>
      </c>
    </row>
    <row r="2173" spans="1:6" x14ac:dyDescent="0.35">
      <c r="A2173" t="s">
        <v>2252</v>
      </c>
      <c r="B2173">
        <v>1982</v>
      </c>
      <c r="C2173" t="s">
        <v>56</v>
      </c>
      <c r="D2173" t="s">
        <v>73</v>
      </c>
      <c r="E2173" t="s">
        <v>406</v>
      </c>
      <c r="F2173">
        <v>1</v>
      </c>
    </row>
    <row r="2174" spans="1:6" x14ac:dyDescent="0.35">
      <c r="A2174" t="s">
        <v>2253</v>
      </c>
      <c r="B2174">
        <v>1982</v>
      </c>
      <c r="C2174" t="s">
        <v>56</v>
      </c>
      <c r="D2174" t="s">
        <v>117</v>
      </c>
      <c r="E2174" t="s">
        <v>406</v>
      </c>
      <c r="F2174">
        <v>1</v>
      </c>
    </row>
    <row r="2175" spans="1:6" x14ac:dyDescent="0.35">
      <c r="A2175" t="s">
        <v>2254</v>
      </c>
      <c r="B2175">
        <v>1982</v>
      </c>
      <c r="C2175" t="s">
        <v>56</v>
      </c>
      <c r="D2175" t="s">
        <v>73</v>
      </c>
      <c r="E2175" t="s">
        <v>406</v>
      </c>
      <c r="F2175">
        <v>1</v>
      </c>
    </row>
    <row r="2176" spans="1:6" x14ac:dyDescent="0.35">
      <c r="A2176" t="s">
        <v>2255</v>
      </c>
      <c r="B2176">
        <v>1982</v>
      </c>
      <c r="C2176" t="s">
        <v>56</v>
      </c>
      <c r="D2176" t="s">
        <v>73</v>
      </c>
      <c r="E2176" t="s">
        <v>406</v>
      </c>
      <c r="F2176">
        <v>1</v>
      </c>
    </row>
    <row r="2177" spans="1:6" x14ac:dyDescent="0.35">
      <c r="A2177" t="s">
        <v>2256</v>
      </c>
      <c r="B2177">
        <v>1982</v>
      </c>
      <c r="C2177" t="s">
        <v>56</v>
      </c>
      <c r="D2177" t="s">
        <v>73</v>
      </c>
      <c r="E2177" t="s">
        <v>406</v>
      </c>
      <c r="F2177">
        <v>1</v>
      </c>
    </row>
    <row r="2178" spans="1:6" x14ac:dyDescent="0.35">
      <c r="A2178" t="s">
        <v>2257</v>
      </c>
      <c r="B2178">
        <v>1982</v>
      </c>
      <c r="C2178" t="s">
        <v>56</v>
      </c>
      <c r="D2178" t="s">
        <v>73</v>
      </c>
      <c r="E2178" t="s">
        <v>406</v>
      </c>
      <c r="F2178">
        <v>1</v>
      </c>
    </row>
    <row r="2179" spans="1:6" x14ac:dyDescent="0.35">
      <c r="A2179" t="s">
        <v>2258</v>
      </c>
      <c r="B2179">
        <v>1982</v>
      </c>
      <c r="C2179" t="s">
        <v>56</v>
      </c>
      <c r="D2179" t="s">
        <v>73</v>
      </c>
      <c r="E2179" t="s">
        <v>406</v>
      </c>
      <c r="F2179">
        <v>1</v>
      </c>
    </row>
    <row r="2180" spans="1:6" x14ac:dyDescent="0.35">
      <c r="A2180" t="s">
        <v>2259</v>
      </c>
      <c r="B2180">
        <v>1982</v>
      </c>
      <c r="C2180" t="s">
        <v>56</v>
      </c>
      <c r="D2180" t="s">
        <v>73</v>
      </c>
      <c r="E2180" t="s">
        <v>406</v>
      </c>
      <c r="F2180">
        <v>1</v>
      </c>
    </row>
    <row r="2181" spans="1:6" x14ac:dyDescent="0.35">
      <c r="A2181" t="s">
        <v>2260</v>
      </c>
      <c r="B2181">
        <v>1982</v>
      </c>
      <c r="C2181" t="s">
        <v>56</v>
      </c>
      <c r="D2181" t="s">
        <v>73</v>
      </c>
      <c r="E2181" t="s">
        <v>406</v>
      </c>
      <c r="F2181">
        <v>1</v>
      </c>
    </row>
    <row r="2182" spans="1:6" x14ac:dyDescent="0.35">
      <c r="A2182" t="s">
        <v>2261</v>
      </c>
      <c r="B2182">
        <v>1982</v>
      </c>
      <c r="C2182" t="s">
        <v>56</v>
      </c>
      <c r="D2182" t="s">
        <v>73</v>
      </c>
      <c r="E2182" t="s">
        <v>406</v>
      </c>
      <c r="F2182">
        <v>1</v>
      </c>
    </row>
    <row r="2183" spans="1:6" x14ac:dyDescent="0.35">
      <c r="A2183" t="s">
        <v>2262</v>
      </c>
      <c r="B2183">
        <v>1982</v>
      </c>
      <c r="C2183" t="s">
        <v>56</v>
      </c>
      <c r="D2183" t="s">
        <v>73</v>
      </c>
      <c r="E2183" t="s">
        <v>406</v>
      </c>
      <c r="F2183">
        <v>1</v>
      </c>
    </row>
    <row r="2184" spans="1:6" x14ac:dyDescent="0.35">
      <c r="A2184" t="s">
        <v>2263</v>
      </c>
      <c r="B2184">
        <v>1982</v>
      </c>
      <c r="C2184" t="s">
        <v>56</v>
      </c>
      <c r="D2184" t="s">
        <v>73</v>
      </c>
      <c r="E2184" t="s">
        <v>406</v>
      </c>
      <c r="F2184">
        <v>1</v>
      </c>
    </row>
    <row r="2185" spans="1:6" x14ac:dyDescent="0.35">
      <c r="A2185" t="s">
        <v>2264</v>
      </c>
      <c r="B2185">
        <v>1982</v>
      </c>
      <c r="C2185" t="s">
        <v>56</v>
      </c>
      <c r="D2185" t="s">
        <v>73</v>
      </c>
      <c r="E2185" t="s">
        <v>406</v>
      </c>
      <c r="F2185">
        <v>1</v>
      </c>
    </row>
    <row r="2186" spans="1:6" x14ac:dyDescent="0.35">
      <c r="A2186" t="s">
        <v>2265</v>
      </c>
      <c r="B2186">
        <v>1982</v>
      </c>
      <c r="C2186" t="s">
        <v>56</v>
      </c>
      <c r="D2186" t="s">
        <v>73</v>
      </c>
      <c r="E2186" t="s">
        <v>406</v>
      </c>
      <c r="F2186">
        <v>1</v>
      </c>
    </row>
    <row r="2187" spans="1:6" x14ac:dyDescent="0.35">
      <c r="A2187" t="s">
        <v>2266</v>
      </c>
      <c r="B2187">
        <v>1982</v>
      </c>
      <c r="C2187" t="s">
        <v>54</v>
      </c>
      <c r="D2187" t="s">
        <v>73</v>
      </c>
      <c r="E2187" t="s">
        <v>74</v>
      </c>
      <c r="F2187">
        <v>1</v>
      </c>
    </row>
    <row r="2188" spans="1:6" x14ac:dyDescent="0.35">
      <c r="A2188" t="s">
        <v>2267</v>
      </c>
      <c r="B2188">
        <v>1982</v>
      </c>
      <c r="C2188" t="s">
        <v>54</v>
      </c>
      <c r="D2188" t="s">
        <v>73</v>
      </c>
      <c r="E2188" t="s">
        <v>74</v>
      </c>
      <c r="F2188">
        <v>1</v>
      </c>
    </row>
    <row r="2189" spans="1:6" x14ac:dyDescent="0.35">
      <c r="A2189" t="s">
        <v>2268</v>
      </c>
      <c r="B2189">
        <v>1982</v>
      </c>
      <c r="C2189" t="s">
        <v>55</v>
      </c>
      <c r="D2189" t="s">
        <v>73</v>
      </c>
      <c r="E2189" t="s">
        <v>74</v>
      </c>
      <c r="F2189">
        <v>1</v>
      </c>
    </row>
    <row r="2190" spans="1:6" x14ac:dyDescent="0.35">
      <c r="A2190" t="s">
        <v>2269</v>
      </c>
      <c r="B2190">
        <v>1982</v>
      </c>
      <c r="C2190" t="s">
        <v>54</v>
      </c>
      <c r="D2190" t="s">
        <v>73</v>
      </c>
      <c r="E2190" t="s">
        <v>74</v>
      </c>
      <c r="F2190">
        <v>1</v>
      </c>
    </row>
    <row r="2191" spans="1:6" x14ac:dyDescent="0.35">
      <c r="A2191" t="s">
        <v>2270</v>
      </c>
      <c r="B2191">
        <v>1982</v>
      </c>
      <c r="C2191" t="s">
        <v>56</v>
      </c>
      <c r="D2191" t="s">
        <v>73</v>
      </c>
      <c r="E2191" t="s">
        <v>74</v>
      </c>
      <c r="F2191">
        <v>1</v>
      </c>
    </row>
    <row r="2192" spans="1:6" x14ac:dyDescent="0.35">
      <c r="A2192" t="s">
        <v>2271</v>
      </c>
      <c r="B2192">
        <v>1982</v>
      </c>
      <c r="C2192" t="s">
        <v>54</v>
      </c>
      <c r="D2192" t="s">
        <v>73</v>
      </c>
      <c r="E2192" t="s">
        <v>74</v>
      </c>
      <c r="F2192">
        <v>1</v>
      </c>
    </row>
    <row r="2193" spans="1:6" x14ac:dyDescent="0.35">
      <c r="A2193" t="s">
        <v>2272</v>
      </c>
      <c r="B2193">
        <v>1982</v>
      </c>
      <c r="C2193" t="s">
        <v>54</v>
      </c>
      <c r="D2193" t="s">
        <v>73</v>
      </c>
      <c r="E2193" t="s">
        <v>74</v>
      </c>
      <c r="F2193">
        <v>1</v>
      </c>
    </row>
    <row r="2194" spans="1:6" x14ac:dyDescent="0.35">
      <c r="A2194" t="s">
        <v>2273</v>
      </c>
      <c r="B2194">
        <v>1982</v>
      </c>
      <c r="C2194" t="s">
        <v>54</v>
      </c>
      <c r="D2194" t="s">
        <v>117</v>
      </c>
      <c r="E2194" t="s">
        <v>74</v>
      </c>
      <c r="F2194">
        <v>0</v>
      </c>
    </row>
    <row r="2195" spans="1:6" x14ac:dyDescent="0.35">
      <c r="A2195" t="s">
        <v>2274</v>
      </c>
      <c r="B2195">
        <v>1982</v>
      </c>
      <c r="C2195" t="s">
        <v>54</v>
      </c>
      <c r="D2195" t="s">
        <v>73</v>
      </c>
      <c r="E2195" t="s">
        <v>74</v>
      </c>
      <c r="F2195">
        <v>1</v>
      </c>
    </row>
    <row r="2196" spans="1:6" x14ac:dyDescent="0.35">
      <c r="A2196" t="s">
        <v>2275</v>
      </c>
      <c r="B2196">
        <v>1982</v>
      </c>
      <c r="C2196" t="s">
        <v>54</v>
      </c>
      <c r="D2196" t="s">
        <v>73</v>
      </c>
      <c r="E2196" t="s">
        <v>74</v>
      </c>
      <c r="F2196">
        <v>1</v>
      </c>
    </row>
    <row r="2197" spans="1:6" x14ac:dyDescent="0.35">
      <c r="A2197" t="s">
        <v>2276</v>
      </c>
      <c r="B2197">
        <v>1982</v>
      </c>
      <c r="C2197" t="s">
        <v>55</v>
      </c>
      <c r="D2197" t="s">
        <v>73</v>
      </c>
      <c r="E2197" t="s">
        <v>406</v>
      </c>
      <c r="F2197">
        <v>1</v>
      </c>
    </row>
    <row r="2198" spans="1:6" x14ac:dyDescent="0.35">
      <c r="A2198" t="s">
        <v>2277</v>
      </c>
      <c r="B2198">
        <v>1982</v>
      </c>
      <c r="C2198" t="s">
        <v>56</v>
      </c>
      <c r="D2198" t="s">
        <v>73</v>
      </c>
      <c r="E2198" t="s">
        <v>406</v>
      </c>
      <c r="F2198">
        <v>1</v>
      </c>
    </row>
    <row r="2199" spans="1:6" x14ac:dyDescent="0.35">
      <c r="A2199" t="s">
        <v>2278</v>
      </c>
      <c r="B2199">
        <v>1982</v>
      </c>
      <c r="C2199" t="s">
        <v>56</v>
      </c>
      <c r="D2199" t="s">
        <v>73</v>
      </c>
      <c r="E2199" t="s">
        <v>406</v>
      </c>
      <c r="F2199">
        <v>1</v>
      </c>
    </row>
    <row r="2200" spans="1:6" x14ac:dyDescent="0.35">
      <c r="A2200" t="s">
        <v>2279</v>
      </c>
      <c r="B2200">
        <v>1982</v>
      </c>
      <c r="C2200" t="s">
        <v>56</v>
      </c>
      <c r="D2200" t="s">
        <v>73</v>
      </c>
      <c r="E2200" t="s">
        <v>406</v>
      </c>
      <c r="F2200">
        <v>1</v>
      </c>
    </row>
    <row r="2201" spans="1:6" x14ac:dyDescent="0.35">
      <c r="A2201" t="s">
        <v>2280</v>
      </c>
      <c r="B2201">
        <v>1982</v>
      </c>
      <c r="C2201" t="s">
        <v>56</v>
      </c>
      <c r="D2201" t="s">
        <v>117</v>
      </c>
      <c r="E2201" t="s">
        <v>406</v>
      </c>
      <c r="F2201">
        <v>1</v>
      </c>
    </row>
    <row r="2202" spans="1:6" x14ac:dyDescent="0.35">
      <c r="A2202" t="s">
        <v>2281</v>
      </c>
      <c r="B2202">
        <v>1982</v>
      </c>
      <c r="C2202" t="s">
        <v>56</v>
      </c>
      <c r="D2202" t="s">
        <v>73</v>
      </c>
      <c r="E2202" t="s">
        <v>406</v>
      </c>
      <c r="F2202">
        <v>1</v>
      </c>
    </row>
    <row r="2203" spans="1:6" x14ac:dyDescent="0.35">
      <c r="A2203" t="s">
        <v>2282</v>
      </c>
      <c r="B2203">
        <v>1982</v>
      </c>
      <c r="C2203" t="s">
        <v>56</v>
      </c>
      <c r="D2203" t="s">
        <v>117</v>
      </c>
      <c r="E2203" t="s">
        <v>406</v>
      </c>
      <c r="F2203">
        <v>1</v>
      </c>
    </row>
    <row r="2204" spans="1:6" x14ac:dyDescent="0.35">
      <c r="A2204" t="s">
        <v>2283</v>
      </c>
      <c r="B2204">
        <v>1982</v>
      </c>
      <c r="C2204" t="s">
        <v>56</v>
      </c>
      <c r="D2204" t="s">
        <v>73</v>
      </c>
      <c r="E2204" t="s">
        <v>406</v>
      </c>
      <c r="F2204">
        <v>1</v>
      </c>
    </row>
    <row r="2205" spans="1:6" x14ac:dyDescent="0.35">
      <c r="A2205" t="s">
        <v>2284</v>
      </c>
      <c r="B2205">
        <v>1982</v>
      </c>
      <c r="C2205" t="s">
        <v>56</v>
      </c>
      <c r="D2205" t="s">
        <v>73</v>
      </c>
      <c r="E2205" t="s">
        <v>406</v>
      </c>
      <c r="F2205">
        <v>1</v>
      </c>
    </row>
    <row r="2206" spans="1:6" x14ac:dyDescent="0.35">
      <c r="A2206" t="s">
        <v>2285</v>
      </c>
      <c r="B2206">
        <v>1982</v>
      </c>
      <c r="C2206" t="s">
        <v>55</v>
      </c>
      <c r="D2206" t="s">
        <v>117</v>
      </c>
      <c r="E2206" t="s">
        <v>406</v>
      </c>
      <c r="F2206">
        <v>0</v>
      </c>
    </row>
    <row r="2207" spans="1:6" x14ac:dyDescent="0.35">
      <c r="A2207" t="s">
        <v>2286</v>
      </c>
      <c r="B2207">
        <v>1982</v>
      </c>
      <c r="C2207" t="s">
        <v>55</v>
      </c>
      <c r="D2207" t="s">
        <v>73</v>
      </c>
      <c r="E2207" t="s">
        <v>406</v>
      </c>
      <c r="F2207">
        <v>1</v>
      </c>
    </row>
    <row r="2208" spans="1:6" x14ac:dyDescent="0.35">
      <c r="A2208" t="s">
        <v>2287</v>
      </c>
      <c r="B2208">
        <v>1982</v>
      </c>
      <c r="C2208" t="s">
        <v>56</v>
      </c>
      <c r="D2208" t="s">
        <v>73</v>
      </c>
      <c r="E2208" t="s">
        <v>406</v>
      </c>
      <c r="F2208">
        <v>1</v>
      </c>
    </row>
    <row r="2209" spans="1:6" x14ac:dyDescent="0.35">
      <c r="A2209" t="s">
        <v>2288</v>
      </c>
      <c r="B2209">
        <v>1982</v>
      </c>
      <c r="C2209" t="s">
        <v>56</v>
      </c>
      <c r="D2209" t="s">
        <v>73</v>
      </c>
      <c r="E2209" t="s">
        <v>406</v>
      </c>
      <c r="F2209">
        <v>1</v>
      </c>
    </row>
    <row r="2210" spans="1:6" x14ac:dyDescent="0.35">
      <c r="A2210" t="s">
        <v>2289</v>
      </c>
      <c r="B2210">
        <v>1982</v>
      </c>
      <c r="C2210" t="s">
        <v>56</v>
      </c>
      <c r="D2210" t="s">
        <v>73</v>
      </c>
      <c r="E2210" t="s">
        <v>406</v>
      </c>
      <c r="F2210">
        <v>1</v>
      </c>
    </row>
    <row r="2211" spans="1:6" x14ac:dyDescent="0.35">
      <c r="A2211" t="s">
        <v>2290</v>
      </c>
      <c r="B2211">
        <v>1982</v>
      </c>
      <c r="C2211" t="s">
        <v>56</v>
      </c>
      <c r="D2211" t="s">
        <v>73</v>
      </c>
      <c r="E2211" t="s">
        <v>406</v>
      </c>
      <c r="F2211">
        <v>1</v>
      </c>
    </row>
    <row r="2212" spans="1:6" x14ac:dyDescent="0.35">
      <c r="A2212" t="s">
        <v>2291</v>
      </c>
      <c r="B2212">
        <v>1982</v>
      </c>
      <c r="C2212" t="s">
        <v>56</v>
      </c>
      <c r="D2212" t="s">
        <v>73</v>
      </c>
      <c r="E2212" t="s">
        <v>406</v>
      </c>
      <c r="F2212">
        <v>1</v>
      </c>
    </row>
    <row r="2213" spans="1:6" x14ac:dyDescent="0.35">
      <c r="A2213" t="s">
        <v>2292</v>
      </c>
      <c r="B2213">
        <v>1982</v>
      </c>
      <c r="C2213" t="s">
        <v>56</v>
      </c>
      <c r="D2213" t="s">
        <v>73</v>
      </c>
      <c r="E2213" t="s">
        <v>406</v>
      </c>
      <c r="F2213">
        <v>1</v>
      </c>
    </row>
    <row r="2214" spans="1:6" x14ac:dyDescent="0.35">
      <c r="A2214" t="s">
        <v>2293</v>
      </c>
      <c r="B2214">
        <v>1982</v>
      </c>
      <c r="C2214" t="s">
        <v>54</v>
      </c>
      <c r="D2214" t="s">
        <v>73</v>
      </c>
      <c r="E2214" t="s">
        <v>406</v>
      </c>
      <c r="F2214">
        <v>1</v>
      </c>
    </row>
    <row r="2215" spans="1:6" x14ac:dyDescent="0.35">
      <c r="A2215" t="s">
        <v>2294</v>
      </c>
      <c r="B2215">
        <v>1982</v>
      </c>
      <c r="C2215" t="s">
        <v>54</v>
      </c>
      <c r="D2215" t="s">
        <v>73</v>
      </c>
      <c r="E2215" t="s">
        <v>406</v>
      </c>
      <c r="F2215">
        <v>1</v>
      </c>
    </row>
    <row r="2216" spans="1:6" x14ac:dyDescent="0.35">
      <c r="A2216" t="s">
        <v>2295</v>
      </c>
      <c r="B2216">
        <v>1982</v>
      </c>
      <c r="C2216" t="s">
        <v>54</v>
      </c>
      <c r="D2216" t="s">
        <v>117</v>
      </c>
      <c r="E2216" t="s">
        <v>406</v>
      </c>
      <c r="F2216">
        <v>0</v>
      </c>
    </row>
    <row r="2217" spans="1:6" x14ac:dyDescent="0.35">
      <c r="A2217" t="s">
        <v>2296</v>
      </c>
      <c r="B2217">
        <v>1982</v>
      </c>
      <c r="C2217" t="s">
        <v>54</v>
      </c>
      <c r="D2217" t="s">
        <v>73</v>
      </c>
      <c r="E2217" t="s">
        <v>406</v>
      </c>
      <c r="F2217">
        <v>1</v>
      </c>
    </row>
    <row r="2218" spans="1:6" x14ac:dyDescent="0.35">
      <c r="A2218" t="s">
        <v>2297</v>
      </c>
      <c r="B2218">
        <v>1982</v>
      </c>
      <c r="C2218" t="s">
        <v>54</v>
      </c>
      <c r="D2218" t="s">
        <v>73</v>
      </c>
      <c r="E2218" t="s">
        <v>406</v>
      </c>
      <c r="F2218">
        <v>1</v>
      </c>
    </row>
    <row r="2219" spans="1:6" x14ac:dyDescent="0.35">
      <c r="A2219" t="s">
        <v>2298</v>
      </c>
      <c r="B2219">
        <v>1982</v>
      </c>
      <c r="C2219" t="s">
        <v>54</v>
      </c>
      <c r="D2219" t="s">
        <v>73</v>
      </c>
      <c r="E2219" t="s">
        <v>406</v>
      </c>
      <c r="F2219">
        <v>1</v>
      </c>
    </row>
    <row r="2220" spans="1:6" x14ac:dyDescent="0.35">
      <c r="A2220" t="s">
        <v>2299</v>
      </c>
      <c r="B2220">
        <v>1982</v>
      </c>
      <c r="C2220" t="s">
        <v>54</v>
      </c>
      <c r="D2220" t="s">
        <v>117</v>
      </c>
      <c r="E2220" t="s">
        <v>406</v>
      </c>
      <c r="F2220">
        <v>0</v>
      </c>
    </row>
    <row r="2221" spans="1:6" x14ac:dyDescent="0.35">
      <c r="A2221" t="s">
        <v>2300</v>
      </c>
      <c r="B2221">
        <v>1982</v>
      </c>
      <c r="C2221" t="s">
        <v>55</v>
      </c>
      <c r="D2221" t="s">
        <v>73</v>
      </c>
      <c r="E2221" t="s">
        <v>74</v>
      </c>
      <c r="F2221">
        <v>1</v>
      </c>
    </row>
    <row r="2222" spans="1:6" x14ac:dyDescent="0.35">
      <c r="A2222" t="s">
        <v>2301</v>
      </c>
      <c r="B2222">
        <v>1982</v>
      </c>
      <c r="C2222" t="s">
        <v>54</v>
      </c>
      <c r="D2222" t="s">
        <v>73</v>
      </c>
      <c r="E2222" t="s">
        <v>74</v>
      </c>
      <c r="F2222">
        <v>1</v>
      </c>
    </row>
    <row r="2223" spans="1:6" x14ac:dyDescent="0.35">
      <c r="A2223" t="s">
        <v>2302</v>
      </c>
      <c r="B2223">
        <v>1982</v>
      </c>
      <c r="C2223" t="s">
        <v>56</v>
      </c>
      <c r="D2223" t="s">
        <v>73</v>
      </c>
      <c r="E2223" t="s">
        <v>74</v>
      </c>
      <c r="F2223">
        <v>1</v>
      </c>
    </row>
    <row r="2224" spans="1:6" x14ac:dyDescent="0.35">
      <c r="A2224" t="s">
        <v>2303</v>
      </c>
      <c r="B2224">
        <v>1982</v>
      </c>
      <c r="C2224" t="s">
        <v>56</v>
      </c>
      <c r="D2224" t="s">
        <v>117</v>
      </c>
      <c r="E2224" t="s">
        <v>74</v>
      </c>
      <c r="F2224">
        <v>1</v>
      </c>
    </row>
    <row r="2225" spans="1:6" x14ac:dyDescent="0.35">
      <c r="A2225" t="s">
        <v>2304</v>
      </c>
      <c r="B2225">
        <v>1982</v>
      </c>
      <c r="C2225" t="s">
        <v>56</v>
      </c>
      <c r="D2225" t="s">
        <v>73</v>
      </c>
      <c r="E2225" t="s">
        <v>74</v>
      </c>
      <c r="F2225">
        <v>1</v>
      </c>
    </row>
    <row r="2226" spans="1:6" x14ac:dyDescent="0.35">
      <c r="A2226" t="s">
        <v>2305</v>
      </c>
      <c r="B2226">
        <v>1982</v>
      </c>
      <c r="C2226" t="s">
        <v>56</v>
      </c>
      <c r="D2226" t="s">
        <v>73</v>
      </c>
      <c r="E2226" t="s">
        <v>74</v>
      </c>
      <c r="F2226">
        <v>1</v>
      </c>
    </row>
    <row r="2227" spans="1:6" x14ac:dyDescent="0.35">
      <c r="A2227" t="s">
        <v>2306</v>
      </c>
      <c r="B2227">
        <v>1982</v>
      </c>
      <c r="C2227" t="s">
        <v>56</v>
      </c>
      <c r="D2227" t="s">
        <v>73</v>
      </c>
      <c r="E2227" t="s">
        <v>74</v>
      </c>
      <c r="F2227">
        <v>1</v>
      </c>
    </row>
    <row r="2228" spans="1:6" x14ac:dyDescent="0.35">
      <c r="A2228" t="s">
        <v>2307</v>
      </c>
      <c r="B2228">
        <v>1982</v>
      </c>
      <c r="C2228" t="s">
        <v>56</v>
      </c>
      <c r="D2228" t="s">
        <v>73</v>
      </c>
      <c r="E2228" t="s">
        <v>74</v>
      </c>
      <c r="F2228">
        <v>1</v>
      </c>
    </row>
    <row r="2229" spans="1:6" x14ac:dyDescent="0.35">
      <c r="A2229" t="s">
        <v>2308</v>
      </c>
      <c r="B2229">
        <v>1982</v>
      </c>
      <c r="C2229" t="s">
        <v>56</v>
      </c>
      <c r="D2229" t="s">
        <v>73</v>
      </c>
      <c r="E2229" t="s">
        <v>74</v>
      </c>
      <c r="F2229">
        <v>1</v>
      </c>
    </row>
    <row r="2230" spans="1:6" x14ac:dyDescent="0.35">
      <c r="A2230" t="s">
        <v>2309</v>
      </c>
      <c r="B2230">
        <v>1982</v>
      </c>
      <c r="C2230" t="s">
        <v>56</v>
      </c>
      <c r="D2230" t="s">
        <v>73</v>
      </c>
      <c r="E2230" t="s">
        <v>74</v>
      </c>
      <c r="F2230">
        <v>1</v>
      </c>
    </row>
    <row r="2231" spans="1:6" x14ac:dyDescent="0.35">
      <c r="A2231" t="s">
        <v>2310</v>
      </c>
      <c r="B2231">
        <v>1982</v>
      </c>
      <c r="C2231" t="s">
        <v>55</v>
      </c>
      <c r="D2231" t="s">
        <v>73</v>
      </c>
      <c r="E2231" t="s">
        <v>74</v>
      </c>
      <c r="F2231">
        <v>1</v>
      </c>
    </row>
    <row r="2232" spans="1:6" x14ac:dyDescent="0.35">
      <c r="A2232" t="s">
        <v>2311</v>
      </c>
      <c r="B2232">
        <v>1982</v>
      </c>
      <c r="C2232" t="s">
        <v>56</v>
      </c>
      <c r="D2232" t="s">
        <v>73</v>
      </c>
      <c r="E2232" t="s">
        <v>74</v>
      </c>
      <c r="F2232">
        <v>1</v>
      </c>
    </row>
    <row r="2233" spans="1:6" x14ac:dyDescent="0.35">
      <c r="A2233" t="s">
        <v>2312</v>
      </c>
      <c r="B2233">
        <v>1982</v>
      </c>
      <c r="C2233" t="s">
        <v>55</v>
      </c>
      <c r="D2233" t="s">
        <v>73</v>
      </c>
      <c r="E2233" t="s">
        <v>74</v>
      </c>
      <c r="F2233">
        <v>1</v>
      </c>
    </row>
    <row r="2234" spans="1:6" x14ac:dyDescent="0.35">
      <c r="A2234" t="s">
        <v>2313</v>
      </c>
      <c r="B2234">
        <v>1982</v>
      </c>
      <c r="C2234" t="s">
        <v>55</v>
      </c>
      <c r="D2234" t="s">
        <v>73</v>
      </c>
      <c r="E2234" t="s">
        <v>74</v>
      </c>
      <c r="F2234">
        <v>1</v>
      </c>
    </row>
    <row r="2235" spans="1:6" x14ac:dyDescent="0.35">
      <c r="A2235" t="s">
        <v>2314</v>
      </c>
      <c r="B2235">
        <v>1982</v>
      </c>
      <c r="C2235" t="s">
        <v>55</v>
      </c>
      <c r="D2235" t="s">
        <v>73</v>
      </c>
      <c r="E2235" t="s">
        <v>74</v>
      </c>
      <c r="F2235">
        <v>1</v>
      </c>
    </row>
    <row r="2236" spans="1:6" x14ac:dyDescent="0.35">
      <c r="A2236" t="s">
        <v>2315</v>
      </c>
      <c r="B2236">
        <v>1982</v>
      </c>
      <c r="C2236" t="s">
        <v>55</v>
      </c>
      <c r="D2236" t="s">
        <v>73</v>
      </c>
      <c r="E2236" t="s">
        <v>74</v>
      </c>
      <c r="F2236">
        <v>1</v>
      </c>
    </row>
    <row r="2237" spans="1:6" x14ac:dyDescent="0.35">
      <c r="A2237" t="s">
        <v>2316</v>
      </c>
      <c r="B2237">
        <v>1982</v>
      </c>
      <c r="C2237" t="s">
        <v>55</v>
      </c>
      <c r="D2237" t="s">
        <v>73</v>
      </c>
      <c r="E2237" t="s">
        <v>74</v>
      </c>
      <c r="F2237">
        <v>1</v>
      </c>
    </row>
    <row r="2238" spans="1:6" x14ac:dyDescent="0.35">
      <c r="A2238" t="s">
        <v>2317</v>
      </c>
      <c r="B2238">
        <v>1982</v>
      </c>
      <c r="C2238" t="s">
        <v>54</v>
      </c>
      <c r="D2238" t="s">
        <v>73</v>
      </c>
      <c r="E2238" t="s">
        <v>74</v>
      </c>
      <c r="F2238">
        <v>1</v>
      </c>
    </row>
    <row r="2239" spans="1:6" x14ac:dyDescent="0.35">
      <c r="A2239" t="s">
        <v>2318</v>
      </c>
      <c r="B2239">
        <v>1982</v>
      </c>
      <c r="C2239" t="s">
        <v>54</v>
      </c>
      <c r="D2239" t="s">
        <v>73</v>
      </c>
      <c r="E2239" t="s">
        <v>74</v>
      </c>
      <c r="F2239">
        <v>1</v>
      </c>
    </row>
    <row r="2240" spans="1:6" x14ac:dyDescent="0.35">
      <c r="A2240" t="s">
        <v>2319</v>
      </c>
      <c r="B2240">
        <v>1982</v>
      </c>
      <c r="C2240" t="s">
        <v>54</v>
      </c>
      <c r="D2240" t="s">
        <v>73</v>
      </c>
      <c r="E2240" t="s">
        <v>76</v>
      </c>
      <c r="F2240">
        <v>1</v>
      </c>
    </row>
    <row r="2241" spans="1:6" x14ac:dyDescent="0.35">
      <c r="A2241" t="s">
        <v>2320</v>
      </c>
      <c r="B2241">
        <v>1982</v>
      </c>
      <c r="C2241" t="s">
        <v>54</v>
      </c>
      <c r="D2241" t="s">
        <v>73</v>
      </c>
      <c r="E2241" t="s">
        <v>76</v>
      </c>
      <c r="F2241">
        <v>1</v>
      </c>
    </row>
    <row r="2242" spans="1:6" x14ac:dyDescent="0.35">
      <c r="A2242" t="s">
        <v>2321</v>
      </c>
      <c r="B2242">
        <v>1982</v>
      </c>
      <c r="C2242" t="s">
        <v>55</v>
      </c>
      <c r="D2242" t="s">
        <v>73</v>
      </c>
      <c r="E2242" t="s">
        <v>76</v>
      </c>
      <c r="F2242">
        <v>1</v>
      </c>
    </row>
    <row r="2243" spans="1:6" x14ac:dyDescent="0.35">
      <c r="A2243" t="s">
        <v>2322</v>
      </c>
      <c r="B2243">
        <v>1982</v>
      </c>
      <c r="C2243" t="s">
        <v>54</v>
      </c>
      <c r="D2243" t="s">
        <v>73</v>
      </c>
      <c r="E2243" t="s">
        <v>76</v>
      </c>
      <c r="F2243">
        <v>1</v>
      </c>
    </row>
    <row r="2244" spans="1:6" x14ac:dyDescent="0.35">
      <c r="A2244" t="s">
        <v>2323</v>
      </c>
      <c r="B2244">
        <v>1982</v>
      </c>
      <c r="C2244" t="s">
        <v>55</v>
      </c>
      <c r="D2244" t="s">
        <v>73</v>
      </c>
      <c r="E2244" t="s">
        <v>76</v>
      </c>
      <c r="F2244">
        <v>1</v>
      </c>
    </row>
    <row r="2245" spans="1:6" x14ac:dyDescent="0.35">
      <c r="A2245" t="s">
        <v>2324</v>
      </c>
      <c r="B2245">
        <v>1982</v>
      </c>
      <c r="C2245" t="s">
        <v>54</v>
      </c>
      <c r="D2245" t="s">
        <v>73</v>
      </c>
      <c r="E2245" t="s">
        <v>76</v>
      </c>
      <c r="F2245">
        <v>1</v>
      </c>
    </row>
    <row r="2246" spans="1:6" x14ac:dyDescent="0.35">
      <c r="A2246" t="s">
        <v>2325</v>
      </c>
      <c r="B2246">
        <v>1982</v>
      </c>
      <c r="C2246" t="s">
        <v>54</v>
      </c>
      <c r="D2246" t="s">
        <v>73</v>
      </c>
      <c r="E2246" t="s">
        <v>76</v>
      </c>
      <c r="F2246">
        <v>1</v>
      </c>
    </row>
    <row r="2247" spans="1:6" x14ac:dyDescent="0.35">
      <c r="A2247" t="s">
        <v>2326</v>
      </c>
      <c r="B2247">
        <v>1982</v>
      </c>
      <c r="C2247" t="s">
        <v>55</v>
      </c>
      <c r="D2247" t="s">
        <v>73</v>
      </c>
      <c r="E2247" t="s">
        <v>76</v>
      </c>
      <c r="F2247">
        <v>1</v>
      </c>
    </row>
    <row r="2248" spans="1:6" x14ac:dyDescent="0.35">
      <c r="A2248" t="s">
        <v>2327</v>
      </c>
      <c r="B2248">
        <v>1982</v>
      </c>
      <c r="C2248" t="s">
        <v>55</v>
      </c>
      <c r="D2248" t="s">
        <v>73</v>
      </c>
      <c r="E2248" t="s">
        <v>76</v>
      </c>
      <c r="F2248">
        <v>1</v>
      </c>
    </row>
    <row r="2249" spans="1:6" x14ac:dyDescent="0.35">
      <c r="A2249" t="s">
        <v>2328</v>
      </c>
      <c r="B2249">
        <v>1982</v>
      </c>
      <c r="C2249" t="s">
        <v>55</v>
      </c>
      <c r="D2249" t="s">
        <v>73</v>
      </c>
      <c r="E2249" t="s">
        <v>76</v>
      </c>
      <c r="F2249">
        <v>1</v>
      </c>
    </row>
    <row r="2250" spans="1:6" x14ac:dyDescent="0.35">
      <c r="A2250" t="s">
        <v>2329</v>
      </c>
      <c r="B2250">
        <v>1982</v>
      </c>
      <c r="C2250" t="s">
        <v>54</v>
      </c>
      <c r="D2250" t="s">
        <v>73</v>
      </c>
      <c r="E2250" t="s">
        <v>76</v>
      </c>
      <c r="F2250">
        <v>1</v>
      </c>
    </row>
    <row r="2251" spans="1:6" x14ac:dyDescent="0.35">
      <c r="A2251" t="s">
        <v>2330</v>
      </c>
      <c r="B2251">
        <v>1982</v>
      </c>
      <c r="C2251" t="s">
        <v>55</v>
      </c>
      <c r="D2251" t="s">
        <v>73</v>
      </c>
      <c r="E2251" t="s">
        <v>76</v>
      </c>
      <c r="F2251">
        <v>1</v>
      </c>
    </row>
    <row r="2252" spans="1:6" x14ac:dyDescent="0.35">
      <c r="A2252" t="s">
        <v>2331</v>
      </c>
      <c r="B2252">
        <v>1982</v>
      </c>
      <c r="C2252" t="s">
        <v>55</v>
      </c>
      <c r="D2252" t="s">
        <v>73</v>
      </c>
      <c r="E2252" t="s">
        <v>76</v>
      </c>
      <c r="F2252">
        <v>1</v>
      </c>
    </row>
    <row r="2253" spans="1:6" x14ac:dyDescent="0.35">
      <c r="A2253" t="s">
        <v>2332</v>
      </c>
      <c r="B2253">
        <v>1982</v>
      </c>
      <c r="C2253" t="s">
        <v>54</v>
      </c>
      <c r="D2253" t="s">
        <v>73</v>
      </c>
      <c r="E2253" t="s">
        <v>76</v>
      </c>
      <c r="F2253">
        <v>1</v>
      </c>
    </row>
    <row r="2254" spans="1:6" x14ac:dyDescent="0.35">
      <c r="A2254" t="s">
        <v>2333</v>
      </c>
      <c r="B2254">
        <v>1982</v>
      </c>
      <c r="C2254" t="s">
        <v>56</v>
      </c>
      <c r="D2254" t="s">
        <v>73</v>
      </c>
      <c r="E2254" t="s">
        <v>76</v>
      </c>
      <c r="F2254">
        <v>1</v>
      </c>
    </row>
    <row r="2255" spans="1:6" x14ac:dyDescent="0.35">
      <c r="A2255" t="s">
        <v>2334</v>
      </c>
      <c r="B2255">
        <v>1982</v>
      </c>
      <c r="C2255" t="s">
        <v>56</v>
      </c>
      <c r="D2255" t="s">
        <v>73</v>
      </c>
      <c r="E2255" t="s">
        <v>76</v>
      </c>
      <c r="F2255">
        <v>1</v>
      </c>
    </row>
    <row r="2256" spans="1:6" x14ac:dyDescent="0.35">
      <c r="A2256" t="s">
        <v>2335</v>
      </c>
      <c r="B2256">
        <v>1982</v>
      </c>
      <c r="C2256" t="s">
        <v>54</v>
      </c>
      <c r="D2256" t="s">
        <v>73</v>
      </c>
      <c r="E2256" t="s">
        <v>76</v>
      </c>
      <c r="F2256">
        <v>1</v>
      </c>
    </row>
    <row r="2257" spans="1:6" x14ac:dyDescent="0.35">
      <c r="A2257" t="s">
        <v>2336</v>
      </c>
      <c r="B2257">
        <v>1982</v>
      </c>
      <c r="C2257" t="s">
        <v>54</v>
      </c>
      <c r="D2257" t="s">
        <v>117</v>
      </c>
      <c r="E2257" t="s">
        <v>76</v>
      </c>
      <c r="F2257">
        <v>0</v>
      </c>
    </row>
    <row r="2258" spans="1:6" x14ac:dyDescent="0.35">
      <c r="A2258" t="s">
        <v>2337</v>
      </c>
      <c r="B2258">
        <v>1982</v>
      </c>
      <c r="C2258" t="s">
        <v>56</v>
      </c>
      <c r="D2258" t="s">
        <v>73</v>
      </c>
      <c r="E2258" t="s">
        <v>76</v>
      </c>
      <c r="F2258">
        <v>1</v>
      </c>
    </row>
    <row r="2259" spans="1:6" x14ac:dyDescent="0.35">
      <c r="A2259" t="s">
        <v>2338</v>
      </c>
      <c r="B2259">
        <v>1982</v>
      </c>
      <c r="C2259" t="s">
        <v>56</v>
      </c>
      <c r="D2259" t="s">
        <v>73</v>
      </c>
      <c r="E2259" t="s">
        <v>76</v>
      </c>
      <c r="F2259">
        <v>1</v>
      </c>
    </row>
    <row r="2260" spans="1:6" x14ac:dyDescent="0.35">
      <c r="A2260" t="s">
        <v>2339</v>
      </c>
      <c r="B2260">
        <v>1982</v>
      </c>
      <c r="C2260" t="s">
        <v>56</v>
      </c>
      <c r="D2260" t="s">
        <v>73</v>
      </c>
      <c r="E2260" t="s">
        <v>76</v>
      </c>
      <c r="F2260">
        <v>1</v>
      </c>
    </row>
    <row r="2261" spans="1:6" x14ac:dyDescent="0.35">
      <c r="A2261" t="s">
        <v>2340</v>
      </c>
      <c r="B2261">
        <v>1982</v>
      </c>
      <c r="C2261" t="s">
        <v>54</v>
      </c>
      <c r="D2261" t="s">
        <v>73</v>
      </c>
      <c r="E2261" t="s">
        <v>76</v>
      </c>
      <c r="F2261">
        <v>1</v>
      </c>
    </row>
    <row r="2262" spans="1:6" x14ac:dyDescent="0.35">
      <c r="A2262" t="s">
        <v>2341</v>
      </c>
      <c r="B2262">
        <v>1982</v>
      </c>
      <c r="C2262" t="s">
        <v>55</v>
      </c>
      <c r="D2262" t="s">
        <v>73</v>
      </c>
      <c r="E2262" t="s">
        <v>76</v>
      </c>
      <c r="F2262">
        <v>1</v>
      </c>
    </row>
    <row r="2263" spans="1:6" x14ac:dyDescent="0.35">
      <c r="A2263" t="s">
        <v>2342</v>
      </c>
      <c r="B2263">
        <v>1982</v>
      </c>
      <c r="C2263" t="s">
        <v>55</v>
      </c>
      <c r="D2263" t="s">
        <v>73</v>
      </c>
      <c r="E2263" t="s">
        <v>76</v>
      </c>
      <c r="F2263">
        <v>1</v>
      </c>
    </row>
    <row r="2264" spans="1:6" x14ac:dyDescent="0.35">
      <c r="A2264" t="s">
        <v>2343</v>
      </c>
      <c r="B2264">
        <v>1982</v>
      </c>
      <c r="C2264" t="s">
        <v>56</v>
      </c>
      <c r="D2264" t="s">
        <v>73</v>
      </c>
      <c r="E2264" t="s">
        <v>76</v>
      </c>
      <c r="F2264">
        <v>1</v>
      </c>
    </row>
    <row r="2265" spans="1:6" x14ac:dyDescent="0.35">
      <c r="A2265" t="s">
        <v>2344</v>
      </c>
      <c r="B2265">
        <v>1982</v>
      </c>
      <c r="C2265" t="s">
        <v>56</v>
      </c>
      <c r="D2265" t="s">
        <v>73</v>
      </c>
      <c r="E2265" t="s">
        <v>76</v>
      </c>
      <c r="F2265">
        <v>1</v>
      </c>
    </row>
    <row r="2266" spans="1:6" x14ac:dyDescent="0.35">
      <c r="A2266" t="s">
        <v>2345</v>
      </c>
      <c r="B2266">
        <v>1982</v>
      </c>
      <c r="C2266" t="s">
        <v>56</v>
      </c>
      <c r="D2266" t="s">
        <v>73</v>
      </c>
      <c r="E2266" t="s">
        <v>76</v>
      </c>
      <c r="F2266">
        <v>1</v>
      </c>
    </row>
    <row r="2267" spans="1:6" x14ac:dyDescent="0.35">
      <c r="A2267" t="s">
        <v>2346</v>
      </c>
      <c r="B2267">
        <v>1982</v>
      </c>
      <c r="C2267" t="s">
        <v>56</v>
      </c>
      <c r="D2267" t="s">
        <v>73</v>
      </c>
      <c r="E2267" t="s">
        <v>76</v>
      </c>
      <c r="F2267">
        <v>1</v>
      </c>
    </row>
    <row r="2268" spans="1:6" x14ac:dyDescent="0.35">
      <c r="A2268" t="s">
        <v>2347</v>
      </c>
      <c r="B2268">
        <v>1982</v>
      </c>
      <c r="C2268" t="s">
        <v>56</v>
      </c>
      <c r="D2268" t="s">
        <v>73</v>
      </c>
      <c r="E2268" t="s">
        <v>76</v>
      </c>
      <c r="F2268">
        <v>1</v>
      </c>
    </row>
    <row r="2269" spans="1:6" x14ac:dyDescent="0.35">
      <c r="A2269" t="s">
        <v>2348</v>
      </c>
      <c r="B2269">
        <v>1982</v>
      </c>
      <c r="C2269" t="s">
        <v>56</v>
      </c>
      <c r="D2269" t="s">
        <v>73</v>
      </c>
      <c r="E2269" t="s">
        <v>76</v>
      </c>
      <c r="F2269">
        <v>1</v>
      </c>
    </row>
    <row r="2270" spans="1:6" x14ac:dyDescent="0.35">
      <c r="A2270" t="s">
        <v>2349</v>
      </c>
      <c r="B2270">
        <v>1982</v>
      </c>
      <c r="C2270" t="s">
        <v>54</v>
      </c>
      <c r="D2270" t="s">
        <v>73</v>
      </c>
      <c r="E2270" t="s">
        <v>76</v>
      </c>
      <c r="F2270">
        <v>1</v>
      </c>
    </row>
    <row r="2271" spans="1:6" x14ac:dyDescent="0.35">
      <c r="A2271" t="s">
        <v>2350</v>
      </c>
      <c r="B2271">
        <v>1982</v>
      </c>
      <c r="C2271" t="s">
        <v>54</v>
      </c>
      <c r="D2271" t="s">
        <v>73</v>
      </c>
      <c r="E2271" t="s">
        <v>1288</v>
      </c>
      <c r="F2271">
        <v>1</v>
      </c>
    </row>
    <row r="2272" spans="1:6" x14ac:dyDescent="0.35">
      <c r="A2272" t="s">
        <v>2351</v>
      </c>
      <c r="B2272">
        <v>1982</v>
      </c>
      <c r="C2272" t="s">
        <v>54</v>
      </c>
      <c r="D2272" t="s">
        <v>73</v>
      </c>
      <c r="E2272" t="s">
        <v>1288</v>
      </c>
      <c r="F2272">
        <v>1</v>
      </c>
    </row>
    <row r="2273" spans="1:6" x14ac:dyDescent="0.35">
      <c r="A2273" t="s">
        <v>2352</v>
      </c>
      <c r="B2273">
        <v>1982</v>
      </c>
      <c r="C2273" t="s">
        <v>54</v>
      </c>
      <c r="D2273" t="s">
        <v>73</v>
      </c>
      <c r="E2273" t="s">
        <v>1288</v>
      </c>
      <c r="F2273">
        <v>1</v>
      </c>
    </row>
    <row r="2274" spans="1:6" x14ac:dyDescent="0.35">
      <c r="A2274" t="s">
        <v>2353</v>
      </c>
      <c r="B2274">
        <v>1982</v>
      </c>
      <c r="C2274" t="s">
        <v>54</v>
      </c>
      <c r="D2274" t="s">
        <v>73</v>
      </c>
      <c r="E2274" t="s">
        <v>1288</v>
      </c>
      <c r="F2274">
        <v>1</v>
      </c>
    </row>
    <row r="2275" spans="1:6" x14ac:dyDescent="0.35">
      <c r="A2275" t="s">
        <v>2354</v>
      </c>
      <c r="B2275">
        <v>1982</v>
      </c>
      <c r="C2275" t="s">
        <v>54</v>
      </c>
      <c r="D2275" t="s">
        <v>73</v>
      </c>
      <c r="E2275" t="s">
        <v>1288</v>
      </c>
      <c r="F2275">
        <v>1</v>
      </c>
    </row>
    <row r="2276" spans="1:6" x14ac:dyDescent="0.35">
      <c r="A2276" t="s">
        <v>2355</v>
      </c>
      <c r="B2276">
        <v>1982</v>
      </c>
      <c r="C2276" t="s">
        <v>54</v>
      </c>
      <c r="D2276" t="s">
        <v>73</v>
      </c>
      <c r="E2276" t="s">
        <v>1288</v>
      </c>
      <c r="F2276">
        <v>1</v>
      </c>
    </row>
    <row r="2277" spans="1:6" x14ac:dyDescent="0.35">
      <c r="A2277" t="s">
        <v>2356</v>
      </c>
      <c r="B2277">
        <v>1982</v>
      </c>
      <c r="C2277" t="s">
        <v>54</v>
      </c>
      <c r="D2277" t="s">
        <v>117</v>
      </c>
      <c r="E2277" t="s">
        <v>1288</v>
      </c>
      <c r="F2277">
        <v>0</v>
      </c>
    </row>
    <row r="2278" spans="1:6" x14ac:dyDescent="0.35">
      <c r="A2278" t="s">
        <v>2357</v>
      </c>
      <c r="B2278">
        <v>1982</v>
      </c>
      <c r="C2278" t="s">
        <v>54</v>
      </c>
      <c r="D2278" t="s">
        <v>73</v>
      </c>
      <c r="E2278" t="s">
        <v>1288</v>
      </c>
      <c r="F2278">
        <v>1</v>
      </c>
    </row>
    <row r="2279" spans="1:6" x14ac:dyDescent="0.35">
      <c r="A2279" t="s">
        <v>2358</v>
      </c>
      <c r="B2279">
        <v>1982</v>
      </c>
      <c r="C2279" t="s">
        <v>55</v>
      </c>
      <c r="D2279" t="s">
        <v>117</v>
      </c>
      <c r="E2279" t="s">
        <v>406</v>
      </c>
      <c r="F2279">
        <v>0</v>
      </c>
    </row>
    <row r="2280" spans="1:6" x14ac:dyDescent="0.35">
      <c r="A2280" t="s">
        <v>2359</v>
      </c>
      <c r="B2280">
        <v>1982</v>
      </c>
      <c r="C2280" t="s">
        <v>55</v>
      </c>
      <c r="D2280" t="s">
        <v>73</v>
      </c>
      <c r="E2280" t="s">
        <v>406</v>
      </c>
      <c r="F2280">
        <v>1</v>
      </c>
    </row>
    <row r="2281" spans="1:6" x14ac:dyDescent="0.35">
      <c r="A2281" t="s">
        <v>2360</v>
      </c>
      <c r="B2281">
        <v>1982</v>
      </c>
      <c r="C2281" t="s">
        <v>55</v>
      </c>
      <c r="D2281" t="s">
        <v>73</v>
      </c>
      <c r="E2281" t="s">
        <v>406</v>
      </c>
      <c r="F2281">
        <v>1</v>
      </c>
    </row>
    <row r="2282" spans="1:6" x14ac:dyDescent="0.35">
      <c r="A2282" t="s">
        <v>2361</v>
      </c>
      <c r="B2282">
        <v>1982</v>
      </c>
      <c r="C2282" t="s">
        <v>54</v>
      </c>
      <c r="D2282" t="s">
        <v>73</v>
      </c>
      <c r="E2282" t="s">
        <v>406</v>
      </c>
      <c r="F2282">
        <v>1</v>
      </c>
    </row>
    <row r="2283" spans="1:6" x14ac:dyDescent="0.35">
      <c r="A2283" t="s">
        <v>2362</v>
      </c>
      <c r="B2283">
        <v>1982</v>
      </c>
      <c r="C2283" t="s">
        <v>55</v>
      </c>
      <c r="D2283" t="s">
        <v>73</v>
      </c>
      <c r="E2283" t="s">
        <v>406</v>
      </c>
      <c r="F2283">
        <v>1</v>
      </c>
    </row>
    <row r="2284" spans="1:6" x14ac:dyDescent="0.35">
      <c r="A2284" t="s">
        <v>2363</v>
      </c>
      <c r="B2284">
        <v>1982</v>
      </c>
      <c r="C2284" t="s">
        <v>55</v>
      </c>
      <c r="D2284" t="s">
        <v>73</v>
      </c>
      <c r="E2284" t="s">
        <v>406</v>
      </c>
      <c r="F2284">
        <v>1</v>
      </c>
    </row>
    <row r="2285" spans="1:6" x14ac:dyDescent="0.35">
      <c r="A2285" t="s">
        <v>2364</v>
      </c>
      <c r="B2285">
        <v>1982</v>
      </c>
      <c r="C2285" t="s">
        <v>55</v>
      </c>
      <c r="D2285" t="s">
        <v>73</v>
      </c>
      <c r="E2285" t="s">
        <v>406</v>
      </c>
      <c r="F2285">
        <v>1</v>
      </c>
    </row>
    <row r="2286" spans="1:6" x14ac:dyDescent="0.35">
      <c r="A2286" t="s">
        <v>2365</v>
      </c>
      <c r="B2286">
        <v>1982</v>
      </c>
      <c r="C2286" t="s">
        <v>56</v>
      </c>
      <c r="D2286" t="s">
        <v>73</v>
      </c>
      <c r="E2286" t="s">
        <v>406</v>
      </c>
      <c r="F2286">
        <v>1</v>
      </c>
    </row>
    <row r="2287" spans="1:6" x14ac:dyDescent="0.35">
      <c r="A2287" t="s">
        <v>2366</v>
      </c>
      <c r="B2287">
        <v>1982</v>
      </c>
      <c r="C2287" t="s">
        <v>56</v>
      </c>
      <c r="D2287" t="s">
        <v>73</v>
      </c>
      <c r="E2287" t="s">
        <v>406</v>
      </c>
      <c r="F2287">
        <v>1</v>
      </c>
    </row>
    <row r="2288" spans="1:6" x14ac:dyDescent="0.35">
      <c r="A2288" t="s">
        <v>2367</v>
      </c>
      <c r="B2288">
        <v>1982</v>
      </c>
      <c r="C2288" t="s">
        <v>56</v>
      </c>
      <c r="D2288" t="s">
        <v>73</v>
      </c>
      <c r="E2288" t="s">
        <v>406</v>
      </c>
      <c r="F2288">
        <v>1</v>
      </c>
    </row>
    <row r="2289" spans="1:6" x14ac:dyDescent="0.35">
      <c r="A2289" t="s">
        <v>2368</v>
      </c>
      <c r="B2289">
        <v>1982</v>
      </c>
      <c r="C2289" t="s">
        <v>56</v>
      </c>
      <c r="D2289" t="s">
        <v>73</v>
      </c>
      <c r="E2289" t="s">
        <v>406</v>
      </c>
      <c r="F2289">
        <v>1</v>
      </c>
    </row>
    <row r="2290" spans="1:6" x14ac:dyDescent="0.35">
      <c r="A2290" t="s">
        <v>2369</v>
      </c>
      <c r="B2290">
        <v>1982</v>
      </c>
      <c r="C2290" t="s">
        <v>56</v>
      </c>
      <c r="D2290" t="s">
        <v>73</v>
      </c>
      <c r="E2290" t="s">
        <v>406</v>
      </c>
      <c r="F2290">
        <v>1</v>
      </c>
    </row>
    <row r="2291" spans="1:6" x14ac:dyDescent="0.35">
      <c r="A2291" t="s">
        <v>2370</v>
      </c>
      <c r="B2291">
        <v>1982</v>
      </c>
      <c r="C2291" t="s">
        <v>56</v>
      </c>
      <c r="D2291" t="s">
        <v>73</v>
      </c>
      <c r="E2291" t="s">
        <v>406</v>
      </c>
      <c r="F2291">
        <v>1</v>
      </c>
    </row>
    <row r="2292" spans="1:6" x14ac:dyDescent="0.35">
      <c r="A2292" t="s">
        <v>2371</v>
      </c>
      <c r="B2292">
        <v>1982</v>
      </c>
      <c r="C2292" t="s">
        <v>56</v>
      </c>
      <c r="D2292" t="s">
        <v>73</v>
      </c>
      <c r="E2292" t="s">
        <v>406</v>
      </c>
      <c r="F2292">
        <v>1</v>
      </c>
    </row>
    <row r="2293" spans="1:6" x14ac:dyDescent="0.35">
      <c r="A2293" t="s">
        <v>2372</v>
      </c>
      <c r="B2293">
        <v>1983</v>
      </c>
      <c r="C2293" t="s">
        <v>54</v>
      </c>
      <c r="D2293" t="s">
        <v>73</v>
      </c>
      <c r="E2293" t="s">
        <v>406</v>
      </c>
      <c r="F2293">
        <v>1</v>
      </c>
    </row>
    <row r="2294" spans="1:6" x14ac:dyDescent="0.35">
      <c r="A2294" t="s">
        <v>2373</v>
      </c>
      <c r="B2294">
        <v>1983</v>
      </c>
      <c r="C2294" t="s">
        <v>54</v>
      </c>
      <c r="D2294" t="s">
        <v>73</v>
      </c>
      <c r="E2294" t="s">
        <v>74</v>
      </c>
      <c r="F2294">
        <v>1</v>
      </c>
    </row>
    <row r="2295" spans="1:6" x14ac:dyDescent="0.35">
      <c r="A2295" t="s">
        <v>2374</v>
      </c>
      <c r="B2295">
        <v>1983</v>
      </c>
      <c r="C2295" t="s">
        <v>55</v>
      </c>
      <c r="D2295" t="s">
        <v>73</v>
      </c>
      <c r="E2295" t="s">
        <v>74</v>
      </c>
      <c r="F2295">
        <v>1</v>
      </c>
    </row>
    <row r="2296" spans="1:6" x14ac:dyDescent="0.35">
      <c r="A2296" t="s">
        <v>2375</v>
      </c>
      <c r="B2296">
        <v>1983</v>
      </c>
      <c r="C2296" t="s">
        <v>54</v>
      </c>
      <c r="D2296" t="s">
        <v>117</v>
      </c>
      <c r="E2296" t="s">
        <v>74</v>
      </c>
      <c r="F2296">
        <v>0</v>
      </c>
    </row>
    <row r="2297" spans="1:6" x14ac:dyDescent="0.35">
      <c r="A2297" t="s">
        <v>2376</v>
      </c>
      <c r="B2297">
        <v>1983</v>
      </c>
      <c r="C2297" t="s">
        <v>56</v>
      </c>
      <c r="D2297" t="s">
        <v>73</v>
      </c>
      <c r="E2297" t="s">
        <v>74</v>
      </c>
      <c r="F2297">
        <v>1</v>
      </c>
    </row>
    <row r="2298" spans="1:6" x14ac:dyDescent="0.35">
      <c r="A2298" t="s">
        <v>2377</v>
      </c>
      <c r="B2298">
        <v>1983</v>
      </c>
      <c r="C2298" t="s">
        <v>56</v>
      </c>
      <c r="D2298" t="s">
        <v>73</v>
      </c>
      <c r="E2298" t="s">
        <v>74</v>
      </c>
      <c r="F2298">
        <v>1</v>
      </c>
    </row>
    <row r="2299" spans="1:6" x14ac:dyDescent="0.35">
      <c r="A2299" t="s">
        <v>2378</v>
      </c>
      <c r="B2299">
        <v>1983</v>
      </c>
      <c r="C2299" t="s">
        <v>56</v>
      </c>
      <c r="D2299" t="s">
        <v>73</v>
      </c>
      <c r="E2299" t="s">
        <v>74</v>
      </c>
      <c r="F2299">
        <v>1</v>
      </c>
    </row>
    <row r="2300" spans="1:6" x14ac:dyDescent="0.35">
      <c r="A2300" t="s">
        <v>2379</v>
      </c>
      <c r="B2300">
        <v>1983</v>
      </c>
      <c r="C2300" t="s">
        <v>56</v>
      </c>
      <c r="D2300" t="s">
        <v>73</v>
      </c>
      <c r="E2300" t="s">
        <v>74</v>
      </c>
      <c r="F2300">
        <v>1</v>
      </c>
    </row>
    <row r="2301" spans="1:6" x14ac:dyDescent="0.35">
      <c r="A2301" t="s">
        <v>2380</v>
      </c>
      <c r="B2301">
        <v>1983</v>
      </c>
      <c r="C2301" t="s">
        <v>55</v>
      </c>
      <c r="D2301" t="s">
        <v>73</v>
      </c>
      <c r="E2301" t="s">
        <v>270</v>
      </c>
      <c r="F2301">
        <v>1</v>
      </c>
    </row>
    <row r="2302" spans="1:6" x14ac:dyDescent="0.35">
      <c r="A2302" t="s">
        <v>2381</v>
      </c>
      <c r="B2302">
        <v>1983</v>
      </c>
      <c r="C2302" t="s">
        <v>55</v>
      </c>
      <c r="D2302" t="s">
        <v>73</v>
      </c>
      <c r="E2302" t="s">
        <v>270</v>
      </c>
      <c r="F2302">
        <v>1</v>
      </c>
    </row>
    <row r="2303" spans="1:6" x14ac:dyDescent="0.35">
      <c r="A2303" t="s">
        <v>2382</v>
      </c>
      <c r="B2303">
        <v>1983</v>
      </c>
      <c r="C2303" t="s">
        <v>55</v>
      </c>
      <c r="D2303" t="s">
        <v>73</v>
      </c>
      <c r="E2303" t="s">
        <v>270</v>
      </c>
      <c r="F2303">
        <v>1</v>
      </c>
    </row>
    <row r="2304" spans="1:6" x14ac:dyDescent="0.35">
      <c r="A2304" t="s">
        <v>2383</v>
      </c>
      <c r="B2304">
        <v>1983</v>
      </c>
      <c r="C2304" t="s">
        <v>54</v>
      </c>
      <c r="D2304" t="s">
        <v>73</v>
      </c>
      <c r="E2304" t="s">
        <v>270</v>
      </c>
      <c r="F2304">
        <v>1</v>
      </c>
    </row>
    <row r="2305" spans="1:6" x14ac:dyDescent="0.35">
      <c r="A2305" t="s">
        <v>2384</v>
      </c>
      <c r="B2305">
        <v>1983</v>
      </c>
      <c r="C2305" t="s">
        <v>54</v>
      </c>
      <c r="D2305" t="s">
        <v>73</v>
      </c>
      <c r="E2305" t="s">
        <v>74</v>
      </c>
      <c r="F2305">
        <v>1</v>
      </c>
    </row>
    <row r="2306" spans="1:6" x14ac:dyDescent="0.35">
      <c r="A2306" t="s">
        <v>2385</v>
      </c>
      <c r="B2306">
        <v>1983</v>
      </c>
      <c r="C2306" t="s">
        <v>54</v>
      </c>
      <c r="D2306" t="s">
        <v>73</v>
      </c>
      <c r="E2306" t="s">
        <v>74</v>
      </c>
      <c r="F2306">
        <v>1</v>
      </c>
    </row>
    <row r="2307" spans="1:6" x14ac:dyDescent="0.35">
      <c r="A2307" t="s">
        <v>2386</v>
      </c>
      <c r="B2307">
        <v>1983</v>
      </c>
      <c r="C2307" t="s">
        <v>54</v>
      </c>
      <c r="D2307" t="s">
        <v>73</v>
      </c>
      <c r="E2307" t="s">
        <v>74</v>
      </c>
      <c r="F2307">
        <v>1</v>
      </c>
    </row>
    <row r="2308" spans="1:6" x14ac:dyDescent="0.35">
      <c r="A2308" t="s">
        <v>2387</v>
      </c>
      <c r="B2308">
        <v>1983</v>
      </c>
      <c r="C2308" t="s">
        <v>54</v>
      </c>
      <c r="D2308" t="s">
        <v>73</v>
      </c>
      <c r="E2308" t="s">
        <v>74</v>
      </c>
      <c r="F2308">
        <v>1</v>
      </c>
    </row>
    <row r="2309" spans="1:6" x14ac:dyDescent="0.35">
      <c r="A2309" t="s">
        <v>2388</v>
      </c>
      <c r="B2309">
        <v>1983</v>
      </c>
      <c r="C2309" t="s">
        <v>54</v>
      </c>
      <c r="D2309" t="s">
        <v>73</v>
      </c>
      <c r="E2309" t="s">
        <v>74</v>
      </c>
      <c r="F2309">
        <v>1</v>
      </c>
    </row>
    <row r="2310" spans="1:6" x14ac:dyDescent="0.35">
      <c r="A2310" t="s">
        <v>2389</v>
      </c>
      <c r="B2310">
        <v>1983</v>
      </c>
      <c r="C2310" t="s">
        <v>56</v>
      </c>
      <c r="D2310" t="s">
        <v>73</v>
      </c>
      <c r="E2310" t="s">
        <v>74</v>
      </c>
      <c r="F2310">
        <v>1</v>
      </c>
    </row>
    <row r="2311" spans="1:6" x14ac:dyDescent="0.35">
      <c r="A2311" t="s">
        <v>2390</v>
      </c>
      <c r="B2311">
        <v>1983</v>
      </c>
      <c r="C2311" t="s">
        <v>56</v>
      </c>
      <c r="D2311" t="s">
        <v>73</v>
      </c>
      <c r="E2311" t="s">
        <v>74</v>
      </c>
      <c r="F2311">
        <v>1</v>
      </c>
    </row>
    <row r="2312" spans="1:6" x14ac:dyDescent="0.35">
      <c r="A2312" t="s">
        <v>2391</v>
      </c>
      <c r="B2312">
        <v>1983</v>
      </c>
      <c r="C2312" t="s">
        <v>56</v>
      </c>
      <c r="D2312" t="s">
        <v>73</v>
      </c>
      <c r="E2312" t="s">
        <v>74</v>
      </c>
      <c r="F2312">
        <v>1</v>
      </c>
    </row>
    <row r="2313" spans="1:6" x14ac:dyDescent="0.35">
      <c r="A2313" t="s">
        <v>2392</v>
      </c>
      <c r="B2313">
        <v>1983</v>
      </c>
      <c r="C2313" t="s">
        <v>56</v>
      </c>
      <c r="D2313" t="s">
        <v>73</v>
      </c>
      <c r="E2313" t="s">
        <v>74</v>
      </c>
      <c r="F2313">
        <v>1</v>
      </c>
    </row>
    <row r="2314" spans="1:6" x14ac:dyDescent="0.35">
      <c r="A2314" t="s">
        <v>2393</v>
      </c>
      <c r="B2314">
        <v>1983</v>
      </c>
      <c r="C2314" t="s">
        <v>56</v>
      </c>
      <c r="D2314" t="s">
        <v>73</v>
      </c>
      <c r="E2314" t="s">
        <v>74</v>
      </c>
      <c r="F2314">
        <v>1</v>
      </c>
    </row>
    <row r="2315" spans="1:6" x14ac:dyDescent="0.35">
      <c r="A2315" t="s">
        <v>2394</v>
      </c>
      <c r="B2315">
        <v>1983</v>
      </c>
      <c r="C2315" t="s">
        <v>55</v>
      </c>
      <c r="D2315" t="s">
        <v>73</v>
      </c>
      <c r="E2315" t="s">
        <v>74</v>
      </c>
      <c r="F2315">
        <v>1</v>
      </c>
    </row>
    <row r="2316" spans="1:6" x14ac:dyDescent="0.35">
      <c r="A2316" t="s">
        <v>2395</v>
      </c>
      <c r="B2316">
        <v>1983</v>
      </c>
      <c r="C2316" t="s">
        <v>55</v>
      </c>
      <c r="D2316" t="s">
        <v>73</v>
      </c>
      <c r="E2316" t="s">
        <v>74</v>
      </c>
      <c r="F2316">
        <v>1</v>
      </c>
    </row>
    <row r="2317" spans="1:6" x14ac:dyDescent="0.35">
      <c r="A2317" t="s">
        <v>2396</v>
      </c>
      <c r="B2317">
        <v>1983</v>
      </c>
      <c r="C2317" t="s">
        <v>54</v>
      </c>
      <c r="D2317" t="s">
        <v>73</v>
      </c>
      <c r="E2317" t="s">
        <v>74</v>
      </c>
      <c r="F2317">
        <v>1</v>
      </c>
    </row>
    <row r="2318" spans="1:6" x14ac:dyDescent="0.35">
      <c r="A2318" t="s">
        <v>2397</v>
      </c>
      <c r="B2318">
        <v>1983</v>
      </c>
      <c r="C2318" t="s">
        <v>54</v>
      </c>
      <c r="D2318" t="s">
        <v>73</v>
      </c>
      <c r="E2318" t="s">
        <v>74</v>
      </c>
      <c r="F2318">
        <v>1</v>
      </c>
    </row>
    <row r="2319" spans="1:6" x14ac:dyDescent="0.35">
      <c r="A2319" t="s">
        <v>2398</v>
      </c>
      <c r="B2319">
        <v>1983</v>
      </c>
      <c r="C2319" t="s">
        <v>56</v>
      </c>
      <c r="D2319" t="s">
        <v>73</v>
      </c>
      <c r="E2319" t="s">
        <v>74</v>
      </c>
      <c r="F2319">
        <v>1</v>
      </c>
    </row>
    <row r="2320" spans="1:6" x14ac:dyDescent="0.35">
      <c r="A2320" t="s">
        <v>2399</v>
      </c>
      <c r="B2320">
        <v>1983</v>
      </c>
      <c r="C2320" t="s">
        <v>56</v>
      </c>
      <c r="D2320" t="s">
        <v>73</v>
      </c>
      <c r="E2320" t="s">
        <v>74</v>
      </c>
      <c r="F2320">
        <v>1</v>
      </c>
    </row>
    <row r="2321" spans="1:6" x14ac:dyDescent="0.35">
      <c r="A2321" t="s">
        <v>2400</v>
      </c>
      <c r="B2321">
        <v>1983</v>
      </c>
      <c r="C2321" t="s">
        <v>56</v>
      </c>
      <c r="D2321" t="s">
        <v>73</v>
      </c>
      <c r="E2321" t="s">
        <v>74</v>
      </c>
      <c r="F2321">
        <v>1</v>
      </c>
    </row>
    <row r="2322" spans="1:6" x14ac:dyDescent="0.35">
      <c r="A2322" t="s">
        <v>2401</v>
      </c>
      <c r="B2322">
        <v>1983</v>
      </c>
      <c r="C2322" t="s">
        <v>56</v>
      </c>
      <c r="D2322" t="s">
        <v>73</v>
      </c>
      <c r="E2322" t="s">
        <v>74</v>
      </c>
      <c r="F2322">
        <v>1</v>
      </c>
    </row>
    <row r="2323" spans="1:6" x14ac:dyDescent="0.35">
      <c r="A2323" t="s">
        <v>2402</v>
      </c>
      <c r="B2323">
        <v>1983</v>
      </c>
      <c r="C2323" t="s">
        <v>56</v>
      </c>
      <c r="D2323" t="s">
        <v>73</v>
      </c>
      <c r="E2323" t="s">
        <v>74</v>
      </c>
      <c r="F2323">
        <v>1</v>
      </c>
    </row>
    <row r="2324" spans="1:6" x14ac:dyDescent="0.35">
      <c r="A2324" t="s">
        <v>2403</v>
      </c>
      <c r="B2324">
        <v>1983</v>
      </c>
      <c r="C2324" t="s">
        <v>54</v>
      </c>
      <c r="D2324" t="s">
        <v>73</v>
      </c>
      <c r="E2324" t="s">
        <v>74</v>
      </c>
      <c r="F2324">
        <v>1</v>
      </c>
    </row>
    <row r="2325" spans="1:6" x14ac:dyDescent="0.35">
      <c r="A2325" t="s">
        <v>2404</v>
      </c>
      <c r="B2325">
        <v>1983</v>
      </c>
      <c r="C2325" t="s">
        <v>55</v>
      </c>
      <c r="D2325" t="s">
        <v>73</v>
      </c>
      <c r="E2325" t="s">
        <v>74</v>
      </c>
      <c r="F2325">
        <v>1</v>
      </c>
    </row>
    <row r="2326" spans="1:6" x14ac:dyDescent="0.35">
      <c r="A2326" t="s">
        <v>2405</v>
      </c>
      <c r="B2326">
        <v>1983</v>
      </c>
      <c r="C2326" t="s">
        <v>54</v>
      </c>
      <c r="D2326" t="s">
        <v>73</v>
      </c>
      <c r="E2326" t="s">
        <v>74</v>
      </c>
      <c r="F2326">
        <v>1</v>
      </c>
    </row>
    <row r="2327" spans="1:6" x14ac:dyDescent="0.35">
      <c r="A2327" t="s">
        <v>2406</v>
      </c>
      <c r="B2327">
        <v>1983</v>
      </c>
      <c r="C2327" t="s">
        <v>55</v>
      </c>
      <c r="D2327" t="s">
        <v>73</v>
      </c>
      <c r="E2327" t="s">
        <v>74</v>
      </c>
      <c r="F2327">
        <v>1</v>
      </c>
    </row>
    <row r="2328" spans="1:6" x14ac:dyDescent="0.35">
      <c r="A2328" t="s">
        <v>2407</v>
      </c>
      <c r="B2328">
        <v>1983</v>
      </c>
      <c r="C2328" t="s">
        <v>55</v>
      </c>
      <c r="D2328" t="s">
        <v>73</v>
      </c>
      <c r="E2328" t="s">
        <v>74</v>
      </c>
      <c r="F2328">
        <v>1</v>
      </c>
    </row>
    <row r="2329" spans="1:6" x14ac:dyDescent="0.35">
      <c r="A2329" t="s">
        <v>2408</v>
      </c>
      <c r="B2329">
        <v>1983</v>
      </c>
      <c r="C2329" t="s">
        <v>54</v>
      </c>
      <c r="D2329" t="s">
        <v>73</v>
      </c>
      <c r="E2329" t="s">
        <v>406</v>
      </c>
      <c r="F2329">
        <v>1</v>
      </c>
    </row>
    <row r="2330" spans="1:6" x14ac:dyDescent="0.35">
      <c r="A2330" t="s">
        <v>2409</v>
      </c>
      <c r="B2330">
        <v>1983</v>
      </c>
      <c r="C2330" t="s">
        <v>54</v>
      </c>
      <c r="D2330" t="s">
        <v>117</v>
      </c>
      <c r="E2330" t="s">
        <v>406</v>
      </c>
      <c r="F2330">
        <v>0</v>
      </c>
    </row>
    <row r="2331" spans="1:6" x14ac:dyDescent="0.35">
      <c r="A2331" t="s">
        <v>2410</v>
      </c>
      <c r="B2331">
        <v>1983</v>
      </c>
      <c r="C2331" t="s">
        <v>55</v>
      </c>
      <c r="D2331" t="s">
        <v>73</v>
      </c>
      <c r="E2331" t="s">
        <v>406</v>
      </c>
      <c r="F2331">
        <v>1</v>
      </c>
    </row>
    <row r="2332" spans="1:6" x14ac:dyDescent="0.35">
      <c r="A2332" t="s">
        <v>2411</v>
      </c>
      <c r="B2332">
        <v>1983</v>
      </c>
      <c r="C2332" t="s">
        <v>56</v>
      </c>
      <c r="D2332" t="s">
        <v>73</v>
      </c>
      <c r="E2332" t="s">
        <v>406</v>
      </c>
      <c r="F2332">
        <v>1</v>
      </c>
    </row>
    <row r="2333" spans="1:6" x14ac:dyDescent="0.35">
      <c r="A2333" t="s">
        <v>2412</v>
      </c>
      <c r="B2333">
        <v>1983</v>
      </c>
      <c r="C2333" t="s">
        <v>56</v>
      </c>
      <c r="D2333" t="s">
        <v>73</v>
      </c>
      <c r="E2333" t="s">
        <v>406</v>
      </c>
      <c r="F2333">
        <v>1</v>
      </c>
    </row>
    <row r="2334" spans="1:6" x14ac:dyDescent="0.35">
      <c r="A2334" t="s">
        <v>2413</v>
      </c>
      <c r="B2334">
        <v>1983</v>
      </c>
      <c r="C2334" t="s">
        <v>56</v>
      </c>
      <c r="D2334" t="s">
        <v>73</v>
      </c>
      <c r="E2334" t="s">
        <v>406</v>
      </c>
      <c r="F2334">
        <v>1</v>
      </c>
    </row>
    <row r="2335" spans="1:6" x14ac:dyDescent="0.35">
      <c r="A2335" t="s">
        <v>2414</v>
      </c>
      <c r="B2335">
        <v>1983</v>
      </c>
      <c r="C2335" t="s">
        <v>56</v>
      </c>
      <c r="D2335" t="s">
        <v>73</v>
      </c>
      <c r="E2335" t="s">
        <v>406</v>
      </c>
      <c r="F2335">
        <v>1</v>
      </c>
    </row>
    <row r="2336" spans="1:6" x14ac:dyDescent="0.35">
      <c r="A2336" t="s">
        <v>2415</v>
      </c>
      <c r="B2336">
        <v>1983</v>
      </c>
      <c r="C2336" t="s">
        <v>56</v>
      </c>
      <c r="D2336" t="s">
        <v>73</v>
      </c>
      <c r="E2336" t="s">
        <v>406</v>
      </c>
      <c r="F2336">
        <v>1</v>
      </c>
    </row>
    <row r="2337" spans="1:6" x14ac:dyDescent="0.35">
      <c r="A2337" t="s">
        <v>2416</v>
      </c>
      <c r="B2337">
        <v>1983</v>
      </c>
      <c r="C2337" t="s">
        <v>54</v>
      </c>
      <c r="D2337" t="s">
        <v>117</v>
      </c>
      <c r="E2337" t="s">
        <v>406</v>
      </c>
      <c r="F2337">
        <v>0</v>
      </c>
    </row>
    <row r="2338" spans="1:6" x14ac:dyDescent="0.35">
      <c r="A2338" t="s">
        <v>2417</v>
      </c>
      <c r="B2338">
        <v>1983</v>
      </c>
      <c r="C2338" t="s">
        <v>54</v>
      </c>
      <c r="D2338" t="s">
        <v>73</v>
      </c>
      <c r="E2338" t="s">
        <v>406</v>
      </c>
      <c r="F2338">
        <v>1</v>
      </c>
    </row>
    <row r="2339" spans="1:6" x14ac:dyDescent="0.35">
      <c r="A2339" t="s">
        <v>2418</v>
      </c>
      <c r="B2339">
        <v>1983</v>
      </c>
      <c r="C2339" t="s">
        <v>55</v>
      </c>
      <c r="D2339" t="s">
        <v>73</v>
      </c>
      <c r="E2339" t="s">
        <v>406</v>
      </c>
      <c r="F2339">
        <v>1</v>
      </c>
    </row>
    <row r="2340" spans="1:6" x14ac:dyDescent="0.35">
      <c r="A2340" t="s">
        <v>2419</v>
      </c>
      <c r="B2340">
        <v>1983</v>
      </c>
      <c r="C2340" t="s">
        <v>54</v>
      </c>
      <c r="D2340" t="s">
        <v>73</v>
      </c>
      <c r="E2340" t="s">
        <v>406</v>
      </c>
      <c r="F2340">
        <v>1</v>
      </c>
    </row>
    <row r="2341" spans="1:6" x14ac:dyDescent="0.35">
      <c r="A2341" t="s">
        <v>2420</v>
      </c>
      <c r="B2341">
        <v>1983</v>
      </c>
      <c r="C2341" t="s">
        <v>54</v>
      </c>
      <c r="D2341" t="s">
        <v>117</v>
      </c>
      <c r="E2341" t="s">
        <v>406</v>
      </c>
      <c r="F2341">
        <v>0</v>
      </c>
    </row>
    <row r="2342" spans="1:6" x14ac:dyDescent="0.35">
      <c r="A2342" t="s">
        <v>2421</v>
      </c>
      <c r="B2342">
        <v>1983</v>
      </c>
      <c r="C2342" t="s">
        <v>55</v>
      </c>
      <c r="D2342" t="s">
        <v>73</v>
      </c>
      <c r="E2342" t="s">
        <v>406</v>
      </c>
      <c r="F2342">
        <v>1</v>
      </c>
    </row>
    <row r="2343" spans="1:6" x14ac:dyDescent="0.35">
      <c r="A2343" t="s">
        <v>2422</v>
      </c>
      <c r="B2343">
        <v>1983</v>
      </c>
      <c r="C2343" t="s">
        <v>54</v>
      </c>
      <c r="D2343" t="s">
        <v>73</v>
      </c>
      <c r="E2343" t="s">
        <v>406</v>
      </c>
      <c r="F2343">
        <v>1</v>
      </c>
    </row>
    <row r="2344" spans="1:6" x14ac:dyDescent="0.35">
      <c r="A2344" t="s">
        <v>2423</v>
      </c>
      <c r="B2344">
        <v>1983</v>
      </c>
      <c r="C2344" t="s">
        <v>54</v>
      </c>
      <c r="D2344" t="s">
        <v>73</v>
      </c>
      <c r="E2344" t="s">
        <v>406</v>
      </c>
      <c r="F2344">
        <v>1</v>
      </c>
    </row>
    <row r="2345" spans="1:6" x14ac:dyDescent="0.35">
      <c r="A2345" t="s">
        <v>2424</v>
      </c>
      <c r="B2345">
        <v>1983</v>
      </c>
      <c r="C2345" t="s">
        <v>54</v>
      </c>
      <c r="D2345" t="s">
        <v>117</v>
      </c>
      <c r="E2345" t="s">
        <v>406</v>
      </c>
      <c r="F2345">
        <v>0</v>
      </c>
    </row>
    <row r="2346" spans="1:6" x14ac:dyDescent="0.35">
      <c r="A2346" t="s">
        <v>2425</v>
      </c>
      <c r="B2346">
        <v>1983</v>
      </c>
      <c r="C2346" t="s">
        <v>55</v>
      </c>
      <c r="D2346" t="s">
        <v>73</v>
      </c>
      <c r="E2346" t="s">
        <v>406</v>
      </c>
      <c r="F2346">
        <v>1</v>
      </c>
    </row>
    <row r="2347" spans="1:6" x14ac:dyDescent="0.35">
      <c r="A2347" t="s">
        <v>2426</v>
      </c>
      <c r="B2347">
        <v>1983</v>
      </c>
      <c r="C2347" t="s">
        <v>54</v>
      </c>
      <c r="D2347" t="s">
        <v>73</v>
      </c>
      <c r="E2347" t="s">
        <v>406</v>
      </c>
      <c r="F2347">
        <v>1</v>
      </c>
    </row>
    <row r="2348" spans="1:6" x14ac:dyDescent="0.35">
      <c r="A2348" t="s">
        <v>2427</v>
      </c>
      <c r="B2348">
        <v>1983</v>
      </c>
      <c r="C2348" t="s">
        <v>55</v>
      </c>
      <c r="D2348" t="s">
        <v>73</v>
      </c>
      <c r="E2348" t="s">
        <v>406</v>
      </c>
      <c r="F2348">
        <v>1</v>
      </c>
    </row>
    <row r="2349" spans="1:6" x14ac:dyDescent="0.35">
      <c r="A2349" t="s">
        <v>2428</v>
      </c>
      <c r="B2349">
        <v>1983</v>
      </c>
      <c r="C2349" t="s">
        <v>55</v>
      </c>
      <c r="D2349" t="s">
        <v>73</v>
      </c>
      <c r="E2349" t="s">
        <v>406</v>
      </c>
      <c r="F2349">
        <v>1</v>
      </c>
    </row>
    <row r="2350" spans="1:6" x14ac:dyDescent="0.35">
      <c r="A2350" t="s">
        <v>2429</v>
      </c>
      <c r="B2350">
        <v>1983</v>
      </c>
      <c r="C2350" t="s">
        <v>54</v>
      </c>
      <c r="D2350" t="s">
        <v>73</v>
      </c>
      <c r="E2350" t="s">
        <v>406</v>
      </c>
      <c r="F2350">
        <v>1</v>
      </c>
    </row>
    <row r="2351" spans="1:6" x14ac:dyDescent="0.35">
      <c r="A2351" t="s">
        <v>2430</v>
      </c>
      <c r="B2351">
        <v>1983</v>
      </c>
      <c r="C2351" t="s">
        <v>56</v>
      </c>
      <c r="D2351" t="s">
        <v>73</v>
      </c>
      <c r="E2351" t="s">
        <v>406</v>
      </c>
      <c r="F2351">
        <v>1</v>
      </c>
    </row>
    <row r="2352" spans="1:6" x14ac:dyDescent="0.35">
      <c r="A2352" t="s">
        <v>2431</v>
      </c>
      <c r="B2352">
        <v>1983</v>
      </c>
      <c r="C2352" t="s">
        <v>55</v>
      </c>
      <c r="D2352" t="s">
        <v>73</v>
      </c>
      <c r="E2352" t="s">
        <v>406</v>
      </c>
      <c r="F2352">
        <v>1</v>
      </c>
    </row>
    <row r="2353" spans="1:6" x14ac:dyDescent="0.35">
      <c r="A2353" t="s">
        <v>2432</v>
      </c>
      <c r="B2353">
        <v>1983</v>
      </c>
      <c r="C2353" t="s">
        <v>56</v>
      </c>
      <c r="D2353" t="s">
        <v>117</v>
      </c>
      <c r="E2353" t="s">
        <v>406</v>
      </c>
      <c r="F2353">
        <v>1</v>
      </c>
    </row>
    <row r="2354" spans="1:6" x14ac:dyDescent="0.35">
      <c r="A2354" t="s">
        <v>2433</v>
      </c>
      <c r="B2354">
        <v>1983</v>
      </c>
      <c r="C2354" t="s">
        <v>56</v>
      </c>
      <c r="D2354" t="s">
        <v>117</v>
      </c>
      <c r="E2354" t="s">
        <v>406</v>
      </c>
      <c r="F2354">
        <v>1</v>
      </c>
    </row>
    <row r="2355" spans="1:6" x14ac:dyDescent="0.35">
      <c r="A2355" t="s">
        <v>2434</v>
      </c>
      <c r="B2355">
        <v>1983</v>
      </c>
      <c r="C2355" t="s">
        <v>56</v>
      </c>
      <c r="D2355" t="s">
        <v>73</v>
      </c>
      <c r="E2355" t="s">
        <v>406</v>
      </c>
      <c r="F2355">
        <v>1</v>
      </c>
    </row>
    <row r="2356" spans="1:6" x14ac:dyDescent="0.35">
      <c r="A2356" t="s">
        <v>2435</v>
      </c>
      <c r="B2356">
        <v>1983</v>
      </c>
      <c r="C2356" t="s">
        <v>56</v>
      </c>
      <c r="D2356" t="s">
        <v>117</v>
      </c>
      <c r="E2356" t="s">
        <v>406</v>
      </c>
      <c r="F2356">
        <v>1</v>
      </c>
    </row>
    <row r="2357" spans="1:6" x14ac:dyDescent="0.35">
      <c r="A2357" t="s">
        <v>2436</v>
      </c>
      <c r="B2357">
        <v>1983</v>
      </c>
      <c r="C2357" t="s">
        <v>55</v>
      </c>
      <c r="D2357" t="s">
        <v>73</v>
      </c>
      <c r="E2357" t="s">
        <v>406</v>
      </c>
      <c r="F2357">
        <v>1</v>
      </c>
    </row>
    <row r="2358" spans="1:6" x14ac:dyDescent="0.35">
      <c r="A2358" t="s">
        <v>2437</v>
      </c>
      <c r="B2358">
        <v>1983</v>
      </c>
      <c r="C2358" t="s">
        <v>55</v>
      </c>
      <c r="D2358" t="s">
        <v>73</v>
      </c>
      <c r="E2358" t="s">
        <v>74</v>
      </c>
      <c r="F2358">
        <v>1</v>
      </c>
    </row>
    <row r="2359" spans="1:6" x14ac:dyDescent="0.35">
      <c r="A2359" t="s">
        <v>2438</v>
      </c>
      <c r="B2359">
        <v>1983</v>
      </c>
      <c r="C2359" t="s">
        <v>54</v>
      </c>
      <c r="D2359" t="s">
        <v>73</v>
      </c>
      <c r="E2359" t="s">
        <v>74</v>
      </c>
      <c r="F2359">
        <v>1</v>
      </c>
    </row>
    <row r="2360" spans="1:6" x14ac:dyDescent="0.35">
      <c r="A2360" t="s">
        <v>2439</v>
      </c>
      <c r="B2360">
        <v>1983</v>
      </c>
      <c r="C2360" t="s">
        <v>54</v>
      </c>
      <c r="D2360" t="s">
        <v>73</v>
      </c>
      <c r="E2360" t="s">
        <v>74</v>
      </c>
      <c r="F2360">
        <v>1</v>
      </c>
    </row>
    <row r="2361" spans="1:6" x14ac:dyDescent="0.35">
      <c r="A2361" t="s">
        <v>2440</v>
      </c>
      <c r="B2361">
        <v>1983</v>
      </c>
      <c r="C2361" t="s">
        <v>54</v>
      </c>
      <c r="D2361" t="s">
        <v>73</v>
      </c>
      <c r="E2361" t="s">
        <v>74</v>
      </c>
      <c r="F2361">
        <v>1</v>
      </c>
    </row>
    <row r="2362" spans="1:6" x14ac:dyDescent="0.35">
      <c r="A2362" t="s">
        <v>2441</v>
      </c>
      <c r="B2362">
        <v>1983</v>
      </c>
      <c r="C2362" t="s">
        <v>54</v>
      </c>
      <c r="D2362" t="s">
        <v>73</v>
      </c>
      <c r="E2362" t="s">
        <v>484</v>
      </c>
      <c r="F2362">
        <v>1</v>
      </c>
    </row>
    <row r="2363" spans="1:6" x14ac:dyDescent="0.35">
      <c r="A2363" t="s">
        <v>2442</v>
      </c>
      <c r="B2363">
        <v>1983</v>
      </c>
      <c r="C2363" t="s">
        <v>54</v>
      </c>
      <c r="D2363" t="s">
        <v>73</v>
      </c>
      <c r="E2363" t="s">
        <v>484</v>
      </c>
      <c r="F2363">
        <v>1</v>
      </c>
    </row>
    <row r="2364" spans="1:6" x14ac:dyDescent="0.35">
      <c r="A2364" t="s">
        <v>2443</v>
      </c>
      <c r="B2364">
        <v>1983</v>
      </c>
      <c r="C2364" t="s">
        <v>54</v>
      </c>
      <c r="D2364" t="s">
        <v>73</v>
      </c>
      <c r="E2364" t="s">
        <v>484</v>
      </c>
      <c r="F2364">
        <v>1</v>
      </c>
    </row>
    <row r="2365" spans="1:6" x14ac:dyDescent="0.35">
      <c r="A2365" t="s">
        <v>2444</v>
      </c>
      <c r="B2365">
        <v>1983</v>
      </c>
      <c r="C2365" t="s">
        <v>54</v>
      </c>
      <c r="D2365" t="s">
        <v>73</v>
      </c>
      <c r="E2365" t="s">
        <v>74</v>
      </c>
      <c r="F2365">
        <v>1</v>
      </c>
    </row>
    <row r="2366" spans="1:6" x14ac:dyDescent="0.35">
      <c r="A2366" t="s">
        <v>2445</v>
      </c>
      <c r="B2366">
        <v>1983</v>
      </c>
      <c r="C2366" t="s">
        <v>56</v>
      </c>
      <c r="D2366" t="s">
        <v>117</v>
      </c>
      <c r="E2366" t="s">
        <v>74</v>
      </c>
      <c r="F2366">
        <v>1</v>
      </c>
    </row>
    <row r="2367" spans="1:6" x14ac:dyDescent="0.35">
      <c r="A2367" t="s">
        <v>2446</v>
      </c>
      <c r="B2367">
        <v>1983</v>
      </c>
      <c r="C2367" t="s">
        <v>56</v>
      </c>
      <c r="D2367" t="s">
        <v>73</v>
      </c>
      <c r="E2367" t="s">
        <v>74</v>
      </c>
      <c r="F2367">
        <v>1</v>
      </c>
    </row>
    <row r="2368" spans="1:6" x14ac:dyDescent="0.35">
      <c r="A2368" t="s">
        <v>2447</v>
      </c>
      <c r="B2368">
        <v>1983</v>
      </c>
      <c r="C2368" t="s">
        <v>56</v>
      </c>
      <c r="D2368" t="s">
        <v>73</v>
      </c>
      <c r="E2368" t="s">
        <v>74</v>
      </c>
      <c r="F2368">
        <v>1</v>
      </c>
    </row>
    <row r="2369" spans="1:6" x14ac:dyDescent="0.35">
      <c r="A2369" t="s">
        <v>2448</v>
      </c>
      <c r="B2369">
        <v>1983</v>
      </c>
      <c r="C2369" t="s">
        <v>56</v>
      </c>
      <c r="D2369" t="s">
        <v>73</v>
      </c>
      <c r="E2369" t="s">
        <v>74</v>
      </c>
      <c r="F2369">
        <v>1</v>
      </c>
    </row>
    <row r="2370" spans="1:6" x14ac:dyDescent="0.35">
      <c r="A2370" t="s">
        <v>2449</v>
      </c>
      <c r="B2370">
        <v>1983</v>
      </c>
      <c r="C2370" t="s">
        <v>54</v>
      </c>
      <c r="D2370" t="s">
        <v>73</v>
      </c>
      <c r="E2370" t="s">
        <v>74</v>
      </c>
      <c r="F2370">
        <v>1</v>
      </c>
    </row>
    <row r="2371" spans="1:6" x14ac:dyDescent="0.35">
      <c r="A2371" t="s">
        <v>2450</v>
      </c>
      <c r="B2371">
        <v>1983</v>
      </c>
      <c r="C2371" t="s">
        <v>54</v>
      </c>
      <c r="D2371" t="s">
        <v>73</v>
      </c>
      <c r="E2371" t="s">
        <v>74</v>
      </c>
      <c r="F2371">
        <v>1</v>
      </c>
    </row>
    <row r="2372" spans="1:6" x14ac:dyDescent="0.35">
      <c r="A2372" t="s">
        <v>2451</v>
      </c>
      <c r="B2372">
        <v>1983</v>
      </c>
      <c r="C2372" t="s">
        <v>55</v>
      </c>
      <c r="D2372" t="s">
        <v>117</v>
      </c>
      <c r="E2372" t="s">
        <v>74</v>
      </c>
      <c r="F2372">
        <v>0</v>
      </c>
    </row>
    <row r="2373" spans="1:6" x14ac:dyDescent="0.35">
      <c r="A2373" t="s">
        <v>2452</v>
      </c>
      <c r="B2373">
        <v>1983</v>
      </c>
      <c r="C2373" t="s">
        <v>54</v>
      </c>
      <c r="D2373" t="s">
        <v>73</v>
      </c>
      <c r="E2373" t="s">
        <v>74</v>
      </c>
      <c r="F2373">
        <v>1</v>
      </c>
    </row>
    <row r="2374" spans="1:6" x14ac:dyDescent="0.35">
      <c r="A2374" t="s">
        <v>2453</v>
      </c>
      <c r="B2374">
        <v>1983</v>
      </c>
      <c r="C2374" t="s">
        <v>54</v>
      </c>
      <c r="D2374" t="s">
        <v>73</v>
      </c>
      <c r="E2374" t="s">
        <v>74</v>
      </c>
      <c r="F2374">
        <v>1</v>
      </c>
    </row>
    <row r="2375" spans="1:6" x14ac:dyDescent="0.35">
      <c r="A2375" t="s">
        <v>2454</v>
      </c>
      <c r="B2375">
        <v>1983</v>
      </c>
      <c r="C2375" t="s">
        <v>54</v>
      </c>
      <c r="D2375" t="s">
        <v>73</v>
      </c>
      <c r="E2375" t="s">
        <v>74</v>
      </c>
      <c r="F2375">
        <v>1</v>
      </c>
    </row>
    <row r="2376" spans="1:6" x14ac:dyDescent="0.35">
      <c r="A2376" t="s">
        <v>2455</v>
      </c>
      <c r="B2376">
        <v>1983</v>
      </c>
      <c r="C2376" t="s">
        <v>54</v>
      </c>
      <c r="D2376" t="s">
        <v>73</v>
      </c>
      <c r="E2376" t="s">
        <v>74</v>
      </c>
      <c r="F2376">
        <v>1</v>
      </c>
    </row>
    <row r="2377" spans="1:6" x14ac:dyDescent="0.35">
      <c r="A2377" t="s">
        <v>2456</v>
      </c>
      <c r="B2377">
        <v>1983</v>
      </c>
      <c r="C2377" t="s">
        <v>54</v>
      </c>
      <c r="D2377" t="s">
        <v>117</v>
      </c>
      <c r="E2377" t="s">
        <v>74</v>
      </c>
      <c r="F2377">
        <v>0</v>
      </c>
    </row>
    <row r="2378" spans="1:6" x14ac:dyDescent="0.35">
      <c r="A2378" t="s">
        <v>2457</v>
      </c>
      <c r="B2378">
        <v>1983</v>
      </c>
      <c r="C2378" t="s">
        <v>54</v>
      </c>
      <c r="D2378" t="s">
        <v>73</v>
      </c>
      <c r="E2378" t="s">
        <v>74</v>
      </c>
      <c r="F2378">
        <v>1</v>
      </c>
    </row>
    <row r="2379" spans="1:6" x14ac:dyDescent="0.35">
      <c r="A2379" t="s">
        <v>2458</v>
      </c>
      <c r="B2379">
        <v>1983</v>
      </c>
      <c r="C2379" t="s">
        <v>55</v>
      </c>
      <c r="D2379" t="s">
        <v>73</v>
      </c>
      <c r="E2379" t="s">
        <v>74</v>
      </c>
      <c r="F2379">
        <v>1</v>
      </c>
    </row>
    <row r="2380" spans="1:6" x14ac:dyDescent="0.35">
      <c r="A2380" t="s">
        <v>2459</v>
      </c>
      <c r="B2380">
        <v>1983</v>
      </c>
      <c r="C2380" t="s">
        <v>54</v>
      </c>
      <c r="D2380" t="s">
        <v>73</v>
      </c>
      <c r="E2380" t="s">
        <v>74</v>
      </c>
      <c r="F2380">
        <v>1</v>
      </c>
    </row>
    <row r="2381" spans="1:6" x14ac:dyDescent="0.35">
      <c r="A2381" t="s">
        <v>2460</v>
      </c>
      <c r="B2381">
        <v>1983</v>
      </c>
      <c r="C2381" t="s">
        <v>55</v>
      </c>
      <c r="D2381" t="s">
        <v>117</v>
      </c>
      <c r="E2381" t="s">
        <v>74</v>
      </c>
      <c r="F2381">
        <v>0</v>
      </c>
    </row>
    <row r="2382" spans="1:6" x14ac:dyDescent="0.35">
      <c r="A2382" t="s">
        <v>2461</v>
      </c>
      <c r="B2382">
        <v>1983</v>
      </c>
      <c r="C2382" t="s">
        <v>54</v>
      </c>
      <c r="D2382" t="s">
        <v>73</v>
      </c>
      <c r="E2382" t="s">
        <v>406</v>
      </c>
      <c r="F2382">
        <v>1</v>
      </c>
    </row>
    <row r="2383" spans="1:6" x14ac:dyDescent="0.35">
      <c r="A2383" t="s">
        <v>2462</v>
      </c>
      <c r="B2383">
        <v>1983</v>
      </c>
      <c r="C2383" t="s">
        <v>55</v>
      </c>
      <c r="D2383" t="s">
        <v>73</v>
      </c>
      <c r="E2383" t="s">
        <v>406</v>
      </c>
      <c r="F2383">
        <v>1</v>
      </c>
    </row>
    <row r="2384" spans="1:6" x14ac:dyDescent="0.35">
      <c r="A2384" t="s">
        <v>2463</v>
      </c>
      <c r="B2384">
        <v>1983</v>
      </c>
      <c r="C2384" t="s">
        <v>56</v>
      </c>
      <c r="D2384" t="s">
        <v>441</v>
      </c>
      <c r="E2384" t="s">
        <v>406</v>
      </c>
      <c r="F2384">
        <v>1</v>
      </c>
    </row>
    <row r="2385" spans="1:6" x14ac:dyDescent="0.35">
      <c r="A2385" t="s">
        <v>2464</v>
      </c>
      <c r="B2385">
        <v>1983</v>
      </c>
      <c r="C2385" t="s">
        <v>55</v>
      </c>
      <c r="D2385" t="s">
        <v>73</v>
      </c>
      <c r="E2385" t="s">
        <v>406</v>
      </c>
      <c r="F2385">
        <v>1</v>
      </c>
    </row>
    <row r="2386" spans="1:6" x14ac:dyDescent="0.35">
      <c r="A2386" t="s">
        <v>2465</v>
      </c>
      <c r="B2386">
        <v>1983</v>
      </c>
      <c r="C2386" t="s">
        <v>55</v>
      </c>
      <c r="D2386" t="s">
        <v>73</v>
      </c>
      <c r="E2386" t="s">
        <v>406</v>
      </c>
      <c r="F2386">
        <v>1</v>
      </c>
    </row>
    <row r="2387" spans="1:6" x14ac:dyDescent="0.35">
      <c r="A2387" t="s">
        <v>2466</v>
      </c>
      <c r="B2387">
        <v>1983</v>
      </c>
      <c r="C2387" t="s">
        <v>56</v>
      </c>
      <c r="D2387" t="s">
        <v>73</v>
      </c>
      <c r="E2387" t="s">
        <v>406</v>
      </c>
      <c r="F2387">
        <v>1</v>
      </c>
    </row>
    <row r="2388" spans="1:6" x14ac:dyDescent="0.35">
      <c r="A2388" t="s">
        <v>2467</v>
      </c>
      <c r="B2388">
        <v>1983</v>
      </c>
      <c r="C2388" t="s">
        <v>56</v>
      </c>
      <c r="D2388" t="s">
        <v>73</v>
      </c>
      <c r="E2388" t="s">
        <v>406</v>
      </c>
      <c r="F2388">
        <v>1</v>
      </c>
    </row>
    <row r="2389" spans="1:6" x14ac:dyDescent="0.35">
      <c r="A2389" t="s">
        <v>2468</v>
      </c>
      <c r="B2389">
        <v>1983</v>
      </c>
      <c r="C2389" t="s">
        <v>56</v>
      </c>
      <c r="D2389" t="s">
        <v>73</v>
      </c>
      <c r="E2389" t="s">
        <v>406</v>
      </c>
      <c r="F2389">
        <v>1</v>
      </c>
    </row>
    <row r="2390" spans="1:6" x14ac:dyDescent="0.35">
      <c r="A2390" t="s">
        <v>2469</v>
      </c>
      <c r="B2390">
        <v>1983</v>
      </c>
      <c r="C2390" t="s">
        <v>56</v>
      </c>
      <c r="D2390" t="s">
        <v>73</v>
      </c>
      <c r="E2390" t="s">
        <v>406</v>
      </c>
      <c r="F2390">
        <v>1</v>
      </c>
    </row>
    <row r="2391" spans="1:6" x14ac:dyDescent="0.35">
      <c r="A2391" t="s">
        <v>2470</v>
      </c>
      <c r="B2391">
        <v>1983</v>
      </c>
      <c r="C2391" t="s">
        <v>56</v>
      </c>
      <c r="D2391" t="s">
        <v>73</v>
      </c>
      <c r="E2391" t="s">
        <v>406</v>
      </c>
      <c r="F2391">
        <v>1</v>
      </c>
    </row>
    <row r="2392" spans="1:6" x14ac:dyDescent="0.35">
      <c r="A2392" t="s">
        <v>2471</v>
      </c>
      <c r="B2392">
        <v>1983</v>
      </c>
      <c r="C2392" t="s">
        <v>56</v>
      </c>
      <c r="D2392" t="s">
        <v>73</v>
      </c>
      <c r="E2392" t="s">
        <v>406</v>
      </c>
      <c r="F2392">
        <v>1</v>
      </c>
    </row>
    <row r="2393" spans="1:6" x14ac:dyDescent="0.35">
      <c r="A2393" t="s">
        <v>2472</v>
      </c>
      <c r="B2393">
        <v>1983</v>
      </c>
      <c r="C2393" t="s">
        <v>56</v>
      </c>
      <c r="D2393" t="s">
        <v>73</v>
      </c>
      <c r="E2393" t="s">
        <v>406</v>
      </c>
      <c r="F2393">
        <v>1</v>
      </c>
    </row>
    <row r="2394" spans="1:6" x14ac:dyDescent="0.35">
      <c r="A2394" t="s">
        <v>2473</v>
      </c>
      <c r="B2394">
        <v>1983</v>
      </c>
      <c r="C2394" t="s">
        <v>56</v>
      </c>
      <c r="D2394" t="s">
        <v>73</v>
      </c>
      <c r="E2394" t="s">
        <v>406</v>
      </c>
      <c r="F2394">
        <v>1</v>
      </c>
    </row>
    <row r="2395" spans="1:6" x14ac:dyDescent="0.35">
      <c r="A2395" t="s">
        <v>2474</v>
      </c>
      <c r="B2395">
        <v>1983</v>
      </c>
      <c r="C2395" t="s">
        <v>54</v>
      </c>
      <c r="D2395" t="s">
        <v>73</v>
      </c>
      <c r="E2395" t="s">
        <v>406</v>
      </c>
      <c r="F2395">
        <v>1</v>
      </c>
    </row>
    <row r="2396" spans="1:6" x14ac:dyDescent="0.35">
      <c r="A2396" t="s">
        <v>2475</v>
      </c>
      <c r="B2396">
        <v>1983</v>
      </c>
      <c r="C2396" t="s">
        <v>56</v>
      </c>
      <c r="D2396" t="s">
        <v>73</v>
      </c>
      <c r="E2396" t="s">
        <v>406</v>
      </c>
      <c r="F2396">
        <v>1</v>
      </c>
    </row>
    <row r="2397" spans="1:6" x14ac:dyDescent="0.35">
      <c r="A2397" t="s">
        <v>2476</v>
      </c>
      <c r="B2397">
        <v>1983</v>
      </c>
      <c r="C2397" t="s">
        <v>56</v>
      </c>
      <c r="D2397" t="s">
        <v>73</v>
      </c>
      <c r="E2397" t="s">
        <v>406</v>
      </c>
      <c r="F2397">
        <v>1</v>
      </c>
    </row>
    <row r="2398" spans="1:6" x14ac:dyDescent="0.35">
      <c r="A2398" t="s">
        <v>2477</v>
      </c>
      <c r="B2398">
        <v>1983</v>
      </c>
      <c r="C2398" t="s">
        <v>56</v>
      </c>
      <c r="D2398" t="s">
        <v>73</v>
      </c>
      <c r="E2398" t="s">
        <v>406</v>
      </c>
      <c r="F2398">
        <v>1</v>
      </c>
    </row>
    <row r="2399" spans="1:6" x14ac:dyDescent="0.35">
      <c r="A2399" t="s">
        <v>2478</v>
      </c>
      <c r="B2399">
        <v>1983</v>
      </c>
      <c r="C2399" t="s">
        <v>56</v>
      </c>
      <c r="D2399" t="s">
        <v>73</v>
      </c>
      <c r="E2399" t="s">
        <v>406</v>
      </c>
      <c r="F2399">
        <v>1</v>
      </c>
    </row>
    <row r="2400" spans="1:6" x14ac:dyDescent="0.35">
      <c r="A2400" t="s">
        <v>2479</v>
      </c>
      <c r="B2400">
        <v>1983</v>
      </c>
      <c r="C2400" t="s">
        <v>56</v>
      </c>
      <c r="D2400" t="s">
        <v>73</v>
      </c>
      <c r="E2400" t="s">
        <v>406</v>
      </c>
      <c r="F2400">
        <v>1</v>
      </c>
    </row>
    <row r="2401" spans="1:6" x14ac:dyDescent="0.35">
      <c r="A2401" t="s">
        <v>2480</v>
      </c>
      <c r="B2401">
        <v>1983</v>
      </c>
      <c r="C2401" t="s">
        <v>56</v>
      </c>
      <c r="D2401" t="s">
        <v>73</v>
      </c>
      <c r="E2401" t="s">
        <v>406</v>
      </c>
      <c r="F2401">
        <v>1</v>
      </c>
    </row>
    <row r="2402" spans="1:6" x14ac:dyDescent="0.35">
      <c r="A2402" t="s">
        <v>2481</v>
      </c>
      <c r="B2402">
        <v>1983</v>
      </c>
      <c r="C2402" t="s">
        <v>56</v>
      </c>
      <c r="D2402" t="s">
        <v>117</v>
      </c>
      <c r="E2402" t="s">
        <v>406</v>
      </c>
      <c r="F2402">
        <v>1</v>
      </c>
    </row>
    <row r="2403" spans="1:6" x14ac:dyDescent="0.35">
      <c r="A2403" t="s">
        <v>2482</v>
      </c>
      <c r="B2403">
        <v>1983</v>
      </c>
      <c r="C2403" t="s">
        <v>56</v>
      </c>
      <c r="D2403" t="s">
        <v>73</v>
      </c>
      <c r="E2403" t="s">
        <v>406</v>
      </c>
      <c r="F2403">
        <v>1</v>
      </c>
    </row>
    <row r="2404" spans="1:6" x14ac:dyDescent="0.35">
      <c r="A2404" t="s">
        <v>2483</v>
      </c>
      <c r="B2404">
        <v>1983</v>
      </c>
      <c r="C2404" t="s">
        <v>56</v>
      </c>
      <c r="D2404" t="s">
        <v>73</v>
      </c>
      <c r="E2404" t="s">
        <v>406</v>
      </c>
      <c r="F2404">
        <v>1</v>
      </c>
    </row>
    <row r="2405" spans="1:6" x14ac:dyDescent="0.35">
      <c r="A2405" t="s">
        <v>2484</v>
      </c>
      <c r="B2405">
        <v>1983</v>
      </c>
      <c r="C2405" t="s">
        <v>55</v>
      </c>
      <c r="D2405" t="s">
        <v>73</v>
      </c>
      <c r="E2405" t="s">
        <v>406</v>
      </c>
      <c r="F2405">
        <v>1</v>
      </c>
    </row>
    <row r="2406" spans="1:6" x14ac:dyDescent="0.35">
      <c r="A2406" t="s">
        <v>2485</v>
      </c>
      <c r="B2406">
        <v>1983</v>
      </c>
      <c r="C2406" t="s">
        <v>55</v>
      </c>
      <c r="D2406" t="s">
        <v>117</v>
      </c>
      <c r="E2406" t="s">
        <v>406</v>
      </c>
      <c r="F2406">
        <v>0</v>
      </c>
    </row>
    <row r="2407" spans="1:6" x14ac:dyDescent="0.35">
      <c r="A2407" t="s">
        <v>2486</v>
      </c>
      <c r="B2407">
        <v>1983</v>
      </c>
      <c r="C2407" t="s">
        <v>55</v>
      </c>
      <c r="D2407" t="s">
        <v>117</v>
      </c>
      <c r="E2407" t="s">
        <v>406</v>
      </c>
      <c r="F2407">
        <v>0</v>
      </c>
    </row>
    <row r="2408" spans="1:6" x14ac:dyDescent="0.35">
      <c r="A2408" t="s">
        <v>2487</v>
      </c>
      <c r="B2408">
        <v>1983</v>
      </c>
      <c r="C2408" t="s">
        <v>56</v>
      </c>
      <c r="D2408" t="s">
        <v>73</v>
      </c>
      <c r="E2408" t="s">
        <v>406</v>
      </c>
      <c r="F2408">
        <v>1</v>
      </c>
    </row>
    <row r="2409" spans="1:6" x14ac:dyDescent="0.35">
      <c r="A2409" t="s">
        <v>2488</v>
      </c>
      <c r="B2409">
        <v>1983</v>
      </c>
      <c r="C2409" t="s">
        <v>56</v>
      </c>
      <c r="D2409" t="s">
        <v>73</v>
      </c>
      <c r="E2409" t="s">
        <v>406</v>
      </c>
      <c r="F2409">
        <v>1</v>
      </c>
    </row>
    <row r="2410" spans="1:6" x14ac:dyDescent="0.35">
      <c r="A2410" t="s">
        <v>2489</v>
      </c>
      <c r="B2410">
        <v>1983</v>
      </c>
      <c r="C2410" t="s">
        <v>56</v>
      </c>
      <c r="D2410" t="s">
        <v>73</v>
      </c>
      <c r="E2410" t="s">
        <v>406</v>
      </c>
      <c r="F2410">
        <v>1</v>
      </c>
    </row>
    <row r="2411" spans="1:6" x14ac:dyDescent="0.35">
      <c r="A2411" t="s">
        <v>2490</v>
      </c>
      <c r="B2411">
        <v>1983</v>
      </c>
      <c r="C2411" t="s">
        <v>56</v>
      </c>
      <c r="D2411" t="s">
        <v>73</v>
      </c>
      <c r="E2411" t="s">
        <v>406</v>
      </c>
      <c r="F2411">
        <v>1</v>
      </c>
    </row>
    <row r="2412" spans="1:6" x14ac:dyDescent="0.35">
      <c r="A2412" t="s">
        <v>2491</v>
      </c>
      <c r="B2412">
        <v>1983</v>
      </c>
      <c r="C2412" t="s">
        <v>56</v>
      </c>
      <c r="D2412" t="s">
        <v>73</v>
      </c>
      <c r="E2412" t="s">
        <v>406</v>
      </c>
      <c r="F2412">
        <v>1</v>
      </c>
    </row>
    <row r="2413" spans="1:6" x14ac:dyDescent="0.35">
      <c r="A2413" t="s">
        <v>2492</v>
      </c>
      <c r="B2413">
        <v>1983</v>
      </c>
      <c r="C2413" t="s">
        <v>56</v>
      </c>
      <c r="D2413" t="s">
        <v>117</v>
      </c>
      <c r="E2413" t="s">
        <v>406</v>
      </c>
      <c r="F2413">
        <v>1</v>
      </c>
    </row>
    <row r="2414" spans="1:6" x14ac:dyDescent="0.35">
      <c r="A2414" t="s">
        <v>2493</v>
      </c>
      <c r="B2414">
        <v>1983</v>
      </c>
      <c r="C2414" t="s">
        <v>56</v>
      </c>
      <c r="D2414" t="s">
        <v>73</v>
      </c>
      <c r="E2414" t="s">
        <v>406</v>
      </c>
      <c r="F2414">
        <v>1</v>
      </c>
    </row>
    <row r="2415" spans="1:6" x14ac:dyDescent="0.35">
      <c r="A2415" t="s">
        <v>2494</v>
      </c>
      <c r="B2415">
        <v>1983</v>
      </c>
      <c r="C2415" t="s">
        <v>56</v>
      </c>
      <c r="D2415" t="s">
        <v>73</v>
      </c>
      <c r="E2415" t="s">
        <v>406</v>
      </c>
      <c r="F2415">
        <v>1</v>
      </c>
    </row>
    <row r="2416" spans="1:6" x14ac:dyDescent="0.35">
      <c r="A2416" t="s">
        <v>2495</v>
      </c>
      <c r="B2416">
        <v>1983</v>
      </c>
      <c r="C2416" t="s">
        <v>56</v>
      </c>
      <c r="D2416" t="s">
        <v>73</v>
      </c>
      <c r="E2416" t="s">
        <v>406</v>
      </c>
      <c r="F2416">
        <v>1</v>
      </c>
    </row>
    <row r="2417" spans="1:6" x14ac:dyDescent="0.35">
      <c r="A2417" t="s">
        <v>2496</v>
      </c>
      <c r="B2417">
        <v>1983</v>
      </c>
      <c r="C2417" t="s">
        <v>56</v>
      </c>
      <c r="D2417" t="s">
        <v>73</v>
      </c>
      <c r="E2417" t="s">
        <v>406</v>
      </c>
      <c r="F2417">
        <v>1</v>
      </c>
    </row>
    <row r="2418" spans="1:6" x14ac:dyDescent="0.35">
      <c r="A2418" t="s">
        <v>2497</v>
      </c>
      <c r="B2418">
        <v>1983</v>
      </c>
      <c r="C2418" t="s">
        <v>56</v>
      </c>
      <c r="D2418" t="s">
        <v>73</v>
      </c>
      <c r="E2418" t="s">
        <v>406</v>
      </c>
      <c r="F2418">
        <v>1</v>
      </c>
    </row>
    <row r="2419" spans="1:6" x14ac:dyDescent="0.35">
      <c r="A2419" t="s">
        <v>2498</v>
      </c>
      <c r="B2419">
        <v>1983</v>
      </c>
      <c r="C2419" t="s">
        <v>56</v>
      </c>
      <c r="D2419" t="s">
        <v>73</v>
      </c>
      <c r="E2419" t="s">
        <v>406</v>
      </c>
      <c r="F2419">
        <v>1</v>
      </c>
    </row>
    <row r="2420" spans="1:6" x14ac:dyDescent="0.35">
      <c r="A2420" t="s">
        <v>2499</v>
      </c>
      <c r="B2420">
        <v>1983</v>
      </c>
      <c r="C2420" t="s">
        <v>56</v>
      </c>
      <c r="D2420" t="s">
        <v>73</v>
      </c>
      <c r="E2420" t="s">
        <v>406</v>
      </c>
      <c r="F2420">
        <v>1</v>
      </c>
    </row>
    <row r="2421" spans="1:6" x14ac:dyDescent="0.35">
      <c r="A2421" t="s">
        <v>2500</v>
      </c>
      <c r="B2421">
        <v>1983</v>
      </c>
      <c r="C2421" t="s">
        <v>56</v>
      </c>
      <c r="D2421" t="s">
        <v>73</v>
      </c>
      <c r="E2421" t="s">
        <v>406</v>
      </c>
      <c r="F2421">
        <v>1</v>
      </c>
    </row>
    <row r="2422" spans="1:6" x14ac:dyDescent="0.35">
      <c r="A2422" t="s">
        <v>2501</v>
      </c>
      <c r="B2422">
        <v>1983</v>
      </c>
      <c r="C2422" t="s">
        <v>56</v>
      </c>
      <c r="D2422" t="s">
        <v>73</v>
      </c>
      <c r="E2422" t="s">
        <v>406</v>
      </c>
      <c r="F2422">
        <v>1</v>
      </c>
    </row>
    <row r="2423" spans="1:6" x14ac:dyDescent="0.35">
      <c r="A2423" t="s">
        <v>2502</v>
      </c>
      <c r="B2423">
        <v>1983</v>
      </c>
      <c r="C2423" t="s">
        <v>56</v>
      </c>
      <c r="D2423" t="s">
        <v>73</v>
      </c>
      <c r="E2423" t="s">
        <v>406</v>
      </c>
      <c r="F2423">
        <v>1</v>
      </c>
    </row>
    <row r="2424" spans="1:6" x14ac:dyDescent="0.35">
      <c r="A2424" t="s">
        <v>2503</v>
      </c>
      <c r="B2424">
        <v>1983</v>
      </c>
      <c r="C2424" t="s">
        <v>56</v>
      </c>
      <c r="D2424" t="s">
        <v>73</v>
      </c>
      <c r="E2424" t="s">
        <v>406</v>
      </c>
      <c r="F2424">
        <v>1</v>
      </c>
    </row>
    <row r="2425" spans="1:6" x14ac:dyDescent="0.35">
      <c r="A2425" t="s">
        <v>2504</v>
      </c>
      <c r="B2425">
        <v>1983</v>
      </c>
      <c r="C2425" t="s">
        <v>56</v>
      </c>
      <c r="D2425" t="s">
        <v>73</v>
      </c>
      <c r="E2425" t="s">
        <v>406</v>
      </c>
      <c r="F2425">
        <v>1</v>
      </c>
    </row>
    <row r="2426" spans="1:6" x14ac:dyDescent="0.35">
      <c r="A2426" t="s">
        <v>2505</v>
      </c>
      <c r="B2426">
        <v>1983</v>
      </c>
      <c r="C2426" t="s">
        <v>56</v>
      </c>
      <c r="D2426" t="s">
        <v>73</v>
      </c>
      <c r="E2426" t="s">
        <v>406</v>
      </c>
      <c r="F2426">
        <v>1</v>
      </c>
    </row>
    <row r="2427" spans="1:6" x14ac:dyDescent="0.35">
      <c r="A2427" t="s">
        <v>2506</v>
      </c>
      <c r="B2427">
        <v>1983</v>
      </c>
      <c r="C2427" t="s">
        <v>56</v>
      </c>
      <c r="D2427" t="s">
        <v>73</v>
      </c>
      <c r="E2427" t="s">
        <v>406</v>
      </c>
      <c r="F2427">
        <v>1</v>
      </c>
    </row>
    <row r="2428" spans="1:6" x14ac:dyDescent="0.35">
      <c r="A2428" t="s">
        <v>2507</v>
      </c>
      <c r="B2428">
        <v>1983</v>
      </c>
      <c r="C2428" t="s">
        <v>56</v>
      </c>
      <c r="D2428" t="s">
        <v>73</v>
      </c>
      <c r="E2428" t="s">
        <v>406</v>
      </c>
      <c r="F2428">
        <v>1</v>
      </c>
    </row>
    <row r="2429" spans="1:6" x14ac:dyDescent="0.35">
      <c r="A2429" t="s">
        <v>2508</v>
      </c>
      <c r="B2429">
        <v>1983</v>
      </c>
      <c r="C2429" t="s">
        <v>56</v>
      </c>
      <c r="D2429" t="s">
        <v>73</v>
      </c>
      <c r="E2429" t="s">
        <v>406</v>
      </c>
      <c r="F2429">
        <v>1</v>
      </c>
    </row>
    <row r="2430" spans="1:6" x14ac:dyDescent="0.35">
      <c r="A2430" t="s">
        <v>2509</v>
      </c>
      <c r="B2430">
        <v>1983</v>
      </c>
      <c r="C2430" t="s">
        <v>56</v>
      </c>
      <c r="D2430" t="s">
        <v>73</v>
      </c>
      <c r="E2430" t="s">
        <v>406</v>
      </c>
      <c r="F2430">
        <v>1</v>
      </c>
    </row>
    <row r="2431" spans="1:6" x14ac:dyDescent="0.35">
      <c r="A2431" t="s">
        <v>2510</v>
      </c>
      <c r="B2431">
        <v>1983</v>
      </c>
      <c r="C2431" t="s">
        <v>56</v>
      </c>
      <c r="D2431" t="s">
        <v>73</v>
      </c>
      <c r="E2431" t="s">
        <v>406</v>
      </c>
      <c r="F2431">
        <v>1</v>
      </c>
    </row>
    <row r="2432" spans="1:6" x14ac:dyDescent="0.35">
      <c r="A2432" t="s">
        <v>2511</v>
      </c>
      <c r="B2432">
        <v>1983</v>
      </c>
      <c r="C2432" t="s">
        <v>56</v>
      </c>
      <c r="D2432" t="s">
        <v>73</v>
      </c>
      <c r="E2432" t="s">
        <v>406</v>
      </c>
      <c r="F2432">
        <v>1</v>
      </c>
    </row>
    <row r="2433" spans="1:6" x14ac:dyDescent="0.35">
      <c r="A2433" t="s">
        <v>2512</v>
      </c>
      <c r="B2433">
        <v>1983</v>
      </c>
      <c r="C2433" t="s">
        <v>56</v>
      </c>
      <c r="D2433" t="s">
        <v>73</v>
      </c>
      <c r="E2433" t="s">
        <v>406</v>
      </c>
      <c r="F2433">
        <v>1</v>
      </c>
    </row>
    <row r="2434" spans="1:6" x14ac:dyDescent="0.35">
      <c r="A2434" t="s">
        <v>2513</v>
      </c>
      <c r="B2434">
        <v>1983</v>
      </c>
      <c r="C2434" t="s">
        <v>56</v>
      </c>
      <c r="D2434" t="s">
        <v>73</v>
      </c>
      <c r="E2434" t="s">
        <v>406</v>
      </c>
      <c r="F2434">
        <v>1</v>
      </c>
    </row>
    <row r="2435" spans="1:6" x14ac:dyDescent="0.35">
      <c r="A2435" t="s">
        <v>2514</v>
      </c>
      <c r="B2435">
        <v>1983</v>
      </c>
      <c r="C2435" t="s">
        <v>54</v>
      </c>
      <c r="D2435" t="s">
        <v>73</v>
      </c>
      <c r="E2435" t="s">
        <v>74</v>
      </c>
      <c r="F2435">
        <v>1</v>
      </c>
    </row>
    <row r="2436" spans="1:6" x14ac:dyDescent="0.35">
      <c r="A2436" t="s">
        <v>2515</v>
      </c>
      <c r="B2436">
        <v>1983</v>
      </c>
      <c r="C2436" t="s">
        <v>54</v>
      </c>
      <c r="D2436" t="s">
        <v>73</v>
      </c>
      <c r="E2436" t="s">
        <v>74</v>
      </c>
      <c r="F2436">
        <v>1</v>
      </c>
    </row>
    <row r="2437" spans="1:6" x14ac:dyDescent="0.35">
      <c r="A2437" t="s">
        <v>2516</v>
      </c>
      <c r="B2437">
        <v>1983</v>
      </c>
      <c r="C2437" t="s">
        <v>54</v>
      </c>
      <c r="D2437" t="s">
        <v>73</v>
      </c>
      <c r="E2437" t="s">
        <v>74</v>
      </c>
      <c r="F2437">
        <v>1</v>
      </c>
    </row>
    <row r="2438" spans="1:6" x14ac:dyDescent="0.35">
      <c r="A2438" t="s">
        <v>2517</v>
      </c>
      <c r="B2438">
        <v>1983</v>
      </c>
      <c r="C2438" t="s">
        <v>54</v>
      </c>
      <c r="D2438" t="s">
        <v>73</v>
      </c>
      <c r="E2438" t="s">
        <v>74</v>
      </c>
      <c r="F2438">
        <v>1</v>
      </c>
    </row>
    <row r="2439" spans="1:6" x14ac:dyDescent="0.35">
      <c r="A2439" t="s">
        <v>2518</v>
      </c>
      <c r="B2439">
        <v>1983</v>
      </c>
      <c r="C2439" t="s">
        <v>55</v>
      </c>
      <c r="D2439" t="s">
        <v>73</v>
      </c>
      <c r="E2439" t="s">
        <v>74</v>
      </c>
      <c r="F2439">
        <v>1</v>
      </c>
    </row>
    <row r="2440" spans="1:6" x14ac:dyDescent="0.35">
      <c r="A2440" t="s">
        <v>2519</v>
      </c>
      <c r="B2440">
        <v>1983</v>
      </c>
      <c r="C2440" t="s">
        <v>54</v>
      </c>
      <c r="D2440" t="s">
        <v>73</v>
      </c>
      <c r="E2440" t="s">
        <v>74</v>
      </c>
      <c r="F2440">
        <v>1</v>
      </c>
    </row>
    <row r="2441" spans="1:6" x14ac:dyDescent="0.35">
      <c r="A2441" t="s">
        <v>2520</v>
      </c>
      <c r="B2441">
        <v>1983</v>
      </c>
      <c r="C2441" t="s">
        <v>56</v>
      </c>
      <c r="D2441" t="s">
        <v>73</v>
      </c>
      <c r="E2441" t="s">
        <v>74</v>
      </c>
      <c r="F2441">
        <v>1</v>
      </c>
    </row>
    <row r="2442" spans="1:6" x14ac:dyDescent="0.35">
      <c r="A2442" t="s">
        <v>2521</v>
      </c>
      <c r="B2442">
        <v>1983</v>
      </c>
      <c r="C2442" t="s">
        <v>56</v>
      </c>
      <c r="D2442" t="s">
        <v>73</v>
      </c>
      <c r="E2442" t="s">
        <v>74</v>
      </c>
      <c r="F2442">
        <v>1</v>
      </c>
    </row>
    <row r="2443" spans="1:6" x14ac:dyDescent="0.35">
      <c r="A2443" t="s">
        <v>2522</v>
      </c>
      <c r="B2443">
        <v>1983</v>
      </c>
      <c r="C2443" t="s">
        <v>55</v>
      </c>
      <c r="D2443" t="s">
        <v>73</v>
      </c>
      <c r="E2443" t="s">
        <v>74</v>
      </c>
      <c r="F2443">
        <v>1</v>
      </c>
    </row>
    <row r="2444" spans="1:6" x14ac:dyDescent="0.35">
      <c r="A2444" t="s">
        <v>2523</v>
      </c>
      <c r="B2444">
        <v>1983</v>
      </c>
      <c r="C2444" t="s">
        <v>54</v>
      </c>
      <c r="D2444" t="s">
        <v>73</v>
      </c>
      <c r="E2444" t="s">
        <v>74</v>
      </c>
      <c r="F2444">
        <v>1</v>
      </c>
    </row>
    <row r="2445" spans="1:6" x14ac:dyDescent="0.35">
      <c r="A2445" t="s">
        <v>2524</v>
      </c>
      <c r="B2445">
        <v>1983</v>
      </c>
      <c r="C2445" t="s">
        <v>55</v>
      </c>
      <c r="D2445" t="s">
        <v>73</v>
      </c>
      <c r="E2445" t="s">
        <v>74</v>
      </c>
      <c r="F2445">
        <v>1</v>
      </c>
    </row>
    <row r="2446" spans="1:6" x14ac:dyDescent="0.35">
      <c r="A2446" t="s">
        <v>2525</v>
      </c>
      <c r="B2446">
        <v>1983</v>
      </c>
      <c r="C2446" t="s">
        <v>55</v>
      </c>
      <c r="D2446" t="s">
        <v>73</v>
      </c>
      <c r="E2446" t="s">
        <v>74</v>
      </c>
      <c r="F2446">
        <v>1</v>
      </c>
    </row>
    <row r="2447" spans="1:6" x14ac:dyDescent="0.35">
      <c r="A2447" t="s">
        <v>2526</v>
      </c>
      <c r="B2447">
        <v>1983</v>
      </c>
      <c r="C2447" t="s">
        <v>54</v>
      </c>
      <c r="D2447" t="s">
        <v>73</v>
      </c>
      <c r="E2447" t="s">
        <v>74</v>
      </c>
      <c r="F2447">
        <v>1</v>
      </c>
    </row>
    <row r="2448" spans="1:6" x14ac:dyDescent="0.35">
      <c r="A2448" t="s">
        <v>2527</v>
      </c>
      <c r="B2448">
        <v>1983</v>
      </c>
      <c r="C2448" t="s">
        <v>54</v>
      </c>
      <c r="D2448" t="s">
        <v>73</v>
      </c>
      <c r="E2448" t="s">
        <v>74</v>
      </c>
      <c r="F2448">
        <v>1</v>
      </c>
    </row>
    <row r="2449" spans="1:6" x14ac:dyDescent="0.35">
      <c r="A2449" t="s">
        <v>2528</v>
      </c>
      <c r="B2449">
        <v>1983</v>
      </c>
      <c r="C2449" t="s">
        <v>54</v>
      </c>
      <c r="D2449" t="s">
        <v>73</v>
      </c>
      <c r="E2449" t="s">
        <v>74</v>
      </c>
      <c r="F2449">
        <v>1</v>
      </c>
    </row>
    <row r="2450" spans="1:6" x14ac:dyDescent="0.35">
      <c r="A2450" t="s">
        <v>2529</v>
      </c>
      <c r="B2450">
        <v>1983</v>
      </c>
      <c r="C2450" t="s">
        <v>54</v>
      </c>
      <c r="D2450" t="s">
        <v>117</v>
      </c>
      <c r="E2450" t="s">
        <v>74</v>
      </c>
      <c r="F2450">
        <v>0</v>
      </c>
    </row>
    <row r="2451" spans="1:6" x14ac:dyDescent="0.35">
      <c r="A2451" t="s">
        <v>2530</v>
      </c>
      <c r="B2451">
        <v>1983</v>
      </c>
      <c r="C2451" t="s">
        <v>54</v>
      </c>
      <c r="D2451" t="s">
        <v>73</v>
      </c>
      <c r="E2451" t="s">
        <v>74</v>
      </c>
      <c r="F2451">
        <v>1</v>
      </c>
    </row>
    <row r="2452" spans="1:6" x14ac:dyDescent="0.35">
      <c r="A2452" t="s">
        <v>2531</v>
      </c>
      <c r="B2452">
        <v>1983</v>
      </c>
      <c r="C2452" t="s">
        <v>54</v>
      </c>
      <c r="D2452" t="s">
        <v>73</v>
      </c>
      <c r="E2452" t="s">
        <v>74</v>
      </c>
      <c r="F2452">
        <v>1</v>
      </c>
    </row>
    <row r="2453" spans="1:6" x14ac:dyDescent="0.35">
      <c r="A2453" t="s">
        <v>2532</v>
      </c>
      <c r="B2453">
        <v>1983</v>
      </c>
      <c r="C2453" t="s">
        <v>56</v>
      </c>
      <c r="D2453" t="s">
        <v>73</v>
      </c>
      <c r="E2453" t="s">
        <v>406</v>
      </c>
      <c r="F2453">
        <v>1</v>
      </c>
    </row>
    <row r="2454" spans="1:6" x14ac:dyDescent="0.35">
      <c r="A2454" t="s">
        <v>2533</v>
      </c>
      <c r="B2454">
        <v>1983</v>
      </c>
      <c r="C2454" t="s">
        <v>56</v>
      </c>
      <c r="D2454" t="s">
        <v>73</v>
      </c>
      <c r="E2454" t="s">
        <v>406</v>
      </c>
      <c r="F2454">
        <v>1</v>
      </c>
    </row>
    <row r="2455" spans="1:6" x14ac:dyDescent="0.35">
      <c r="A2455" t="s">
        <v>2534</v>
      </c>
      <c r="B2455">
        <v>1983</v>
      </c>
      <c r="C2455" t="s">
        <v>56</v>
      </c>
      <c r="D2455" t="s">
        <v>117</v>
      </c>
      <c r="E2455" t="s">
        <v>406</v>
      </c>
      <c r="F2455">
        <v>1</v>
      </c>
    </row>
    <row r="2456" spans="1:6" x14ac:dyDescent="0.35">
      <c r="A2456" t="s">
        <v>2535</v>
      </c>
      <c r="B2456">
        <v>1983</v>
      </c>
      <c r="C2456" t="s">
        <v>56</v>
      </c>
      <c r="D2456" t="s">
        <v>117</v>
      </c>
      <c r="E2456" t="s">
        <v>406</v>
      </c>
      <c r="F2456">
        <v>1</v>
      </c>
    </row>
    <row r="2457" spans="1:6" x14ac:dyDescent="0.35">
      <c r="A2457" t="s">
        <v>2536</v>
      </c>
      <c r="B2457">
        <v>1983</v>
      </c>
      <c r="C2457" t="s">
        <v>56</v>
      </c>
      <c r="D2457" t="s">
        <v>73</v>
      </c>
      <c r="E2457" t="s">
        <v>406</v>
      </c>
      <c r="F2457">
        <v>1</v>
      </c>
    </row>
    <row r="2458" spans="1:6" x14ac:dyDescent="0.35">
      <c r="A2458" t="s">
        <v>2537</v>
      </c>
      <c r="B2458">
        <v>1983</v>
      </c>
      <c r="C2458" t="s">
        <v>56</v>
      </c>
      <c r="D2458" t="s">
        <v>73</v>
      </c>
      <c r="E2458" t="s">
        <v>406</v>
      </c>
      <c r="F2458">
        <v>1</v>
      </c>
    </row>
    <row r="2459" spans="1:6" x14ac:dyDescent="0.35">
      <c r="A2459" t="s">
        <v>2538</v>
      </c>
      <c r="B2459">
        <v>1983</v>
      </c>
      <c r="C2459" t="s">
        <v>56</v>
      </c>
      <c r="D2459" t="s">
        <v>73</v>
      </c>
      <c r="E2459" t="s">
        <v>406</v>
      </c>
      <c r="F2459">
        <v>1</v>
      </c>
    </row>
    <row r="2460" spans="1:6" x14ac:dyDescent="0.35">
      <c r="A2460" t="s">
        <v>2539</v>
      </c>
      <c r="B2460">
        <v>1983</v>
      </c>
      <c r="C2460" t="s">
        <v>56</v>
      </c>
      <c r="D2460" t="s">
        <v>73</v>
      </c>
      <c r="E2460" t="s">
        <v>406</v>
      </c>
      <c r="F2460">
        <v>1</v>
      </c>
    </row>
    <row r="2461" spans="1:6" x14ac:dyDescent="0.35">
      <c r="A2461" t="s">
        <v>2540</v>
      </c>
      <c r="B2461">
        <v>1983</v>
      </c>
      <c r="C2461" t="s">
        <v>56</v>
      </c>
      <c r="D2461" t="s">
        <v>117</v>
      </c>
      <c r="E2461" t="s">
        <v>406</v>
      </c>
      <c r="F2461">
        <v>1</v>
      </c>
    </row>
    <row r="2462" spans="1:6" x14ac:dyDescent="0.35">
      <c r="A2462" t="s">
        <v>2541</v>
      </c>
      <c r="B2462">
        <v>1983</v>
      </c>
      <c r="C2462" t="s">
        <v>55</v>
      </c>
      <c r="D2462" t="s">
        <v>73</v>
      </c>
      <c r="E2462" t="s">
        <v>406</v>
      </c>
      <c r="F2462">
        <v>1</v>
      </c>
    </row>
    <row r="2463" spans="1:6" x14ac:dyDescent="0.35">
      <c r="A2463" t="s">
        <v>2542</v>
      </c>
      <c r="B2463">
        <v>1983</v>
      </c>
      <c r="C2463" t="s">
        <v>54</v>
      </c>
      <c r="D2463" t="s">
        <v>117</v>
      </c>
      <c r="E2463" t="s">
        <v>406</v>
      </c>
      <c r="F2463">
        <v>0</v>
      </c>
    </row>
    <row r="2464" spans="1:6" x14ac:dyDescent="0.35">
      <c r="A2464" t="s">
        <v>2543</v>
      </c>
      <c r="B2464">
        <v>1983</v>
      </c>
      <c r="C2464" t="s">
        <v>54</v>
      </c>
      <c r="D2464" t="s">
        <v>73</v>
      </c>
      <c r="E2464" t="s">
        <v>406</v>
      </c>
      <c r="F2464">
        <v>1</v>
      </c>
    </row>
    <row r="2465" spans="1:6" x14ac:dyDescent="0.35">
      <c r="A2465" t="s">
        <v>2544</v>
      </c>
      <c r="B2465">
        <v>1983</v>
      </c>
      <c r="C2465" t="s">
        <v>55</v>
      </c>
      <c r="D2465" t="s">
        <v>73</v>
      </c>
      <c r="E2465" t="s">
        <v>406</v>
      </c>
      <c r="F2465">
        <v>1</v>
      </c>
    </row>
    <row r="2466" spans="1:6" x14ac:dyDescent="0.35">
      <c r="A2466" t="s">
        <v>2545</v>
      </c>
      <c r="B2466">
        <v>1983</v>
      </c>
      <c r="C2466" t="s">
        <v>55</v>
      </c>
      <c r="D2466" t="s">
        <v>73</v>
      </c>
      <c r="E2466" t="s">
        <v>406</v>
      </c>
      <c r="F2466">
        <v>1</v>
      </c>
    </row>
    <row r="2467" spans="1:6" x14ac:dyDescent="0.35">
      <c r="A2467" t="s">
        <v>2546</v>
      </c>
      <c r="B2467">
        <v>1983</v>
      </c>
      <c r="C2467" t="s">
        <v>54</v>
      </c>
      <c r="D2467" t="s">
        <v>73</v>
      </c>
      <c r="E2467" t="s">
        <v>406</v>
      </c>
      <c r="F2467">
        <v>1</v>
      </c>
    </row>
    <row r="2468" spans="1:6" x14ac:dyDescent="0.35">
      <c r="A2468" t="s">
        <v>2547</v>
      </c>
      <c r="B2468">
        <v>1983</v>
      </c>
      <c r="C2468" t="s">
        <v>54</v>
      </c>
      <c r="D2468" t="s">
        <v>73</v>
      </c>
      <c r="E2468" t="s">
        <v>406</v>
      </c>
      <c r="F2468">
        <v>1</v>
      </c>
    </row>
    <row r="2469" spans="1:6" x14ac:dyDescent="0.35">
      <c r="A2469" t="s">
        <v>2548</v>
      </c>
      <c r="B2469">
        <v>1983</v>
      </c>
      <c r="C2469" t="s">
        <v>54</v>
      </c>
      <c r="D2469" t="s">
        <v>73</v>
      </c>
      <c r="E2469" t="s">
        <v>406</v>
      </c>
      <c r="F2469">
        <v>1</v>
      </c>
    </row>
    <row r="2470" spans="1:6" x14ac:dyDescent="0.35">
      <c r="A2470" t="s">
        <v>2549</v>
      </c>
      <c r="B2470">
        <v>1983</v>
      </c>
      <c r="C2470" t="s">
        <v>54</v>
      </c>
      <c r="D2470" t="s">
        <v>73</v>
      </c>
      <c r="E2470" t="s">
        <v>74</v>
      </c>
      <c r="F2470">
        <v>1</v>
      </c>
    </row>
    <row r="2471" spans="1:6" x14ac:dyDescent="0.35">
      <c r="A2471" t="s">
        <v>2550</v>
      </c>
      <c r="B2471">
        <v>1983</v>
      </c>
      <c r="C2471" t="s">
        <v>54</v>
      </c>
      <c r="D2471" t="s">
        <v>73</v>
      </c>
      <c r="E2471" t="s">
        <v>74</v>
      </c>
      <c r="F2471">
        <v>1</v>
      </c>
    </row>
    <row r="2472" spans="1:6" x14ac:dyDescent="0.35">
      <c r="A2472" t="s">
        <v>2551</v>
      </c>
      <c r="B2472">
        <v>1983</v>
      </c>
      <c r="C2472" t="s">
        <v>54</v>
      </c>
      <c r="D2472" t="s">
        <v>73</v>
      </c>
      <c r="E2472" t="s">
        <v>74</v>
      </c>
      <c r="F2472">
        <v>1</v>
      </c>
    </row>
    <row r="2473" spans="1:6" x14ac:dyDescent="0.35">
      <c r="A2473" t="s">
        <v>2552</v>
      </c>
      <c r="B2473">
        <v>1983</v>
      </c>
      <c r="C2473" t="s">
        <v>56</v>
      </c>
      <c r="D2473" t="s">
        <v>73</v>
      </c>
      <c r="E2473" t="s">
        <v>74</v>
      </c>
      <c r="F2473">
        <v>1</v>
      </c>
    </row>
    <row r="2474" spans="1:6" x14ac:dyDescent="0.35">
      <c r="A2474" t="s">
        <v>2553</v>
      </c>
      <c r="B2474">
        <v>1983</v>
      </c>
      <c r="C2474" t="s">
        <v>56</v>
      </c>
      <c r="D2474" t="s">
        <v>73</v>
      </c>
      <c r="E2474" t="s">
        <v>74</v>
      </c>
      <c r="F2474">
        <v>1</v>
      </c>
    </row>
    <row r="2475" spans="1:6" x14ac:dyDescent="0.35">
      <c r="A2475" t="s">
        <v>2554</v>
      </c>
      <c r="B2475">
        <v>1983</v>
      </c>
      <c r="C2475" t="s">
        <v>56</v>
      </c>
      <c r="D2475" t="s">
        <v>73</v>
      </c>
      <c r="E2475" t="s">
        <v>74</v>
      </c>
      <c r="F2475">
        <v>1</v>
      </c>
    </row>
    <row r="2476" spans="1:6" x14ac:dyDescent="0.35">
      <c r="A2476" t="s">
        <v>2555</v>
      </c>
      <c r="B2476">
        <v>1983</v>
      </c>
      <c r="C2476" t="s">
        <v>56</v>
      </c>
      <c r="D2476" t="s">
        <v>73</v>
      </c>
      <c r="E2476" t="s">
        <v>74</v>
      </c>
      <c r="F2476">
        <v>1</v>
      </c>
    </row>
    <row r="2477" spans="1:6" x14ac:dyDescent="0.35">
      <c r="A2477" t="s">
        <v>2556</v>
      </c>
      <c r="B2477">
        <v>1983</v>
      </c>
      <c r="C2477" t="s">
        <v>56</v>
      </c>
      <c r="D2477" t="s">
        <v>441</v>
      </c>
      <c r="E2477" t="s">
        <v>74</v>
      </c>
      <c r="F2477">
        <v>1</v>
      </c>
    </row>
    <row r="2478" spans="1:6" x14ac:dyDescent="0.35">
      <c r="A2478" t="s">
        <v>2557</v>
      </c>
      <c r="B2478">
        <v>1983</v>
      </c>
      <c r="C2478" t="s">
        <v>56</v>
      </c>
      <c r="D2478" t="s">
        <v>73</v>
      </c>
      <c r="E2478" t="s">
        <v>74</v>
      </c>
      <c r="F2478">
        <v>1</v>
      </c>
    </row>
    <row r="2479" spans="1:6" x14ac:dyDescent="0.35">
      <c r="A2479" t="s">
        <v>2558</v>
      </c>
      <c r="B2479">
        <v>1983</v>
      </c>
      <c r="C2479" t="s">
        <v>56</v>
      </c>
      <c r="D2479" t="s">
        <v>73</v>
      </c>
      <c r="E2479" t="s">
        <v>74</v>
      </c>
      <c r="F2479">
        <v>1</v>
      </c>
    </row>
    <row r="2480" spans="1:6" x14ac:dyDescent="0.35">
      <c r="A2480" t="s">
        <v>2559</v>
      </c>
      <c r="B2480">
        <v>1983</v>
      </c>
      <c r="C2480" t="s">
        <v>56</v>
      </c>
      <c r="D2480" t="s">
        <v>117</v>
      </c>
      <c r="E2480" t="s">
        <v>74</v>
      </c>
      <c r="F2480">
        <v>1</v>
      </c>
    </row>
    <row r="2481" spans="1:6" x14ac:dyDescent="0.35">
      <c r="A2481" t="s">
        <v>2560</v>
      </c>
      <c r="B2481">
        <v>1983</v>
      </c>
      <c r="C2481" t="s">
        <v>56</v>
      </c>
      <c r="D2481" t="s">
        <v>73</v>
      </c>
      <c r="E2481" t="s">
        <v>74</v>
      </c>
      <c r="F2481">
        <v>1</v>
      </c>
    </row>
    <row r="2482" spans="1:6" x14ac:dyDescent="0.35">
      <c r="A2482" t="s">
        <v>2561</v>
      </c>
      <c r="B2482">
        <v>1983</v>
      </c>
      <c r="C2482" t="s">
        <v>54</v>
      </c>
      <c r="D2482" t="s">
        <v>73</v>
      </c>
      <c r="E2482" t="s">
        <v>74</v>
      </c>
      <c r="F2482">
        <v>1</v>
      </c>
    </row>
    <row r="2483" spans="1:6" x14ac:dyDescent="0.35">
      <c r="A2483" t="s">
        <v>2562</v>
      </c>
      <c r="B2483">
        <v>1983</v>
      </c>
      <c r="C2483" t="s">
        <v>54</v>
      </c>
      <c r="D2483" t="s">
        <v>73</v>
      </c>
      <c r="E2483" t="s">
        <v>74</v>
      </c>
      <c r="F2483">
        <v>1</v>
      </c>
    </row>
    <row r="2484" spans="1:6" x14ac:dyDescent="0.35">
      <c r="A2484" t="s">
        <v>2563</v>
      </c>
      <c r="B2484">
        <v>1983</v>
      </c>
      <c r="C2484" t="s">
        <v>56</v>
      </c>
      <c r="D2484" t="s">
        <v>73</v>
      </c>
      <c r="E2484" t="s">
        <v>74</v>
      </c>
      <c r="F2484">
        <v>1</v>
      </c>
    </row>
    <row r="2485" spans="1:6" x14ac:dyDescent="0.35">
      <c r="A2485" t="s">
        <v>2564</v>
      </c>
      <c r="B2485">
        <v>1983</v>
      </c>
      <c r="C2485" t="s">
        <v>56</v>
      </c>
      <c r="D2485" t="s">
        <v>73</v>
      </c>
      <c r="E2485" t="s">
        <v>74</v>
      </c>
      <c r="F2485">
        <v>1</v>
      </c>
    </row>
    <row r="2486" spans="1:6" x14ac:dyDescent="0.35">
      <c r="A2486" t="s">
        <v>2565</v>
      </c>
      <c r="B2486">
        <v>1983</v>
      </c>
      <c r="C2486" t="s">
        <v>55</v>
      </c>
      <c r="D2486" t="s">
        <v>73</v>
      </c>
      <c r="E2486" t="s">
        <v>74</v>
      </c>
      <c r="F2486">
        <v>1</v>
      </c>
    </row>
    <row r="2487" spans="1:6" x14ac:dyDescent="0.35">
      <c r="A2487" t="s">
        <v>2566</v>
      </c>
      <c r="B2487">
        <v>1983</v>
      </c>
      <c r="C2487" t="s">
        <v>54</v>
      </c>
      <c r="D2487" t="s">
        <v>73</v>
      </c>
      <c r="E2487" t="s">
        <v>74</v>
      </c>
      <c r="F2487">
        <v>1</v>
      </c>
    </row>
    <row r="2488" spans="1:6" x14ac:dyDescent="0.35">
      <c r="A2488" t="s">
        <v>2567</v>
      </c>
      <c r="B2488">
        <v>1983</v>
      </c>
      <c r="C2488" t="s">
        <v>54</v>
      </c>
      <c r="D2488" t="s">
        <v>73</v>
      </c>
      <c r="E2488" t="s">
        <v>74</v>
      </c>
      <c r="F2488">
        <v>1</v>
      </c>
    </row>
    <row r="2489" spans="1:6" x14ac:dyDescent="0.35">
      <c r="A2489" t="s">
        <v>2568</v>
      </c>
      <c r="B2489">
        <v>1983</v>
      </c>
      <c r="C2489" t="s">
        <v>55</v>
      </c>
      <c r="D2489" t="s">
        <v>73</v>
      </c>
      <c r="E2489" t="s">
        <v>76</v>
      </c>
      <c r="F2489">
        <v>1</v>
      </c>
    </row>
    <row r="2490" spans="1:6" x14ac:dyDescent="0.35">
      <c r="A2490" t="s">
        <v>2569</v>
      </c>
      <c r="B2490">
        <v>1983</v>
      </c>
      <c r="C2490" t="s">
        <v>54</v>
      </c>
      <c r="D2490" t="s">
        <v>73</v>
      </c>
      <c r="E2490" t="s">
        <v>76</v>
      </c>
      <c r="F2490">
        <v>1</v>
      </c>
    </row>
    <row r="2491" spans="1:6" x14ac:dyDescent="0.35">
      <c r="A2491" t="s">
        <v>2570</v>
      </c>
      <c r="B2491">
        <v>1983</v>
      </c>
      <c r="C2491" t="s">
        <v>55</v>
      </c>
      <c r="D2491" t="s">
        <v>73</v>
      </c>
      <c r="E2491" t="s">
        <v>76</v>
      </c>
      <c r="F2491">
        <v>1</v>
      </c>
    </row>
    <row r="2492" spans="1:6" x14ac:dyDescent="0.35">
      <c r="A2492" t="s">
        <v>2571</v>
      </c>
      <c r="B2492">
        <v>1983</v>
      </c>
      <c r="C2492" t="s">
        <v>55</v>
      </c>
      <c r="D2492" t="s">
        <v>73</v>
      </c>
      <c r="E2492" t="s">
        <v>76</v>
      </c>
      <c r="F2492">
        <v>1</v>
      </c>
    </row>
    <row r="2493" spans="1:6" x14ac:dyDescent="0.35">
      <c r="A2493" t="s">
        <v>2572</v>
      </c>
      <c r="B2493">
        <v>1983</v>
      </c>
      <c r="C2493" t="s">
        <v>55</v>
      </c>
      <c r="D2493" t="s">
        <v>73</v>
      </c>
      <c r="E2493" t="s">
        <v>76</v>
      </c>
      <c r="F2493">
        <v>1</v>
      </c>
    </row>
    <row r="2494" spans="1:6" x14ac:dyDescent="0.35">
      <c r="A2494" t="s">
        <v>2573</v>
      </c>
      <c r="B2494">
        <v>1983</v>
      </c>
      <c r="C2494" t="s">
        <v>55</v>
      </c>
      <c r="D2494" t="s">
        <v>73</v>
      </c>
      <c r="E2494" t="s">
        <v>76</v>
      </c>
      <c r="F2494">
        <v>1</v>
      </c>
    </row>
    <row r="2495" spans="1:6" x14ac:dyDescent="0.35">
      <c r="A2495" t="s">
        <v>2574</v>
      </c>
      <c r="B2495">
        <v>1983</v>
      </c>
      <c r="C2495" t="s">
        <v>55</v>
      </c>
      <c r="D2495" t="s">
        <v>73</v>
      </c>
      <c r="E2495" t="s">
        <v>76</v>
      </c>
      <c r="F2495">
        <v>1</v>
      </c>
    </row>
    <row r="2496" spans="1:6" x14ac:dyDescent="0.35">
      <c r="A2496" t="s">
        <v>2575</v>
      </c>
      <c r="B2496">
        <v>1983</v>
      </c>
      <c r="C2496" t="s">
        <v>54</v>
      </c>
      <c r="D2496" t="s">
        <v>73</v>
      </c>
      <c r="E2496" t="s">
        <v>76</v>
      </c>
      <c r="F2496">
        <v>1</v>
      </c>
    </row>
    <row r="2497" spans="1:6" x14ac:dyDescent="0.35">
      <c r="A2497" t="s">
        <v>2576</v>
      </c>
      <c r="B2497">
        <v>1983</v>
      </c>
      <c r="C2497" t="s">
        <v>56</v>
      </c>
      <c r="D2497" t="s">
        <v>73</v>
      </c>
      <c r="E2497" t="s">
        <v>76</v>
      </c>
      <c r="F2497">
        <v>1</v>
      </c>
    </row>
    <row r="2498" spans="1:6" x14ac:dyDescent="0.35">
      <c r="A2498" t="s">
        <v>2577</v>
      </c>
      <c r="B2498">
        <v>1983</v>
      </c>
      <c r="C2498" t="s">
        <v>56</v>
      </c>
      <c r="D2498" t="s">
        <v>73</v>
      </c>
      <c r="E2498" t="s">
        <v>76</v>
      </c>
      <c r="F2498">
        <v>1</v>
      </c>
    </row>
    <row r="2499" spans="1:6" x14ac:dyDescent="0.35">
      <c r="A2499" t="s">
        <v>2578</v>
      </c>
      <c r="B2499">
        <v>1983</v>
      </c>
      <c r="C2499" t="s">
        <v>56</v>
      </c>
      <c r="D2499" t="s">
        <v>73</v>
      </c>
      <c r="E2499" t="s">
        <v>76</v>
      </c>
      <c r="F2499">
        <v>1</v>
      </c>
    </row>
    <row r="2500" spans="1:6" x14ac:dyDescent="0.35">
      <c r="A2500" t="s">
        <v>2579</v>
      </c>
      <c r="B2500">
        <v>1983</v>
      </c>
      <c r="C2500" t="s">
        <v>54</v>
      </c>
      <c r="D2500" t="s">
        <v>73</v>
      </c>
      <c r="E2500" t="s">
        <v>76</v>
      </c>
      <c r="F2500">
        <v>1</v>
      </c>
    </row>
    <row r="2501" spans="1:6" x14ac:dyDescent="0.35">
      <c r="A2501" t="s">
        <v>2580</v>
      </c>
      <c r="B2501">
        <v>1983</v>
      </c>
      <c r="C2501" t="s">
        <v>55</v>
      </c>
      <c r="D2501" t="s">
        <v>73</v>
      </c>
      <c r="E2501" t="s">
        <v>76</v>
      </c>
      <c r="F2501">
        <v>1</v>
      </c>
    </row>
    <row r="2502" spans="1:6" x14ac:dyDescent="0.35">
      <c r="A2502" t="s">
        <v>2581</v>
      </c>
      <c r="B2502">
        <v>1983</v>
      </c>
      <c r="C2502" t="s">
        <v>55</v>
      </c>
      <c r="D2502" t="s">
        <v>73</v>
      </c>
      <c r="E2502" t="s">
        <v>76</v>
      </c>
      <c r="F2502">
        <v>1</v>
      </c>
    </row>
    <row r="2503" spans="1:6" x14ac:dyDescent="0.35">
      <c r="A2503" t="s">
        <v>2582</v>
      </c>
      <c r="B2503">
        <v>1983</v>
      </c>
      <c r="C2503" t="s">
        <v>55</v>
      </c>
      <c r="D2503" t="s">
        <v>73</v>
      </c>
      <c r="E2503" t="s">
        <v>76</v>
      </c>
      <c r="F2503">
        <v>1</v>
      </c>
    </row>
    <row r="2504" spans="1:6" x14ac:dyDescent="0.35">
      <c r="A2504" t="s">
        <v>2583</v>
      </c>
      <c r="B2504">
        <v>1983</v>
      </c>
      <c r="C2504" t="s">
        <v>54</v>
      </c>
      <c r="D2504" t="s">
        <v>73</v>
      </c>
      <c r="E2504" t="s">
        <v>76</v>
      </c>
      <c r="F2504">
        <v>1</v>
      </c>
    </row>
    <row r="2505" spans="1:6" x14ac:dyDescent="0.35">
      <c r="A2505" t="s">
        <v>2584</v>
      </c>
      <c r="B2505">
        <v>1983</v>
      </c>
      <c r="C2505" t="s">
        <v>54</v>
      </c>
      <c r="D2505" t="s">
        <v>73</v>
      </c>
      <c r="E2505" t="s">
        <v>76</v>
      </c>
      <c r="F2505">
        <v>1</v>
      </c>
    </row>
    <row r="2506" spans="1:6" x14ac:dyDescent="0.35">
      <c r="A2506" t="s">
        <v>2585</v>
      </c>
      <c r="B2506">
        <v>1983</v>
      </c>
      <c r="C2506" t="s">
        <v>55</v>
      </c>
      <c r="D2506" t="s">
        <v>73</v>
      </c>
      <c r="E2506" t="s">
        <v>76</v>
      </c>
      <c r="F2506">
        <v>1</v>
      </c>
    </row>
    <row r="2507" spans="1:6" x14ac:dyDescent="0.35">
      <c r="A2507" t="s">
        <v>2586</v>
      </c>
      <c r="B2507">
        <v>1983</v>
      </c>
      <c r="C2507" t="s">
        <v>55</v>
      </c>
      <c r="D2507" t="s">
        <v>73</v>
      </c>
      <c r="E2507" t="s">
        <v>76</v>
      </c>
      <c r="F2507">
        <v>1</v>
      </c>
    </row>
    <row r="2508" spans="1:6" x14ac:dyDescent="0.35">
      <c r="A2508" t="s">
        <v>2587</v>
      </c>
      <c r="B2508">
        <v>1983</v>
      </c>
      <c r="C2508" t="s">
        <v>55</v>
      </c>
      <c r="D2508" t="s">
        <v>73</v>
      </c>
      <c r="E2508" t="s">
        <v>76</v>
      </c>
      <c r="F2508">
        <v>1</v>
      </c>
    </row>
    <row r="2509" spans="1:6" x14ac:dyDescent="0.35">
      <c r="A2509" t="s">
        <v>2588</v>
      </c>
      <c r="B2509">
        <v>1983</v>
      </c>
      <c r="C2509" t="s">
        <v>55</v>
      </c>
      <c r="D2509" t="s">
        <v>117</v>
      </c>
      <c r="E2509" t="s">
        <v>76</v>
      </c>
      <c r="F2509">
        <v>0</v>
      </c>
    </row>
    <row r="2510" spans="1:6" x14ac:dyDescent="0.35">
      <c r="A2510" t="s">
        <v>2589</v>
      </c>
      <c r="B2510">
        <v>1983</v>
      </c>
      <c r="C2510" t="s">
        <v>55</v>
      </c>
      <c r="D2510" t="s">
        <v>73</v>
      </c>
      <c r="E2510" t="s">
        <v>76</v>
      </c>
      <c r="F2510">
        <v>1</v>
      </c>
    </row>
    <row r="2511" spans="1:6" x14ac:dyDescent="0.35">
      <c r="A2511" t="s">
        <v>2590</v>
      </c>
      <c r="B2511">
        <v>1983</v>
      </c>
      <c r="C2511" t="s">
        <v>55</v>
      </c>
      <c r="D2511" t="s">
        <v>73</v>
      </c>
      <c r="E2511" t="s">
        <v>76</v>
      </c>
      <c r="F2511">
        <v>1</v>
      </c>
    </row>
    <row r="2512" spans="1:6" x14ac:dyDescent="0.35">
      <c r="A2512" t="s">
        <v>2591</v>
      </c>
      <c r="B2512">
        <v>1983</v>
      </c>
      <c r="C2512" t="s">
        <v>56</v>
      </c>
      <c r="D2512" t="s">
        <v>73</v>
      </c>
      <c r="E2512" t="s">
        <v>76</v>
      </c>
      <c r="F2512">
        <v>1</v>
      </c>
    </row>
    <row r="2513" spans="1:6" x14ac:dyDescent="0.35">
      <c r="A2513" t="s">
        <v>2592</v>
      </c>
      <c r="B2513">
        <v>1983</v>
      </c>
      <c r="C2513" t="s">
        <v>55</v>
      </c>
      <c r="D2513" t="s">
        <v>73</v>
      </c>
      <c r="E2513" t="s">
        <v>76</v>
      </c>
      <c r="F2513">
        <v>1</v>
      </c>
    </row>
    <row r="2514" spans="1:6" x14ac:dyDescent="0.35">
      <c r="A2514" t="s">
        <v>2593</v>
      </c>
      <c r="B2514">
        <v>1983</v>
      </c>
      <c r="C2514" t="s">
        <v>54</v>
      </c>
      <c r="D2514" t="s">
        <v>73</v>
      </c>
      <c r="E2514" t="s">
        <v>76</v>
      </c>
      <c r="F2514">
        <v>1</v>
      </c>
    </row>
    <row r="2515" spans="1:6" x14ac:dyDescent="0.35">
      <c r="A2515" t="s">
        <v>2594</v>
      </c>
      <c r="B2515">
        <v>1983</v>
      </c>
      <c r="C2515" t="s">
        <v>56</v>
      </c>
      <c r="D2515" t="s">
        <v>73</v>
      </c>
      <c r="E2515" t="s">
        <v>76</v>
      </c>
      <c r="F2515">
        <v>1</v>
      </c>
    </row>
    <row r="2516" spans="1:6" x14ac:dyDescent="0.35">
      <c r="A2516" t="s">
        <v>2595</v>
      </c>
      <c r="B2516">
        <v>1983</v>
      </c>
      <c r="C2516" t="s">
        <v>56</v>
      </c>
      <c r="D2516" t="s">
        <v>73</v>
      </c>
      <c r="E2516" t="s">
        <v>76</v>
      </c>
      <c r="F2516">
        <v>1</v>
      </c>
    </row>
    <row r="2517" spans="1:6" x14ac:dyDescent="0.35">
      <c r="A2517" t="s">
        <v>2596</v>
      </c>
      <c r="B2517">
        <v>1983</v>
      </c>
      <c r="C2517" t="s">
        <v>56</v>
      </c>
      <c r="D2517" t="s">
        <v>117</v>
      </c>
      <c r="E2517" t="s">
        <v>76</v>
      </c>
      <c r="F2517">
        <v>1</v>
      </c>
    </row>
    <row r="2518" spans="1:6" x14ac:dyDescent="0.35">
      <c r="A2518" t="s">
        <v>2597</v>
      </c>
      <c r="B2518">
        <v>1983</v>
      </c>
      <c r="C2518" t="s">
        <v>54</v>
      </c>
      <c r="D2518" t="s">
        <v>73</v>
      </c>
      <c r="E2518" t="s">
        <v>76</v>
      </c>
      <c r="F2518">
        <v>1</v>
      </c>
    </row>
    <row r="2519" spans="1:6" x14ac:dyDescent="0.35">
      <c r="A2519" t="s">
        <v>2598</v>
      </c>
      <c r="B2519">
        <v>1983</v>
      </c>
      <c r="C2519" t="s">
        <v>55</v>
      </c>
      <c r="D2519" t="s">
        <v>73</v>
      </c>
      <c r="E2519" t="s">
        <v>76</v>
      </c>
      <c r="F2519">
        <v>1</v>
      </c>
    </row>
    <row r="2520" spans="1:6" x14ac:dyDescent="0.35">
      <c r="A2520" t="s">
        <v>2599</v>
      </c>
      <c r="B2520">
        <v>1983</v>
      </c>
      <c r="C2520" t="s">
        <v>55</v>
      </c>
      <c r="D2520" t="s">
        <v>73</v>
      </c>
      <c r="E2520" t="s">
        <v>76</v>
      </c>
      <c r="F2520">
        <v>1</v>
      </c>
    </row>
    <row r="2521" spans="1:6" x14ac:dyDescent="0.35">
      <c r="A2521" t="s">
        <v>2600</v>
      </c>
      <c r="B2521">
        <v>1983</v>
      </c>
      <c r="C2521" t="s">
        <v>55</v>
      </c>
      <c r="D2521" t="s">
        <v>73</v>
      </c>
      <c r="E2521" t="s">
        <v>76</v>
      </c>
      <c r="F2521">
        <v>1</v>
      </c>
    </row>
    <row r="2522" spans="1:6" x14ac:dyDescent="0.35">
      <c r="A2522" t="s">
        <v>2601</v>
      </c>
      <c r="B2522">
        <v>1983</v>
      </c>
      <c r="C2522" t="s">
        <v>56</v>
      </c>
      <c r="D2522" t="s">
        <v>73</v>
      </c>
      <c r="E2522" t="s">
        <v>76</v>
      </c>
      <c r="F2522">
        <v>1</v>
      </c>
    </row>
    <row r="2523" spans="1:6" x14ac:dyDescent="0.35">
      <c r="A2523" t="s">
        <v>2602</v>
      </c>
      <c r="B2523">
        <v>1983</v>
      </c>
      <c r="C2523" t="s">
        <v>56</v>
      </c>
      <c r="D2523" t="s">
        <v>73</v>
      </c>
      <c r="E2523" t="s">
        <v>76</v>
      </c>
      <c r="F2523">
        <v>1</v>
      </c>
    </row>
    <row r="2524" spans="1:6" x14ac:dyDescent="0.35">
      <c r="A2524" t="s">
        <v>2603</v>
      </c>
      <c r="B2524">
        <v>1983</v>
      </c>
      <c r="C2524" t="s">
        <v>56</v>
      </c>
      <c r="D2524" t="s">
        <v>73</v>
      </c>
      <c r="E2524" t="s">
        <v>76</v>
      </c>
      <c r="F2524">
        <v>1</v>
      </c>
    </row>
    <row r="2525" spans="1:6" x14ac:dyDescent="0.35">
      <c r="A2525" t="s">
        <v>2604</v>
      </c>
      <c r="B2525">
        <v>1983</v>
      </c>
      <c r="C2525" t="s">
        <v>56</v>
      </c>
      <c r="D2525" t="s">
        <v>73</v>
      </c>
      <c r="E2525" t="s">
        <v>76</v>
      </c>
      <c r="F2525">
        <v>1</v>
      </c>
    </row>
    <row r="2526" spans="1:6" x14ac:dyDescent="0.35">
      <c r="A2526" t="s">
        <v>2605</v>
      </c>
      <c r="B2526">
        <v>1983</v>
      </c>
      <c r="C2526" t="s">
        <v>54</v>
      </c>
      <c r="D2526" t="s">
        <v>73</v>
      </c>
      <c r="E2526" t="s">
        <v>76</v>
      </c>
      <c r="F2526">
        <v>1</v>
      </c>
    </row>
    <row r="2527" spans="1:6" x14ac:dyDescent="0.35">
      <c r="A2527" t="s">
        <v>2606</v>
      </c>
      <c r="B2527">
        <v>1983</v>
      </c>
      <c r="C2527" t="s">
        <v>54</v>
      </c>
      <c r="D2527" t="s">
        <v>73</v>
      </c>
      <c r="E2527" t="s">
        <v>76</v>
      </c>
      <c r="F2527">
        <v>1</v>
      </c>
    </row>
    <row r="2528" spans="1:6" x14ac:dyDescent="0.35">
      <c r="A2528" t="s">
        <v>2607</v>
      </c>
      <c r="B2528">
        <v>1983</v>
      </c>
      <c r="C2528" t="s">
        <v>54</v>
      </c>
      <c r="D2528" t="s">
        <v>73</v>
      </c>
      <c r="E2528" t="s">
        <v>76</v>
      </c>
      <c r="F2528">
        <v>1</v>
      </c>
    </row>
    <row r="2529" spans="1:6" x14ac:dyDescent="0.35">
      <c r="A2529" t="s">
        <v>2608</v>
      </c>
      <c r="B2529">
        <v>1983</v>
      </c>
      <c r="C2529" t="s">
        <v>54</v>
      </c>
      <c r="D2529" t="s">
        <v>73</v>
      </c>
      <c r="E2529" t="s">
        <v>76</v>
      </c>
      <c r="F2529">
        <v>1</v>
      </c>
    </row>
    <row r="2530" spans="1:6" x14ac:dyDescent="0.35">
      <c r="A2530" t="s">
        <v>2609</v>
      </c>
      <c r="B2530">
        <v>1983</v>
      </c>
      <c r="C2530" t="s">
        <v>54</v>
      </c>
      <c r="D2530" t="s">
        <v>73</v>
      </c>
      <c r="E2530" t="s">
        <v>1288</v>
      </c>
      <c r="F2530">
        <v>1</v>
      </c>
    </row>
    <row r="2531" spans="1:6" x14ac:dyDescent="0.35">
      <c r="A2531" t="s">
        <v>2610</v>
      </c>
      <c r="B2531">
        <v>1983</v>
      </c>
      <c r="C2531" t="s">
        <v>54</v>
      </c>
      <c r="D2531" t="s">
        <v>73</v>
      </c>
      <c r="E2531" t="s">
        <v>1288</v>
      </c>
      <c r="F2531">
        <v>1</v>
      </c>
    </row>
    <row r="2532" spans="1:6" x14ac:dyDescent="0.35">
      <c r="A2532" t="s">
        <v>2611</v>
      </c>
      <c r="B2532">
        <v>1983</v>
      </c>
      <c r="C2532" t="s">
        <v>54</v>
      </c>
      <c r="D2532" t="s">
        <v>73</v>
      </c>
      <c r="E2532" t="s">
        <v>1288</v>
      </c>
      <c r="F2532">
        <v>1</v>
      </c>
    </row>
    <row r="2533" spans="1:6" x14ac:dyDescent="0.35">
      <c r="A2533" t="s">
        <v>2612</v>
      </c>
      <c r="B2533">
        <v>1983</v>
      </c>
      <c r="C2533" t="s">
        <v>54</v>
      </c>
      <c r="D2533" t="s">
        <v>73</v>
      </c>
      <c r="E2533" t="s">
        <v>1288</v>
      </c>
      <c r="F2533">
        <v>1</v>
      </c>
    </row>
    <row r="2534" spans="1:6" x14ac:dyDescent="0.35">
      <c r="A2534" t="s">
        <v>2613</v>
      </c>
      <c r="B2534">
        <v>1983</v>
      </c>
      <c r="C2534" t="s">
        <v>54</v>
      </c>
      <c r="D2534" t="s">
        <v>73</v>
      </c>
      <c r="E2534" t="s">
        <v>1288</v>
      </c>
      <c r="F2534">
        <v>1</v>
      </c>
    </row>
    <row r="2535" spans="1:6" x14ac:dyDescent="0.35">
      <c r="A2535" t="s">
        <v>2614</v>
      </c>
      <c r="B2535">
        <v>1983</v>
      </c>
      <c r="C2535" t="s">
        <v>54</v>
      </c>
      <c r="D2535" t="s">
        <v>73</v>
      </c>
      <c r="E2535" t="s">
        <v>406</v>
      </c>
      <c r="F2535">
        <v>1</v>
      </c>
    </row>
    <row r="2536" spans="1:6" x14ac:dyDescent="0.35">
      <c r="A2536" t="s">
        <v>2615</v>
      </c>
      <c r="B2536">
        <v>1983</v>
      </c>
      <c r="C2536" t="s">
        <v>54</v>
      </c>
      <c r="D2536" t="s">
        <v>73</v>
      </c>
      <c r="E2536" t="s">
        <v>406</v>
      </c>
      <c r="F2536">
        <v>1</v>
      </c>
    </row>
    <row r="2537" spans="1:6" x14ac:dyDescent="0.35">
      <c r="A2537" t="s">
        <v>2616</v>
      </c>
      <c r="B2537">
        <v>1983</v>
      </c>
      <c r="C2537" t="s">
        <v>55</v>
      </c>
      <c r="D2537" t="s">
        <v>73</v>
      </c>
      <c r="E2537" t="s">
        <v>406</v>
      </c>
      <c r="F2537">
        <v>1</v>
      </c>
    </row>
    <row r="2538" spans="1:6" x14ac:dyDescent="0.35">
      <c r="A2538" t="s">
        <v>2617</v>
      </c>
      <c r="B2538">
        <v>1983</v>
      </c>
      <c r="C2538" t="s">
        <v>55</v>
      </c>
      <c r="D2538" t="s">
        <v>73</v>
      </c>
      <c r="E2538" t="s">
        <v>406</v>
      </c>
      <c r="F2538">
        <v>1</v>
      </c>
    </row>
    <row r="2539" spans="1:6" x14ac:dyDescent="0.35">
      <c r="A2539" t="s">
        <v>2618</v>
      </c>
      <c r="B2539">
        <v>1983</v>
      </c>
      <c r="C2539" t="s">
        <v>55</v>
      </c>
      <c r="D2539" t="s">
        <v>73</v>
      </c>
      <c r="E2539" t="s">
        <v>406</v>
      </c>
      <c r="F2539">
        <v>1</v>
      </c>
    </row>
    <row r="2540" spans="1:6" x14ac:dyDescent="0.35">
      <c r="A2540" t="s">
        <v>2619</v>
      </c>
      <c r="B2540">
        <v>1983</v>
      </c>
      <c r="C2540" t="s">
        <v>55</v>
      </c>
      <c r="D2540" t="s">
        <v>117</v>
      </c>
      <c r="E2540" t="s">
        <v>406</v>
      </c>
      <c r="F2540">
        <v>0</v>
      </c>
    </row>
    <row r="2541" spans="1:6" x14ac:dyDescent="0.35">
      <c r="A2541" t="s">
        <v>2620</v>
      </c>
      <c r="B2541">
        <v>1983</v>
      </c>
      <c r="C2541" t="s">
        <v>55</v>
      </c>
      <c r="D2541" t="s">
        <v>73</v>
      </c>
      <c r="E2541" t="s">
        <v>406</v>
      </c>
      <c r="F2541">
        <v>1</v>
      </c>
    </row>
    <row r="2542" spans="1:6" x14ac:dyDescent="0.35">
      <c r="A2542" t="s">
        <v>2621</v>
      </c>
      <c r="B2542">
        <v>1983</v>
      </c>
      <c r="C2542" t="s">
        <v>56</v>
      </c>
      <c r="D2542" t="s">
        <v>73</v>
      </c>
      <c r="E2542" t="s">
        <v>406</v>
      </c>
      <c r="F2542">
        <v>1</v>
      </c>
    </row>
    <row r="2543" spans="1:6" x14ac:dyDescent="0.35">
      <c r="A2543" t="s">
        <v>2622</v>
      </c>
      <c r="B2543">
        <v>1983</v>
      </c>
      <c r="C2543" t="s">
        <v>54</v>
      </c>
      <c r="D2543" t="s">
        <v>73</v>
      </c>
      <c r="E2543" t="s">
        <v>406</v>
      </c>
      <c r="F2543">
        <v>1</v>
      </c>
    </row>
    <row r="2544" spans="1:6" x14ac:dyDescent="0.35">
      <c r="A2544" t="s">
        <v>2623</v>
      </c>
      <c r="B2544">
        <v>1983</v>
      </c>
      <c r="C2544" t="s">
        <v>54</v>
      </c>
      <c r="D2544" t="s">
        <v>117</v>
      </c>
      <c r="E2544" t="s">
        <v>406</v>
      </c>
      <c r="F2544">
        <v>0</v>
      </c>
    </row>
    <row r="2545" spans="1:6" x14ac:dyDescent="0.35">
      <c r="A2545" t="s">
        <v>2624</v>
      </c>
      <c r="B2545">
        <v>1983</v>
      </c>
      <c r="C2545" t="s">
        <v>54</v>
      </c>
      <c r="D2545" t="s">
        <v>73</v>
      </c>
      <c r="E2545" t="s">
        <v>406</v>
      </c>
      <c r="F2545">
        <v>1</v>
      </c>
    </row>
    <row r="2546" spans="1:6" x14ac:dyDescent="0.35">
      <c r="A2546" t="s">
        <v>2625</v>
      </c>
      <c r="B2546">
        <v>1983</v>
      </c>
      <c r="C2546" t="s">
        <v>54</v>
      </c>
      <c r="D2546" t="s">
        <v>73</v>
      </c>
      <c r="E2546" t="s">
        <v>406</v>
      </c>
      <c r="F2546">
        <v>1</v>
      </c>
    </row>
    <row r="2547" spans="1:6" x14ac:dyDescent="0.35">
      <c r="A2547" t="s">
        <v>2626</v>
      </c>
      <c r="B2547">
        <v>1983</v>
      </c>
      <c r="C2547" t="s">
        <v>54</v>
      </c>
      <c r="D2547" t="s">
        <v>73</v>
      </c>
      <c r="E2547" t="s">
        <v>1288</v>
      </c>
      <c r="F2547">
        <v>1</v>
      </c>
    </row>
    <row r="2548" spans="1:6" x14ac:dyDescent="0.35">
      <c r="A2548" t="s">
        <v>2627</v>
      </c>
      <c r="B2548">
        <v>1983</v>
      </c>
      <c r="C2548" t="s">
        <v>54</v>
      </c>
      <c r="D2548" t="s">
        <v>73</v>
      </c>
      <c r="E2548" t="s">
        <v>1288</v>
      </c>
      <c r="F2548">
        <v>1</v>
      </c>
    </row>
    <row r="2549" spans="1:6" x14ac:dyDescent="0.35">
      <c r="A2549" t="s">
        <v>2628</v>
      </c>
      <c r="B2549">
        <v>1983</v>
      </c>
      <c r="C2549" t="s">
        <v>54</v>
      </c>
      <c r="D2549" t="s">
        <v>73</v>
      </c>
      <c r="E2549" t="s">
        <v>1288</v>
      </c>
      <c r="F2549">
        <v>1</v>
      </c>
    </row>
    <row r="2550" spans="1:6" x14ac:dyDescent="0.35">
      <c r="A2550" t="s">
        <v>2629</v>
      </c>
      <c r="B2550">
        <v>1983</v>
      </c>
      <c r="C2550" t="s">
        <v>54</v>
      </c>
      <c r="D2550" t="s">
        <v>73</v>
      </c>
      <c r="E2550" t="s">
        <v>1288</v>
      </c>
      <c r="F2550">
        <v>1</v>
      </c>
    </row>
    <row r="2551" spans="1:6" x14ac:dyDescent="0.35">
      <c r="A2551" t="s">
        <v>2630</v>
      </c>
      <c r="B2551">
        <v>1984</v>
      </c>
      <c r="C2551" t="s">
        <v>56</v>
      </c>
      <c r="D2551" t="s">
        <v>73</v>
      </c>
      <c r="E2551" t="s">
        <v>406</v>
      </c>
      <c r="F2551">
        <v>1</v>
      </c>
    </row>
    <row r="2552" spans="1:6" x14ac:dyDescent="0.35">
      <c r="A2552" t="s">
        <v>2631</v>
      </c>
      <c r="B2552">
        <v>1984</v>
      </c>
      <c r="C2552" t="s">
        <v>56</v>
      </c>
      <c r="D2552" t="s">
        <v>117</v>
      </c>
      <c r="E2552" t="s">
        <v>406</v>
      </c>
      <c r="F2552">
        <v>1</v>
      </c>
    </row>
    <row r="2553" spans="1:6" x14ac:dyDescent="0.35">
      <c r="A2553" t="s">
        <v>2632</v>
      </c>
      <c r="B2553">
        <v>1984</v>
      </c>
      <c r="C2553" t="s">
        <v>56</v>
      </c>
      <c r="D2553" t="s">
        <v>73</v>
      </c>
      <c r="E2553" t="s">
        <v>406</v>
      </c>
      <c r="F2553">
        <v>1</v>
      </c>
    </row>
    <row r="2554" spans="1:6" x14ac:dyDescent="0.35">
      <c r="A2554" t="s">
        <v>2633</v>
      </c>
      <c r="B2554">
        <v>1984</v>
      </c>
      <c r="C2554" t="s">
        <v>54</v>
      </c>
      <c r="D2554" t="s">
        <v>73</v>
      </c>
      <c r="E2554" t="s">
        <v>270</v>
      </c>
      <c r="F2554">
        <v>1</v>
      </c>
    </row>
    <row r="2555" spans="1:6" x14ac:dyDescent="0.35">
      <c r="A2555" t="s">
        <v>2634</v>
      </c>
      <c r="B2555">
        <v>1984</v>
      </c>
      <c r="C2555" t="s">
        <v>56</v>
      </c>
      <c r="D2555" t="s">
        <v>73</v>
      </c>
      <c r="E2555" t="s">
        <v>74</v>
      </c>
      <c r="F2555">
        <v>1</v>
      </c>
    </row>
    <row r="2556" spans="1:6" x14ac:dyDescent="0.35">
      <c r="A2556" t="s">
        <v>2635</v>
      </c>
      <c r="B2556">
        <v>1984</v>
      </c>
      <c r="C2556" t="s">
        <v>56</v>
      </c>
      <c r="D2556" t="s">
        <v>73</v>
      </c>
      <c r="E2556" t="s">
        <v>74</v>
      </c>
      <c r="F2556">
        <v>1</v>
      </c>
    </row>
    <row r="2557" spans="1:6" x14ac:dyDescent="0.35">
      <c r="A2557" t="s">
        <v>2636</v>
      </c>
      <c r="B2557">
        <v>1984</v>
      </c>
      <c r="C2557" t="s">
        <v>56</v>
      </c>
      <c r="D2557" t="s">
        <v>73</v>
      </c>
      <c r="E2557" t="s">
        <v>74</v>
      </c>
      <c r="F2557">
        <v>1</v>
      </c>
    </row>
    <row r="2558" spans="1:6" x14ac:dyDescent="0.35">
      <c r="A2558" t="s">
        <v>2637</v>
      </c>
      <c r="B2558">
        <v>1984</v>
      </c>
      <c r="C2558" t="s">
        <v>56</v>
      </c>
      <c r="D2558" t="s">
        <v>73</v>
      </c>
      <c r="E2558" t="s">
        <v>270</v>
      </c>
      <c r="F2558">
        <v>1</v>
      </c>
    </row>
    <row r="2559" spans="1:6" x14ac:dyDescent="0.35">
      <c r="A2559" t="s">
        <v>2638</v>
      </c>
      <c r="B2559">
        <v>1984</v>
      </c>
      <c r="C2559" t="s">
        <v>56</v>
      </c>
      <c r="D2559" t="s">
        <v>73</v>
      </c>
      <c r="E2559" t="s">
        <v>270</v>
      </c>
      <c r="F2559">
        <v>1</v>
      </c>
    </row>
    <row r="2560" spans="1:6" x14ac:dyDescent="0.35">
      <c r="A2560" t="s">
        <v>2639</v>
      </c>
      <c r="B2560">
        <v>1984</v>
      </c>
      <c r="C2560" t="s">
        <v>54</v>
      </c>
      <c r="D2560" t="s">
        <v>73</v>
      </c>
      <c r="E2560" t="s">
        <v>74</v>
      </c>
      <c r="F2560">
        <v>1</v>
      </c>
    </row>
    <row r="2561" spans="1:6" x14ac:dyDescent="0.35">
      <c r="A2561" t="s">
        <v>2640</v>
      </c>
      <c r="B2561">
        <v>1984</v>
      </c>
      <c r="C2561" t="s">
        <v>54</v>
      </c>
      <c r="D2561" t="s">
        <v>73</v>
      </c>
      <c r="E2561" t="s">
        <v>74</v>
      </c>
      <c r="F2561">
        <v>1</v>
      </c>
    </row>
    <row r="2562" spans="1:6" x14ac:dyDescent="0.35">
      <c r="A2562" t="s">
        <v>2641</v>
      </c>
      <c r="B2562">
        <v>1984</v>
      </c>
      <c r="C2562" t="s">
        <v>54</v>
      </c>
      <c r="D2562" t="s">
        <v>73</v>
      </c>
      <c r="E2562" t="s">
        <v>74</v>
      </c>
      <c r="F2562">
        <v>1</v>
      </c>
    </row>
    <row r="2563" spans="1:6" x14ac:dyDescent="0.35">
      <c r="A2563" t="s">
        <v>2642</v>
      </c>
      <c r="B2563">
        <v>1984</v>
      </c>
      <c r="C2563" t="s">
        <v>54</v>
      </c>
      <c r="D2563" t="s">
        <v>73</v>
      </c>
      <c r="E2563" t="s">
        <v>74</v>
      </c>
      <c r="F2563">
        <v>1</v>
      </c>
    </row>
    <row r="2564" spans="1:6" x14ac:dyDescent="0.35">
      <c r="A2564" t="s">
        <v>2643</v>
      </c>
      <c r="B2564">
        <v>1984</v>
      </c>
      <c r="C2564" t="s">
        <v>55</v>
      </c>
      <c r="D2564" t="s">
        <v>73</v>
      </c>
      <c r="E2564" t="s">
        <v>74</v>
      </c>
      <c r="F2564">
        <v>1</v>
      </c>
    </row>
    <row r="2565" spans="1:6" x14ac:dyDescent="0.35">
      <c r="A2565" t="s">
        <v>2644</v>
      </c>
      <c r="B2565">
        <v>1984</v>
      </c>
      <c r="C2565" t="s">
        <v>54</v>
      </c>
      <c r="D2565" t="s">
        <v>73</v>
      </c>
      <c r="E2565" t="s">
        <v>74</v>
      </c>
      <c r="F2565">
        <v>1</v>
      </c>
    </row>
    <row r="2566" spans="1:6" x14ac:dyDescent="0.35">
      <c r="A2566" t="s">
        <v>2645</v>
      </c>
      <c r="B2566">
        <v>1984</v>
      </c>
      <c r="C2566" t="s">
        <v>54</v>
      </c>
      <c r="D2566" t="s">
        <v>73</v>
      </c>
      <c r="E2566" t="s">
        <v>74</v>
      </c>
      <c r="F2566">
        <v>1</v>
      </c>
    </row>
    <row r="2567" spans="1:6" x14ac:dyDescent="0.35">
      <c r="A2567" t="s">
        <v>2646</v>
      </c>
      <c r="B2567">
        <v>1984</v>
      </c>
      <c r="C2567" t="s">
        <v>54</v>
      </c>
      <c r="D2567" t="s">
        <v>73</v>
      </c>
      <c r="E2567" t="s">
        <v>74</v>
      </c>
      <c r="F2567">
        <v>1</v>
      </c>
    </row>
    <row r="2568" spans="1:6" x14ac:dyDescent="0.35">
      <c r="A2568" t="s">
        <v>2647</v>
      </c>
      <c r="B2568">
        <v>1984</v>
      </c>
      <c r="C2568" t="s">
        <v>55</v>
      </c>
      <c r="D2568" t="s">
        <v>73</v>
      </c>
      <c r="E2568" t="s">
        <v>74</v>
      </c>
      <c r="F2568">
        <v>1</v>
      </c>
    </row>
    <row r="2569" spans="1:6" x14ac:dyDescent="0.35">
      <c r="A2569" t="s">
        <v>2648</v>
      </c>
      <c r="B2569">
        <v>1984</v>
      </c>
      <c r="C2569" t="s">
        <v>55</v>
      </c>
      <c r="D2569" t="s">
        <v>73</v>
      </c>
      <c r="E2569" t="s">
        <v>74</v>
      </c>
      <c r="F2569">
        <v>1</v>
      </c>
    </row>
    <row r="2570" spans="1:6" x14ac:dyDescent="0.35">
      <c r="A2570" t="s">
        <v>2649</v>
      </c>
      <c r="B2570">
        <v>1984</v>
      </c>
      <c r="C2570" t="s">
        <v>56</v>
      </c>
      <c r="D2570" t="s">
        <v>73</v>
      </c>
      <c r="E2570" t="s">
        <v>74</v>
      </c>
      <c r="F2570">
        <v>1</v>
      </c>
    </row>
    <row r="2571" spans="1:6" x14ac:dyDescent="0.35">
      <c r="A2571" t="s">
        <v>2650</v>
      </c>
      <c r="B2571">
        <v>1984</v>
      </c>
      <c r="C2571" t="s">
        <v>56</v>
      </c>
      <c r="D2571" t="s">
        <v>73</v>
      </c>
      <c r="E2571" t="s">
        <v>74</v>
      </c>
      <c r="F2571">
        <v>1</v>
      </c>
    </row>
    <row r="2572" spans="1:6" x14ac:dyDescent="0.35">
      <c r="A2572" t="s">
        <v>2651</v>
      </c>
      <c r="B2572">
        <v>1984</v>
      </c>
      <c r="C2572" t="s">
        <v>56</v>
      </c>
      <c r="D2572" t="s">
        <v>73</v>
      </c>
      <c r="E2572" t="s">
        <v>74</v>
      </c>
      <c r="F2572">
        <v>1</v>
      </c>
    </row>
    <row r="2573" spans="1:6" x14ac:dyDescent="0.35">
      <c r="A2573" t="s">
        <v>2652</v>
      </c>
      <c r="B2573">
        <v>1984</v>
      </c>
      <c r="C2573" t="s">
        <v>55</v>
      </c>
      <c r="D2573" t="s">
        <v>73</v>
      </c>
      <c r="E2573" t="s">
        <v>74</v>
      </c>
      <c r="F2573">
        <v>1</v>
      </c>
    </row>
    <row r="2574" spans="1:6" x14ac:dyDescent="0.35">
      <c r="A2574" t="s">
        <v>2653</v>
      </c>
      <c r="B2574">
        <v>1984</v>
      </c>
      <c r="C2574" t="s">
        <v>55</v>
      </c>
      <c r="D2574" t="s">
        <v>73</v>
      </c>
      <c r="E2574" t="s">
        <v>74</v>
      </c>
      <c r="F2574">
        <v>1</v>
      </c>
    </row>
    <row r="2575" spans="1:6" x14ac:dyDescent="0.35">
      <c r="A2575" t="s">
        <v>2654</v>
      </c>
      <c r="B2575">
        <v>1984</v>
      </c>
      <c r="C2575" t="s">
        <v>55</v>
      </c>
      <c r="D2575" t="s">
        <v>73</v>
      </c>
      <c r="E2575" t="s">
        <v>74</v>
      </c>
      <c r="F2575">
        <v>1</v>
      </c>
    </row>
    <row r="2576" spans="1:6" x14ac:dyDescent="0.35">
      <c r="A2576" t="s">
        <v>2655</v>
      </c>
      <c r="B2576">
        <v>1984</v>
      </c>
      <c r="C2576" t="s">
        <v>56</v>
      </c>
      <c r="D2576" t="s">
        <v>73</v>
      </c>
      <c r="E2576" t="s">
        <v>74</v>
      </c>
      <c r="F2576">
        <v>1</v>
      </c>
    </row>
    <row r="2577" spans="1:6" x14ac:dyDescent="0.35">
      <c r="A2577" t="s">
        <v>2656</v>
      </c>
      <c r="B2577">
        <v>1984</v>
      </c>
      <c r="C2577" t="s">
        <v>56</v>
      </c>
      <c r="D2577" t="s">
        <v>73</v>
      </c>
      <c r="E2577" t="s">
        <v>74</v>
      </c>
      <c r="F2577">
        <v>1</v>
      </c>
    </row>
    <row r="2578" spans="1:6" x14ac:dyDescent="0.35">
      <c r="A2578" t="s">
        <v>2657</v>
      </c>
      <c r="B2578">
        <v>1984</v>
      </c>
      <c r="C2578" t="s">
        <v>56</v>
      </c>
      <c r="D2578" t="s">
        <v>73</v>
      </c>
      <c r="E2578" t="s">
        <v>74</v>
      </c>
      <c r="F2578">
        <v>1</v>
      </c>
    </row>
    <row r="2579" spans="1:6" x14ac:dyDescent="0.35">
      <c r="A2579" t="s">
        <v>2658</v>
      </c>
      <c r="B2579">
        <v>1984</v>
      </c>
      <c r="C2579" t="s">
        <v>54</v>
      </c>
      <c r="D2579" t="s">
        <v>73</v>
      </c>
      <c r="E2579" t="s">
        <v>406</v>
      </c>
      <c r="F2579">
        <v>1</v>
      </c>
    </row>
    <row r="2580" spans="1:6" x14ac:dyDescent="0.35">
      <c r="A2580" t="s">
        <v>2659</v>
      </c>
      <c r="B2580">
        <v>1984</v>
      </c>
      <c r="C2580" t="s">
        <v>55</v>
      </c>
      <c r="D2580" t="s">
        <v>73</v>
      </c>
      <c r="E2580" t="s">
        <v>74</v>
      </c>
      <c r="F2580">
        <v>1</v>
      </c>
    </row>
    <row r="2581" spans="1:6" x14ac:dyDescent="0.35">
      <c r="A2581" t="s">
        <v>2660</v>
      </c>
      <c r="B2581">
        <v>1984</v>
      </c>
      <c r="C2581" t="s">
        <v>55</v>
      </c>
      <c r="D2581" t="s">
        <v>73</v>
      </c>
      <c r="E2581" t="s">
        <v>74</v>
      </c>
      <c r="F2581">
        <v>1</v>
      </c>
    </row>
    <row r="2582" spans="1:6" x14ac:dyDescent="0.35">
      <c r="A2582" t="s">
        <v>2661</v>
      </c>
      <c r="B2582">
        <v>1984</v>
      </c>
      <c r="C2582" t="s">
        <v>55</v>
      </c>
      <c r="D2582" t="s">
        <v>73</v>
      </c>
      <c r="E2582" t="s">
        <v>74</v>
      </c>
      <c r="F2582">
        <v>1</v>
      </c>
    </row>
    <row r="2583" spans="1:6" x14ac:dyDescent="0.35">
      <c r="A2583" t="s">
        <v>2662</v>
      </c>
      <c r="B2583">
        <v>1984</v>
      </c>
      <c r="C2583" t="s">
        <v>55</v>
      </c>
      <c r="D2583" t="s">
        <v>73</v>
      </c>
      <c r="E2583" t="s">
        <v>74</v>
      </c>
      <c r="F2583">
        <v>1</v>
      </c>
    </row>
    <row r="2584" spans="1:6" x14ac:dyDescent="0.35">
      <c r="A2584" t="s">
        <v>2663</v>
      </c>
      <c r="B2584">
        <v>1984</v>
      </c>
      <c r="C2584" t="s">
        <v>55</v>
      </c>
      <c r="D2584" t="s">
        <v>73</v>
      </c>
      <c r="E2584" t="s">
        <v>74</v>
      </c>
      <c r="F2584">
        <v>1</v>
      </c>
    </row>
    <row r="2585" spans="1:6" x14ac:dyDescent="0.35">
      <c r="A2585" t="s">
        <v>2664</v>
      </c>
      <c r="B2585">
        <v>1984</v>
      </c>
      <c r="C2585" t="s">
        <v>55</v>
      </c>
      <c r="D2585" t="s">
        <v>73</v>
      </c>
      <c r="E2585" t="s">
        <v>74</v>
      </c>
      <c r="F2585">
        <v>1</v>
      </c>
    </row>
    <row r="2586" spans="1:6" x14ac:dyDescent="0.35">
      <c r="A2586" t="s">
        <v>2665</v>
      </c>
      <c r="B2586">
        <v>1984</v>
      </c>
      <c r="C2586" t="s">
        <v>55</v>
      </c>
      <c r="D2586" t="s">
        <v>73</v>
      </c>
      <c r="E2586" t="s">
        <v>74</v>
      </c>
      <c r="F2586">
        <v>1</v>
      </c>
    </row>
    <row r="2587" spans="1:6" x14ac:dyDescent="0.35">
      <c r="A2587" t="s">
        <v>2666</v>
      </c>
      <c r="B2587">
        <v>1984</v>
      </c>
      <c r="C2587" t="s">
        <v>55</v>
      </c>
      <c r="D2587" t="s">
        <v>73</v>
      </c>
      <c r="E2587" t="s">
        <v>74</v>
      </c>
      <c r="F2587">
        <v>1</v>
      </c>
    </row>
    <row r="2588" spans="1:6" x14ac:dyDescent="0.35">
      <c r="A2588" t="s">
        <v>2667</v>
      </c>
      <c r="B2588">
        <v>1984</v>
      </c>
      <c r="C2588" t="s">
        <v>54</v>
      </c>
      <c r="D2588" t="s">
        <v>73</v>
      </c>
      <c r="E2588" t="s">
        <v>74</v>
      </c>
      <c r="F2588">
        <v>1</v>
      </c>
    </row>
    <row r="2589" spans="1:6" x14ac:dyDescent="0.35">
      <c r="A2589" t="s">
        <v>2668</v>
      </c>
      <c r="B2589">
        <v>1984</v>
      </c>
      <c r="C2589" t="s">
        <v>54</v>
      </c>
      <c r="D2589" t="s">
        <v>73</v>
      </c>
      <c r="E2589" t="s">
        <v>406</v>
      </c>
      <c r="F2589">
        <v>1</v>
      </c>
    </row>
    <row r="2590" spans="1:6" x14ac:dyDescent="0.35">
      <c r="A2590" t="s">
        <v>2669</v>
      </c>
      <c r="B2590">
        <v>1984</v>
      </c>
      <c r="C2590" t="s">
        <v>54</v>
      </c>
      <c r="D2590" t="s">
        <v>73</v>
      </c>
      <c r="E2590" t="s">
        <v>406</v>
      </c>
      <c r="F2590">
        <v>1</v>
      </c>
    </row>
    <row r="2591" spans="1:6" x14ac:dyDescent="0.35">
      <c r="A2591" t="s">
        <v>2670</v>
      </c>
      <c r="B2591">
        <v>1984</v>
      </c>
      <c r="C2591" t="s">
        <v>55</v>
      </c>
      <c r="D2591" t="s">
        <v>73</v>
      </c>
      <c r="E2591" t="s">
        <v>74</v>
      </c>
      <c r="F2591">
        <v>1</v>
      </c>
    </row>
    <row r="2592" spans="1:6" x14ac:dyDescent="0.35">
      <c r="A2592" t="s">
        <v>2671</v>
      </c>
      <c r="B2592">
        <v>1984</v>
      </c>
      <c r="C2592" t="s">
        <v>54</v>
      </c>
      <c r="D2592" t="s">
        <v>73</v>
      </c>
      <c r="E2592" t="s">
        <v>406</v>
      </c>
      <c r="F2592">
        <v>1</v>
      </c>
    </row>
    <row r="2593" spans="1:6" x14ac:dyDescent="0.35">
      <c r="A2593" t="s">
        <v>2672</v>
      </c>
      <c r="B2593">
        <v>1984</v>
      </c>
      <c r="C2593" t="s">
        <v>54</v>
      </c>
      <c r="D2593" t="s">
        <v>73</v>
      </c>
      <c r="E2593" t="s">
        <v>406</v>
      </c>
      <c r="F2593">
        <v>1</v>
      </c>
    </row>
    <row r="2594" spans="1:6" x14ac:dyDescent="0.35">
      <c r="A2594" t="s">
        <v>2673</v>
      </c>
      <c r="B2594">
        <v>1984</v>
      </c>
      <c r="C2594" t="s">
        <v>55</v>
      </c>
      <c r="D2594" t="s">
        <v>73</v>
      </c>
      <c r="E2594" t="s">
        <v>406</v>
      </c>
      <c r="F2594">
        <v>1</v>
      </c>
    </row>
    <row r="2595" spans="1:6" x14ac:dyDescent="0.35">
      <c r="A2595" t="s">
        <v>2674</v>
      </c>
      <c r="B2595">
        <v>1984</v>
      </c>
      <c r="C2595" t="s">
        <v>54</v>
      </c>
      <c r="D2595" t="s">
        <v>73</v>
      </c>
      <c r="E2595" t="s">
        <v>406</v>
      </c>
      <c r="F2595">
        <v>1</v>
      </c>
    </row>
    <row r="2596" spans="1:6" x14ac:dyDescent="0.35">
      <c r="A2596" t="s">
        <v>2675</v>
      </c>
      <c r="B2596">
        <v>1984</v>
      </c>
      <c r="C2596" t="s">
        <v>56</v>
      </c>
      <c r="D2596" t="s">
        <v>73</v>
      </c>
      <c r="E2596" t="s">
        <v>406</v>
      </c>
      <c r="F2596">
        <v>1</v>
      </c>
    </row>
    <row r="2597" spans="1:6" x14ac:dyDescent="0.35">
      <c r="A2597" t="s">
        <v>2676</v>
      </c>
      <c r="B2597">
        <v>1984</v>
      </c>
      <c r="C2597" t="s">
        <v>56</v>
      </c>
      <c r="D2597" t="s">
        <v>73</v>
      </c>
      <c r="E2597" t="s">
        <v>406</v>
      </c>
      <c r="F2597">
        <v>1</v>
      </c>
    </row>
    <row r="2598" spans="1:6" x14ac:dyDescent="0.35">
      <c r="A2598" t="s">
        <v>2677</v>
      </c>
      <c r="B2598">
        <v>1984</v>
      </c>
      <c r="C2598" t="s">
        <v>56</v>
      </c>
      <c r="D2598" t="s">
        <v>73</v>
      </c>
      <c r="E2598" t="s">
        <v>406</v>
      </c>
      <c r="F2598">
        <v>1</v>
      </c>
    </row>
    <row r="2599" spans="1:6" x14ac:dyDescent="0.35">
      <c r="A2599" t="s">
        <v>2678</v>
      </c>
      <c r="B2599">
        <v>1984</v>
      </c>
      <c r="C2599" t="s">
        <v>56</v>
      </c>
      <c r="D2599" t="s">
        <v>73</v>
      </c>
      <c r="E2599" t="s">
        <v>406</v>
      </c>
      <c r="F2599">
        <v>1</v>
      </c>
    </row>
    <row r="2600" spans="1:6" x14ac:dyDescent="0.35">
      <c r="A2600" t="s">
        <v>2679</v>
      </c>
      <c r="B2600">
        <v>1984</v>
      </c>
      <c r="C2600" t="s">
        <v>56</v>
      </c>
      <c r="D2600" t="s">
        <v>73</v>
      </c>
      <c r="E2600" t="s">
        <v>406</v>
      </c>
      <c r="F2600">
        <v>1</v>
      </c>
    </row>
    <row r="2601" spans="1:6" x14ac:dyDescent="0.35">
      <c r="A2601" t="s">
        <v>2680</v>
      </c>
      <c r="B2601">
        <v>1984</v>
      </c>
      <c r="C2601" t="s">
        <v>56</v>
      </c>
      <c r="D2601" t="s">
        <v>73</v>
      </c>
      <c r="E2601" t="s">
        <v>406</v>
      </c>
      <c r="F2601">
        <v>1</v>
      </c>
    </row>
    <row r="2602" spans="1:6" x14ac:dyDescent="0.35">
      <c r="A2602" t="s">
        <v>2681</v>
      </c>
      <c r="B2602">
        <v>1984</v>
      </c>
      <c r="C2602" t="s">
        <v>55</v>
      </c>
      <c r="D2602" t="s">
        <v>73</v>
      </c>
      <c r="E2602" t="s">
        <v>406</v>
      </c>
      <c r="F2602">
        <v>1</v>
      </c>
    </row>
    <row r="2603" spans="1:6" x14ac:dyDescent="0.35">
      <c r="A2603" t="s">
        <v>2682</v>
      </c>
      <c r="B2603">
        <v>1984</v>
      </c>
      <c r="C2603" t="s">
        <v>55</v>
      </c>
      <c r="D2603" t="s">
        <v>73</v>
      </c>
      <c r="E2603" t="s">
        <v>406</v>
      </c>
      <c r="F2603">
        <v>1</v>
      </c>
    </row>
    <row r="2604" spans="1:6" x14ac:dyDescent="0.35">
      <c r="A2604" t="s">
        <v>2683</v>
      </c>
      <c r="B2604">
        <v>1984</v>
      </c>
      <c r="C2604" t="s">
        <v>55</v>
      </c>
      <c r="D2604" t="s">
        <v>73</v>
      </c>
      <c r="E2604" t="s">
        <v>406</v>
      </c>
      <c r="F2604">
        <v>1</v>
      </c>
    </row>
    <row r="2605" spans="1:6" x14ac:dyDescent="0.35">
      <c r="A2605" t="s">
        <v>2684</v>
      </c>
      <c r="B2605">
        <v>1984</v>
      </c>
      <c r="C2605" t="s">
        <v>55</v>
      </c>
      <c r="D2605" t="s">
        <v>73</v>
      </c>
      <c r="E2605" t="s">
        <v>406</v>
      </c>
      <c r="F2605">
        <v>1</v>
      </c>
    </row>
    <row r="2606" spans="1:6" x14ac:dyDescent="0.35">
      <c r="A2606" t="s">
        <v>2685</v>
      </c>
      <c r="B2606">
        <v>1984</v>
      </c>
      <c r="C2606" t="s">
        <v>55</v>
      </c>
      <c r="D2606" t="s">
        <v>73</v>
      </c>
      <c r="E2606" t="s">
        <v>406</v>
      </c>
      <c r="F2606">
        <v>1</v>
      </c>
    </row>
    <row r="2607" spans="1:6" x14ac:dyDescent="0.35">
      <c r="A2607" t="s">
        <v>2686</v>
      </c>
      <c r="B2607">
        <v>1984</v>
      </c>
      <c r="C2607" t="s">
        <v>55</v>
      </c>
      <c r="D2607" t="s">
        <v>73</v>
      </c>
      <c r="E2607" t="s">
        <v>406</v>
      </c>
      <c r="F2607">
        <v>1</v>
      </c>
    </row>
    <row r="2608" spans="1:6" x14ac:dyDescent="0.35">
      <c r="A2608" t="s">
        <v>2687</v>
      </c>
      <c r="B2608">
        <v>1984</v>
      </c>
      <c r="C2608" t="s">
        <v>55</v>
      </c>
      <c r="D2608" t="s">
        <v>117</v>
      </c>
      <c r="E2608" t="s">
        <v>406</v>
      </c>
      <c r="F2608">
        <v>0</v>
      </c>
    </row>
    <row r="2609" spans="1:6" x14ac:dyDescent="0.35">
      <c r="A2609" t="s">
        <v>2688</v>
      </c>
      <c r="B2609">
        <v>1984</v>
      </c>
      <c r="C2609" t="s">
        <v>54</v>
      </c>
      <c r="D2609" t="s">
        <v>73</v>
      </c>
      <c r="E2609" t="s">
        <v>406</v>
      </c>
      <c r="F2609">
        <v>1</v>
      </c>
    </row>
    <row r="2610" spans="1:6" x14ac:dyDescent="0.35">
      <c r="A2610" t="s">
        <v>2689</v>
      </c>
      <c r="B2610">
        <v>1984</v>
      </c>
      <c r="C2610" t="s">
        <v>55</v>
      </c>
      <c r="D2610" t="s">
        <v>73</v>
      </c>
      <c r="E2610" t="s">
        <v>406</v>
      </c>
      <c r="F2610">
        <v>1</v>
      </c>
    </row>
    <row r="2611" spans="1:6" x14ac:dyDescent="0.35">
      <c r="A2611" t="s">
        <v>2690</v>
      </c>
      <c r="B2611">
        <v>1984</v>
      </c>
      <c r="C2611" t="s">
        <v>55</v>
      </c>
      <c r="D2611" t="s">
        <v>73</v>
      </c>
      <c r="E2611" t="s">
        <v>406</v>
      </c>
      <c r="F2611">
        <v>1</v>
      </c>
    </row>
    <row r="2612" spans="1:6" x14ac:dyDescent="0.35">
      <c r="A2612" t="s">
        <v>2691</v>
      </c>
      <c r="B2612">
        <v>1984</v>
      </c>
      <c r="C2612" t="s">
        <v>54</v>
      </c>
      <c r="D2612" t="s">
        <v>73</v>
      </c>
      <c r="E2612" t="s">
        <v>406</v>
      </c>
      <c r="F2612">
        <v>1</v>
      </c>
    </row>
    <row r="2613" spans="1:6" x14ac:dyDescent="0.35">
      <c r="A2613" t="s">
        <v>2692</v>
      </c>
      <c r="B2613">
        <v>1984</v>
      </c>
      <c r="C2613" t="s">
        <v>55</v>
      </c>
      <c r="D2613" t="s">
        <v>73</v>
      </c>
      <c r="E2613" t="s">
        <v>406</v>
      </c>
      <c r="F2613">
        <v>1</v>
      </c>
    </row>
    <row r="2614" spans="1:6" x14ac:dyDescent="0.35">
      <c r="A2614" t="s">
        <v>2693</v>
      </c>
      <c r="B2614">
        <v>1984</v>
      </c>
      <c r="C2614" t="s">
        <v>55</v>
      </c>
      <c r="D2614" t="s">
        <v>73</v>
      </c>
      <c r="E2614" t="s">
        <v>406</v>
      </c>
      <c r="F2614">
        <v>1</v>
      </c>
    </row>
    <row r="2615" spans="1:6" x14ac:dyDescent="0.35">
      <c r="A2615" t="s">
        <v>2694</v>
      </c>
      <c r="B2615">
        <v>1984</v>
      </c>
      <c r="C2615" t="s">
        <v>56</v>
      </c>
      <c r="D2615" t="s">
        <v>73</v>
      </c>
      <c r="E2615" t="s">
        <v>406</v>
      </c>
      <c r="F2615">
        <v>1</v>
      </c>
    </row>
    <row r="2616" spans="1:6" x14ac:dyDescent="0.35">
      <c r="A2616" t="s">
        <v>2695</v>
      </c>
      <c r="B2616">
        <v>1984</v>
      </c>
      <c r="C2616" t="s">
        <v>56</v>
      </c>
      <c r="D2616" t="s">
        <v>73</v>
      </c>
      <c r="E2616" t="s">
        <v>406</v>
      </c>
      <c r="F2616">
        <v>1</v>
      </c>
    </row>
    <row r="2617" spans="1:6" x14ac:dyDescent="0.35">
      <c r="A2617" t="s">
        <v>2696</v>
      </c>
      <c r="B2617">
        <v>1984</v>
      </c>
      <c r="C2617" t="s">
        <v>56</v>
      </c>
      <c r="D2617" t="s">
        <v>73</v>
      </c>
      <c r="E2617" t="s">
        <v>406</v>
      </c>
      <c r="F2617">
        <v>1</v>
      </c>
    </row>
    <row r="2618" spans="1:6" x14ac:dyDescent="0.35">
      <c r="A2618" t="s">
        <v>2697</v>
      </c>
      <c r="B2618">
        <v>1984</v>
      </c>
      <c r="C2618" t="s">
        <v>55</v>
      </c>
      <c r="D2618" t="s">
        <v>73</v>
      </c>
      <c r="E2618" t="s">
        <v>406</v>
      </c>
      <c r="F2618">
        <v>1</v>
      </c>
    </row>
    <row r="2619" spans="1:6" x14ac:dyDescent="0.35">
      <c r="A2619" t="s">
        <v>2698</v>
      </c>
      <c r="B2619">
        <v>1984</v>
      </c>
      <c r="C2619" t="s">
        <v>56</v>
      </c>
      <c r="D2619" t="s">
        <v>73</v>
      </c>
      <c r="E2619" t="s">
        <v>406</v>
      </c>
      <c r="F2619">
        <v>1</v>
      </c>
    </row>
    <row r="2620" spans="1:6" x14ac:dyDescent="0.35">
      <c r="A2620" t="s">
        <v>2699</v>
      </c>
      <c r="B2620">
        <v>1984</v>
      </c>
      <c r="C2620" t="s">
        <v>56</v>
      </c>
      <c r="D2620" t="s">
        <v>73</v>
      </c>
      <c r="E2620" t="s">
        <v>406</v>
      </c>
      <c r="F2620">
        <v>1</v>
      </c>
    </row>
    <row r="2621" spans="1:6" x14ac:dyDescent="0.35">
      <c r="A2621" t="s">
        <v>2700</v>
      </c>
      <c r="B2621">
        <v>1984</v>
      </c>
      <c r="C2621" t="s">
        <v>56</v>
      </c>
      <c r="D2621" t="s">
        <v>73</v>
      </c>
      <c r="E2621" t="s">
        <v>406</v>
      </c>
      <c r="F2621">
        <v>1</v>
      </c>
    </row>
    <row r="2622" spans="1:6" x14ac:dyDescent="0.35">
      <c r="A2622" t="s">
        <v>2701</v>
      </c>
      <c r="B2622">
        <v>1984</v>
      </c>
      <c r="C2622" t="s">
        <v>56</v>
      </c>
      <c r="D2622" t="s">
        <v>73</v>
      </c>
      <c r="E2622" t="s">
        <v>406</v>
      </c>
      <c r="F2622">
        <v>1</v>
      </c>
    </row>
    <row r="2623" spans="1:6" x14ac:dyDescent="0.35">
      <c r="A2623" t="s">
        <v>2702</v>
      </c>
      <c r="B2623">
        <v>1984</v>
      </c>
      <c r="C2623" t="s">
        <v>54</v>
      </c>
      <c r="D2623" t="s">
        <v>73</v>
      </c>
      <c r="E2623" t="s">
        <v>406</v>
      </c>
      <c r="F2623">
        <v>1</v>
      </c>
    </row>
    <row r="2624" spans="1:6" x14ac:dyDescent="0.35">
      <c r="A2624" t="s">
        <v>2703</v>
      </c>
      <c r="B2624">
        <v>1984</v>
      </c>
      <c r="C2624" t="s">
        <v>55</v>
      </c>
      <c r="D2624" t="s">
        <v>73</v>
      </c>
      <c r="E2624" t="s">
        <v>74</v>
      </c>
      <c r="F2624">
        <v>1</v>
      </c>
    </row>
    <row r="2625" spans="1:6" x14ac:dyDescent="0.35">
      <c r="A2625" t="s">
        <v>2704</v>
      </c>
      <c r="B2625">
        <v>1984</v>
      </c>
      <c r="C2625" t="s">
        <v>56</v>
      </c>
      <c r="D2625" t="s">
        <v>73</v>
      </c>
      <c r="E2625" t="s">
        <v>406</v>
      </c>
      <c r="F2625">
        <v>1</v>
      </c>
    </row>
    <row r="2626" spans="1:6" x14ac:dyDescent="0.35">
      <c r="A2626" t="s">
        <v>2705</v>
      </c>
      <c r="B2626">
        <v>1984</v>
      </c>
      <c r="C2626" t="s">
        <v>56</v>
      </c>
      <c r="D2626" t="s">
        <v>73</v>
      </c>
      <c r="E2626" t="s">
        <v>406</v>
      </c>
      <c r="F2626">
        <v>1</v>
      </c>
    </row>
    <row r="2627" spans="1:6" x14ac:dyDescent="0.35">
      <c r="A2627" t="s">
        <v>2706</v>
      </c>
      <c r="B2627">
        <v>1984</v>
      </c>
      <c r="C2627" t="s">
        <v>56</v>
      </c>
      <c r="D2627" t="s">
        <v>117</v>
      </c>
      <c r="E2627" t="s">
        <v>406</v>
      </c>
      <c r="F2627">
        <v>1</v>
      </c>
    </row>
    <row r="2628" spans="1:6" x14ac:dyDescent="0.35">
      <c r="A2628" t="s">
        <v>2707</v>
      </c>
      <c r="B2628">
        <v>1984</v>
      </c>
      <c r="C2628" t="s">
        <v>56</v>
      </c>
      <c r="D2628" t="s">
        <v>73</v>
      </c>
      <c r="E2628" t="s">
        <v>406</v>
      </c>
      <c r="F2628">
        <v>1</v>
      </c>
    </row>
    <row r="2629" spans="1:6" x14ac:dyDescent="0.35">
      <c r="A2629" t="s">
        <v>2708</v>
      </c>
      <c r="B2629">
        <v>1984</v>
      </c>
      <c r="C2629" t="s">
        <v>56</v>
      </c>
      <c r="D2629" t="s">
        <v>73</v>
      </c>
      <c r="E2629" t="s">
        <v>406</v>
      </c>
      <c r="F2629">
        <v>1</v>
      </c>
    </row>
    <row r="2630" spans="1:6" x14ac:dyDescent="0.35">
      <c r="A2630" t="s">
        <v>2709</v>
      </c>
      <c r="B2630">
        <v>1984</v>
      </c>
      <c r="C2630" t="s">
        <v>56</v>
      </c>
      <c r="D2630" t="s">
        <v>73</v>
      </c>
      <c r="E2630" t="s">
        <v>406</v>
      </c>
      <c r="F2630">
        <v>1</v>
      </c>
    </row>
    <row r="2631" spans="1:6" x14ac:dyDescent="0.35">
      <c r="A2631" t="s">
        <v>2710</v>
      </c>
      <c r="B2631">
        <v>1984</v>
      </c>
      <c r="C2631" t="s">
        <v>56</v>
      </c>
      <c r="D2631" t="s">
        <v>441</v>
      </c>
      <c r="E2631" t="s">
        <v>406</v>
      </c>
      <c r="F2631">
        <v>1</v>
      </c>
    </row>
    <row r="2632" spans="1:6" x14ac:dyDescent="0.35">
      <c r="A2632" t="s">
        <v>2711</v>
      </c>
      <c r="B2632">
        <v>1984</v>
      </c>
      <c r="C2632" t="s">
        <v>56</v>
      </c>
      <c r="D2632" t="s">
        <v>73</v>
      </c>
      <c r="E2632" t="s">
        <v>406</v>
      </c>
      <c r="F2632">
        <v>1</v>
      </c>
    </row>
    <row r="2633" spans="1:6" x14ac:dyDescent="0.35">
      <c r="A2633" t="s">
        <v>2712</v>
      </c>
      <c r="B2633">
        <v>1984</v>
      </c>
      <c r="C2633" t="s">
        <v>55</v>
      </c>
      <c r="D2633" t="s">
        <v>73</v>
      </c>
      <c r="E2633" t="s">
        <v>406</v>
      </c>
      <c r="F2633">
        <v>1</v>
      </c>
    </row>
    <row r="2634" spans="1:6" x14ac:dyDescent="0.35">
      <c r="A2634" t="s">
        <v>2713</v>
      </c>
      <c r="B2634">
        <v>1984</v>
      </c>
      <c r="C2634" t="s">
        <v>55</v>
      </c>
      <c r="D2634" t="s">
        <v>117</v>
      </c>
      <c r="E2634" t="s">
        <v>406</v>
      </c>
      <c r="F2634">
        <v>0</v>
      </c>
    </row>
    <row r="2635" spans="1:6" x14ac:dyDescent="0.35">
      <c r="A2635" t="s">
        <v>2714</v>
      </c>
      <c r="B2635">
        <v>1984</v>
      </c>
      <c r="C2635" t="s">
        <v>54</v>
      </c>
      <c r="D2635" t="s">
        <v>73</v>
      </c>
      <c r="E2635" t="s">
        <v>406</v>
      </c>
      <c r="F2635">
        <v>1</v>
      </c>
    </row>
    <row r="2636" spans="1:6" x14ac:dyDescent="0.35">
      <c r="A2636" t="s">
        <v>2715</v>
      </c>
      <c r="B2636">
        <v>1984</v>
      </c>
      <c r="C2636" t="s">
        <v>54</v>
      </c>
      <c r="D2636" t="s">
        <v>73</v>
      </c>
      <c r="E2636" t="s">
        <v>406</v>
      </c>
      <c r="F2636">
        <v>1</v>
      </c>
    </row>
    <row r="2637" spans="1:6" x14ac:dyDescent="0.35">
      <c r="A2637" t="s">
        <v>2716</v>
      </c>
      <c r="B2637">
        <v>1984</v>
      </c>
      <c r="C2637" t="s">
        <v>54</v>
      </c>
      <c r="D2637" t="s">
        <v>73</v>
      </c>
      <c r="E2637" t="s">
        <v>74</v>
      </c>
      <c r="F2637">
        <v>1</v>
      </c>
    </row>
    <row r="2638" spans="1:6" x14ac:dyDescent="0.35">
      <c r="A2638" t="s">
        <v>2717</v>
      </c>
      <c r="B2638">
        <v>1984</v>
      </c>
      <c r="C2638" t="s">
        <v>54</v>
      </c>
      <c r="D2638" t="s">
        <v>73</v>
      </c>
      <c r="E2638" t="s">
        <v>74</v>
      </c>
      <c r="F2638">
        <v>1</v>
      </c>
    </row>
    <row r="2639" spans="1:6" x14ac:dyDescent="0.35">
      <c r="A2639" t="s">
        <v>2718</v>
      </c>
      <c r="B2639">
        <v>1984</v>
      </c>
      <c r="C2639" t="s">
        <v>55</v>
      </c>
      <c r="D2639" t="s">
        <v>73</v>
      </c>
      <c r="E2639" t="s">
        <v>74</v>
      </c>
      <c r="F2639">
        <v>1</v>
      </c>
    </row>
    <row r="2640" spans="1:6" x14ac:dyDescent="0.35">
      <c r="A2640" t="s">
        <v>2719</v>
      </c>
      <c r="B2640">
        <v>1984</v>
      </c>
      <c r="C2640" t="s">
        <v>55</v>
      </c>
      <c r="D2640" t="s">
        <v>117</v>
      </c>
      <c r="E2640" t="s">
        <v>74</v>
      </c>
      <c r="F2640">
        <v>0</v>
      </c>
    </row>
    <row r="2641" spans="1:6" x14ac:dyDescent="0.35">
      <c r="A2641" t="s">
        <v>2720</v>
      </c>
      <c r="B2641">
        <v>1984</v>
      </c>
      <c r="C2641" t="s">
        <v>54</v>
      </c>
      <c r="D2641" t="s">
        <v>73</v>
      </c>
      <c r="E2641" t="s">
        <v>74</v>
      </c>
      <c r="F2641">
        <v>1</v>
      </c>
    </row>
    <row r="2642" spans="1:6" x14ac:dyDescent="0.35">
      <c r="A2642" t="s">
        <v>2721</v>
      </c>
      <c r="B2642">
        <v>1984</v>
      </c>
      <c r="C2642" t="s">
        <v>55</v>
      </c>
      <c r="D2642" t="s">
        <v>73</v>
      </c>
      <c r="E2642" t="s">
        <v>74</v>
      </c>
      <c r="F2642">
        <v>1</v>
      </c>
    </row>
    <row r="2643" spans="1:6" x14ac:dyDescent="0.35">
      <c r="A2643" t="s">
        <v>2722</v>
      </c>
      <c r="B2643">
        <v>1984</v>
      </c>
      <c r="C2643" t="s">
        <v>54</v>
      </c>
      <c r="D2643" t="s">
        <v>73</v>
      </c>
      <c r="E2643" t="s">
        <v>74</v>
      </c>
      <c r="F2643">
        <v>1</v>
      </c>
    </row>
    <row r="2644" spans="1:6" x14ac:dyDescent="0.35">
      <c r="A2644" t="s">
        <v>2723</v>
      </c>
      <c r="B2644">
        <v>1984</v>
      </c>
      <c r="C2644" t="s">
        <v>54</v>
      </c>
      <c r="D2644" t="s">
        <v>73</v>
      </c>
      <c r="E2644" t="s">
        <v>74</v>
      </c>
      <c r="F2644">
        <v>1</v>
      </c>
    </row>
    <row r="2645" spans="1:6" x14ac:dyDescent="0.35">
      <c r="A2645" t="s">
        <v>2724</v>
      </c>
      <c r="B2645">
        <v>1984</v>
      </c>
      <c r="C2645" t="s">
        <v>54</v>
      </c>
      <c r="D2645" t="s">
        <v>73</v>
      </c>
      <c r="E2645" t="s">
        <v>74</v>
      </c>
      <c r="F2645">
        <v>1</v>
      </c>
    </row>
    <row r="2646" spans="1:6" x14ac:dyDescent="0.35">
      <c r="A2646" t="s">
        <v>2725</v>
      </c>
      <c r="B2646">
        <v>1984</v>
      </c>
      <c r="C2646" t="s">
        <v>54</v>
      </c>
      <c r="D2646" t="s">
        <v>73</v>
      </c>
      <c r="E2646" t="s">
        <v>74</v>
      </c>
      <c r="F2646">
        <v>1</v>
      </c>
    </row>
    <row r="2647" spans="1:6" x14ac:dyDescent="0.35">
      <c r="A2647" t="s">
        <v>2726</v>
      </c>
      <c r="B2647">
        <v>1984</v>
      </c>
      <c r="C2647" t="s">
        <v>54</v>
      </c>
      <c r="D2647" t="s">
        <v>73</v>
      </c>
      <c r="E2647" t="s">
        <v>484</v>
      </c>
      <c r="F2647">
        <v>1</v>
      </c>
    </row>
    <row r="2648" spans="1:6" x14ac:dyDescent="0.35">
      <c r="A2648" t="s">
        <v>2727</v>
      </c>
      <c r="B2648">
        <v>1984</v>
      </c>
      <c r="C2648" t="s">
        <v>54</v>
      </c>
      <c r="D2648" t="s">
        <v>73</v>
      </c>
      <c r="E2648" t="s">
        <v>484</v>
      </c>
      <c r="F2648">
        <v>1</v>
      </c>
    </row>
    <row r="2649" spans="1:6" x14ac:dyDescent="0.35">
      <c r="A2649" t="s">
        <v>2728</v>
      </c>
      <c r="B2649">
        <v>1984</v>
      </c>
      <c r="C2649" t="s">
        <v>54</v>
      </c>
      <c r="D2649" t="s">
        <v>73</v>
      </c>
      <c r="E2649" t="s">
        <v>484</v>
      </c>
      <c r="F2649">
        <v>1</v>
      </c>
    </row>
    <row r="2650" spans="1:6" x14ac:dyDescent="0.35">
      <c r="A2650" t="s">
        <v>2729</v>
      </c>
      <c r="B2650">
        <v>1984</v>
      </c>
      <c r="C2650" t="s">
        <v>54</v>
      </c>
      <c r="D2650" t="s">
        <v>73</v>
      </c>
      <c r="E2650" t="s">
        <v>484</v>
      </c>
      <c r="F2650">
        <v>1</v>
      </c>
    </row>
    <row r="2651" spans="1:6" x14ac:dyDescent="0.35">
      <c r="A2651" t="s">
        <v>2730</v>
      </c>
      <c r="B2651">
        <v>1984</v>
      </c>
      <c r="C2651" t="s">
        <v>54</v>
      </c>
      <c r="D2651" t="s">
        <v>73</v>
      </c>
      <c r="E2651" t="s">
        <v>484</v>
      </c>
      <c r="F2651">
        <v>1</v>
      </c>
    </row>
    <row r="2652" spans="1:6" x14ac:dyDescent="0.35">
      <c r="A2652" t="s">
        <v>2731</v>
      </c>
      <c r="B2652">
        <v>1984</v>
      </c>
      <c r="C2652" t="s">
        <v>56</v>
      </c>
      <c r="D2652" t="s">
        <v>73</v>
      </c>
      <c r="E2652" t="s">
        <v>74</v>
      </c>
      <c r="F2652">
        <v>1</v>
      </c>
    </row>
    <row r="2653" spans="1:6" x14ac:dyDescent="0.35">
      <c r="A2653" t="s">
        <v>2732</v>
      </c>
      <c r="B2653">
        <v>1984</v>
      </c>
      <c r="C2653" t="s">
        <v>55</v>
      </c>
      <c r="D2653" t="s">
        <v>73</v>
      </c>
      <c r="E2653" t="s">
        <v>74</v>
      </c>
      <c r="F2653">
        <v>1</v>
      </c>
    </row>
    <row r="2654" spans="1:6" x14ac:dyDescent="0.35">
      <c r="A2654" t="s">
        <v>2733</v>
      </c>
      <c r="B2654">
        <v>1984</v>
      </c>
      <c r="C2654" t="s">
        <v>54</v>
      </c>
      <c r="D2654" t="s">
        <v>73</v>
      </c>
      <c r="E2654" t="s">
        <v>74</v>
      </c>
      <c r="F2654">
        <v>1</v>
      </c>
    </row>
    <row r="2655" spans="1:6" x14ac:dyDescent="0.35">
      <c r="A2655" t="s">
        <v>2734</v>
      </c>
      <c r="B2655">
        <v>1984</v>
      </c>
      <c r="C2655" t="s">
        <v>54</v>
      </c>
      <c r="D2655" t="s">
        <v>73</v>
      </c>
      <c r="E2655" t="s">
        <v>74</v>
      </c>
      <c r="F2655">
        <v>1</v>
      </c>
    </row>
    <row r="2656" spans="1:6" x14ac:dyDescent="0.35">
      <c r="A2656" t="s">
        <v>2735</v>
      </c>
      <c r="B2656">
        <v>1984</v>
      </c>
      <c r="C2656" t="s">
        <v>56</v>
      </c>
      <c r="D2656" t="s">
        <v>73</v>
      </c>
      <c r="E2656" t="s">
        <v>74</v>
      </c>
      <c r="F2656">
        <v>1</v>
      </c>
    </row>
    <row r="2657" spans="1:6" x14ac:dyDescent="0.35">
      <c r="A2657" t="s">
        <v>2736</v>
      </c>
      <c r="B2657">
        <v>1984</v>
      </c>
      <c r="C2657" t="s">
        <v>56</v>
      </c>
      <c r="D2657" t="s">
        <v>73</v>
      </c>
      <c r="E2657" t="s">
        <v>74</v>
      </c>
      <c r="F2657">
        <v>1</v>
      </c>
    </row>
    <row r="2658" spans="1:6" x14ac:dyDescent="0.35">
      <c r="A2658" t="s">
        <v>2737</v>
      </c>
      <c r="B2658">
        <v>1984</v>
      </c>
      <c r="C2658" t="s">
        <v>56</v>
      </c>
      <c r="D2658" t="s">
        <v>73</v>
      </c>
      <c r="E2658" t="s">
        <v>74</v>
      </c>
      <c r="F2658">
        <v>1</v>
      </c>
    </row>
    <row r="2659" spans="1:6" x14ac:dyDescent="0.35">
      <c r="A2659" t="s">
        <v>2738</v>
      </c>
      <c r="B2659">
        <v>1984</v>
      </c>
      <c r="C2659" t="s">
        <v>54</v>
      </c>
      <c r="D2659" t="s">
        <v>73</v>
      </c>
      <c r="E2659" t="s">
        <v>74</v>
      </c>
      <c r="F2659">
        <v>1</v>
      </c>
    </row>
    <row r="2660" spans="1:6" x14ac:dyDescent="0.35">
      <c r="A2660" t="s">
        <v>2739</v>
      </c>
      <c r="B2660">
        <v>1984</v>
      </c>
      <c r="C2660" t="s">
        <v>54</v>
      </c>
      <c r="D2660" t="s">
        <v>73</v>
      </c>
      <c r="E2660" t="s">
        <v>74</v>
      </c>
      <c r="F2660">
        <v>1</v>
      </c>
    </row>
    <row r="2661" spans="1:6" x14ac:dyDescent="0.35">
      <c r="A2661" t="s">
        <v>2740</v>
      </c>
      <c r="B2661">
        <v>1984</v>
      </c>
      <c r="C2661" t="s">
        <v>54</v>
      </c>
      <c r="D2661" t="s">
        <v>73</v>
      </c>
      <c r="E2661" t="s">
        <v>74</v>
      </c>
      <c r="F2661">
        <v>1</v>
      </c>
    </row>
    <row r="2662" spans="1:6" x14ac:dyDescent="0.35">
      <c r="A2662" t="s">
        <v>2741</v>
      </c>
      <c r="B2662">
        <v>1984</v>
      </c>
      <c r="C2662" t="s">
        <v>54</v>
      </c>
      <c r="D2662" t="s">
        <v>73</v>
      </c>
      <c r="E2662" t="s">
        <v>74</v>
      </c>
      <c r="F2662">
        <v>1</v>
      </c>
    </row>
    <row r="2663" spans="1:6" x14ac:dyDescent="0.35">
      <c r="A2663" t="s">
        <v>2742</v>
      </c>
      <c r="B2663">
        <v>1984</v>
      </c>
      <c r="C2663" t="s">
        <v>54</v>
      </c>
      <c r="D2663" t="s">
        <v>73</v>
      </c>
      <c r="E2663" t="s">
        <v>74</v>
      </c>
      <c r="F2663">
        <v>1</v>
      </c>
    </row>
    <row r="2664" spans="1:6" x14ac:dyDescent="0.35">
      <c r="A2664" t="s">
        <v>2743</v>
      </c>
      <c r="B2664">
        <v>1984</v>
      </c>
      <c r="C2664" t="s">
        <v>55</v>
      </c>
      <c r="D2664" t="s">
        <v>73</v>
      </c>
      <c r="E2664" t="s">
        <v>74</v>
      </c>
      <c r="F2664">
        <v>1</v>
      </c>
    </row>
    <row r="2665" spans="1:6" x14ac:dyDescent="0.35">
      <c r="A2665" t="s">
        <v>2744</v>
      </c>
      <c r="B2665">
        <v>1984</v>
      </c>
      <c r="C2665" t="s">
        <v>54</v>
      </c>
      <c r="D2665" t="s">
        <v>73</v>
      </c>
      <c r="E2665" t="s">
        <v>74</v>
      </c>
      <c r="F2665">
        <v>1</v>
      </c>
    </row>
    <row r="2666" spans="1:6" x14ac:dyDescent="0.35">
      <c r="A2666" t="s">
        <v>2745</v>
      </c>
      <c r="B2666">
        <v>1984</v>
      </c>
      <c r="C2666" t="s">
        <v>54</v>
      </c>
      <c r="D2666" t="s">
        <v>73</v>
      </c>
      <c r="E2666" t="s">
        <v>74</v>
      </c>
      <c r="F2666">
        <v>1</v>
      </c>
    </row>
    <row r="2667" spans="1:6" x14ac:dyDescent="0.35">
      <c r="A2667" t="s">
        <v>2746</v>
      </c>
      <c r="B2667">
        <v>1984</v>
      </c>
      <c r="C2667" t="s">
        <v>54</v>
      </c>
      <c r="D2667" t="s">
        <v>73</v>
      </c>
      <c r="E2667" t="s">
        <v>74</v>
      </c>
      <c r="F2667">
        <v>1</v>
      </c>
    </row>
    <row r="2668" spans="1:6" x14ac:dyDescent="0.35">
      <c r="A2668" t="s">
        <v>2747</v>
      </c>
      <c r="B2668">
        <v>1984</v>
      </c>
      <c r="C2668" t="s">
        <v>54</v>
      </c>
      <c r="D2668" t="s">
        <v>73</v>
      </c>
      <c r="E2668" t="s">
        <v>74</v>
      </c>
      <c r="F2668">
        <v>1</v>
      </c>
    </row>
    <row r="2669" spans="1:6" x14ac:dyDescent="0.35">
      <c r="A2669" t="s">
        <v>2748</v>
      </c>
      <c r="B2669">
        <v>1984</v>
      </c>
      <c r="C2669" t="s">
        <v>55</v>
      </c>
      <c r="D2669" t="s">
        <v>73</v>
      </c>
      <c r="E2669" t="s">
        <v>74</v>
      </c>
      <c r="F2669">
        <v>1</v>
      </c>
    </row>
    <row r="2670" spans="1:6" x14ac:dyDescent="0.35">
      <c r="A2670" t="s">
        <v>2749</v>
      </c>
      <c r="B2670">
        <v>1984</v>
      </c>
      <c r="C2670" t="s">
        <v>55</v>
      </c>
      <c r="D2670" t="s">
        <v>73</v>
      </c>
      <c r="E2670" t="s">
        <v>74</v>
      </c>
      <c r="F2670">
        <v>1</v>
      </c>
    </row>
    <row r="2671" spans="1:6" x14ac:dyDescent="0.35">
      <c r="A2671" t="s">
        <v>2750</v>
      </c>
      <c r="B2671">
        <v>1984</v>
      </c>
      <c r="C2671" t="s">
        <v>54</v>
      </c>
      <c r="D2671" t="s">
        <v>73</v>
      </c>
      <c r="E2671" t="s">
        <v>74</v>
      </c>
      <c r="F2671">
        <v>1</v>
      </c>
    </row>
    <row r="2672" spans="1:6" x14ac:dyDescent="0.35">
      <c r="A2672" t="s">
        <v>2751</v>
      </c>
      <c r="B2672">
        <v>1984</v>
      </c>
      <c r="C2672" t="s">
        <v>55</v>
      </c>
      <c r="D2672" t="s">
        <v>73</v>
      </c>
      <c r="E2672" t="s">
        <v>74</v>
      </c>
      <c r="F2672">
        <v>1</v>
      </c>
    </row>
    <row r="2673" spans="1:6" x14ac:dyDescent="0.35">
      <c r="A2673" t="s">
        <v>2752</v>
      </c>
      <c r="B2673">
        <v>1984</v>
      </c>
      <c r="C2673" t="s">
        <v>55</v>
      </c>
      <c r="D2673" t="s">
        <v>73</v>
      </c>
      <c r="E2673" t="s">
        <v>74</v>
      </c>
      <c r="F2673">
        <v>1</v>
      </c>
    </row>
    <row r="2674" spans="1:6" x14ac:dyDescent="0.35">
      <c r="A2674" t="s">
        <v>2753</v>
      </c>
      <c r="B2674">
        <v>1984</v>
      </c>
      <c r="C2674" t="s">
        <v>55</v>
      </c>
      <c r="D2674" t="s">
        <v>73</v>
      </c>
      <c r="E2674" t="s">
        <v>74</v>
      </c>
      <c r="F2674">
        <v>1</v>
      </c>
    </row>
    <row r="2675" spans="1:6" x14ac:dyDescent="0.35">
      <c r="A2675" t="s">
        <v>2754</v>
      </c>
      <c r="B2675">
        <v>1984</v>
      </c>
      <c r="C2675" t="s">
        <v>54</v>
      </c>
      <c r="D2675" t="s">
        <v>73</v>
      </c>
      <c r="E2675" t="s">
        <v>406</v>
      </c>
      <c r="F2675">
        <v>1</v>
      </c>
    </row>
    <row r="2676" spans="1:6" x14ac:dyDescent="0.35">
      <c r="A2676" t="s">
        <v>2755</v>
      </c>
      <c r="B2676">
        <v>1984</v>
      </c>
      <c r="C2676" t="s">
        <v>54</v>
      </c>
      <c r="D2676" t="s">
        <v>73</v>
      </c>
      <c r="E2676" t="s">
        <v>406</v>
      </c>
      <c r="F2676">
        <v>1</v>
      </c>
    </row>
    <row r="2677" spans="1:6" x14ac:dyDescent="0.35">
      <c r="A2677" t="s">
        <v>2756</v>
      </c>
      <c r="B2677">
        <v>1984</v>
      </c>
      <c r="C2677" t="s">
        <v>56</v>
      </c>
      <c r="D2677" t="s">
        <v>73</v>
      </c>
      <c r="E2677" t="s">
        <v>406</v>
      </c>
      <c r="F2677">
        <v>1</v>
      </c>
    </row>
    <row r="2678" spans="1:6" x14ac:dyDescent="0.35">
      <c r="A2678" t="s">
        <v>2757</v>
      </c>
      <c r="B2678">
        <v>1984</v>
      </c>
      <c r="C2678" t="s">
        <v>56</v>
      </c>
      <c r="D2678" t="s">
        <v>73</v>
      </c>
      <c r="E2678" t="s">
        <v>406</v>
      </c>
      <c r="F2678">
        <v>1</v>
      </c>
    </row>
    <row r="2679" spans="1:6" x14ac:dyDescent="0.35">
      <c r="A2679" t="s">
        <v>2758</v>
      </c>
      <c r="B2679">
        <v>1984</v>
      </c>
      <c r="C2679" t="s">
        <v>56</v>
      </c>
      <c r="D2679" t="s">
        <v>117</v>
      </c>
      <c r="E2679" t="s">
        <v>406</v>
      </c>
      <c r="F2679">
        <v>1</v>
      </c>
    </row>
    <row r="2680" spans="1:6" x14ac:dyDescent="0.35">
      <c r="A2680" t="s">
        <v>2759</v>
      </c>
      <c r="B2680">
        <v>1984</v>
      </c>
      <c r="C2680" t="s">
        <v>56</v>
      </c>
      <c r="D2680" t="s">
        <v>73</v>
      </c>
      <c r="E2680" t="s">
        <v>406</v>
      </c>
      <c r="F2680">
        <v>1</v>
      </c>
    </row>
    <row r="2681" spans="1:6" x14ac:dyDescent="0.35">
      <c r="A2681" t="s">
        <v>2760</v>
      </c>
      <c r="B2681">
        <v>1984</v>
      </c>
      <c r="C2681" t="s">
        <v>56</v>
      </c>
      <c r="D2681" t="s">
        <v>73</v>
      </c>
      <c r="E2681" t="s">
        <v>406</v>
      </c>
      <c r="F2681">
        <v>1</v>
      </c>
    </row>
    <row r="2682" spans="1:6" x14ac:dyDescent="0.35">
      <c r="A2682" t="s">
        <v>2761</v>
      </c>
      <c r="B2682">
        <v>1984</v>
      </c>
      <c r="C2682" t="s">
        <v>56</v>
      </c>
      <c r="D2682" t="s">
        <v>73</v>
      </c>
      <c r="E2682" t="s">
        <v>406</v>
      </c>
      <c r="F2682">
        <v>1</v>
      </c>
    </row>
    <row r="2683" spans="1:6" x14ac:dyDescent="0.35">
      <c r="A2683" t="s">
        <v>2762</v>
      </c>
      <c r="B2683">
        <v>1984</v>
      </c>
      <c r="C2683" t="s">
        <v>55</v>
      </c>
      <c r="D2683" t="s">
        <v>73</v>
      </c>
      <c r="E2683" t="s">
        <v>406</v>
      </c>
      <c r="F2683">
        <v>1</v>
      </c>
    </row>
    <row r="2684" spans="1:6" x14ac:dyDescent="0.35">
      <c r="A2684" t="s">
        <v>2763</v>
      </c>
      <c r="B2684">
        <v>1984</v>
      </c>
      <c r="C2684" t="s">
        <v>55</v>
      </c>
      <c r="D2684" t="s">
        <v>117</v>
      </c>
      <c r="E2684" t="s">
        <v>406</v>
      </c>
      <c r="F2684">
        <v>0</v>
      </c>
    </row>
    <row r="2685" spans="1:6" x14ac:dyDescent="0.35">
      <c r="A2685" t="s">
        <v>2764</v>
      </c>
      <c r="B2685">
        <v>1984</v>
      </c>
      <c r="C2685" t="s">
        <v>56</v>
      </c>
      <c r="D2685" t="s">
        <v>73</v>
      </c>
      <c r="E2685" t="s">
        <v>406</v>
      </c>
      <c r="F2685">
        <v>1</v>
      </c>
    </row>
    <row r="2686" spans="1:6" x14ac:dyDescent="0.35">
      <c r="A2686" t="s">
        <v>2765</v>
      </c>
      <c r="B2686">
        <v>1984</v>
      </c>
      <c r="C2686" t="s">
        <v>56</v>
      </c>
      <c r="D2686" t="s">
        <v>117</v>
      </c>
      <c r="E2686" t="s">
        <v>406</v>
      </c>
      <c r="F2686">
        <v>1</v>
      </c>
    </row>
    <row r="2687" spans="1:6" x14ac:dyDescent="0.35">
      <c r="A2687" t="s">
        <v>2766</v>
      </c>
      <c r="B2687">
        <v>1984</v>
      </c>
      <c r="C2687" t="s">
        <v>56</v>
      </c>
      <c r="D2687" t="s">
        <v>73</v>
      </c>
      <c r="E2687" t="s">
        <v>406</v>
      </c>
      <c r="F2687">
        <v>1</v>
      </c>
    </row>
    <row r="2688" spans="1:6" x14ac:dyDescent="0.35">
      <c r="A2688" t="s">
        <v>2767</v>
      </c>
      <c r="B2688">
        <v>1984</v>
      </c>
      <c r="C2688" t="s">
        <v>56</v>
      </c>
      <c r="D2688" t="s">
        <v>117</v>
      </c>
      <c r="E2688" t="s">
        <v>406</v>
      </c>
      <c r="F2688">
        <v>1</v>
      </c>
    </row>
    <row r="2689" spans="1:6" x14ac:dyDescent="0.35">
      <c r="A2689" t="s">
        <v>2768</v>
      </c>
      <c r="B2689">
        <v>1984</v>
      </c>
      <c r="C2689" t="s">
        <v>56</v>
      </c>
      <c r="D2689" t="s">
        <v>73</v>
      </c>
      <c r="E2689" t="s">
        <v>406</v>
      </c>
      <c r="F2689">
        <v>1</v>
      </c>
    </row>
    <row r="2690" spans="1:6" x14ac:dyDescent="0.35">
      <c r="A2690" t="s">
        <v>2769</v>
      </c>
      <c r="B2690">
        <v>1984</v>
      </c>
      <c r="C2690" t="s">
        <v>56</v>
      </c>
      <c r="D2690" t="s">
        <v>117</v>
      </c>
      <c r="E2690" t="s">
        <v>406</v>
      </c>
      <c r="F2690">
        <v>1</v>
      </c>
    </row>
    <row r="2691" spans="1:6" x14ac:dyDescent="0.35">
      <c r="A2691" t="s">
        <v>2770</v>
      </c>
      <c r="B2691">
        <v>1984</v>
      </c>
      <c r="C2691" t="s">
        <v>55</v>
      </c>
      <c r="D2691" t="s">
        <v>73</v>
      </c>
      <c r="E2691" t="s">
        <v>406</v>
      </c>
      <c r="F2691">
        <v>1</v>
      </c>
    </row>
    <row r="2692" spans="1:6" x14ac:dyDescent="0.35">
      <c r="A2692" t="s">
        <v>2771</v>
      </c>
      <c r="B2692">
        <v>1984</v>
      </c>
      <c r="C2692" t="s">
        <v>55</v>
      </c>
      <c r="D2692" t="s">
        <v>73</v>
      </c>
      <c r="E2692" t="s">
        <v>406</v>
      </c>
      <c r="F2692">
        <v>1</v>
      </c>
    </row>
    <row r="2693" spans="1:6" x14ac:dyDescent="0.35">
      <c r="A2693" t="s">
        <v>2772</v>
      </c>
      <c r="B2693">
        <v>1984</v>
      </c>
      <c r="C2693" t="s">
        <v>56</v>
      </c>
      <c r="D2693" t="s">
        <v>73</v>
      </c>
      <c r="E2693" t="s">
        <v>406</v>
      </c>
      <c r="F2693">
        <v>1</v>
      </c>
    </row>
    <row r="2694" spans="1:6" x14ac:dyDescent="0.35">
      <c r="A2694" t="s">
        <v>2773</v>
      </c>
      <c r="B2694">
        <v>1984</v>
      </c>
      <c r="C2694" t="s">
        <v>56</v>
      </c>
      <c r="D2694" t="s">
        <v>73</v>
      </c>
      <c r="E2694" t="s">
        <v>406</v>
      </c>
      <c r="F2694">
        <v>1</v>
      </c>
    </row>
    <row r="2695" spans="1:6" x14ac:dyDescent="0.35">
      <c r="A2695" t="s">
        <v>2774</v>
      </c>
      <c r="B2695">
        <v>1984</v>
      </c>
      <c r="C2695" t="s">
        <v>56</v>
      </c>
      <c r="D2695" t="s">
        <v>73</v>
      </c>
      <c r="E2695" t="s">
        <v>406</v>
      </c>
      <c r="F2695">
        <v>1</v>
      </c>
    </row>
    <row r="2696" spans="1:6" x14ac:dyDescent="0.35">
      <c r="A2696" t="s">
        <v>2775</v>
      </c>
      <c r="B2696">
        <v>1984</v>
      </c>
      <c r="C2696" t="s">
        <v>56</v>
      </c>
      <c r="D2696" t="s">
        <v>73</v>
      </c>
      <c r="E2696" t="s">
        <v>406</v>
      </c>
      <c r="F2696">
        <v>1</v>
      </c>
    </row>
    <row r="2697" spans="1:6" x14ac:dyDescent="0.35">
      <c r="A2697" t="s">
        <v>2776</v>
      </c>
      <c r="B2697">
        <v>1984</v>
      </c>
      <c r="C2697" t="s">
        <v>56</v>
      </c>
      <c r="D2697" t="s">
        <v>117</v>
      </c>
      <c r="E2697" t="s">
        <v>406</v>
      </c>
      <c r="F2697">
        <v>1</v>
      </c>
    </row>
    <row r="2698" spans="1:6" x14ac:dyDescent="0.35">
      <c r="A2698" t="s">
        <v>2777</v>
      </c>
      <c r="B2698">
        <v>1984</v>
      </c>
      <c r="C2698" t="s">
        <v>56</v>
      </c>
      <c r="D2698" t="s">
        <v>73</v>
      </c>
      <c r="E2698" t="s">
        <v>406</v>
      </c>
      <c r="F2698">
        <v>1</v>
      </c>
    </row>
    <row r="2699" spans="1:6" x14ac:dyDescent="0.35">
      <c r="A2699" t="s">
        <v>2778</v>
      </c>
      <c r="B2699">
        <v>1984</v>
      </c>
      <c r="C2699" t="s">
        <v>56</v>
      </c>
      <c r="D2699" t="s">
        <v>73</v>
      </c>
      <c r="E2699" t="s">
        <v>406</v>
      </c>
      <c r="F2699">
        <v>1</v>
      </c>
    </row>
    <row r="2700" spans="1:6" x14ac:dyDescent="0.35">
      <c r="A2700" t="s">
        <v>2779</v>
      </c>
      <c r="B2700">
        <v>1984</v>
      </c>
      <c r="C2700" t="s">
        <v>56</v>
      </c>
      <c r="D2700" t="s">
        <v>117</v>
      </c>
      <c r="E2700" t="s">
        <v>406</v>
      </c>
      <c r="F2700">
        <v>1</v>
      </c>
    </row>
    <row r="2701" spans="1:6" x14ac:dyDescent="0.35">
      <c r="A2701" t="s">
        <v>2780</v>
      </c>
      <c r="B2701">
        <v>1984</v>
      </c>
      <c r="C2701" t="s">
        <v>56</v>
      </c>
      <c r="D2701" t="s">
        <v>73</v>
      </c>
      <c r="E2701" t="s">
        <v>406</v>
      </c>
      <c r="F2701">
        <v>1</v>
      </c>
    </row>
    <row r="2702" spans="1:6" x14ac:dyDescent="0.35">
      <c r="A2702" t="s">
        <v>2781</v>
      </c>
      <c r="B2702">
        <v>1984</v>
      </c>
      <c r="C2702" t="s">
        <v>56</v>
      </c>
      <c r="D2702" t="s">
        <v>117</v>
      </c>
      <c r="E2702" t="s">
        <v>406</v>
      </c>
      <c r="F2702">
        <v>1</v>
      </c>
    </row>
    <row r="2703" spans="1:6" x14ac:dyDescent="0.35">
      <c r="A2703" t="s">
        <v>2782</v>
      </c>
      <c r="B2703">
        <v>1984</v>
      </c>
      <c r="C2703" t="s">
        <v>56</v>
      </c>
      <c r="D2703" t="s">
        <v>73</v>
      </c>
      <c r="E2703" t="s">
        <v>406</v>
      </c>
      <c r="F2703">
        <v>1</v>
      </c>
    </row>
    <row r="2704" spans="1:6" x14ac:dyDescent="0.35">
      <c r="A2704" t="s">
        <v>2783</v>
      </c>
      <c r="B2704">
        <v>1984</v>
      </c>
      <c r="C2704" t="s">
        <v>56</v>
      </c>
      <c r="D2704" t="s">
        <v>73</v>
      </c>
      <c r="E2704" t="s">
        <v>406</v>
      </c>
      <c r="F2704">
        <v>1</v>
      </c>
    </row>
    <row r="2705" spans="1:6" x14ac:dyDescent="0.35">
      <c r="A2705" t="s">
        <v>2784</v>
      </c>
      <c r="B2705">
        <v>1984</v>
      </c>
      <c r="C2705" t="s">
        <v>56</v>
      </c>
      <c r="D2705" t="s">
        <v>73</v>
      </c>
      <c r="E2705" t="s">
        <v>406</v>
      </c>
      <c r="F2705">
        <v>1</v>
      </c>
    </row>
    <row r="2706" spans="1:6" x14ac:dyDescent="0.35">
      <c r="A2706" t="s">
        <v>2785</v>
      </c>
      <c r="B2706">
        <v>1984</v>
      </c>
      <c r="C2706" t="s">
        <v>56</v>
      </c>
      <c r="D2706" t="s">
        <v>73</v>
      </c>
      <c r="E2706" t="s">
        <v>406</v>
      </c>
      <c r="F2706">
        <v>1</v>
      </c>
    </row>
    <row r="2707" spans="1:6" x14ac:dyDescent="0.35">
      <c r="A2707" t="s">
        <v>2786</v>
      </c>
      <c r="B2707">
        <v>1984</v>
      </c>
      <c r="C2707" t="s">
        <v>56</v>
      </c>
      <c r="D2707" t="s">
        <v>73</v>
      </c>
      <c r="E2707" t="s">
        <v>406</v>
      </c>
      <c r="F2707">
        <v>1</v>
      </c>
    </row>
    <row r="2708" spans="1:6" x14ac:dyDescent="0.35">
      <c r="A2708" t="s">
        <v>2787</v>
      </c>
      <c r="B2708">
        <v>1984</v>
      </c>
      <c r="C2708" t="s">
        <v>56</v>
      </c>
      <c r="D2708" t="s">
        <v>73</v>
      </c>
      <c r="E2708" t="s">
        <v>406</v>
      </c>
      <c r="F2708">
        <v>1</v>
      </c>
    </row>
    <row r="2709" spans="1:6" x14ac:dyDescent="0.35">
      <c r="A2709" t="s">
        <v>2788</v>
      </c>
      <c r="B2709">
        <v>1984</v>
      </c>
      <c r="C2709" t="s">
        <v>56</v>
      </c>
      <c r="D2709" t="s">
        <v>73</v>
      </c>
      <c r="E2709" t="s">
        <v>406</v>
      </c>
      <c r="F2709">
        <v>1</v>
      </c>
    </row>
    <row r="2710" spans="1:6" x14ac:dyDescent="0.35">
      <c r="A2710" t="s">
        <v>2789</v>
      </c>
      <c r="B2710">
        <v>1984</v>
      </c>
      <c r="C2710" t="s">
        <v>56</v>
      </c>
      <c r="D2710" t="s">
        <v>73</v>
      </c>
      <c r="E2710" t="s">
        <v>406</v>
      </c>
      <c r="F2710">
        <v>1</v>
      </c>
    </row>
    <row r="2711" spans="1:6" x14ac:dyDescent="0.35">
      <c r="A2711" t="s">
        <v>2790</v>
      </c>
      <c r="B2711">
        <v>1984</v>
      </c>
      <c r="C2711" t="s">
        <v>56</v>
      </c>
      <c r="D2711" t="s">
        <v>73</v>
      </c>
      <c r="E2711" t="s">
        <v>406</v>
      </c>
      <c r="F2711">
        <v>1</v>
      </c>
    </row>
    <row r="2712" spans="1:6" x14ac:dyDescent="0.35">
      <c r="A2712" t="s">
        <v>2791</v>
      </c>
      <c r="B2712">
        <v>1984</v>
      </c>
      <c r="C2712" t="s">
        <v>56</v>
      </c>
      <c r="D2712" t="s">
        <v>73</v>
      </c>
      <c r="E2712" t="s">
        <v>406</v>
      </c>
      <c r="F2712">
        <v>1</v>
      </c>
    </row>
    <row r="2713" spans="1:6" x14ac:dyDescent="0.35">
      <c r="A2713" t="s">
        <v>2792</v>
      </c>
      <c r="B2713">
        <v>1984</v>
      </c>
      <c r="C2713" t="s">
        <v>56</v>
      </c>
      <c r="D2713" t="s">
        <v>73</v>
      </c>
      <c r="E2713" t="s">
        <v>406</v>
      </c>
      <c r="F2713">
        <v>1</v>
      </c>
    </row>
    <row r="2714" spans="1:6" x14ac:dyDescent="0.35">
      <c r="A2714" t="s">
        <v>2793</v>
      </c>
      <c r="B2714">
        <v>1984</v>
      </c>
      <c r="C2714" t="s">
        <v>56</v>
      </c>
      <c r="D2714" t="s">
        <v>73</v>
      </c>
      <c r="E2714" t="s">
        <v>406</v>
      </c>
      <c r="F2714">
        <v>1</v>
      </c>
    </row>
    <row r="2715" spans="1:6" x14ac:dyDescent="0.35">
      <c r="A2715" t="s">
        <v>2794</v>
      </c>
      <c r="B2715">
        <v>1984</v>
      </c>
      <c r="C2715" t="s">
        <v>56</v>
      </c>
      <c r="D2715" t="s">
        <v>73</v>
      </c>
      <c r="E2715" t="s">
        <v>406</v>
      </c>
      <c r="F2715">
        <v>1</v>
      </c>
    </row>
    <row r="2716" spans="1:6" x14ac:dyDescent="0.35">
      <c r="A2716" t="s">
        <v>2795</v>
      </c>
      <c r="B2716">
        <v>1984</v>
      </c>
      <c r="C2716" t="s">
        <v>56</v>
      </c>
      <c r="D2716" t="s">
        <v>73</v>
      </c>
      <c r="E2716" t="s">
        <v>406</v>
      </c>
      <c r="F2716">
        <v>1</v>
      </c>
    </row>
    <row r="2717" spans="1:6" x14ac:dyDescent="0.35">
      <c r="A2717" t="s">
        <v>2796</v>
      </c>
      <c r="B2717">
        <v>1984</v>
      </c>
      <c r="C2717" t="s">
        <v>56</v>
      </c>
      <c r="D2717" t="s">
        <v>73</v>
      </c>
      <c r="E2717" t="s">
        <v>406</v>
      </c>
      <c r="F2717">
        <v>1</v>
      </c>
    </row>
    <row r="2718" spans="1:6" x14ac:dyDescent="0.35">
      <c r="A2718" t="s">
        <v>2797</v>
      </c>
      <c r="B2718">
        <v>1984</v>
      </c>
      <c r="C2718" t="s">
        <v>56</v>
      </c>
      <c r="D2718" t="s">
        <v>73</v>
      </c>
      <c r="E2718" t="s">
        <v>406</v>
      </c>
      <c r="F2718">
        <v>1</v>
      </c>
    </row>
    <row r="2719" spans="1:6" x14ac:dyDescent="0.35">
      <c r="A2719" t="s">
        <v>2798</v>
      </c>
      <c r="B2719">
        <v>1984</v>
      </c>
      <c r="C2719" t="s">
        <v>56</v>
      </c>
      <c r="D2719" t="s">
        <v>73</v>
      </c>
      <c r="E2719" t="s">
        <v>406</v>
      </c>
      <c r="F2719">
        <v>1</v>
      </c>
    </row>
    <row r="2720" spans="1:6" x14ac:dyDescent="0.35">
      <c r="A2720" t="s">
        <v>2799</v>
      </c>
      <c r="B2720">
        <v>1984</v>
      </c>
      <c r="C2720" t="s">
        <v>54</v>
      </c>
      <c r="D2720" t="s">
        <v>73</v>
      </c>
      <c r="E2720" t="s">
        <v>406</v>
      </c>
      <c r="F2720">
        <v>1</v>
      </c>
    </row>
    <row r="2721" spans="1:6" x14ac:dyDescent="0.35">
      <c r="A2721" t="s">
        <v>2800</v>
      </c>
      <c r="B2721">
        <v>1984</v>
      </c>
      <c r="C2721" t="s">
        <v>56</v>
      </c>
      <c r="D2721" t="s">
        <v>73</v>
      </c>
      <c r="E2721" t="s">
        <v>406</v>
      </c>
      <c r="F2721">
        <v>1</v>
      </c>
    </row>
    <row r="2722" spans="1:6" x14ac:dyDescent="0.35">
      <c r="A2722" t="s">
        <v>2801</v>
      </c>
      <c r="B2722">
        <v>1984</v>
      </c>
      <c r="C2722" t="s">
        <v>56</v>
      </c>
      <c r="D2722" t="s">
        <v>73</v>
      </c>
      <c r="E2722" t="s">
        <v>406</v>
      </c>
      <c r="F2722">
        <v>1</v>
      </c>
    </row>
    <row r="2723" spans="1:6" x14ac:dyDescent="0.35">
      <c r="A2723" t="s">
        <v>2802</v>
      </c>
      <c r="B2723">
        <v>1984</v>
      </c>
      <c r="C2723" t="s">
        <v>56</v>
      </c>
      <c r="D2723" t="s">
        <v>73</v>
      </c>
      <c r="E2723" t="s">
        <v>406</v>
      </c>
      <c r="F2723">
        <v>1</v>
      </c>
    </row>
    <row r="2724" spans="1:6" x14ac:dyDescent="0.35">
      <c r="A2724" t="s">
        <v>2803</v>
      </c>
      <c r="B2724">
        <v>1984</v>
      </c>
      <c r="C2724" t="s">
        <v>56</v>
      </c>
      <c r="D2724" t="s">
        <v>73</v>
      </c>
      <c r="E2724" t="s">
        <v>406</v>
      </c>
      <c r="F2724">
        <v>1</v>
      </c>
    </row>
    <row r="2725" spans="1:6" x14ac:dyDescent="0.35">
      <c r="A2725" t="s">
        <v>2804</v>
      </c>
      <c r="B2725">
        <v>1984</v>
      </c>
      <c r="C2725" t="s">
        <v>56</v>
      </c>
      <c r="D2725" t="s">
        <v>73</v>
      </c>
      <c r="E2725" t="s">
        <v>406</v>
      </c>
      <c r="F2725">
        <v>1</v>
      </c>
    </row>
    <row r="2726" spans="1:6" x14ac:dyDescent="0.35">
      <c r="A2726" t="s">
        <v>2805</v>
      </c>
      <c r="B2726">
        <v>1984</v>
      </c>
      <c r="C2726" t="s">
        <v>56</v>
      </c>
      <c r="D2726" t="s">
        <v>73</v>
      </c>
      <c r="E2726" t="s">
        <v>406</v>
      </c>
      <c r="F2726">
        <v>1</v>
      </c>
    </row>
    <row r="2727" spans="1:6" x14ac:dyDescent="0.35">
      <c r="A2727" t="s">
        <v>2806</v>
      </c>
      <c r="B2727">
        <v>1984</v>
      </c>
      <c r="C2727" t="s">
        <v>56</v>
      </c>
      <c r="D2727" t="s">
        <v>117</v>
      </c>
      <c r="E2727" t="s">
        <v>406</v>
      </c>
      <c r="F2727">
        <v>1</v>
      </c>
    </row>
    <row r="2728" spans="1:6" x14ac:dyDescent="0.35">
      <c r="A2728" t="s">
        <v>2807</v>
      </c>
      <c r="B2728">
        <v>1984</v>
      </c>
      <c r="C2728" t="s">
        <v>56</v>
      </c>
      <c r="D2728" t="s">
        <v>73</v>
      </c>
      <c r="E2728" t="s">
        <v>406</v>
      </c>
      <c r="F2728">
        <v>1</v>
      </c>
    </row>
    <row r="2729" spans="1:6" x14ac:dyDescent="0.35">
      <c r="A2729" t="s">
        <v>2808</v>
      </c>
      <c r="B2729">
        <v>1984</v>
      </c>
      <c r="C2729" t="s">
        <v>56</v>
      </c>
      <c r="D2729" t="s">
        <v>73</v>
      </c>
      <c r="E2729" t="s">
        <v>406</v>
      </c>
      <c r="F2729">
        <v>1</v>
      </c>
    </row>
    <row r="2730" spans="1:6" x14ac:dyDescent="0.35">
      <c r="A2730" t="s">
        <v>2809</v>
      </c>
      <c r="B2730">
        <v>1984</v>
      </c>
      <c r="C2730" t="s">
        <v>56</v>
      </c>
      <c r="D2730" t="s">
        <v>73</v>
      </c>
      <c r="E2730" t="s">
        <v>406</v>
      </c>
      <c r="F2730">
        <v>1</v>
      </c>
    </row>
    <row r="2731" spans="1:6" x14ac:dyDescent="0.35">
      <c r="A2731" t="s">
        <v>2810</v>
      </c>
      <c r="B2731">
        <v>1984</v>
      </c>
      <c r="C2731" t="s">
        <v>56</v>
      </c>
      <c r="D2731" t="s">
        <v>73</v>
      </c>
      <c r="E2731" t="s">
        <v>406</v>
      </c>
      <c r="F2731">
        <v>1</v>
      </c>
    </row>
    <row r="2732" spans="1:6" x14ac:dyDescent="0.35">
      <c r="A2732" t="s">
        <v>2811</v>
      </c>
      <c r="B2732">
        <v>1984</v>
      </c>
      <c r="C2732" t="s">
        <v>54</v>
      </c>
      <c r="D2732" t="s">
        <v>73</v>
      </c>
      <c r="E2732" t="s">
        <v>484</v>
      </c>
      <c r="F2732">
        <v>1</v>
      </c>
    </row>
    <row r="2733" spans="1:6" x14ac:dyDescent="0.35">
      <c r="A2733" t="s">
        <v>2812</v>
      </c>
      <c r="B2733">
        <v>1984</v>
      </c>
      <c r="C2733" t="s">
        <v>54</v>
      </c>
      <c r="D2733" t="s">
        <v>73</v>
      </c>
      <c r="E2733" t="s">
        <v>484</v>
      </c>
      <c r="F2733">
        <v>1</v>
      </c>
    </row>
    <row r="2734" spans="1:6" x14ac:dyDescent="0.35">
      <c r="A2734" t="s">
        <v>2813</v>
      </c>
      <c r="B2734">
        <v>1984</v>
      </c>
      <c r="C2734" t="s">
        <v>54</v>
      </c>
      <c r="D2734" t="s">
        <v>73</v>
      </c>
      <c r="E2734" t="s">
        <v>484</v>
      </c>
      <c r="F2734">
        <v>1</v>
      </c>
    </row>
    <row r="2735" spans="1:6" x14ac:dyDescent="0.35">
      <c r="A2735" t="s">
        <v>2814</v>
      </c>
      <c r="B2735">
        <v>1984</v>
      </c>
      <c r="C2735" t="s">
        <v>54</v>
      </c>
      <c r="D2735" t="s">
        <v>73</v>
      </c>
      <c r="E2735" t="s">
        <v>484</v>
      </c>
      <c r="F2735">
        <v>1</v>
      </c>
    </row>
    <row r="2736" spans="1:6" x14ac:dyDescent="0.35">
      <c r="A2736" t="s">
        <v>2815</v>
      </c>
      <c r="B2736">
        <v>1984</v>
      </c>
      <c r="C2736" t="s">
        <v>54</v>
      </c>
      <c r="D2736" t="s">
        <v>73</v>
      </c>
      <c r="E2736" t="s">
        <v>484</v>
      </c>
      <c r="F2736">
        <v>1</v>
      </c>
    </row>
    <row r="2737" spans="1:6" x14ac:dyDescent="0.35">
      <c r="A2737" t="s">
        <v>2816</v>
      </c>
      <c r="B2737">
        <v>1984</v>
      </c>
      <c r="C2737" t="s">
        <v>54</v>
      </c>
      <c r="D2737" t="s">
        <v>117</v>
      </c>
      <c r="E2737" t="s">
        <v>484</v>
      </c>
      <c r="F2737">
        <v>0</v>
      </c>
    </row>
    <row r="2738" spans="1:6" x14ac:dyDescent="0.35">
      <c r="A2738" t="s">
        <v>2817</v>
      </c>
      <c r="B2738">
        <v>1984</v>
      </c>
      <c r="C2738" t="s">
        <v>54</v>
      </c>
      <c r="D2738" t="s">
        <v>73</v>
      </c>
      <c r="E2738" t="s">
        <v>74</v>
      </c>
      <c r="F2738">
        <v>1</v>
      </c>
    </row>
    <row r="2739" spans="1:6" x14ac:dyDescent="0.35">
      <c r="A2739" t="s">
        <v>2818</v>
      </c>
      <c r="B2739">
        <v>1984</v>
      </c>
      <c r="C2739" t="s">
        <v>55</v>
      </c>
      <c r="D2739" t="s">
        <v>73</v>
      </c>
      <c r="E2739" t="s">
        <v>74</v>
      </c>
      <c r="F2739">
        <v>1</v>
      </c>
    </row>
    <row r="2740" spans="1:6" x14ac:dyDescent="0.35">
      <c r="A2740" t="s">
        <v>2819</v>
      </c>
      <c r="B2740">
        <v>1984</v>
      </c>
      <c r="C2740" t="s">
        <v>55</v>
      </c>
      <c r="D2740" t="s">
        <v>73</v>
      </c>
      <c r="E2740" t="s">
        <v>74</v>
      </c>
      <c r="F2740">
        <v>1</v>
      </c>
    </row>
    <row r="2741" spans="1:6" x14ac:dyDescent="0.35">
      <c r="A2741" t="s">
        <v>2820</v>
      </c>
      <c r="B2741">
        <v>1984</v>
      </c>
      <c r="C2741" t="s">
        <v>55</v>
      </c>
      <c r="D2741" t="s">
        <v>73</v>
      </c>
      <c r="E2741" t="s">
        <v>74</v>
      </c>
      <c r="F2741">
        <v>1</v>
      </c>
    </row>
    <row r="2742" spans="1:6" x14ac:dyDescent="0.35">
      <c r="A2742" t="s">
        <v>2821</v>
      </c>
      <c r="B2742">
        <v>1984</v>
      </c>
      <c r="C2742" t="s">
        <v>56</v>
      </c>
      <c r="D2742" t="s">
        <v>73</v>
      </c>
      <c r="E2742" t="s">
        <v>74</v>
      </c>
      <c r="F2742">
        <v>1</v>
      </c>
    </row>
    <row r="2743" spans="1:6" x14ac:dyDescent="0.35">
      <c r="A2743" t="s">
        <v>2822</v>
      </c>
      <c r="B2743">
        <v>1984</v>
      </c>
      <c r="C2743" t="s">
        <v>56</v>
      </c>
      <c r="D2743" t="s">
        <v>73</v>
      </c>
      <c r="E2743" t="s">
        <v>74</v>
      </c>
      <c r="F2743">
        <v>1</v>
      </c>
    </row>
    <row r="2744" spans="1:6" x14ac:dyDescent="0.35">
      <c r="A2744" t="s">
        <v>2823</v>
      </c>
      <c r="B2744">
        <v>1984</v>
      </c>
      <c r="C2744" t="s">
        <v>56</v>
      </c>
      <c r="D2744" t="s">
        <v>73</v>
      </c>
      <c r="E2744" t="s">
        <v>74</v>
      </c>
      <c r="F2744">
        <v>1</v>
      </c>
    </row>
    <row r="2745" spans="1:6" x14ac:dyDescent="0.35">
      <c r="A2745" t="s">
        <v>2824</v>
      </c>
      <c r="B2745">
        <v>1984</v>
      </c>
      <c r="C2745" t="s">
        <v>56</v>
      </c>
      <c r="D2745" t="s">
        <v>73</v>
      </c>
      <c r="E2745" t="s">
        <v>74</v>
      </c>
      <c r="F2745">
        <v>1</v>
      </c>
    </row>
    <row r="2746" spans="1:6" x14ac:dyDescent="0.35">
      <c r="A2746" t="s">
        <v>2825</v>
      </c>
      <c r="B2746">
        <v>1984</v>
      </c>
      <c r="C2746" t="s">
        <v>54</v>
      </c>
      <c r="D2746" t="s">
        <v>73</v>
      </c>
      <c r="E2746" t="s">
        <v>74</v>
      </c>
      <c r="F2746">
        <v>1</v>
      </c>
    </row>
    <row r="2747" spans="1:6" x14ac:dyDescent="0.35">
      <c r="A2747" t="s">
        <v>2826</v>
      </c>
      <c r="B2747">
        <v>1984</v>
      </c>
      <c r="C2747" t="s">
        <v>55</v>
      </c>
      <c r="D2747" t="s">
        <v>73</v>
      </c>
      <c r="E2747" t="s">
        <v>74</v>
      </c>
      <c r="F2747">
        <v>1</v>
      </c>
    </row>
    <row r="2748" spans="1:6" x14ac:dyDescent="0.35">
      <c r="A2748" t="s">
        <v>2827</v>
      </c>
      <c r="B2748">
        <v>1984</v>
      </c>
      <c r="C2748" t="s">
        <v>54</v>
      </c>
      <c r="D2748" t="s">
        <v>117</v>
      </c>
      <c r="E2748" t="s">
        <v>74</v>
      </c>
      <c r="F2748">
        <v>0</v>
      </c>
    </row>
    <row r="2749" spans="1:6" x14ac:dyDescent="0.35">
      <c r="A2749" t="s">
        <v>2828</v>
      </c>
      <c r="B2749">
        <v>1984</v>
      </c>
      <c r="C2749" t="s">
        <v>54</v>
      </c>
      <c r="D2749" t="s">
        <v>73</v>
      </c>
      <c r="E2749" t="s">
        <v>74</v>
      </c>
      <c r="F2749">
        <v>1</v>
      </c>
    </row>
    <row r="2750" spans="1:6" x14ac:dyDescent="0.35">
      <c r="A2750" t="s">
        <v>2829</v>
      </c>
      <c r="B2750">
        <v>1984</v>
      </c>
      <c r="C2750" t="s">
        <v>55</v>
      </c>
      <c r="D2750" t="s">
        <v>73</v>
      </c>
      <c r="E2750" t="s">
        <v>74</v>
      </c>
      <c r="F2750">
        <v>1</v>
      </c>
    </row>
    <row r="2751" spans="1:6" x14ac:dyDescent="0.35">
      <c r="A2751" t="s">
        <v>2830</v>
      </c>
      <c r="B2751">
        <v>1984</v>
      </c>
      <c r="C2751" t="s">
        <v>54</v>
      </c>
      <c r="D2751" t="s">
        <v>73</v>
      </c>
      <c r="E2751" t="s">
        <v>74</v>
      </c>
      <c r="F2751">
        <v>1</v>
      </c>
    </row>
    <row r="2752" spans="1:6" x14ac:dyDescent="0.35">
      <c r="A2752" t="s">
        <v>2831</v>
      </c>
      <c r="B2752">
        <v>1984</v>
      </c>
      <c r="C2752" t="s">
        <v>54</v>
      </c>
      <c r="D2752" t="s">
        <v>73</v>
      </c>
      <c r="E2752" t="s">
        <v>74</v>
      </c>
      <c r="F2752">
        <v>1</v>
      </c>
    </row>
    <row r="2753" spans="1:6" x14ac:dyDescent="0.35">
      <c r="A2753" t="s">
        <v>2832</v>
      </c>
      <c r="B2753">
        <v>1984</v>
      </c>
      <c r="C2753" t="s">
        <v>54</v>
      </c>
      <c r="D2753" t="s">
        <v>73</v>
      </c>
      <c r="E2753" t="s">
        <v>74</v>
      </c>
      <c r="F2753">
        <v>1</v>
      </c>
    </row>
    <row r="2754" spans="1:6" x14ac:dyDescent="0.35">
      <c r="A2754" t="s">
        <v>2833</v>
      </c>
      <c r="B2754">
        <v>1984</v>
      </c>
      <c r="C2754" t="s">
        <v>55</v>
      </c>
      <c r="D2754" t="s">
        <v>73</v>
      </c>
      <c r="E2754" t="s">
        <v>74</v>
      </c>
      <c r="F2754">
        <v>1</v>
      </c>
    </row>
    <row r="2755" spans="1:6" x14ac:dyDescent="0.35">
      <c r="A2755" t="s">
        <v>2834</v>
      </c>
      <c r="B2755">
        <v>1984</v>
      </c>
      <c r="C2755" t="s">
        <v>55</v>
      </c>
      <c r="D2755" t="s">
        <v>117</v>
      </c>
      <c r="E2755" t="s">
        <v>74</v>
      </c>
      <c r="F2755">
        <v>0</v>
      </c>
    </row>
    <row r="2756" spans="1:6" x14ac:dyDescent="0.35">
      <c r="A2756" t="s">
        <v>2835</v>
      </c>
      <c r="B2756">
        <v>1984</v>
      </c>
      <c r="C2756" t="s">
        <v>54</v>
      </c>
      <c r="D2756" t="s">
        <v>73</v>
      </c>
      <c r="E2756" t="s">
        <v>74</v>
      </c>
      <c r="F2756">
        <v>1</v>
      </c>
    </row>
    <row r="2757" spans="1:6" x14ac:dyDescent="0.35">
      <c r="A2757" t="s">
        <v>2836</v>
      </c>
      <c r="B2757">
        <v>1984</v>
      </c>
      <c r="C2757" t="s">
        <v>54</v>
      </c>
      <c r="D2757" t="s">
        <v>73</v>
      </c>
      <c r="E2757" t="s">
        <v>74</v>
      </c>
      <c r="F2757">
        <v>1</v>
      </c>
    </row>
    <row r="2758" spans="1:6" x14ac:dyDescent="0.35">
      <c r="A2758" t="s">
        <v>2837</v>
      </c>
      <c r="B2758">
        <v>1984</v>
      </c>
      <c r="C2758" t="s">
        <v>54</v>
      </c>
      <c r="D2758" t="s">
        <v>73</v>
      </c>
      <c r="E2758" t="s">
        <v>484</v>
      </c>
      <c r="F2758">
        <v>1</v>
      </c>
    </row>
    <row r="2759" spans="1:6" x14ac:dyDescent="0.35">
      <c r="A2759" t="s">
        <v>2838</v>
      </c>
      <c r="B2759">
        <v>1984</v>
      </c>
      <c r="C2759" t="s">
        <v>54</v>
      </c>
      <c r="D2759" t="s">
        <v>73</v>
      </c>
      <c r="E2759" t="s">
        <v>74</v>
      </c>
      <c r="F2759">
        <v>1</v>
      </c>
    </row>
    <row r="2760" spans="1:6" x14ac:dyDescent="0.35">
      <c r="A2760" t="s">
        <v>2839</v>
      </c>
      <c r="B2760">
        <v>1984</v>
      </c>
      <c r="C2760" t="s">
        <v>55</v>
      </c>
      <c r="D2760" t="s">
        <v>73</v>
      </c>
      <c r="E2760" t="s">
        <v>74</v>
      </c>
      <c r="F2760">
        <v>1</v>
      </c>
    </row>
    <row r="2761" spans="1:6" x14ac:dyDescent="0.35">
      <c r="A2761" t="s">
        <v>2840</v>
      </c>
      <c r="B2761">
        <v>1984</v>
      </c>
      <c r="C2761" t="s">
        <v>55</v>
      </c>
      <c r="D2761" t="s">
        <v>73</v>
      </c>
      <c r="E2761" t="s">
        <v>74</v>
      </c>
      <c r="F2761">
        <v>1</v>
      </c>
    </row>
    <row r="2762" spans="1:6" x14ac:dyDescent="0.35">
      <c r="A2762" t="s">
        <v>2841</v>
      </c>
      <c r="B2762">
        <v>1984</v>
      </c>
      <c r="C2762" t="s">
        <v>54</v>
      </c>
      <c r="D2762" t="s">
        <v>73</v>
      </c>
      <c r="E2762" t="s">
        <v>74</v>
      </c>
      <c r="F2762">
        <v>1</v>
      </c>
    </row>
    <row r="2763" spans="1:6" x14ac:dyDescent="0.35">
      <c r="A2763" t="s">
        <v>2842</v>
      </c>
      <c r="B2763">
        <v>1984</v>
      </c>
      <c r="C2763" t="s">
        <v>54</v>
      </c>
      <c r="D2763" t="s">
        <v>73</v>
      </c>
      <c r="E2763" t="s">
        <v>74</v>
      </c>
      <c r="F2763">
        <v>1</v>
      </c>
    </row>
    <row r="2764" spans="1:6" x14ac:dyDescent="0.35">
      <c r="A2764" t="s">
        <v>2843</v>
      </c>
      <c r="B2764">
        <v>1984</v>
      </c>
      <c r="C2764" t="s">
        <v>54</v>
      </c>
      <c r="D2764" t="s">
        <v>73</v>
      </c>
      <c r="E2764" t="s">
        <v>74</v>
      </c>
      <c r="F2764">
        <v>1</v>
      </c>
    </row>
    <row r="2765" spans="1:6" x14ac:dyDescent="0.35">
      <c r="A2765" t="s">
        <v>2844</v>
      </c>
      <c r="B2765">
        <v>1984</v>
      </c>
      <c r="C2765" t="s">
        <v>54</v>
      </c>
      <c r="D2765" t="s">
        <v>73</v>
      </c>
      <c r="E2765" t="s">
        <v>74</v>
      </c>
      <c r="F2765">
        <v>1</v>
      </c>
    </row>
    <row r="2766" spans="1:6" x14ac:dyDescent="0.35">
      <c r="A2766" t="s">
        <v>2845</v>
      </c>
      <c r="B2766">
        <v>1984</v>
      </c>
      <c r="C2766" t="s">
        <v>54</v>
      </c>
      <c r="D2766" t="s">
        <v>73</v>
      </c>
      <c r="E2766" t="s">
        <v>74</v>
      </c>
      <c r="F2766">
        <v>1</v>
      </c>
    </row>
    <row r="2767" spans="1:6" x14ac:dyDescent="0.35">
      <c r="A2767" t="s">
        <v>2846</v>
      </c>
      <c r="B2767">
        <v>1984</v>
      </c>
      <c r="C2767" t="s">
        <v>55</v>
      </c>
      <c r="D2767" t="s">
        <v>73</v>
      </c>
      <c r="E2767" t="s">
        <v>74</v>
      </c>
      <c r="F2767">
        <v>1</v>
      </c>
    </row>
    <row r="2768" spans="1:6" x14ac:dyDescent="0.35">
      <c r="A2768" t="s">
        <v>2847</v>
      </c>
      <c r="B2768">
        <v>1984</v>
      </c>
      <c r="C2768" t="s">
        <v>55</v>
      </c>
      <c r="D2768" t="s">
        <v>73</v>
      </c>
      <c r="E2768" t="s">
        <v>74</v>
      </c>
      <c r="F2768">
        <v>1</v>
      </c>
    </row>
    <row r="2769" spans="1:6" x14ac:dyDescent="0.35">
      <c r="A2769" t="s">
        <v>2848</v>
      </c>
      <c r="B2769">
        <v>1984</v>
      </c>
      <c r="C2769" t="s">
        <v>55</v>
      </c>
      <c r="D2769" t="s">
        <v>73</v>
      </c>
      <c r="E2769" t="s">
        <v>74</v>
      </c>
      <c r="F2769">
        <v>1</v>
      </c>
    </row>
    <row r="2770" spans="1:6" x14ac:dyDescent="0.35">
      <c r="A2770" t="s">
        <v>2849</v>
      </c>
      <c r="B2770">
        <v>1984</v>
      </c>
      <c r="C2770" t="s">
        <v>55</v>
      </c>
      <c r="D2770" t="s">
        <v>117</v>
      </c>
      <c r="E2770" t="s">
        <v>74</v>
      </c>
      <c r="F2770">
        <v>0</v>
      </c>
    </row>
    <row r="2771" spans="1:6" x14ac:dyDescent="0.35">
      <c r="A2771" t="s">
        <v>2850</v>
      </c>
      <c r="B2771">
        <v>1984</v>
      </c>
      <c r="C2771" t="s">
        <v>54</v>
      </c>
      <c r="D2771" t="s">
        <v>73</v>
      </c>
      <c r="E2771" t="s">
        <v>74</v>
      </c>
      <c r="F2771">
        <v>1</v>
      </c>
    </row>
    <row r="2772" spans="1:6" x14ac:dyDescent="0.35">
      <c r="A2772" t="s">
        <v>2851</v>
      </c>
      <c r="B2772">
        <v>1984</v>
      </c>
      <c r="C2772" t="s">
        <v>55</v>
      </c>
      <c r="D2772" t="s">
        <v>73</v>
      </c>
      <c r="E2772" t="s">
        <v>406</v>
      </c>
      <c r="F2772">
        <v>1</v>
      </c>
    </row>
    <row r="2773" spans="1:6" x14ac:dyDescent="0.35">
      <c r="A2773" t="s">
        <v>2852</v>
      </c>
      <c r="B2773">
        <v>1984</v>
      </c>
      <c r="C2773" t="s">
        <v>54</v>
      </c>
      <c r="D2773" t="s">
        <v>73</v>
      </c>
      <c r="E2773" t="s">
        <v>406</v>
      </c>
      <c r="F2773">
        <v>1</v>
      </c>
    </row>
    <row r="2774" spans="1:6" x14ac:dyDescent="0.35">
      <c r="A2774" t="s">
        <v>2853</v>
      </c>
      <c r="B2774">
        <v>1984</v>
      </c>
      <c r="C2774" t="s">
        <v>55</v>
      </c>
      <c r="D2774" t="s">
        <v>73</v>
      </c>
      <c r="E2774" t="s">
        <v>406</v>
      </c>
      <c r="F2774">
        <v>1</v>
      </c>
    </row>
    <row r="2775" spans="1:6" x14ac:dyDescent="0.35">
      <c r="A2775" t="s">
        <v>2854</v>
      </c>
      <c r="B2775">
        <v>1984</v>
      </c>
      <c r="C2775" t="s">
        <v>56</v>
      </c>
      <c r="D2775" t="s">
        <v>117</v>
      </c>
      <c r="E2775" t="s">
        <v>406</v>
      </c>
      <c r="F2775">
        <v>1</v>
      </c>
    </row>
    <row r="2776" spans="1:6" x14ac:dyDescent="0.35">
      <c r="A2776" t="s">
        <v>2855</v>
      </c>
      <c r="B2776">
        <v>1984</v>
      </c>
      <c r="C2776" t="s">
        <v>54</v>
      </c>
      <c r="D2776" t="s">
        <v>73</v>
      </c>
      <c r="E2776" t="s">
        <v>406</v>
      </c>
      <c r="F2776">
        <v>1</v>
      </c>
    </row>
    <row r="2777" spans="1:6" x14ac:dyDescent="0.35">
      <c r="A2777" t="s">
        <v>2856</v>
      </c>
      <c r="B2777">
        <v>1984</v>
      </c>
      <c r="C2777" t="s">
        <v>54</v>
      </c>
      <c r="D2777" t="s">
        <v>73</v>
      </c>
      <c r="E2777" t="s">
        <v>406</v>
      </c>
      <c r="F2777">
        <v>1</v>
      </c>
    </row>
    <row r="2778" spans="1:6" x14ac:dyDescent="0.35">
      <c r="A2778" t="s">
        <v>2857</v>
      </c>
      <c r="B2778">
        <v>1984</v>
      </c>
      <c r="C2778" t="s">
        <v>55</v>
      </c>
      <c r="D2778" t="s">
        <v>73</v>
      </c>
      <c r="E2778" t="s">
        <v>406</v>
      </c>
      <c r="F2778">
        <v>1</v>
      </c>
    </row>
    <row r="2779" spans="1:6" x14ac:dyDescent="0.35">
      <c r="A2779" t="s">
        <v>2858</v>
      </c>
      <c r="B2779">
        <v>1984</v>
      </c>
      <c r="C2779" t="s">
        <v>55</v>
      </c>
      <c r="D2779" t="s">
        <v>73</v>
      </c>
      <c r="E2779" t="s">
        <v>406</v>
      </c>
      <c r="F2779">
        <v>1</v>
      </c>
    </row>
    <row r="2780" spans="1:6" x14ac:dyDescent="0.35">
      <c r="A2780" t="s">
        <v>2859</v>
      </c>
      <c r="B2780">
        <v>1984</v>
      </c>
      <c r="C2780" t="s">
        <v>54</v>
      </c>
      <c r="D2780" t="s">
        <v>73</v>
      </c>
      <c r="E2780" t="s">
        <v>406</v>
      </c>
      <c r="F2780">
        <v>1</v>
      </c>
    </row>
    <row r="2781" spans="1:6" x14ac:dyDescent="0.35">
      <c r="A2781" t="s">
        <v>2860</v>
      </c>
      <c r="B2781">
        <v>1984</v>
      </c>
      <c r="C2781" t="s">
        <v>54</v>
      </c>
      <c r="D2781" t="s">
        <v>117</v>
      </c>
      <c r="E2781" t="s">
        <v>74</v>
      </c>
      <c r="F2781">
        <v>0</v>
      </c>
    </row>
    <row r="2782" spans="1:6" x14ac:dyDescent="0.35">
      <c r="A2782" t="s">
        <v>2861</v>
      </c>
      <c r="B2782">
        <v>1984</v>
      </c>
      <c r="C2782" t="s">
        <v>55</v>
      </c>
      <c r="D2782" t="s">
        <v>73</v>
      </c>
      <c r="E2782" t="s">
        <v>74</v>
      </c>
      <c r="F2782">
        <v>1</v>
      </c>
    </row>
    <row r="2783" spans="1:6" x14ac:dyDescent="0.35">
      <c r="A2783" t="s">
        <v>2862</v>
      </c>
      <c r="B2783">
        <v>1984</v>
      </c>
      <c r="C2783" t="s">
        <v>54</v>
      </c>
      <c r="D2783" t="s">
        <v>73</v>
      </c>
      <c r="E2783" t="s">
        <v>74</v>
      </c>
      <c r="F2783">
        <v>1</v>
      </c>
    </row>
    <row r="2784" spans="1:6" x14ac:dyDescent="0.35">
      <c r="A2784" t="s">
        <v>2863</v>
      </c>
      <c r="B2784">
        <v>1984</v>
      </c>
      <c r="C2784" t="s">
        <v>54</v>
      </c>
      <c r="D2784" t="s">
        <v>73</v>
      </c>
      <c r="E2784" t="s">
        <v>74</v>
      </c>
      <c r="F2784">
        <v>1</v>
      </c>
    </row>
    <row r="2785" spans="1:6" x14ac:dyDescent="0.35">
      <c r="A2785" t="s">
        <v>2864</v>
      </c>
      <c r="B2785">
        <v>1984</v>
      </c>
      <c r="C2785" t="s">
        <v>55</v>
      </c>
      <c r="D2785" t="s">
        <v>73</v>
      </c>
      <c r="E2785" t="s">
        <v>74</v>
      </c>
      <c r="F2785">
        <v>1</v>
      </c>
    </row>
    <row r="2786" spans="1:6" x14ac:dyDescent="0.35">
      <c r="A2786" t="s">
        <v>2865</v>
      </c>
      <c r="B2786">
        <v>1984</v>
      </c>
      <c r="C2786" t="s">
        <v>56</v>
      </c>
      <c r="D2786" t="s">
        <v>73</v>
      </c>
      <c r="E2786" t="s">
        <v>74</v>
      </c>
      <c r="F2786">
        <v>1</v>
      </c>
    </row>
    <row r="2787" spans="1:6" x14ac:dyDescent="0.35">
      <c r="A2787" t="s">
        <v>2866</v>
      </c>
      <c r="B2787">
        <v>1984</v>
      </c>
      <c r="C2787" t="s">
        <v>56</v>
      </c>
      <c r="D2787" t="s">
        <v>73</v>
      </c>
      <c r="E2787" t="s">
        <v>74</v>
      </c>
      <c r="F2787">
        <v>1</v>
      </c>
    </row>
    <row r="2788" spans="1:6" x14ac:dyDescent="0.35">
      <c r="A2788" t="s">
        <v>2867</v>
      </c>
      <c r="B2788">
        <v>1984</v>
      </c>
      <c r="C2788" t="s">
        <v>56</v>
      </c>
      <c r="D2788" t="s">
        <v>73</v>
      </c>
      <c r="E2788" t="s">
        <v>74</v>
      </c>
      <c r="F2788">
        <v>1</v>
      </c>
    </row>
    <row r="2789" spans="1:6" x14ac:dyDescent="0.35">
      <c r="A2789" t="s">
        <v>2868</v>
      </c>
      <c r="B2789">
        <v>1984</v>
      </c>
      <c r="C2789" t="s">
        <v>56</v>
      </c>
      <c r="D2789" t="s">
        <v>73</v>
      </c>
      <c r="E2789" t="s">
        <v>74</v>
      </c>
      <c r="F2789">
        <v>1</v>
      </c>
    </row>
    <row r="2790" spans="1:6" x14ac:dyDescent="0.35">
      <c r="A2790" t="s">
        <v>2869</v>
      </c>
      <c r="B2790">
        <v>1984</v>
      </c>
      <c r="C2790" t="s">
        <v>56</v>
      </c>
      <c r="D2790" t="s">
        <v>73</v>
      </c>
      <c r="E2790" t="s">
        <v>74</v>
      </c>
      <c r="F2790">
        <v>1</v>
      </c>
    </row>
    <row r="2791" spans="1:6" x14ac:dyDescent="0.35">
      <c r="A2791" t="s">
        <v>2870</v>
      </c>
      <c r="B2791">
        <v>1984</v>
      </c>
      <c r="C2791" t="s">
        <v>56</v>
      </c>
      <c r="D2791" t="s">
        <v>73</v>
      </c>
      <c r="E2791" t="s">
        <v>74</v>
      </c>
      <c r="F2791">
        <v>1</v>
      </c>
    </row>
    <row r="2792" spans="1:6" x14ac:dyDescent="0.35">
      <c r="A2792" t="s">
        <v>2871</v>
      </c>
      <c r="B2792">
        <v>1984</v>
      </c>
      <c r="C2792" t="s">
        <v>56</v>
      </c>
      <c r="D2792" t="s">
        <v>73</v>
      </c>
      <c r="E2792" t="s">
        <v>74</v>
      </c>
      <c r="F2792">
        <v>1</v>
      </c>
    </row>
    <row r="2793" spans="1:6" x14ac:dyDescent="0.35">
      <c r="A2793" t="s">
        <v>2872</v>
      </c>
      <c r="B2793">
        <v>1984</v>
      </c>
      <c r="C2793" t="s">
        <v>56</v>
      </c>
      <c r="D2793" t="s">
        <v>73</v>
      </c>
      <c r="E2793" t="s">
        <v>74</v>
      </c>
      <c r="F2793">
        <v>1</v>
      </c>
    </row>
    <row r="2794" spans="1:6" x14ac:dyDescent="0.35">
      <c r="A2794" t="s">
        <v>2873</v>
      </c>
      <c r="B2794">
        <v>1984</v>
      </c>
      <c r="C2794" t="s">
        <v>56</v>
      </c>
      <c r="D2794" t="s">
        <v>73</v>
      </c>
      <c r="E2794" t="s">
        <v>74</v>
      </c>
      <c r="F2794">
        <v>1</v>
      </c>
    </row>
    <row r="2795" spans="1:6" x14ac:dyDescent="0.35">
      <c r="A2795" t="s">
        <v>2874</v>
      </c>
      <c r="B2795">
        <v>1984</v>
      </c>
      <c r="C2795" t="s">
        <v>56</v>
      </c>
      <c r="D2795" t="s">
        <v>117</v>
      </c>
      <c r="E2795" t="s">
        <v>74</v>
      </c>
      <c r="F2795">
        <v>1</v>
      </c>
    </row>
    <row r="2796" spans="1:6" x14ac:dyDescent="0.35">
      <c r="A2796" t="s">
        <v>2875</v>
      </c>
      <c r="B2796">
        <v>1984</v>
      </c>
      <c r="C2796" t="s">
        <v>54</v>
      </c>
      <c r="D2796" t="s">
        <v>73</v>
      </c>
      <c r="E2796" t="s">
        <v>74</v>
      </c>
      <c r="F2796">
        <v>1</v>
      </c>
    </row>
    <row r="2797" spans="1:6" x14ac:dyDescent="0.35">
      <c r="A2797" t="s">
        <v>2876</v>
      </c>
      <c r="B2797">
        <v>1984</v>
      </c>
      <c r="C2797" t="s">
        <v>54</v>
      </c>
      <c r="D2797" t="s">
        <v>73</v>
      </c>
      <c r="E2797" t="s">
        <v>74</v>
      </c>
      <c r="F2797">
        <v>1</v>
      </c>
    </row>
    <row r="2798" spans="1:6" x14ac:dyDescent="0.35">
      <c r="A2798" t="s">
        <v>2877</v>
      </c>
      <c r="B2798">
        <v>1984</v>
      </c>
      <c r="C2798" t="s">
        <v>54</v>
      </c>
      <c r="D2798" t="s">
        <v>73</v>
      </c>
      <c r="E2798" t="s">
        <v>74</v>
      </c>
      <c r="F2798">
        <v>1</v>
      </c>
    </row>
    <row r="2799" spans="1:6" x14ac:dyDescent="0.35">
      <c r="A2799" t="s">
        <v>2878</v>
      </c>
      <c r="B2799">
        <v>1984</v>
      </c>
      <c r="C2799" t="s">
        <v>54</v>
      </c>
      <c r="D2799" t="s">
        <v>73</v>
      </c>
      <c r="E2799" t="s">
        <v>76</v>
      </c>
      <c r="F2799">
        <v>1</v>
      </c>
    </row>
    <row r="2800" spans="1:6" x14ac:dyDescent="0.35">
      <c r="A2800" t="s">
        <v>2879</v>
      </c>
      <c r="B2800">
        <v>1984</v>
      </c>
      <c r="C2800" t="s">
        <v>54</v>
      </c>
      <c r="D2800" t="s">
        <v>73</v>
      </c>
      <c r="E2800" t="s">
        <v>76</v>
      </c>
      <c r="F2800">
        <v>1</v>
      </c>
    </row>
    <row r="2801" spans="1:6" x14ac:dyDescent="0.35">
      <c r="A2801" t="s">
        <v>2880</v>
      </c>
      <c r="B2801">
        <v>1984</v>
      </c>
      <c r="C2801" t="s">
        <v>56</v>
      </c>
      <c r="D2801" t="s">
        <v>73</v>
      </c>
      <c r="E2801" t="s">
        <v>76</v>
      </c>
      <c r="F2801">
        <v>1</v>
      </c>
    </row>
    <row r="2802" spans="1:6" x14ac:dyDescent="0.35">
      <c r="A2802" t="s">
        <v>2881</v>
      </c>
      <c r="B2802">
        <v>1984</v>
      </c>
      <c r="C2802" t="s">
        <v>56</v>
      </c>
      <c r="D2802" t="s">
        <v>73</v>
      </c>
      <c r="E2802" t="s">
        <v>76</v>
      </c>
      <c r="F2802">
        <v>1</v>
      </c>
    </row>
    <row r="2803" spans="1:6" x14ac:dyDescent="0.35">
      <c r="A2803" t="s">
        <v>2882</v>
      </c>
      <c r="B2803">
        <v>1984</v>
      </c>
      <c r="C2803" t="s">
        <v>56</v>
      </c>
      <c r="D2803" t="s">
        <v>73</v>
      </c>
      <c r="E2803" t="s">
        <v>76</v>
      </c>
      <c r="F2803">
        <v>1</v>
      </c>
    </row>
    <row r="2804" spans="1:6" x14ac:dyDescent="0.35">
      <c r="A2804" t="s">
        <v>2883</v>
      </c>
      <c r="B2804">
        <v>1984</v>
      </c>
      <c r="C2804" t="s">
        <v>56</v>
      </c>
      <c r="D2804" t="s">
        <v>73</v>
      </c>
      <c r="E2804" t="s">
        <v>76</v>
      </c>
      <c r="F2804">
        <v>1</v>
      </c>
    </row>
    <row r="2805" spans="1:6" x14ac:dyDescent="0.35">
      <c r="A2805" t="s">
        <v>2884</v>
      </c>
      <c r="B2805">
        <v>1984</v>
      </c>
      <c r="C2805" t="s">
        <v>56</v>
      </c>
      <c r="D2805" t="s">
        <v>73</v>
      </c>
      <c r="E2805" t="s">
        <v>76</v>
      </c>
      <c r="F2805">
        <v>1</v>
      </c>
    </row>
    <row r="2806" spans="1:6" x14ac:dyDescent="0.35">
      <c r="A2806" t="s">
        <v>2885</v>
      </c>
      <c r="B2806">
        <v>1984</v>
      </c>
      <c r="C2806" t="s">
        <v>54</v>
      </c>
      <c r="D2806" t="s">
        <v>73</v>
      </c>
      <c r="E2806" t="s">
        <v>76</v>
      </c>
      <c r="F2806">
        <v>1</v>
      </c>
    </row>
    <row r="2807" spans="1:6" x14ac:dyDescent="0.35">
      <c r="A2807" t="s">
        <v>2886</v>
      </c>
      <c r="B2807">
        <v>1984</v>
      </c>
      <c r="C2807" t="s">
        <v>54</v>
      </c>
      <c r="D2807" t="s">
        <v>73</v>
      </c>
      <c r="E2807" t="s">
        <v>76</v>
      </c>
      <c r="F2807">
        <v>1</v>
      </c>
    </row>
    <row r="2808" spans="1:6" x14ac:dyDescent="0.35">
      <c r="A2808" t="s">
        <v>2887</v>
      </c>
      <c r="B2808">
        <v>1984</v>
      </c>
      <c r="C2808" t="s">
        <v>54</v>
      </c>
      <c r="D2808" t="s">
        <v>73</v>
      </c>
      <c r="E2808" t="s">
        <v>76</v>
      </c>
      <c r="F2808">
        <v>1</v>
      </c>
    </row>
    <row r="2809" spans="1:6" x14ac:dyDescent="0.35">
      <c r="A2809" t="s">
        <v>2888</v>
      </c>
      <c r="B2809">
        <v>1984</v>
      </c>
      <c r="C2809" t="s">
        <v>54</v>
      </c>
      <c r="D2809" t="s">
        <v>73</v>
      </c>
      <c r="E2809" t="s">
        <v>76</v>
      </c>
      <c r="F2809">
        <v>1</v>
      </c>
    </row>
    <row r="2810" spans="1:6" x14ac:dyDescent="0.35">
      <c r="A2810" t="s">
        <v>2889</v>
      </c>
      <c r="B2810">
        <v>1984</v>
      </c>
      <c r="C2810" t="s">
        <v>54</v>
      </c>
      <c r="D2810" t="s">
        <v>73</v>
      </c>
      <c r="E2810" t="s">
        <v>76</v>
      </c>
      <c r="F2810">
        <v>1</v>
      </c>
    </row>
    <row r="2811" spans="1:6" x14ac:dyDescent="0.35">
      <c r="A2811" t="s">
        <v>2890</v>
      </c>
      <c r="B2811">
        <v>1984</v>
      </c>
      <c r="C2811" t="s">
        <v>54</v>
      </c>
      <c r="D2811" t="s">
        <v>73</v>
      </c>
      <c r="E2811" t="s">
        <v>76</v>
      </c>
      <c r="F2811">
        <v>1</v>
      </c>
    </row>
    <row r="2812" spans="1:6" x14ac:dyDescent="0.35">
      <c r="A2812" t="s">
        <v>2891</v>
      </c>
      <c r="B2812">
        <v>1984</v>
      </c>
      <c r="C2812" t="s">
        <v>54</v>
      </c>
      <c r="D2812" t="s">
        <v>73</v>
      </c>
      <c r="E2812" t="s">
        <v>76</v>
      </c>
      <c r="F2812">
        <v>1</v>
      </c>
    </row>
    <row r="2813" spans="1:6" x14ac:dyDescent="0.35">
      <c r="A2813" t="s">
        <v>2892</v>
      </c>
      <c r="B2813">
        <v>1984</v>
      </c>
      <c r="C2813" t="s">
        <v>54</v>
      </c>
      <c r="D2813" t="s">
        <v>73</v>
      </c>
      <c r="E2813" t="s">
        <v>76</v>
      </c>
      <c r="F2813">
        <v>1</v>
      </c>
    </row>
    <row r="2814" spans="1:6" x14ac:dyDescent="0.35">
      <c r="A2814" t="s">
        <v>2893</v>
      </c>
      <c r="B2814">
        <v>1984</v>
      </c>
      <c r="C2814" t="s">
        <v>55</v>
      </c>
      <c r="D2814" t="s">
        <v>73</v>
      </c>
      <c r="E2814" t="s">
        <v>76</v>
      </c>
      <c r="F2814">
        <v>1</v>
      </c>
    </row>
    <row r="2815" spans="1:6" x14ac:dyDescent="0.35">
      <c r="A2815" t="s">
        <v>2894</v>
      </c>
      <c r="B2815">
        <v>1984</v>
      </c>
      <c r="C2815" t="s">
        <v>55</v>
      </c>
      <c r="D2815" t="s">
        <v>73</v>
      </c>
      <c r="E2815" t="s">
        <v>76</v>
      </c>
      <c r="F2815">
        <v>1</v>
      </c>
    </row>
    <row r="2816" spans="1:6" x14ac:dyDescent="0.35">
      <c r="A2816" t="s">
        <v>2895</v>
      </c>
      <c r="B2816">
        <v>1984</v>
      </c>
      <c r="C2816" t="s">
        <v>54</v>
      </c>
      <c r="D2816" t="s">
        <v>73</v>
      </c>
      <c r="E2816" t="s">
        <v>76</v>
      </c>
      <c r="F2816">
        <v>1</v>
      </c>
    </row>
    <row r="2817" spans="1:6" x14ac:dyDescent="0.35">
      <c r="A2817" t="s">
        <v>2896</v>
      </c>
      <c r="B2817">
        <v>1984</v>
      </c>
      <c r="C2817" t="s">
        <v>55</v>
      </c>
      <c r="D2817" t="s">
        <v>73</v>
      </c>
      <c r="E2817" t="s">
        <v>76</v>
      </c>
      <c r="F2817">
        <v>1</v>
      </c>
    </row>
    <row r="2818" spans="1:6" x14ac:dyDescent="0.35">
      <c r="A2818" t="s">
        <v>2897</v>
      </c>
      <c r="B2818">
        <v>1984</v>
      </c>
      <c r="C2818" t="s">
        <v>55</v>
      </c>
      <c r="D2818" t="s">
        <v>73</v>
      </c>
      <c r="E2818" t="s">
        <v>76</v>
      </c>
      <c r="F2818">
        <v>1</v>
      </c>
    </row>
    <row r="2819" spans="1:6" x14ac:dyDescent="0.35">
      <c r="A2819" t="s">
        <v>2898</v>
      </c>
      <c r="B2819">
        <v>1984</v>
      </c>
      <c r="C2819" t="s">
        <v>55</v>
      </c>
      <c r="D2819" t="s">
        <v>73</v>
      </c>
      <c r="E2819" t="s">
        <v>76</v>
      </c>
      <c r="F2819">
        <v>1</v>
      </c>
    </row>
    <row r="2820" spans="1:6" x14ac:dyDescent="0.35">
      <c r="A2820" t="s">
        <v>2899</v>
      </c>
      <c r="B2820">
        <v>1984</v>
      </c>
      <c r="C2820" t="s">
        <v>55</v>
      </c>
      <c r="D2820" t="s">
        <v>73</v>
      </c>
      <c r="E2820" t="s">
        <v>76</v>
      </c>
      <c r="F2820">
        <v>1</v>
      </c>
    </row>
    <row r="2821" spans="1:6" x14ac:dyDescent="0.35">
      <c r="A2821" t="s">
        <v>2900</v>
      </c>
      <c r="B2821">
        <v>1984</v>
      </c>
      <c r="C2821" t="s">
        <v>54</v>
      </c>
      <c r="D2821" t="s">
        <v>73</v>
      </c>
      <c r="E2821" t="s">
        <v>76</v>
      </c>
      <c r="F2821">
        <v>1</v>
      </c>
    </row>
    <row r="2822" spans="1:6" x14ac:dyDescent="0.35">
      <c r="A2822" t="s">
        <v>2901</v>
      </c>
      <c r="B2822">
        <v>1984</v>
      </c>
      <c r="C2822" t="s">
        <v>54</v>
      </c>
      <c r="D2822" t="s">
        <v>73</v>
      </c>
      <c r="E2822" t="s">
        <v>76</v>
      </c>
      <c r="F2822">
        <v>1</v>
      </c>
    </row>
    <row r="2823" spans="1:6" x14ac:dyDescent="0.35">
      <c r="A2823" t="s">
        <v>2902</v>
      </c>
      <c r="B2823">
        <v>1984</v>
      </c>
      <c r="C2823" t="s">
        <v>54</v>
      </c>
      <c r="D2823" t="s">
        <v>73</v>
      </c>
      <c r="E2823" t="s">
        <v>76</v>
      </c>
      <c r="F2823">
        <v>1</v>
      </c>
    </row>
    <row r="2824" spans="1:6" x14ac:dyDescent="0.35">
      <c r="A2824" t="s">
        <v>2903</v>
      </c>
      <c r="B2824">
        <v>1984</v>
      </c>
      <c r="C2824" t="s">
        <v>54</v>
      </c>
      <c r="D2824" t="s">
        <v>73</v>
      </c>
      <c r="E2824" t="s">
        <v>76</v>
      </c>
      <c r="F2824">
        <v>1</v>
      </c>
    </row>
    <row r="2825" spans="1:6" x14ac:dyDescent="0.35">
      <c r="A2825" t="s">
        <v>2904</v>
      </c>
      <c r="B2825">
        <v>1984</v>
      </c>
      <c r="C2825" t="s">
        <v>54</v>
      </c>
      <c r="D2825" t="s">
        <v>73</v>
      </c>
      <c r="E2825" t="s">
        <v>76</v>
      </c>
      <c r="F2825">
        <v>1</v>
      </c>
    </row>
    <row r="2826" spans="1:6" x14ac:dyDescent="0.35">
      <c r="A2826" t="s">
        <v>2905</v>
      </c>
      <c r="B2826">
        <v>1984</v>
      </c>
      <c r="C2826" t="s">
        <v>55</v>
      </c>
      <c r="D2826" t="s">
        <v>73</v>
      </c>
      <c r="E2826" t="s">
        <v>76</v>
      </c>
      <c r="F2826">
        <v>1</v>
      </c>
    </row>
    <row r="2827" spans="1:6" x14ac:dyDescent="0.35">
      <c r="A2827" t="s">
        <v>2906</v>
      </c>
      <c r="B2827">
        <v>1984</v>
      </c>
      <c r="C2827" t="s">
        <v>55</v>
      </c>
      <c r="D2827" t="s">
        <v>73</v>
      </c>
      <c r="E2827" t="s">
        <v>76</v>
      </c>
      <c r="F2827">
        <v>1</v>
      </c>
    </row>
    <row r="2828" spans="1:6" x14ac:dyDescent="0.35">
      <c r="A2828" t="s">
        <v>2907</v>
      </c>
      <c r="B2828">
        <v>1984</v>
      </c>
      <c r="C2828" t="s">
        <v>55</v>
      </c>
      <c r="D2828" t="s">
        <v>73</v>
      </c>
      <c r="E2828" t="s">
        <v>76</v>
      </c>
      <c r="F2828">
        <v>1</v>
      </c>
    </row>
    <row r="2829" spans="1:6" x14ac:dyDescent="0.35">
      <c r="A2829" t="s">
        <v>2908</v>
      </c>
      <c r="B2829">
        <v>1984</v>
      </c>
      <c r="C2829" t="s">
        <v>55</v>
      </c>
      <c r="D2829" t="s">
        <v>73</v>
      </c>
      <c r="E2829" t="s">
        <v>76</v>
      </c>
      <c r="F2829">
        <v>1</v>
      </c>
    </row>
    <row r="2830" spans="1:6" x14ac:dyDescent="0.35">
      <c r="A2830" t="s">
        <v>2909</v>
      </c>
      <c r="B2830">
        <v>1984</v>
      </c>
      <c r="C2830" t="s">
        <v>55</v>
      </c>
      <c r="D2830" t="s">
        <v>73</v>
      </c>
      <c r="E2830" t="s">
        <v>76</v>
      </c>
      <c r="F2830">
        <v>1</v>
      </c>
    </row>
    <row r="2831" spans="1:6" x14ac:dyDescent="0.35">
      <c r="A2831" t="s">
        <v>2910</v>
      </c>
      <c r="B2831">
        <v>1984</v>
      </c>
      <c r="C2831" t="s">
        <v>55</v>
      </c>
      <c r="D2831" t="s">
        <v>73</v>
      </c>
      <c r="E2831" t="s">
        <v>76</v>
      </c>
      <c r="F2831">
        <v>1</v>
      </c>
    </row>
    <row r="2832" spans="1:6" x14ac:dyDescent="0.35">
      <c r="A2832" t="s">
        <v>2911</v>
      </c>
      <c r="B2832">
        <v>1984</v>
      </c>
      <c r="C2832" t="s">
        <v>55</v>
      </c>
      <c r="D2832" t="s">
        <v>73</v>
      </c>
      <c r="E2832" t="s">
        <v>76</v>
      </c>
      <c r="F2832">
        <v>1</v>
      </c>
    </row>
    <row r="2833" spans="1:6" x14ac:dyDescent="0.35">
      <c r="A2833" t="s">
        <v>2912</v>
      </c>
      <c r="B2833">
        <v>1984</v>
      </c>
      <c r="C2833" t="s">
        <v>54</v>
      </c>
      <c r="D2833" t="s">
        <v>73</v>
      </c>
      <c r="E2833" t="s">
        <v>76</v>
      </c>
      <c r="F2833">
        <v>1</v>
      </c>
    </row>
    <row r="2834" spans="1:6" x14ac:dyDescent="0.35">
      <c r="A2834" t="s">
        <v>2913</v>
      </c>
      <c r="B2834">
        <v>1984</v>
      </c>
      <c r="C2834" t="s">
        <v>55</v>
      </c>
      <c r="D2834" t="s">
        <v>73</v>
      </c>
      <c r="E2834" t="s">
        <v>76</v>
      </c>
      <c r="F2834">
        <v>1</v>
      </c>
    </row>
    <row r="2835" spans="1:6" x14ac:dyDescent="0.35">
      <c r="A2835" t="s">
        <v>2914</v>
      </c>
      <c r="B2835">
        <v>1984</v>
      </c>
      <c r="C2835" t="s">
        <v>55</v>
      </c>
      <c r="D2835" t="s">
        <v>73</v>
      </c>
      <c r="E2835" t="s">
        <v>76</v>
      </c>
      <c r="F2835">
        <v>1</v>
      </c>
    </row>
    <row r="2836" spans="1:6" x14ac:dyDescent="0.35">
      <c r="A2836" t="s">
        <v>2915</v>
      </c>
      <c r="B2836">
        <v>1984</v>
      </c>
      <c r="C2836" t="s">
        <v>54</v>
      </c>
      <c r="D2836" t="s">
        <v>73</v>
      </c>
      <c r="E2836" t="s">
        <v>76</v>
      </c>
      <c r="F2836">
        <v>1</v>
      </c>
    </row>
    <row r="2837" spans="1:6" x14ac:dyDescent="0.35">
      <c r="A2837" t="s">
        <v>2916</v>
      </c>
      <c r="B2837">
        <v>1984</v>
      </c>
      <c r="C2837" t="s">
        <v>54</v>
      </c>
      <c r="D2837" t="s">
        <v>73</v>
      </c>
      <c r="E2837" t="s">
        <v>76</v>
      </c>
      <c r="F2837">
        <v>1</v>
      </c>
    </row>
    <row r="2838" spans="1:6" x14ac:dyDescent="0.35">
      <c r="A2838" t="s">
        <v>2917</v>
      </c>
      <c r="B2838">
        <v>1984</v>
      </c>
      <c r="C2838" t="s">
        <v>54</v>
      </c>
      <c r="D2838" t="s">
        <v>73</v>
      </c>
      <c r="E2838" t="s">
        <v>76</v>
      </c>
      <c r="F2838">
        <v>1</v>
      </c>
    </row>
    <row r="2839" spans="1:6" x14ac:dyDescent="0.35">
      <c r="A2839" t="s">
        <v>2918</v>
      </c>
      <c r="B2839">
        <v>1984</v>
      </c>
      <c r="C2839" t="s">
        <v>54</v>
      </c>
      <c r="D2839" t="s">
        <v>73</v>
      </c>
      <c r="E2839" t="s">
        <v>76</v>
      </c>
      <c r="F2839">
        <v>1</v>
      </c>
    </row>
    <row r="2840" spans="1:6" x14ac:dyDescent="0.35">
      <c r="A2840" t="s">
        <v>2919</v>
      </c>
      <c r="B2840">
        <v>1984</v>
      </c>
      <c r="C2840" t="s">
        <v>54</v>
      </c>
      <c r="D2840" t="s">
        <v>73</v>
      </c>
      <c r="E2840" t="s">
        <v>76</v>
      </c>
      <c r="F2840">
        <v>1</v>
      </c>
    </row>
    <row r="2841" spans="1:6" x14ac:dyDescent="0.35">
      <c r="A2841" t="s">
        <v>2920</v>
      </c>
      <c r="B2841">
        <v>1984</v>
      </c>
      <c r="C2841" t="s">
        <v>54</v>
      </c>
      <c r="D2841" t="s">
        <v>73</v>
      </c>
      <c r="E2841" t="s">
        <v>76</v>
      </c>
      <c r="F2841">
        <v>1</v>
      </c>
    </row>
    <row r="2842" spans="1:6" x14ac:dyDescent="0.35">
      <c r="A2842" t="s">
        <v>2921</v>
      </c>
      <c r="B2842">
        <v>1984</v>
      </c>
      <c r="C2842" t="s">
        <v>55</v>
      </c>
      <c r="D2842" t="s">
        <v>73</v>
      </c>
      <c r="E2842" t="s">
        <v>76</v>
      </c>
      <c r="F2842">
        <v>1</v>
      </c>
    </row>
    <row r="2843" spans="1:6" x14ac:dyDescent="0.35">
      <c r="A2843" t="s">
        <v>2922</v>
      </c>
      <c r="B2843">
        <v>1984</v>
      </c>
      <c r="C2843" t="s">
        <v>54</v>
      </c>
      <c r="D2843" t="s">
        <v>73</v>
      </c>
      <c r="E2843" t="s">
        <v>76</v>
      </c>
      <c r="F2843">
        <v>1</v>
      </c>
    </row>
    <row r="2844" spans="1:6" x14ac:dyDescent="0.35">
      <c r="A2844" t="s">
        <v>2923</v>
      </c>
      <c r="B2844">
        <v>1984</v>
      </c>
      <c r="C2844" t="s">
        <v>54</v>
      </c>
      <c r="D2844" t="s">
        <v>73</v>
      </c>
      <c r="E2844" t="s">
        <v>76</v>
      </c>
      <c r="F2844">
        <v>1</v>
      </c>
    </row>
    <row r="2845" spans="1:6" x14ac:dyDescent="0.35">
      <c r="A2845" t="s">
        <v>2924</v>
      </c>
      <c r="B2845">
        <v>1984</v>
      </c>
      <c r="C2845" t="s">
        <v>55</v>
      </c>
      <c r="D2845" t="s">
        <v>73</v>
      </c>
      <c r="E2845" t="s">
        <v>76</v>
      </c>
      <c r="F2845">
        <v>1</v>
      </c>
    </row>
    <row r="2846" spans="1:6" x14ac:dyDescent="0.35">
      <c r="A2846" t="s">
        <v>2925</v>
      </c>
      <c r="B2846">
        <v>1984</v>
      </c>
      <c r="C2846" t="s">
        <v>56</v>
      </c>
      <c r="D2846" t="s">
        <v>73</v>
      </c>
      <c r="E2846" t="s">
        <v>76</v>
      </c>
      <c r="F2846">
        <v>1</v>
      </c>
    </row>
    <row r="2847" spans="1:6" x14ac:dyDescent="0.35">
      <c r="A2847" t="s">
        <v>2926</v>
      </c>
      <c r="B2847">
        <v>1984</v>
      </c>
      <c r="C2847" t="s">
        <v>54</v>
      </c>
      <c r="D2847" t="s">
        <v>73</v>
      </c>
      <c r="E2847" t="s">
        <v>76</v>
      </c>
      <c r="F2847">
        <v>1</v>
      </c>
    </row>
    <row r="2848" spans="1:6" x14ac:dyDescent="0.35">
      <c r="A2848" t="s">
        <v>2927</v>
      </c>
      <c r="B2848">
        <v>1984</v>
      </c>
      <c r="C2848" t="s">
        <v>56</v>
      </c>
      <c r="D2848" t="s">
        <v>73</v>
      </c>
      <c r="E2848" t="s">
        <v>76</v>
      </c>
      <c r="F2848">
        <v>1</v>
      </c>
    </row>
    <row r="2849" spans="1:6" x14ac:dyDescent="0.35">
      <c r="A2849" t="s">
        <v>2928</v>
      </c>
      <c r="B2849">
        <v>1984</v>
      </c>
      <c r="C2849" t="s">
        <v>56</v>
      </c>
      <c r="D2849" t="s">
        <v>73</v>
      </c>
      <c r="E2849" t="s">
        <v>76</v>
      </c>
      <c r="F2849">
        <v>1</v>
      </c>
    </row>
    <row r="2850" spans="1:6" x14ac:dyDescent="0.35">
      <c r="A2850" t="s">
        <v>2929</v>
      </c>
      <c r="B2850">
        <v>1984</v>
      </c>
      <c r="C2850" t="s">
        <v>56</v>
      </c>
      <c r="D2850" t="s">
        <v>73</v>
      </c>
      <c r="E2850" t="s">
        <v>76</v>
      </c>
      <c r="F2850">
        <v>1</v>
      </c>
    </row>
    <row r="2851" spans="1:6" x14ac:dyDescent="0.35">
      <c r="A2851" t="s">
        <v>2930</v>
      </c>
      <c r="B2851">
        <v>1984</v>
      </c>
      <c r="C2851" t="s">
        <v>56</v>
      </c>
      <c r="D2851" t="s">
        <v>73</v>
      </c>
      <c r="E2851" t="s">
        <v>76</v>
      </c>
      <c r="F2851">
        <v>1</v>
      </c>
    </row>
    <row r="2852" spans="1:6" x14ac:dyDescent="0.35">
      <c r="A2852" t="s">
        <v>2931</v>
      </c>
      <c r="B2852">
        <v>1984</v>
      </c>
      <c r="C2852" t="s">
        <v>56</v>
      </c>
      <c r="D2852" t="s">
        <v>73</v>
      </c>
      <c r="E2852" t="s">
        <v>76</v>
      </c>
      <c r="F2852">
        <v>1</v>
      </c>
    </row>
    <row r="2853" spans="1:6" x14ac:dyDescent="0.35">
      <c r="A2853" t="s">
        <v>2932</v>
      </c>
      <c r="B2853">
        <v>1984</v>
      </c>
      <c r="C2853" t="s">
        <v>56</v>
      </c>
      <c r="D2853" t="s">
        <v>73</v>
      </c>
      <c r="E2853" t="s">
        <v>76</v>
      </c>
      <c r="F2853">
        <v>1</v>
      </c>
    </row>
    <row r="2854" spans="1:6" x14ac:dyDescent="0.35">
      <c r="A2854" t="s">
        <v>2933</v>
      </c>
      <c r="B2854">
        <v>1984</v>
      </c>
      <c r="C2854" t="s">
        <v>56</v>
      </c>
      <c r="D2854" t="s">
        <v>73</v>
      </c>
      <c r="E2854" t="s">
        <v>76</v>
      </c>
      <c r="F2854">
        <v>1</v>
      </c>
    </row>
    <row r="2855" spans="1:6" x14ac:dyDescent="0.35">
      <c r="A2855" t="s">
        <v>2934</v>
      </c>
      <c r="B2855">
        <v>1984</v>
      </c>
      <c r="C2855" t="s">
        <v>56</v>
      </c>
      <c r="D2855" t="s">
        <v>73</v>
      </c>
      <c r="E2855" t="s">
        <v>76</v>
      </c>
      <c r="F2855">
        <v>1</v>
      </c>
    </row>
    <row r="2856" spans="1:6" x14ac:dyDescent="0.35">
      <c r="A2856" t="s">
        <v>2935</v>
      </c>
      <c r="B2856">
        <v>1984</v>
      </c>
      <c r="C2856" t="s">
        <v>56</v>
      </c>
      <c r="D2856" t="s">
        <v>73</v>
      </c>
      <c r="E2856" t="s">
        <v>76</v>
      </c>
      <c r="F2856">
        <v>1</v>
      </c>
    </row>
    <row r="2857" spans="1:6" x14ac:dyDescent="0.35">
      <c r="A2857" t="s">
        <v>2936</v>
      </c>
      <c r="B2857">
        <v>1984</v>
      </c>
      <c r="C2857" t="s">
        <v>56</v>
      </c>
      <c r="D2857" t="s">
        <v>117</v>
      </c>
      <c r="E2857" t="s">
        <v>76</v>
      </c>
      <c r="F2857">
        <v>1</v>
      </c>
    </row>
    <row r="2858" spans="1:6" x14ac:dyDescent="0.35">
      <c r="A2858" t="s">
        <v>2937</v>
      </c>
      <c r="B2858">
        <v>1984</v>
      </c>
      <c r="C2858" t="s">
        <v>56</v>
      </c>
      <c r="D2858" t="s">
        <v>73</v>
      </c>
      <c r="E2858" t="s">
        <v>76</v>
      </c>
      <c r="F2858">
        <v>1</v>
      </c>
    </row>
    <row r="2859" spans="1:6" x14ac:dyDescent="0.35">
      <c r="A2859" t="s">
        <v>2938</v>
      </c>
      <c r="B2859">
        <v>1984</v>
      </c>
      <c r="C2859" t="s">
        <v>56</v>
      </c>
      <c r="D2859" t="s">
        <v>73</v>
      </c>
      <c r="E2859" t="s">
        <v>76</v>
      </c>
      <c r="F2859">
        <v>1</v>
      </c>
    </row>
    <row r="2860" spans="1:6" x14ac:dyDescent="0.35">
      <c r="A2860" t="s">
        <v>2939</v>
      </c>
      <c r="B2860">
        <v>1984</v>
      </c>
      <c r="C2860" t="s">
        <v>56</v>
      </c>
      <c r="D2860" t="s">
        <v>117</v>
      </c>
      <c r="E2860" t="s">
        <v>76</v>
      </c>
      <c r="F2860">
        <v>1</v>
      </c>
    </row>
    <row r="2861" spans="1:6" x14ac:dyDescent="0.35">
      <c r="A2861" t="s">
        <v>2940</v>
      </c>
      <c r="B2861">
        <v>1984</v>
      </c>
      <c r="C2861" t="s">
        <v>56</v>
      </c>
      <c r="D2861" t="s">
        <v>73</v>
      </c>
      <c r="E2861" t="s">
        <v>76</v>
      </c>
      <c r="F2861">
        <v>1</v>
      </c>
    </row>
    <row r="2862" spans="1:6" x14ac:dyDescent="0.35">
      <c r="A2862" t="s">
        <v>2941</v>
      </c>
      <c r="B2862">
        <v>1984</v>
      </c>
      <c r="C2862" t="s">
        <v>56</v>
      </c>
      <c r="D2862" t="s">
        <v>73</v>
      </c>
      <c r="E2862" t="s">
        <v>76</v>
      </c>
      <c r="F2862">
        <v>1</v>
      </c>
    </row>
    <row r="2863" spans="1:6" x14ac:dyDescent="0.35">
      <c r="A2863" t="s">
        <v>2942</v>
      </c>
      <c r="B2863">
        <v>1984</v>
      </c>
      <c r="C2863" t="s">
        <v>55</v>
      </c>
      <c r="D2863" t="s">
        <v>73</v>
      </c>
      <c r="E2863" t="s">
        <v>76</v>
      </c>
      <c r="F2863">
        <v>1</v>
      </c>
    </row>
    <row r="2864" spans="1:6" x14ac:dyDescent="0.35">
      <c r="A2864" t="s">
        <v>2943</v>
      </c>
      <c r="B2864">
        <v>1984</v>
      </c>
      <c r="C2864" t="s">
        <v>55</v>
      </c>
      <c r="D2864" t="s">
        <v>73</v>
      </c>
      <c r="E2864" t="s">
        <v>76</v>
      </c>
      <c r="F2864">
        <v>1</v>
      </c>
    </row>
    <row r="2865" spans="1:6" x14ac:dyDescent="0.35">
      <c r="A2865" t="s">
        <v>2944</v>
      </c>
      <c r="B2865">
        <v>1984</v>
      </c>
      <c r="C2865" t="s">
        <v>55</v>
      </c>
      <c r="D2865" t="s">
        <v>73</v>
      </c>
      <c r="E2865" t="s">
        <v>76</v>
      </c>
      <c r="F2865">
        <v>1</v>
      </c>
    </row>
    <row r="2866" spans="1:6" x14ac:dyDescent="0.35">
      <c r="A2866" t="s">
        <v>2945</v>
      </c>
      <c r="B2866">
        <v>1984</v>
      </c>
      <c r="C2866" t="s">
        <v>55</v>
      </c>
      <c r="D2866" t="s">
        <v>73</v>
      </c>
      <c r="E2866" t="s">
        <v>76</v>
      </c>
      <c r="F2866">
        <v>1</v>
      </c>
    </row>
    <row r="2867" spans="1:6" x14ac:dyDescent="0.35">
      <c r="A2867" t="s">
        <v>2946</v>
      </c>
      <c r="B2867">
        <v>1984</v>
      </c>
      <c r="C2867" t="s">
        <v>55</v>
      </c>
      <c r="D2867" t="s">
        <v>73</v>
      </c>
      <c r="E2867" t="s">
        <v>76</v>
      </c>
      <c r="F2867">
        <v>1</v>
      </c>
    </row>
    <row r="2868" spans="1:6" x14ac:dyDescent="0.35">
      <c r="A2868" t="s">
        <v>2947</v>
      </c>
      <c r="B2868">
        <v>1984</v>
      </c>
      <c r="C2868" t="s">
        <v>54</v>
      </c>
      <c r="D2868" t="s">
        <v>73</v>
      </c>
      <c r="E2868" t="s">
        <v>76</v>
      </c>
      <c r="F2868">
        <v>1</v>
      </c>
    </row>
    <row r="2869" spans="1:6" x14ac:dyDescent="0.35">
      <c r="A2869" t="s">
        <v>2948</v>
      </c>
      <c r="B2869">
        <v>1984</v>
      </c>
      <c r="C2869" t="s">
        <v>55</v>
      </c>
      <c r="D2869" t="s">
        <v>73</v>
      </c>
      <c r="E2869" t="s">
        <v>76</v>
      </c>
      <c r="F2869">
        <v>1</v>
      </c>
    </row>
    <row r="2870" spans="1:6" x14ac:dyDescent="0.35">
      <c r="A2870" t="s">
        <v>2949</v>
      </c>
      <c r="B2870">
        <v>1984</v>
      </c>
      <c r="C2870" t="s">
        <v>54</v>
      </c>
      <c r="D2870" t="s">
        <v>73</v>
      </c>
      <c r="E2870" t="s">
        <v>406</v>
      </c>
      <c r="F2870">
        <v>1</v>
      </c>
    </row>
    <row r="2871" spans="1:6" x14ac:dyDescent="0.35">
      <c r="A2871" t="s">
        <v>2950</v>
      </c>
      <c r="B2871">
        <v>1984</v>
      </c>
      <c r="C2871" t="s">
        <v>54</v>
      </c>
      <c r="D2871" t="s">
        <v>73</v>
      </c>
      <c r="E2871" t="s">
        <v>406</v>
      </c>
      <c r="F2871">
        <v>1</v>
      </c>
    </row>
    <row r="2872" spans="1:6" x14ac:dyDescent="0.35">
      <c r="A2872" t="s">
        <v>2951</v>
      </c>
      <c r="B2872">
        <v>1984</v>
      </c>
      <c r="C2872" t="s">
        <v>55</v>
      </c>
      <c r="D2872" t="s">
        <v>73</v>
      </c>
      <c r="E2872" t="s">
        <v>406</v>
      </c>
      <c r="F2872">
        <v>1</v>
      </c>
    </row>
    <row r="2873" spans="1:6" x14ac:dyDescent="0.35">
      <c r="A2873" t="s">
        <v>2952</v>
      </c>
      <c r="B2873">
        <v>1984</v>
      </c>
      <c r="C2873" t="s">
        <v>55</v>
      </c>
      <c r="D2873" t="s">
        <v>73</v>
      </c>
      <c r="E2873" t="s">
        <v>406</v>
      </c>
      <c r="F2873">
        <v>1</v>
      </c>
    </row>
    <row r="2874" spans="1:6" x14ac:dyDescent="0.35">
      <c r="A2874" t="s">
        <v>2953</v>
      </c>
      <c r="B2874">
        <v>1984</v>
      </c>
      <c r="C2874" t="s">
        <v>54</v>
      </c>
      <c r="D2874" t="s">
        <v>73</v>
      </c>
      <c r="E2874" t="s">
        <v>406</v>
      </c>
      <c r="F2874">
        <v>1</v>
      </c>
    </row>
    <row r="2875" spans="1:6" x14ac:dyDescent="0.35">
      <c r="A2875" t="s">
        <v>2954</v>
      </c>
      <c r="B2875">
        <v>1984</v>
      </c>
      <c r="C2875" t="s">
        <v>55</v>
      </c>
      <c r="D2875" t="s">
        <v>73</v>
      </c>
      <c r="E2875" t="s">
        <v>406</v>
      </c>
      <c r="F2875">
        <v>1</v>
      </c>
    </row>
    <row r="2876" spans="1:6" x14ac:dyDescent="0.35">
      <c r="A2876" t="s">
        <v>2955</v>
      </c>
      <c r="B2876">
        <v>1984</v>
      </c>
      <c r="C2876" t="s">
        <v>55</v>
      </c>
      <c r="D2876" t="s">
        <v>73</v>
      </c>
      <c r="E2876" t="s">
        <v>406</v>
      </c>
      <c r="F2876">
        <v>1</v>
      </c>
    </row>
    <row r="2877" spans="1:6" x14ac:dyDescent="0.35">
      <c r="A2877" t="s">
        <v>2956</v>
      </c>
      <c r="B2877">
        <v>1984</v>
      </c>
      <c r="C2877" t="s">
        <v>55</v>
      </c>
      <c r="D2877" t="s">
        <v>73</v>
      </c>
      <c r="E2877" t="s">
        <v>406</v>
      </c>
      <c r="F2877">
        <v>1</v>
      </c>
    </row>
    <row r="2878" spans="1:6" x14ac:dyDescent="0.35">
      <c r="A2878" t="s">
        <v>2957</v>
      </c>
      <c r="B2878">
        <v>1984</v>
      </c>
      <c r="C2878" t="s">
        <v>54</v>
      </c>
      <c r="D2878" t="s">
        <v>73</v>
      </c>
      <c r="E2878" t="s">
        <v>406</v>
      </c>
      <c r="F2878">
        <v>1</v>
      </c>
    </row>
    <row r="2879" spans="1:6" x14ac:dyDescent="0.35">
      <c r="A2879" t="s">
        <v>2958</v>
      </c>
      <c r="B2879">
        <v>1984</v>
      </c>
      <c r="C2879" t="s">
        <v>54</v>
      </c>
      <c r="D2879" t="s">
        <v>73</v>
      </c>
      <c r="E2879" t="s">
        <v>406</v>
      </c>
      <c r="F2879">
        <v>1</v>
      </c>
    </row>
    <row r="2880" spans="1:6" x14ac:dyDescent="0.35">
      <c r="A2880" t="s">
        <v>2959</v>
      </c>
      <c r="B2880">
        <v>1984</v>
      </c>
      <c r="C2880" t="s">
        <v>56</v>
      </c>
      <c r="D2880" t="s">
        <v>73</v>
      </c>
      <c r="E2880" t="s">
        <v>406</v>
      </c>
      <c r="F2880">
        <v>1</v>
      </c>
    </row>
    <row r="2881" spans="1:6" x14ac:dyDescent="0.35">
      <c r="A2881" t="s">
        <v>2960</v>
      </c>
      <c r="B2881">
        <v>1984</v>
      </c>
      <c r="C2881" t="s">
        <v>54</v>
      </c>
      <c r="D2881" t="s">
        <v>73</v>
      </c>
      <c r="E2881" t="s">
        <v>406</v>
      </c>
      <c r="F2881">
        <v>1</v>
      </c>
    </row>
    <row r="2882" spans="1:6" x14ac:dyDescent="0.35">
      <c r="A2882" t="s">
        <v>2961</v>
      </c>
      <c r="B2882">
        <v>1984</v>
      </c>
      <c r="C2882" t="s">
        <v>54</v>
      </c>
      <c r="D2882" t="s">
        <v>73</v>
      </c>
      <c r="E2882" t="s">
        <v>406</v>
      </c>
      <c r="F2882">
        <v>1</v>
      </c>
    </row>
    <row r="2883" spans="1:6" x14ac:dyDescent="0.35">
      <c r="A2883" t="s">
        <v>2962</v>
      </c>
      <c r="B2883">
        <v>1984</v>
      </c>
      <c r="C2883" t="s">
        <v>54</v>
      </c>
      <c r="D2883" t="s">
        <v>73</v>
      </c>
      <c r="E2883" t="s">
        <v>406</v>
      </c>
      <c r="F2883">
        <v>1</v>
      </c>
    </row>
    <row r="2884" spans="1:6" x14ac:dyDescent="0.35">
      <c r="A2884" t="s">
        <v>2963</v>
      </c>
      <c r="B2884">
        <v>1984</v>
      </c>
      <c r="C2884" t="s">
        <v>54</v>
      </c>
      <c r="D2884" t="s">
        <v>73</v>
      </c>
      <c r="E2884" t="s">
        <v>406</v>
      </c>
      <c r="F2884">
        <v>1</v>
      </c>
    </row>
    <row r="2885" spans="1:6" x14ac:dyDescent="0.35">
      <c r="A2885" t="s">
        <v>2964</v>
      </c>
      <c r="B2885">
        <v>1984</v>
      </c>
      <c r="C2885" t="s">
        <v>54</v>
      </c>
      <c r="D2885" t="s">
        <v>73</v>
      </c>
      <c r="E2885" t="s">
        <v>1288</v>
      </c>
      <c r="F2885">
        <v>1</v>
      </c>
    </row>
    <row r="2886" spans="1:6" x14ac:dyDescent="0.35">
      <c r="A2886" t="s">
        <v>2965</v>
      </c>
      <c r="B2886">
        <v>1984</v>
      </c>
      <c r="C2886" t="s">
        <v>54</v>
      </c>
      <c r="D2886" t="s">
        <v>73</v>
      </c>
      <c r="E2886" t="s">
        <v>1288</v>
      </c>
      <c r="F2886">
        <v>1</v>
      </c>
    </row>
    <row r="2887" spans="1:6" x14ac:dyDescent="0.35">
      <c r="A2887" t="s">
        <v>2966</v>
      </c>
      <c r="B2887">
        <v>1984</v>
      </c>
      <c r="C2887" t="s">
        <v>54</v>
      </c>
      <c r="D2887" t="s">
        <v>73</v>
      </c>
      <c r="E2887" t="s">
        <v>1288</v>
      </c>
      <c r="F2887">
        <v>1</v>
      </c>
    </row>
    <row r="2888" spans="1:6" x14ac:dyDescent="0.35">
      <c r="A2888" t="s">
        <v>2967</v>
      </c>
      <c r="B2888">
        <v>1984</v>
      </c>
      <c r="C2888" t="s">
        <v>54</v>
      </c>
      <c r="D2888" t="s">
        <v>73</v>
      </c>
      <c r="E2888" t="s">
        <v>1288</v>
      </c>
      <c r="F2888">
        <v>1</v>
      </c>
    </row>
    <row r="2889" spans="1:6" x14ac:dyDescent="0.35">
      <c r="A2889" t="s">
        <v>2968</v>
      </c>
      <c r="B2889">
        <v>1984</v>
      </c>
      <c r="C2889" t="s">
        <v>54</v>
      </c>
      <c r="D2889" t="s">
        <v>73</v>
      </c>
      <c r="E2889" t="s">
        <v>1288</v>
      </c>
      <c r="F2889">
        <v>1</v>
      </c>
    </row>
    <row r="2890" spans="1:6" x14ac:dyDescent="0.35">
      <c r="A2890" t="s">
        <v>2969</v>
      </c>
      <c r="B2890">
        <v>1985</v>
      </c>
      <c r="C2890" t="s">
        <v>56</v>
      </c>
      <c r="D2890" t="s">
        <v>73</v>
      </c>
      <c r="E2890" t="s">
        <v>406</v>
      </c>
      <c r="F2890">
        <v>1</v>
      </c>
    </row>
    <row r="2891" spans="1:6" x14ac:dyDescent="0.35">
      <c r="A2891" t="s">
        <v>2970</v>
      </c>
      <c r="B2891">
        <v>1985</v>
      </c>
      <c r="C2891" t="s">
        <v>54</v>
      </c>
      <c r="D2891" t="s">
        <v>73</v>
      </c>
      <c r="E2891" t="s">
        <v>74</v>
      </c>
      <c r="F2891">
        <v>1</v>
      </c>
    </row>
    <row r="2892" spans="1:6" x14ac:dyDescent="0.35">
      <c r="A2892" t="s">
        <v>2971</v>
      </c>
      <c r="B2892">
        <v>1985</v>
      </c>
      <c r="C2892" t="s">
        <v>56</v>
      </c>
      <c r="D2892" t="s">
        <v>73</v>
      </c>
      <c r="E2892" t="s">
        <v>74</v>
      </c>
      <c r="F2892">
        <v>1</v>
      </c>
    </row>
    <row r="2893" spans="1:6" x14ac:dyDescent="0.35">
      <c r="A2893" t="s">
        <v>2972</v>
      </c>
      <c r="B2893">
        <v>1985</v>
      </c>
      <c r="C2893" t="s">
        <v>56</v>
      </c>
      <c r="D2893" t="s">
        <v>73</v>
      </c>
      <c r="E2893" t="s">
        <v>74</v>
      </c>
      <c r="F2893">
        <v>1</v>
      </c>
    </row>
    <row r="2894" spans="1:6" x14ac:dyDescent="0.35">
      <c r="A2894" t="s">
        <v>2973</v>
      </c>
      <c r="B2894">
        <v>1985</v>
      </c>
      <c r="C2894" t="s">
        <v>56</v>
      </c>
      <c r="D2894" t="s">
        <v>73</v>
      </c>
      <c r="E2894" t="s">
        <v>74</v>
      </c>
      <c r="F2894">
        <v>1</v>
      </c>
    </row>
    <row r="2895" spans="1:6" x14ac:dyDescent="0.35">
      <c r="A2895" t="s">
        <v>2974</v>
      </c>
      <c r="B2895">
        <v>1985</v>
      </c>
      <c r="C2895" t="s">
        <v>56</v>
      </c>
      <c r="D2895" t="s">
        <v>73</v>
      </c>
      <c r="E2895" t="s">
        <v>270</v>
      </c>
      <c r="F2895">
        <v>1</v>
      </c>
    </row>
    <row r="2896" spans="1:6" x14ac:dyDescent="0.35">
      <c r="A2896" t="s">
        <v>2975</v>
      </c>
      <c r="B2896">
        <v>1985</v>
      </c>
      <c r="C2896" t="s">
        <v>56</v>
      </c>
      <c r="D2896" t="s">
        <v>73</v>
      </c>
      <c r="E2896" t="s">
        <v>270</v>
      </c>
      <c r="F2896">
        <v>1</v>
      </c>
    </row>
    <row r="2897" spans="1:6" x14ac:dyDescent="0.35">
      <c r="A2897" t="s">
        <v>2976</v>
      </c>
      <c r="B2897">
        <v>1985</v>
      </c>
      <c r="C2897" t="s">
        <v>56</v>
      </c>
      <c r="D2897" t="s">
        <v>73</v>
      </c>
      <c r="E2897" t="s">
        <v>270</v>
      </c>
      <c r="F2897">
        <v>1</v>
      </c>
    </row>
    <row r="2898" spans="1:6" x14ac:dyDescent="0.35">
      <c r="A2898" t="s">
        <v>2977</v>
      </c>
      <c r="B2898">
        <v>1985</v>
      </c>
      <c r="C2898" t="s">
        <v>56</v>
      </c>
      <c r="D2898" t="s">
        <v>117</v>
      </c>
      <c r="E2898" t="s">
        <v>270</v>
      </c>
      <c r="F2898">
        <v>1</v>
      </c>
    </row>
    <row r="2899" spans="1:6" x14ac:dyDescent="0.35">
      <c r="A2899" t="s">
        <v>2978</v>
      </c>
      <c r="B2899">
        <v>1985</v>
      </c>
      <c r="C2899" t="s">
        <v>56</v>
      </c>
      <c r="D2899" t="s">
        <v>73</v>
      </c>
      <c r="E2899" t="s">
        <v>270</v>
      </c>
      <c r="F2899">
        <v>1</v>
      </c>
    </row>
    <row r="2900" spans="1:6" x14ac:dyDescent="0.35">
      <c r="A2900" t="s">
        <v>2979</v>
      </c>
      <c r="B2900">
        <v>1985</v>
      </c>
      <c r="C2900" t="s">
        <v>56</v>
      </c>
      <c r="D2900" t="s">
        <v>73</v>
      </c>
      <c r="E2900" t="s">
        <v>270</v>
      </c>
      <c r="F2900">
        <v>1</v>
      </c>
    </row>
    <row r="2901" spans="1:6" x14ac:dyDescent="0.35">
      <c r="A2901" t="s">
        <v>2980</v>
      </c>
      <c r="B2901">
        <v>1985</v>
      </c>
      <c r="C2901" t="s">
        <v>56</v>
      </c>
      <c r="D2901" t="s">
        <v>73</v>
      </c>
      <c r="E2901" t="s">
        <v>270</v>
      </c>
      <c r="F2901">
        <v>1</v>
      </c>
    </row>
    <row r="2902" spans="1:6" x14ac:dyDescent="0.35">
      <c r="A2902" t="s">
        <v>2981</v>
      </c>
      <c r="B2902">
        <v>1985</v>
      </c>
      <c r="C2902" t="s">
        <v>56</v>
      </c>
      <c r="D2902" t="s">
        <v>73</v>
      </c>
      <c r="E2902" t="s">
        <v>270</v>
      </c>
      <c r="F2902">
        <v>1</v>
      </c>
    </row>
    <row r="2903" spans="1:6" x14ac:dyDescent="0.35">
      <c r="A2903" t="s">
        <v>2982</v>
      </c>
      <c r="B2903">
        <v>1985</v>
      </c>
      <c r="C2903" t="s">
        <v>56</v>
      </c>
      <c r="D2903" t="s">
        <v>73</v>
      </c>
      <c r="E2903" t="s">
        <v>270</v>
      </c>
      <c r="F2903">
        <v>1</v>
      </c>
    </row>
    <row r="2904" spans="1:6" x14ac:dyDescent="0.35">
      <c r="A2904" t="s">
        <v>2983</v>
      </c>
      <c r="B2904">
        <v>1985</v>
      </c>
      <c r="C2904" t="s">
        <v>56</v>
      </c>
      <c r="D2904" t="s">
        <v>73</v>
      </c>
      <c r="E2904" t="s">
        <v>270</v>
      </c>
      <c r="F2904">
        <v>1</v>
      </c>
    </row>
    <row r="2905" spans="1:6" x14ac:dyDescent="0.35">
      <c r="A2905" t="s">
        <v>2984</v>
      </c>
      <c r="B2905">
        <v>1985</v>
      </c>
      <c r="C2905" t="s">
        <v>54</v>
      </c>
      <c r="D2905" t="s">
        <v>73</v>
      </c>
      <c r="E2905" t="s">
        <v>270</v>
      </c>
      <c r="F2905">
        <v>1</v>
      </c>
    </row>
    <row r="2906" spans="1:6" x14ac:dyDescent="0.35">
      <c r="A2906" t="s">
        <v>2985</v>
      </c>
      <c r="B2906">
        <v>1985</v>
      </c>
      <c r="C2906" t="s">
        <v>54</v>
      </c>
      <c r="D2906" t="s">
        <v>73</v>
      </c>
      <c r="E2906" t="s">
        <v>74</v>
      </c>
      <c r="F2906">
        <v>1</v>
      </c>
    </row>
    <row r="2907" spans="1:6" x14ac:dyDescent="0.35">
      <c r="A2907" t="s">
        <v>2986</v>
      </c>
      <c r="B2907">
        <v>1985</v>
      </c>
      <c r="C2907" t="s">
        <v>54</v>
      </c>
      <c r="D2907" t="s">
        <v>73</v>
      </c>
      <c r="E2907" t="s">
        <v>74</v>
      </c>
      <c r="F2907">
        <v>1</v>
      </c>
    </row>
    <row r="2908" spans="1:6" x14ac:dyDescent="0.35">
      <c r="A2908" t="s">
        <v>2987</v>
      </c>
      <c r="B2908">
        <v>1985</v>
      </c>
      <c r="C2908" t="s">
        <v>54</v>
      </c>
      <c r="D2908" t="s">
        <v>73</v>
      </c>
      <c r="E2908" t="s">
        <v>74</v>
      </c>
      <c r="F2908">
        <v>1</v>
      </c>
    </row>
    <row r="2909" spans="1:6" x14ac:dyDescent="0.35">
      <c r="A2909" t="s">
        <v>2988</v>
      </c>
      <c r="B2909">
        <v>1985</v>
      </c>
      <c r="C2909" t="s">
        <v>54</v>
      </c>
      <c r="D2909" t="s">
        <v>73</v>
      </c>
      <c r="E2909" t="s">
        <v>74</v>
      </c>
      <c r="F2909">
        <v>1</v>
      </c>
    </row>
    <row r="2910" spans="1:6" x14ac:dyDescent="0.35">
      <c r="A2910" t="s">
        <v>2989</v>
      </c>
      <c r="B2910">
        <v>1985</v>
      </c>
      <c r="C2910" t="s">
        <v>54</v>
      </c>
      <c r="D2910" t="s">
        <v>73</v>
      </c>
      <c r="E2910" t="s">
        <v>74</v>
      </c>
      <c r="F2910">
        <v>1</v>
      </c>
    </row>
    <row r="2911" spans="1:6" x14ac:dyDescent="0.35">
      <c r="A2911" t="s">
        <v>2990</v>
      </c>
      <c r="B2911">
        <v>1985</v>
      </c>
      <c r="C2911" t="s">
        <v>55</v>
      </c>
      <c r="D2911" t="s">
        <v>73</v>
      </c>
      <c r="E2911" t="s">
        <v>74</v>
      </c>
      <c r="F2911">
        <v>1</v>
      </c>
    </row>
    <row r="2912" spans="1:6" x14ac:dyDescent="0.35">
      <c r="A2912" t="s">
        <v>2991</v>
      </c>
      <c r="B2912">
        <v>1985</v>
      </c>
      <c r="C2912" t="s">
        <v>56</v>
      </c>
      <c r="D2912" t="s">
        <v>73</v>
      </c>
      <c r="E2912" t="s">
        <v>74</v>
      </c>
      <c r="F2912">
        <v>1</v>
      </c>
    </row>
    <row r="2913" spans="1:6" x14ac:dyDescent="0.35">
      <c r="A2913" t="s">
        <v>2992</v>
      </c>
      <c r="B2913">
        <v>1985</v>
      </c>
      <c r="C2913" t="s">
        <v>56</v>
      </c>
      <c r="D2913" t="s">
        <v>73</v>
      </c>
      <c r="E2913" t="s">
        <v>74</v>
      </c>
      <c r="F2913">
        <v>1</v>
      </c>
    </row>
    <row r="2914" spans="1:6" x14ac:dyDescent="0.35">
      <c r="A2914" t="s">
        <v>2993</v>
      </c>
      <c r="B2914">
        <v>1985</v>
      </c>
      <c r="C2914" t="s">
        <v>56</v>
      </c>
      <c r="D2914" t="s">
        <v>73</v>
      </c>
      <c r="E2914" t="s">
        <v>74</v>
      </c>
      <c r="F2914">
        <v>1</v>
      </c>
    </row>
    <row r="2915" spans="1:6" x14ac:dyDescent="0.35">
      <c r="A2915" t="s">
        <v>2994</v>
      </c>
      <c r="B2915">
        <v>1985</v>
      </c>
      <c r="C2915" t="s">
        <v>56</v>
      </c>
      <c r="D2915" t="s">
        <v>73</v>
      </c>
      <c r="E2915" t="s">
        <v>74</v>
      </c>
      <c r="F2915">
        <v>1</v>
      </c>
    </row>
    <row r="2916" spans="1:6" x14ac:dyDescent="0.35">
      <c r="A2916" t="s">
        <v>2995</v>
      </c>
      <c r="B2916">
        <v>1985</v>
      </c>
      <c r="C2916" t="s">
        <v>56</v>
      </c>
      <c r="D2916" t="s">
        <v>73</v>
      </c>
      <c r="E2916" t="s">
        <v>74</v>
      </c>
      <c r="F2916">
        <v>1</v>
      </c>
    </row>
    <row r="2917" spans="1:6" x14ac:dyDescent="0.35">
      <c r="A2917" t="s">
        <v>2996</v>
      </c>
      <c r="B2917">
        <v>1985</v>
      </c>
      <c r="C2917" t="s">
        <v>56</v>
      </c>
      <c r="D2917" t="s">
        <v>73</v>
      </c>
      <c r="E2917" t="s">
        <v>74</v>
      </c>
      <c r="F2917">
        <v>1</v>
      </c>
    </row>
    <row r="2918" spans="1:6" x14ac:dyDescent="0.35">
      <c r="A2918" t="s">
        <v>2997</v>
      </c>
      <c r="B2918">
        <v>1985</v>
      </c>
      <c r="C2918" t="s">
        <v>55</v>
      </c>
      <c r="D2918" t="s">
        <v>73</v>
      </c>
      <c r="E2918" t="s">
        <v>74</v>
      </c>
      <c r="F2918">
        <v>1</v>
      </c>
    </row>
    <row r="2919" spans="1:6" x14ac:dyDescent="0.35">
      <c r="A2919" t="s">
        <v>2998</v>
      </c>
      <c r="B2919">
        <v>1985</v>
      </c>
      <c r="C2919" t="s">
        <v>54</v>
      </c>
      <c r="D2919" t="s">
        <v>73</v>
      </c>
      <c r="E2919" t="s">
        <v>406</v>
      </c>
      <c r="F2919">
        <v>1</v>
      </c>
    </row>
    <row r="2920" spans="1:6" x14ac:dyDescent="0.35">
      <c r="A2920" t="s">
        <v>2999</v>
      </c>
      <c r="B2920">
        <v>1985</v>
      </c>
      <c r="C2920" t="s">
        <v>56</v>
      </c>
      <c r="D2920" t="s">
        <v>117</v>
      </c>
      <c r="E2920" t="s">
        <v>74</v>
      </c>
      <c r="F2920">
        <v>1</v>
      </c>
    </row>
    <row r="2921" spans="1:6" x14ac:dyDescent="0.35">
      <c r="A2921" t="s">
        <v>3000</v>
      </c>
      <c r="B2921">
        <v>1985</v>
      </c>
      <c r="C2921" t="s">
        <v>56</v>
      </c>
      <c r="D2921" t="s">
        <v>117</v>
      </c>
      <c r="E2921" t="s">
        <v>74</v>
      </c>
      <c r="F2921">
        <v>1</v>
      </c>
    </row>
    <row r="2922" spans="1:6" x14ac:dyDescent="0.35">
      <c r="A2922" t="s">
        <v>3001</v>
      </c>
      <c r="B2922">
        <v>1985</v>
      </c>
      <c r="C2922" t="s">
        <v>56</v>
      </c>
      <c r="D2922" t="s">
        <v>73</v>
      </c>
      <c r="E2922" t="s">
        <v>74</v>
      </c>
      <c r="F2922">
        <v>1</v>
      </c>
    </row>
    <row r="2923" spans="1:6" x14ac:dyDescent="0.35">
      <c r="A2923" t="s">
        <v>3002</v>
      </c>
      <c r="B2923">
        <v>1985</v>
      </c>
      <c r="C2923" t="s">
        <v>55</v>
      </c>
      <c r="D2923" t="s">
        <v>73</v>
      </c>
      <c r="E2923" t="s">
        <v>74</v>
      </c>
      <c r="F2923">
        <v>1</v>
      </c>
    </row>
    <row r="2924" spans="1:6" x14ac:dyDescent="0.35">
      <c r="A2924" t="s">
        <v>3003</v>
      </c>
      <c r="B2924">
        <v>1985</v>
      </c>
      <c r="C2924" t="s">
        <v>56</v>
      </c>
      <c r="D2924" t="s">
        <v>117</v>
      </c>
      <c r="E2924" t="s">
        <v>74</v>
      </c>
      <c r="F2924">
        <v>1</v>
      </c>
    </row>
    <row r="2925" spans="1:6" x14ac:dyDescent="0.35">
      <c r="A2925" t="s">
        <v>3004</v>
      </c>
      <c r="B2925">
        <v>1985</v>
      </c>
      <c r="C2925" t="s">
        <v>56</v>
      </c>
      <c r="D2925" t="s">
        <v>73</v>
      </c>
      <c r="E2925" t="s">
        <v>74</v>
      </c>
      <c r="F2925">
        <v>1</v>
      </c>
    </row>
    <row r="2926" spans="1:6" x14ac:dyDescent="0.35">
      <c r="A2926" t="s">
        <v>3005</v>
      </c>
      <c r="B2926">
        <v>1985</v>
      </c>
      <c r="C2926" t="s">
        <v>56</v>
      </c>
      <c r="D2926" t="s">
        <v>73</v>
      </c>
      <c r="E2926" t="s">
        <v>74</v>
      </c>
      <c r="F2926">
        <v>1</v>
      </c>
    </row>
    <row r="2927" spans="1:6" x14ac:dyDescent="0.35">
      <c r="A2927" t="s">
        <v>3006</v>
      </c>
      <c r="B2927">
        <v>1985</v>
      </c>
      <c r="C2927" t="s">
        <v>56</v>
      </c>
      <c r="D2927" t="s">
        <v>73</v>
      </c>
      <c r="E2927" t="s">
        <v>74</v>
      </c>
      <c r="F2927">
        <v>1</v>
      </c>
    </row>
    <row r="2928" spans="1:6" x14ac:dyDescent="0.35">
      <c r="A2928" t="s">
        <v>3007</v>
      </c>
      <c r="B2928">
        <v>1985</v>
      </c>
      <c r="C2928" t="s">
        <v>54</v>
      </c>
      <c r="D2928" t="s">
        <v>73</v>
      </c>
      <c r="E2928" t="s">
        <v>74</v>
      </c>
      <c r="F2928">
        <v>1</v>
      </c>
    </row>
    <row r="2929" spans="1:6" x14ac:dyDescent="0.35">
      <c r="A2929" t="s">
        <v>3008</v>
      </c>
      <c r="B2929">
        <v>1985</v>
      </c>
      <c r="C2929" t="s">
        <v>54</v>
      </c>
      <c r="D2929" t="s">
        <v>73</v>
      </c>
      <c r="E2929" t="s">
        <v>74</v>
      </c>
      <c r="F2929">
        <v>1</v>
      </c>
    </row>
    <row r="2930" spans="1:6" x14ac:dyDescent="0.35">
      <c r="A2930" t="s">
        <v>3009</v>
      </c>
      <c r="B2930">
        <v>1985</v>
      </c>
      <c r="C2930" t="s">
        <v>55</v>
      </c>
      <c r="D2930" t="s">
        <v>73</v>
      </c>
      <c r="E2930" t="s">
        <v>74</v>
      </c>
      <c r="F2930">
        <v>1</v>
      </c>
    </row>
    <row r="2931" spans="1:6" x14ac:dyDescent="0.35">
      <c r="A2931" t="s">
        <v>3010</v>
      </c>
      <c r="B2931">
        <v>1985</v>
      </c>
      <c r="C2931" t="s">
        <v>54</v>
      </c>
      <c r="D2931" t="s">
        <v>73</v>
      </c>
      <c r="E2931" t="s">
        <v>74</v>
      </c>
      <c r="F2931">
        <v>1</v>
      </c>
    </row>
    <row r="2932" spans="1:6" x14ac:dyDescent="0.35">
      <c r="A2932" t="s">
        <v>3011</v>
      </c>
      <c r="B2932">
        <v>1985</v>
      </c>
      <c r="C2932" t="s">
        <v>55</v>
      </c>
      <c r="D2932" t="s">
        <v>73</v>
      </c>
      <c r="E2932" t="s">
        <v>74</v>
      </c>
      <c r="F2932">
        <v>1</v>
      </c>
    </row>
    <row r="2933" spans="1:6" x14ac:dyDescent="0.35">
      <c r="A2933" t="s">
        <v>3012</v>
      </c>
      <c r="B2933">
        <v>1985</v>
      </c>
      <c r="C2933" t="s">
        <v>55</v>
      </c>
      <c r="D2933" t="s">
        <v>73</v>
      </c>
      <c r="E2933" t="s">
        <v>74</v>
      </c>
      <c r="F2933">
        <v>1</v>
      </c>
    </row>
    <row r="2934" spans="1:6" x14ac:dyDescent="0.35">
      <c r="A2934" t="s">
        <v>3013</v>
      </c>
      <c r="B2934">
        <v>1985</v>
      </c>
      <c r="C2934" t="s">
        <v>54</v>
      </c>
      <c r="D2934" t="s">
        <v>73</v>
      </c>
      <c r="E2934" t="s">
        <v>74</v>
      </c>
      <c r="F2934">
        <v>1</v>
      </c>
    </row>
    <row r="2935" spans="1:6" x14ac:dyDescent="0.35">
      <c r="A2935" t="s">
        <v>3014</v>
      </c>
      <c r="B2935">
        <v>1985</v>
      </c>
      <c r="C2935" t="s">
        <v>54</v>
      </c>
      <c r="D2935" t="s">
        <v>73</v>
      </c>
      <c r="E2935" t="s">
        <v>406</v>
      </c>
      <c r="F2935">
        <v>1</v>
      </c>
    </row>
    <row r="2936" spans="1:6" x14ac:dyDescent="0.35">
      <c r="A2936" t="s">
        <v>3015</v>
      </c>
      <c r="B2936">
        <v>1985</v>
      </c>
      <c r="C2936" t="s">
        <v>55</v>
      </c>
      <c r="D2936" t="s">
        <v>73</v>
      </c>
      <c r="E2936" t="s">
        <v>406</v>
      </c>
      <c r="F2936">
        <v>1</v>
      </c>
    </row>
    <row r="2937" spans="1:6" x14ac:dyDescent="0.35">
      <c r="A2937" t="s">
        <v>3016</v>
      </c>
      <c r="B2937">
        <v>1985</v>
      </c>
      <c r="C2937" t="s">
        <v>55</v>
      </c>
      <c r="D2937" t="s">
        <v>73</v>
      </c>
      <c r="E2937" t="s">
        <v>406</v>
      </c>
      <c r="F2937">
        <v>1</v>
      </c>
    </row>
    <row r="2938" spans="1:6" x14ac:dyDescent="0.35">
      <c r="A2938" t="s">
        <v>3017</v>
      </c>
      <c r="B2938">
        <v>1985</v>
      </c>
      <c r="C2938" t="s">
        <v>54</v>
      </c>
      <c r="D2938" t="s">
        <v>73</v>
      </c>
      <c r="E2938" t="s">
        <v>406</v>
      </c>
      <c r="F2938">
        <v>1</v>
      </c>
    </row>
    <row r="2939" spans="1:6" x14ac:dyDescent="0.35">
      <c r="A2939" t="s">
        <v>3018</v>
      </c>
      <c r="B2939">
        <v>1985</v>
      </c>
      <c r="C2939" t="s">
        <v>54</v>
      </c>
      <c r="D2939" t="s">
        <v>117</v>
      </c>
      <c r="E2939" t="s">
        <v>406</v>
      </c>
      <c r="F2939">
        <v>0</v>
      </c>
    </row>
    <row r="2940" spans="1:6" x14ac:dyDescent="0.35">
      <c r="A2940" t="s">
        <v>3019</v>
      </c>
      <c r="B2940">
        <v>1985</v>
      </c>
      <c r="C2940" t="s">
        <v>55</v>
      </c>
      <c r="D2940" t="s">
        <v>73</v>
      </c>
      <c r="E2940" t="s">
        <v>406</v>
      </c>
      <c r="F2940">
        <v>1</v>
      </c>
    </row>
    <row r="2941" spans="1:6" x14ac:dyDescent="0.35">
      <c r="A2941" t="s">
        <v>3020</v>
      </c>
      <c r="B2941">
        <v>1985</v>
      </c>
      <c r="C2941" t="s">
        <v>54</v>
      </c>
      <c r="D2941" t="s">
        <v>73</v>
      </c>
      <c r="E2941" t="s">
        <v>406</v>
      </c>
      <c r="F2941">
        <v>1</v>
      </c>
    </row>
    <row r="2942" spans="1:6" x14ac:dyDescent="0.35">
      <c r="A2942" t="s">
        <v>3021</v>
      </c>
      <c r="B2942">
        <v>1985</v>
      </c>
      <c r="C2942" t="s">
        <v>56</v>
      </c>
      <c r="D2942" t="s">
        <v>73</v>
      </c>
      <c r="E2942" t="s">
        <v>406</v>
      </c>
      <c r="F2942">
        <v>1</v>
      </c>
    </row>
    <row r="2943" spans="1:6" x14ac:dyDescent="0.35">
      <c r="A2943" t="s">
        <v>3022</v>
      </c>
      <c r="B2943">
        <v>1985</v>
      </c>
      <c r="C2943" t="s">
        <v>56</v>
      </c>
      <c r="D2943" t="s">
        <v>73</v>
      </c>
      <c r="E2943" t="s">
        <v>406</v>
      </c>
      <c r="F2943">
        <v>1</v>
      </c>
    </row>
    <row r="2944" spans="1:6" x14ac:dyDescent="0.35">
      <c r="A2944" t="s">
        <v>3023</v>
      </c>
      <c r="B2944">
        <v>1985</v>
      </c>
      <c r="C2944" t="s">
        <v>56</v>
      </c>
      <c r="D2944" t="s">
        <v>73</v>
      </c>
      <c r="E2944" t="s">
        <v>406</v>
      </c>
      <c r="F2944">
        <v>1</v>
      </c>
    </row>
    <row r="2945" spans="1:6" x14ac:dyDescent="0.35">
      <c r="A2945" t="s">
        <v>3024</v>
      </c>
      <c r="B2945">
        <v>1985</v>
      </c>
      <c r="C2945" t="s">
        <v>56</v>
      </c>
      <c r="D2945" t="s">
        <v>73</v>
      </c>
      <c r="E2945" t="s">
        <v>406</v>
      </c>
      <c r="F2945">
        <v>1</v>
      </c>
    </row>
    <row r="2946" spans="1:6" x14ac:dyDescent="0.35">
      <c r="A2946" t="s">
        <v>3025</v>
      </c>
      <c r="B2946">
        <v>1985</v>
      </c>
      <c r="C2946" t="s">
        <v>56</v>
      </c>
      <c r="D2946" t="s">
        <v>73</v>
      </c>
      <c r="E2946" t="s">
        <v>406</v>
      </c>
      <c r="F2946">
        <v>1</v>
      </c>
    </row>
    <row r="2947" spans="1:6" x14ac:dyDescent="0.35">
      <c r="A2947" t="s">
        <v>3026</v>
      </c>
      <c r="B2947">
        <v>1985</v>
      </c>
      <c r="C2947" t="s">
        <v>56</v>
      </c>
      <c r="D2947" t="s">
        <v>73</v>
      </c>
      <c r="E2947" t="s">
        <v>406</v>
      </c>
      <c r="F2947">
        <v>1</v>
      </c>
    </row>
    <row r="2948" spans="1:6" x14ac:dyDescent="0.35">
      <c r="A2948" t="s">
        <v>3027</v>
      </c>
      <c r="B2948">
        <v>1985</v>
      </c>
      <c r="C2948" t="s">
        <v>56</v>
      </c>
      <c r="D2948" t="s">
        <v>73</v>
      </c>
      <c r="E2948" t="s">
        <v>406</v>
      </c>
      <c r="F2948">
        <v>1</v>
      </c>
    </row>
    <row r="2949" spans="1:6" x14ac:dyDescent="0.35">
      <c r="A2949" t="s">
        <v>3028</v>
      </c>
      <c r="B2949">
        <v>1985</v>
      </c>
      <c r="C2949" t="s">
        <v>56</v>
      </c>
      <c r="D2949" t="s">
        <v>73</v>
      </c>
      <c r="E2949" t="s">
        <v>406</v>
      </c>
      <c r="F2949">
        <v>1</v>
      </c>
    </row>
    <row r="2950" spans="1:6" x14ac:dyDescent="0.35">
      <c r="A2950" t="s">
        <v>3029</v>
      </c>
      <c r="B2950">
        <v>1985</v>
      </c>
      <c r="C2950" t="s">
        <v>55</v>
      </c>
      <c r="D2950" t="s">
        <v>73</v>
      </c>
      <c r="E2950" t="s">
        <v>406</v>
      </c>
      <c r="F2950">
        <v>1</v>
      </c>
    </row>
    <row r="2951" spans="1:6" x14ac:dyDescent="0.35">
      <c r="A2951" t="s">
        <v>3030</v>
      </c>
      <c r="B2951">
        <v>1985</v>
      </c>
      <c r="C2951" t="s">
        <v>55</v>
      </c>
      <c r="D2951" t="s">
        <v>73</v>
      </c>
      <c r="E2951" t="s">
        <v>406</v>
      </c>
      <c r="F2951">
        <v>1</v>
      </c>
    </row>
    <row r="2952" spans="1:6" x14ac:dyDescent="0.35">
      <c r="A2952" t="s">
        <v>3031</v>
      </c>
      <c r="B2952">
        <v>1985</v>
      </c>
      <c r="C2952" t="s">
        <v>55</v>
      </c>
      <c r="D2952" t="s">
        <v>73</v>
      </c>
      <c r="E2952" t="s">
        <v>406</v>
      </c>
      <c r="F2952">
        <v>1</v>
      </c>
    </row>
    <row r="2953" spans="1:6" x14ac:dyDescent="0.35">
      <c r="A2953" t="s">
        <v>3032</v>
      </c>
      <c r="B2953">
        <v>1985</v>
      </c>
      <c r="C2953" t="s">
        <v>55</v>
      </c>
      <c r="D2953" t="s">
        <v>73</v>
      </c>
      <c r="E2953" t="s">
        <v>406</v>
      </c>
      <c r="F2953">
        <v>1</v>
      </c>
    </row>
    <row r="2954" spans="1:6" x14ac:dyDescent="0.35">
      <c r="A2954" t="s">
        <v>3033</v>
      </c>
      <c r="B2954">
        <v>1985</v>
      </c>
      <c r="C2954" t="s">
        <v>55</v>
      </c>
      <c r="D2954" t="s">
        <v>73</v>
      </c>
      <c r="E2954" t="s">
        <v>406</v>
      </c>
      <c r="F2954">
        <v>1</v>
      </c>
    </row>
    <row r="2955" spans="1:6" x14ac:dyDescent="0.35">
      <c r="A2955" t="s">
        <v>3034</v>
      </c>
      <c r="B2955">
        <v>1985</v>
      </c>
      <c r="C2955" t="s">
        <v>55</v>
      </c>
      <c r="D2955" t="s">
        <v>73</v>
      </c>
      <c r="E2955" t="s">
        <v>406</v>
      </c>
      <c r="F2955">
        <v>1</v>
      </c>
    </row>
    <row r="2956" spans="1:6" x14ac:dyDescent="0.35">
      <c r="A2956" t="s">
        <v>3035</v>
      </c>
      <c r="B2956">
        <v>1985</v>
      </c>
      <c r="C2956" t="s">
        <v>54</v>
      </c>
      <c r="D2956" t="s">
        <v>73</v>
      </c>
      <c r="E2956" t="s">
        <v>406</v>
      </c>
      <c r="F2956">
        <v>1</v>
      </c>
    </row>
    <row r="2957" spans="1:6" x14ac:dyDescent="0.35">
      <c r="A2957" t="s">
        <v>3036</v>
      </c>
      <c r="B2957">
        <v>1985</v>
      </c>
      <c r="C2957" t="s">
        <v>54</v>
      </c>
      <c r="D2957" t="s">
        <v>73</v>
      </c>
      <c r="E2957" t="s">
        <v>406</v>
      </c>
      <c r="F2957">
        <v>1</v>
      </c>
    </row>
    <row r="2958" spans="1:6" x14ac:dyDescent="0.35">
      <c r="A2958" t="s">
        <v>3037</v>
      </c>
      <c r="B2958">
        <v>1985</v>
      </c>
      <c r="C2958" t="s">
        <v>54</v>
      </c>
      <c r="D2958" t="s">
        <v>73</v>
      </c>
      <c r="E2958" t="s">
        <v>406</v>
      </c>
      <c r="F2958">
        <v>1</v>
      </c>
    </row>
    <row r="2959" spans="1:6" x14ac:dyDescent="0.35">
      <c r="A2959" t="s">
        <v>3038</v>
      </c>
      <c r="B2959">
        <v>1985</v>
      </c>
      <c r="C2959" t="s">
        <v>54</v>
      </c>
      <c r="D2959" t="s">
        <v>73</v>
      </c>
      <c r="E2959" t="s">
        <v>406</v>
      </c>
      <c r="F2959">
        <v>1</v>
      </c>
    </row>
    <row r="2960" spans="1:6" x14ac:dyDescent="0.35">
      <c r="A2960" t="s">
        <v>3039</v>
      </c>
      <c r="B2960">
        <v>1985</v>
      </c>
      <c r="C2960" t="s">
        <v>55</v>
      </c>
      <c r="D2960" t="s">
        <v>73</v>
      </c>
      <c r="E2960" t="s">
        <v>406</v>
      </c>
      <c r="F2960">
        <v>1</v>
      </c>
    </row>
    <row r="2961" spans="1:6" x14ac:dyDescent="0.35">
      <c r="A2961" t="s">
        <v>3040</v>
      </c>
      <c r="B2961">
        <v>1985</v>
      </c>
      <c r="C2961" t="s">
        <v>56</v>
      </c>
      <c r="D2961" t="s">
        <v>73</v>
      </c>
      <c r="E2961" t="s">
        <v>406</v>
      </c>
      <c r="F2961">
        <v>1</v>
      </c>
    </row>
    <row r="2962" spans="1:6" x14ac:dyDescent="0.35">
      <c r="A2962" t="s">
        <v>3041</v>
      </c>
      <c r="B2962">
        <v>1985</v>
      </c>
      <c r="C2962" t="s">
        <v>55</v>
      </c>
      <c r="D2962" t="s">
        <v>73</v>
      </c>
      <c r="E2962" t="s">
        <v>406</v>
      </c>
      <c r="F2962">
        <v>1</v>
      </c>
    </row>
    <row r="2963" spans="1:6" x14ac:dyDescent="0.35">
      <c r="A2963" t="s">
        <v>3042</v>
      </c>
      <c r="B2963">
        <v>1985</v>
      </c>
      <c r="C2963" t="s">
        <v>56</v>
      </c>
      <c r="D2963" t="s">
        <v>73</v>
      </c>
      <c r="E2963" t="s">
        <v>406</v>
      </c>
      <c r="F2963">
        <v>1</v>
      </c>
    </row>
    <row r="2964" spans="1:6" x14ac:dyDescent="0.35">
      <c r="A2964" t="s">
        <v>3043</v>
      </c>
      <c r="B2964">
        <v>1985</v>
      </c>
      <c r="C2964" t="s">
        <v>56</v>
      </c>
      <c r="D2964" t="s">
        <v>73</v>
      </c>
      <c r="E2964" t="s">
        <v>406</v>
      </c>
      <c r="F2964">
        <v>1</v>
      </c>
    </row>
    <row r="2965" spans="1:6" x14ac:dyDescent="0.35">
      <c r="A2965" t="s">
        <v>3044</v>
      </c>
      <c r="B2965">
        <v>1985</v>
      </c>
      <c r="C2965" t="s">
        <v>56</v>
      </c>
      <c r="D2965" t="s">
        <v>73</v>
      </c>
      <c r="E2965" t="s">
        <v>406</v>
      </c>
      <c r="F2965">
        <v>1</v>
      </c>
    </row>
    <row r="2966" spans="1:6" x14ac:dyDescent="0.35">
      <c r="A2966" t="s">
        <v>3045</v>
      </c>
      <c r="B2966">
        <v>1985</v>
      </c>
      <c r="C2966" t="s">
        <v>56</v>
      </c>
      <c r="D2966" t="s">
        <v>73</v>
      </c>
      <c r="E2966" t="s">
        <v>406</v>
      </c>
      <c r="F2966">
        <v>1</v>
      </c>
    </row>
    <row r="2967" spans="1:6" x14ac:dyDescent="0.35">
      <c r="A2967" t="s">
        <v>3046</v>
      </c>
      <c r="B2967">
        <v>1985</v>
      </c>
      <c r="C2967" t="s">
        <v>56</v>
      </c>
      <c r="D2967" t="s">
        <v>73</v>
      </c>
      <c r="E2967" t="s">
        <v>406</v>
      </c>
      <c r="F2967">
        <v>1</v>
      </c>
    </row>
    <row r="2968" spans="1:6" x14ac:dyDescent="0.35">
      <c r="A2968" t="s">
        <v>3047</v>
      </c>
      <c r="B2968">
        <v>1985</v>
      </c>
      <c r="C2968" t="s">
        <v>56</v>
      </c>
      <c r="D2968" t="s">
        <v>73</v>
      </c>
      <c r="E2968" t="s">
        <v>406</v>
      </c>
      <c r="F2968">
        <v>1</v>
      </c>
    </row>
    <row r="2969" spans="1:6" x14ac:dyDescent="0.35">
      <c r="A2969" t="s">
        <v>3048</v>
      </c>
      <c r="B2969">
        <v>1985</v>
      </c>
      <c r="C2969" t="s">
        <v>56</v>
      </c>
      <c r="D2969" t="s">
        <v>73</v>
      </c>
      <c r="E2969" t="s">
        <v>406</v>
      </c>
      <c r="F2969">
        <v>1</v>
      </c>
    </row>
    <row r="2970" spans="1:6" x14ac:dyDescent="0.35">
      <c r="A2970" t="s">
        <v>3049</v>
      </c>
      <c r="B2970">
        <v>1985</v>
      </c>
      <c r="C2970" t="s">
        <v>54</v>
      </c>
      <c r="D2970" t="s">
        <v>73</v>
      </c>
      <c r="E2970" t="s">
        <v>406</v>
      </c>
      <c r="F2970">
        <v>1</v>
      </c>
    </row>
    <row r="2971" spans="1:6" x14ac:dyDescent="0.35">
      <c r="A2971" t="s">
        <v>3050</v>
      </c>
      <c r="B2971">
        <v>1985</v>
      </c>
      <c r="C2971" t="s">
        <v>54</v>
      </c>
      <c r="D2971" t="s">
        <v>73</v>
      </c>
      <c r="E2971" t="s">
        <v>74</v>
      </c>
      <c r="F2971">
        <v>1</v>
      </c>
    </row>
    <row r="2972" spans="1:6" x14ac:dyDescent="0.35">
      <c r="A2972" t="s">
        <v>3051</v>
      </c>
      <c r="B2972">
        <v>1985</v>
      </c>
      <c r="C2972" t="s">
        <v>56</v>
      </c>
      <c r="D2972" t="s">
        <v>73</v>
      </c>
      <c r="E2972" t="s">
        <v>406</v>
      </c>
      <c r="F2972">
        <v>1</v>
      </c>
    </row>
    <row r="2973" spans="1:6" x14ac:dyDescent="0.35">
      <c r="A2973" t="s">
        <v>3052</v>
      </c>
      <c r="B2973">
        <v>1985</v>
      </c>
      <c r="C2973" t="s">
        <v>56</v>
      </c>
      <c r="D2973" t="s">
        <v>73</v>
      </c>
      <c r="E2973" t="s">
        <v>406</v>
      </c>
      <c r="F2973">
        <v>1</v>
      </c>
    </row>
    <row r="2974" spans="1:6" x14ac:dyDescent="0.35">
      <c r="A2974" t="s">
        <v>3053</v>
      </c>
      <c r="B2974">
        <v>1985</v>
      </c>
      <c r="C2974" t="s">
        <v>56</v>
      </c>
      <c r="D2974" t="s">
        <v>73</v>
      </c>
      <c r="E2974" t="s">
        <v>406</v>
      </c>
      <c r="F2974">
        <v>1</v>
      </c>
    </row>
    <row r="2975" spans="1:6" x14ac:dyDescent="0.35">
      <c r="A2975" t="s">
        <v>3054</v>
      </c>
      <c r="B2975">
        <v>1985</v>
      </c>
      <c r="C2975" t="s">
        <v>56</v>
      </c>
      <c r="D2975" t="s">
        <v>73</v>
      </c>
      <c r="E2975" t="s">
        <v>406</v>
      </c>
      <c r="F2975">
        <v>1</v>
      </c>
    </row>
    <row r="2976" spans="1:6" x14ac:dyDescent="0.35">
      <c r="A2976" t="s">
        <v>3055</v>
      </c>
      <c r="B2976">
        <v>1985</v>
      </c>
      <c r="C2976" t="s">
        <v>56</v>
      </c>
      <c r="D2976" t="s">
        <v>73</v>
      </c>
      <c r="E2976" t="s">
        <v>406</v>
      </c>
      <c r="F2976">
        <v>1</v>
      </c>
    </row>
    <row r="2977" spans="1:6" x14ac:dyDescent="0.35">
      <c r="A2977" t="s">
        <v>3056</v>
      </c>
      <c r="B2977">
        <v>1985</v>
      </c>
      <c r="C2977" t="s">
        <v>54</v>
      </c>
      <c r="D2977" t="s">
        <v>73</v>
      </c>
      <c r="E2977" t="s">
        <v>406</v>
      </c>
      <c r="F2977">
        <v>1</v>
      </c>
    </row>
    <row r="2978" spans="1:6" x14ac:dyDescent="0.35">
      <c r="A2978" t="s">
        <v>3057</v>
      </c>
      <c r="B2978">
        <v>1985</v>
      </c>
      <c r="C2978" t="s">
        <v>54</v>
      </c>
      <c r="D2978" t="s">
        <v>73</v>
      </c>
      <c r="E2978" t="s">
        <v>74</v>
      </c>
      <c r="F2978">
        <v>1</v>
      </c>
    </row>
    <row r="2979" spans="1:6" x14ac:dyDescent="0.35">
      <c r="A2979" t="s">
        <v>3058</v>
      </c>
      <c r="B2979">
        <v>1985</v>
      </c>
      <c r="C2979" t="s">
        <v>54</v>
      </c>
      <c r="D2979" t="s">
        <v>73</v>
      </c>
      <c r="E2979" t="s">
        <v>74</v>
      </c>
      <c r="F2979">
        <v>1</v>
      </c>
    </row>
    <row r="2980" spans="1:6" x14ac:dyDescent="0.35">
      <c r="A2980" t="s">
        <v>3059</v>
      </c>
      <c r="B2980">
        <v>1985</v>
      </c>
      <c r="C2980" t="s">
        <v>54</v>
      </c>
      <c r="D2980" t="s">
        <v>73</v>
      </c>
      <c r="E2980" t="s">
        <v>74</v>
      </c>
      <c r="F2980">
        <v>1</v>
      </c>
    </row>
    <row r="2981" spans="1:6" x14ac:dyDescent="0.35">
      <c r="A2981" t="s">
        <v>3060</v>
      </c>
      <c r="B2981">
        <v>1985</v>
      </c>
      <c r="C2981" t="s">
        <v>54</v>
      </c>
      <c r="D2981" t="s">
        <v>73</v>
      </c>
      <c r="E2981" t="s">
        <v>484</v>
      </c>
      <c r="F2981">
        <v>1</v>
      </c>
    </row>
    <row r="2982" spans="1:6" x14ac:dyDescent="0.35">
      <c r="A2982" t="s">
        <v>3061</v>
      </c>
      <c r="B2982">
        <v>1985</v>
      </c>
      <c r="C2982" t="s">
        <v>54</v>
      </c>
      <c r="D2982" t="s">
        <v>73</v>
      </c>
      <c r="E2982" t="s">
        <v>484</v>
      </c>
      <c r="F2982">
        <v>1</v>
      </c>
    </row>
    <row r="2983" spans="1:6" x14ac:dyDescent="0.35">
      <c r="A2983" t="s">
        <v>3062</v>
      </c>
      <c r="B2983">
        <v>1985</v>
      </c>
      <c r="C2983" t="s">
        <v>54</v>
      </c>
      <c r="D2983" t="s">
        <v>73</v>
      </c>
      <c r="E2983" t="s">
        <v>484</v>
      </c>
      <c r="F2983">
        <v>1</v>
      </c>
    </row>
    <row r="2984" spans="1:6" x14ac:dyDescent="0.35">
      <c r="A2984" t="s">
        <v>3063</v>
      </c>
      <c r="B2984">
        <v>1985</v>
      </c>
      <c r="C2984" t="s">
        <v>55</v>
      </c>
      <c r="D2984" t="s">
        <v>73</v>
      </c>
      <c r="E2984" t="s">
        <v>484</v>
      </c>
      <c r="F2984">
        <v>1</v>
      </c>
    </row>
    <row r="2985" spans="1:6" x14ac:dyDescent="0.35">
      <c r="A2985" t="s">
        <v>3064</v>
      </c>
      <c r="B2985">
        <v>1985</v>
      </c>
      <c r="C2985" t="s">
        <v>55</v>
      </c>
      <c r="D2985" t="s">
        <v>441</v>
      </c>
      <c r="E2985" t="s">
        <v>484</v>
      </c>
      <c r="F2985">
        <v>1</v>
      </c>
    </row>
    <row r="2986" spans="1:6" x14ac:dyDescent="0.35">
      <c r="A2986" t="s">
        <v>3065</v>
      </c>
      <c r="B2986">
        <v>1985</v>
      </c>
      <c r="C2986" t="s">
        <v>54</v>
      </c>
      <c r="D2986" t="s">
        <v>73</v>
      </c>
      <c r="E2986" t="s">
        <v>484</v>
      </c>
      <c r="F2986">
        <v>1</v>
      </c>
    </row>
    <row r="2987" spans="1:6" x14ac:dyDescent="0.35">
      <c r="A2987" t="s">
        <v>3066</v>
      </c>
      <c r="B2987">
        <v>1985</v>
      </c>
      <c r="C2987" t="s">
        <v>54</v>
      </c>
      <c r="D2987" t="s">
        <v>73</v>
      </c>
      <c r="E2987" t="s">
        <v>484</v>
      </c>
      <c r="F2987">
        <v>1</v>
      </c>
    </row>
    <row r="2988" spans="1:6" x14ac:dyDescent="0.35">
      <c r="A2988" t="s">
        <v>3067</v>
      </c>
      <c r="B2988">
        <v>1985</v>
      </c>
      <c r="C2988" t="s">
        <v>54</v>
      </c>
      <c r="D2988" t="s">
        <v>73</v>
      </c>
      <c r="E2988" t="s">
        <v>484</v>
      </c>
      <c r="F2988">
        <v>1</v>
      </c>
    </row>
    <row r="2989" spans="1:6" x14ac:dyDescent="0.35">
      <c r="A2989" t="s">
        <v>3068</v>
      </c>
      <c r="B2989">
        <v>1985</v>
      </c>
      <c r="C2989" t="s">
        <v>54</v>
      </c>
      <c r="D2989" t="s">
        <v>73</v>
      </c>
      <c r="E2989" t="s">
        <v>484</v>
      </c>
      <c r="F2989">
        <v>1</v>
      </c>
    </row>
    <row r="2990" spans="1:6" x14ac:dyDescent="0.35">
      <c r="A2990" t="s">
        <v>3069</v>
      </c>
      <c r="B2990">
        <v>1985</v>
      </c>
      <c r="C2990" t="s">
        <v>54</v>
      </c>
      <c r="D2990" t="s">
        <v>73</v>
      </c>
      <c r="E2990" t="s">
        <v>484</v>
      </c>
      <c r="F2990">
        <v>1</v>
      </c>
    </row>
    <row r="2991" spans="1:6" x14ac:dyDescent="0.35">
      <c r="A2991" t="s">
        <v>3070</v>
      </c>
      <c r="B2991">
        <v>1985</v>
      </c>
      <c r="C2991" t="s">
        <v>54</v>
      </c>
      <c r="D2991" t="s">
        <v>73</v>
      </c>
      <c r="E2991" t="s">
        <v>74</v>
      </c>
      <c r="F2991">
        <v>1</v>
      </c>
    </row>
    <row r="2992" spans="1:6" x14ac:dyDescent="0.35">
      <c r="A2992" t="s">
        <v>3071</v>
      </c>
      <c r="B2992">
        <v>1985</v>
      </c>
      <c r="C2992" t="s">
        <v>54</v>
      </c>
      <c r="D2992" t="s">
        <v>73</v>
      </c>
      <c r="E2992" t="s">
        <v>74</v>
      </c>
      <c r="F2992">
        <v>1</v>
      </c>
    </row>
    <row r="2993" spans="1:6" x14ac:dyDescent="0.35">
      <c r="A2993" t="s">
        <v>3072</v>
      </c>
      <c r="B2993">
        <v>1985</v>
      </c>
      <c r="C2993" t="s">
        <v>54</v>
      </c>
      <c r="D2993" t="s">
        <v>73</v>
      </c>
      <c r="E2993" t="s">
        <v>74</v>
      </c>
      <c r="F2993">
        <v>1</v>
      </c>
    </row>
    <row r="2994" spans="1:6" x14ac:dyDescent="0.35">
      <c r="A2994" t="s">
        <v>3073</v>
      </c>
      <c r="B2994">
        <v>1985</v>
      </c>
      <c r="C2994" t="s">
        <v>56</v>
      </c>
      <c r="D2994" t="s">
        <v>73</v>
      </c>
      <c r="E2994" t="s">
        <v>74</v>
      </c>
      <c r="F2994">
        <v>1</v>
      </c>
    </row>
    <row r="2995" spans="1:6" x14ac:dyDescent="0.35">
      <c r="A2995" t="s">
        <v>3074</v>
      </c>
      <c r="B2995">
        <v>1985</v>
      </c>
      <c r="C2995" t="s">
        <v>56</v>
      </c>
      <c r="D2995" t="s">
        <v>73</v>
      </c>
      <c r="E2995" t="s">
        <v>74</v>
      </c>
      <c r="F2995">
        <v>1</v>
      </c>
    </row>
    <row r="2996" spans="1:6" x14ac:dyDescent="0.35">
      <c r="A2996" t="s">
        <v>3075</v>
      </c>
      <c r="B2996">
        <v>1985</v>
      </c>
      <c r="C2996" t="s">
        <v>56</v>
      </c>
      <c r="D2996" t="s">
        <v>73</v>
      </c>
      <c r="E2996" t="s">
        <v>74</v>
      </c>
      <c r="F2996">
        <v>1</v>
      </c>
    </row>
    <row r="2997" spans="1:6" x14ac:dyDescent="0.35">
      <c r="A2997" t="s">
        <v>3076</v>
      </c>
      <c r="B2997">
        <v>1985</v>
      </c>
      <c r="C2997" t="s">
        <v>54</v>
      </c>
      <c r="D2997" t="s">
        <v>73</v>
      </c>
      <c r="E2997" t="s">
        <v>74</v>
      </c>
      <c r="F2997">
        <v>1</v>
      </c>
    </row>
    <row r="2998" spans="1:6" x14ac:dyDescent="0.35">
      <c r="A2998" t="s">
        <v>3077</v>
      </c>
      <c r="B2998">
        <v>1985</v>
      </c>
      <c r="C2998" t="s">
        <v>54</v>
      </c>
      <c r="D2998" t="s">
        <v>73</v>
      </c>
      <c r="E2998" t="s">
        <v>74</v>
      </c>
      <c r="F2998">
        <v>1</v>
      </c>
    </row>
    <row r="2999" spans="1:6" x14ac:dyDescent="0.35">
      <c r="A2999" t="s">
        <v>3078</v>
      </c>
      <c r="B2999">
        <v>1985</v>
      </c>
      <c r="C2999" t="s">
        <v>54</v>
      </c>
      <c r="D2999" t="s">
        <v>73</v>
      </c>
      <c r="E2999" t="s">
        <v>74</v>
      </c>
      <c r="F2999">
        <v>1</v>
      </c>
    </row>
    <row r="3000" spans="1:6" x14ac:dyDescent="0.35">
      <c r="A3000" t="s">
        <v>3079</v>
      </c>
      <c r="B3000">
        <v>1985</v>
      </c>
      <c r="C3000" t="s">
        <v>54</v>
      </c>
      <c r="D3000" t="s">
        <v>73</v>
      </c>
      <c r="E3000" t="s">
        <v>74</v>
      </c>
      <c r="F3000">
        <v>1</v>
      </c>
    </row>
    <row r="3001" spans="1:6" x14ac:dyDescent="0.35">
      <c r="A3001" t="s">
        <v>3080</v>
      </c>
      <c r="B3001">
        <v>1985</v>
      </c>
      <c r="C3001" t="s">
        <v>55</v>
      </c>
      <c r="D3001" t="s">
        <v>73</v>
      </c>
      <c r="E3001" t="s">
        <v>74</v>
      </c>
      <c r="F3001">
        <v>1</v>
      </c>
    </row>
    <row r="3002" spans="1:6" x14ac:dyDescent="0.35">
      <c r="A3002" t="s">
        <v>3081</v>
      </c>
      <c r="B3002">
        <v>1985</v>
      </c>
      <c r="C3002" t="s">
        <v>54</v>
      </c>
      <c r="D3002" t="s">
        <v>73</v>
      </c>
      <c r="E3002" t="s">
        <v>406</v>
      </c>
      <c r="F3002">
        <v>1</v>
      </c>
    </row>
    <row r="3003" spans="1:6" x14ac:dyDescent="0.35">
      <c r="A3003" t="s">
        <v>3082</v>
      </c>
      <c r="B3003">
        <v>1985</v>
      </c>
      <c r="C3003" t="s">
        <v>56</v>
      </c>
      <c r="D3003" t="s">
        <v>117</v>
      </c>
      <c r="E3003" t="s">
        <v>406</v>
      </c>
      <c r="F3003">
        <v>1</v>
      </c>
    </row>
    <row r="3004" spans="1:6" x14ac:dyDescent="0.35">
      <c r="A3004" t="s">
        <v>3083</v>
      </c>
      <c r="B3004">
        <v>1985</v>
      </c>
      <c r="C3004" t="s">
        <v>56</v>
      </c>
      <c r="D3004" t="s">
        <v>73</v>
      </c>
      <c r="E3004" t="s">
        <v>406</v>
      </c>
      <c r="F3004">
        <v>1</v>
      </c>
    </row>
    <row r="3005" spans="1:6" x14ac:dyDescent="0.35">
      <c r="A3005" t="s">
        <v>3084</v>
      </c>
      <c r="B3005">
        <v>1985</v>
      </c>
      <c r="C3005" t="s">
        <v>56</v>
      </c>
      <c r="D3005" t="s">
        <v>73</v>
      </c>
      <c r="E3005" t="s">
        <v>406</v>
      </c>
      <c r="F3005">
        <v>1</v>
      </c>
    </row>
    <row r="3006" spans="1:6" x14ac:dyDescent="0.35">
      <c r="A3006" t="s">
        <v>3085</v>
      </c>
      <c r="B3006">
        <v>1985</v>
      </c>
      <c r="C3006" t="s">
        <v>56</v>
      </c>
      <c r="D3006" t="s">
        <v>73</v>
      </c>
      <c r="E3006" t="s">
        <v>406</v>
      </c>
      <c r="F3006">
        <v>1</v>
      </c>
    </row>
    <row r="3007" spans="1:6" x14ac:dyDescent="0.35">
      <c r="A3007" t="s">
        <v>3086</v>
      </c>
      <c r="B3007">
        <v>1985</v>
      </c>
      <c r="C3007" t="s">
        <v>56</v>
      </c>
      <c r="D3007" t="s">
        <v>73</v>
      </c>
      <c r="E3007" t="s">
        <v>406</v>
      </c>
      <c r="F3007">
        <v>1</v>
      </c>
    </row>
    <row r="3008" spans="1:6" x14ac:dyDescent="0.35">
      <c r="A3008" t="s">
        <v>3087</v>
      </c>
      <c r="B3008">
        <v>1985</v>
      </c>
      <c r="C3008" t="s">
        <v>56</v>
      </c>
      <c r="D3008" t="s">
        <v>117</v>
      </c>
      <c r="E3008" t="s">
        <v>406</v>
      </c>
      <c r="F3008">
        <v>1</v>
      </c>
    </row>
    <row r="3009" spans="1:6" x14ac:dyDescent="0.35">
      <c r="A3009" t="s">
        <v>3088</v>
      </c>
      <c r="B3009">
        <v>1985</v>
      </c>
      <c r="C3009" t="s">
        <v>56</v>
      </c>
      <c r="D3009" t="s">
        <v>73</v>
      </c>
      <c r="E3009" t="s">
        <v>406</v>
      </c>
      <c r="F3009">
        <v>1</v>
      </c>
    </row>
    <row r="3010" spans="1:6" x14ac:dyDescent="0.35">
      <c r="A3010" t="s">
        <v>3089</v>
      </c>
      <c r="B3010">
        <v>1985</v>
      </c>
      <c r="C3010" t="s">
        <v>56</v>
      </c>
      <c r="D3010" t="s">
        <v>73</v>
      </c>
      <c r="E3010" t="s">
        <v>406</v>
      </c>
      <c r="F3010">
        <v>1</v>
      </c>
    </row>
    <row r="3011" spans="1:6" x14ac:dyDescent="0.35">
      <c r="A3011" t="s">
        <v>3090</v>
      </c>
      <c r="B3011">
        <v>1985</v>
      </c>
      <c r="C3011" t="s">
        <v>56</v>
      </c>
      <c r="D3011" t="s">
        <v>73</v>
      </c>
      <c r="E3011" t="s">
        <v>406</v>
      </c>
      <c r="F3011">
        <v>1</v>
      </c>
    </row>
    <row r="3012" spans="1:6" x14ac:dyDescent="0.35">
      <c r="A3012" t="s">
        <v>3091</v>
      </c>
      <c r="B3012">
        <v>1985</v>
      </c>
      <c r="C3012" t="s">
        <v>54</v>
      </c>
      <c r="D3012" t="s">
        <v>73</v>
      </c>
      <c r="E3012" t="s">
        <v>406</v>
      </c>
      <c r="F3012">
        <v>1</v>
      </c>
    </row>
    <row r="3013" spans="1:6" x14ac:dyDescent="0.35">
      <c r="A3013" t="s">
        <v>3092</v>
      </c>
      <c r="B3013">
        <v>1985</v>
      </c>
      <c r="C3013" t="s">
        <v>56</v>
      </c>
      <c r="D3013" t="s">
        <v>73</v>
      </c>
      <c r="E3013" t="s">
        <v>406</v>
      </c>
      <c r="F3013">
        <v>1</v>
      </c>
    </row>
    <row r="3014" spans="1:6" x14ac:dyDescent="0.35">
      <c r="A3014" t="s">
        <v>3093</v>
      </c>
      <c r="B3014">
        <v>1985</v>
      </c>
      <c r="C3014" t="s">
        <v>56</v>
      </c>
      <c r="D3014" t="s">
        <v>117</v>
      </c>
      <c r="E3014" t="s">
        <v>406</v>
      </c>
      <c r="F3014">
        <v>1</v>
      </c>
    </row>
    <row r="3015" spans="1:6" x14ac:dyDescent="0.35">
      <c r="A3015" t="s">
        <v>3094</v>
      </c>
      <c r="B3015">
        <v>1985</v>
      </c>
      <c r="C3015" t="s">
        <v>56</v>
      </c>
      <c r="D3015" t="s">
        <v>117</v>
      </c>
      <c r="E3015" t="s">
        <v>406</v>
      </c>
      <c r="F3015">
        <v>1</v>
      </c>
    </row>
    <row r="3016" spans="1:6" x14ac:dyDescent="0.35">
      <c r="A3016" t="s">
        <v>3095</v>
      </c>
      <c r="B3016">
        <v>1985</v>
      </c>
      <c r="C3016" t="s">
        <v>56</v>
      </c>
      <c r="D3016" t="s">
        <v>117</v>
      </c>
      <c r="E3016" t="s">
        <v>406</v>
      </c>
      <c r="F3016">
        <v>1</v>
      </c>
    </row>
    <row r="3017" spans="1:6" x14ac:dyDescent="0.35">
      <c r="A3017" t="s">
        <v>3096</v>
      </c>
      <c r="B3017">
        <v>1985</v>
      </c>
      <c r="C3017" t="s">
        <v>56</v>
      </c>
      <c r="D3017" t="s">
        <v>73</v>
      </c>
      <c r="E3017" t="s">
        <v>406</v>
      </c>
      <c r="F3017">
        <v>1</v>
      </c>
    </row>
    <row r="3018" spans="1:6" x14ac:dyDescent="0.35">
      <c r="A3018" t="s">
        <v>3097</v>
      </c>
      <c r="B3018">
        <v>1985</v>
      </c>
      <c r="C3018" t="s">
        <v>56</v>
      </c>
      <c r="D3018" t="s">
        <v>117</v>
      </c>
      <c r="E3018" t="s">
        <v>406</v>
      </c>
      <c r="F3018">
        <v>1</v>
      </c>
    </row>
    <row r="3019" spans="1:6" x14ac:dyDescent="0.35">
      <c r="A3019" t="s">
        <v>3098</v>
      </c>
      <c r="B3019">
        <v>1985</v>
      </c>
      <c r="C3019" t="s">
        <v>56</v>
      </c>
      <c r="D3019" t="s">
        <v>73</v>
      </c>
      <c r="E3019" t="s">
        <v>406</v>
      </c>
      <c r="F3019">
        <v>1</v>
      </c>
    </row>
    <row r="3020" spans="1:6" x14ac:dyDescent="0.35">
      <c r="A3020" t="s">
        <v>3099</v>
      </c>
      <c r="B3020">
        <v>1985</v>
      </c>
      <c r="C3020" t="s">
        <v>56</v>
      </c>
      <c r="D3020" t="s">
        <v>73</v>
      </c>
      <c r="E3020" t="s">
        <v>406</v>
      </c>
      <c r="F3020">
        <v>1</v>
      </c>
    </row>
    <row r="3021" spans="1:6" x14ac:dyDescent="0.35">
      <c r="A3021" t="s">
        <v>3100</v>
      </c>
      <c r="B3021">
        <v>1985</v>
      </c>
      <c r="C3021" t="s">
        <v>56</v>
      </c>
      <c r="D3021" t="s">
        <v>117</v>
      </c>
      <c r="E3021" t="s">
        <v>406</v>
      </c>
      <c r="F3021">
        <v>1</v>
      </c>
    </row>
    <row r="3022" spans="1:6" x14ac:dyDescent="0.35">
      <c r="A3022" t="s">
        <v>3101</v>
      </c>
      <c r="B3022">
        <v>1985</v>
      </c>
      <c r="C3022" t="s">
        <v>56</v>
      </c>
      <c r="D3022" t="s">
        <v>73</v>
      </c>
      <c r="E3022" t="s">
        <v>406</v>
      </c>
      <c r="F3022">
        <v>1</v>
      </c>
    </row>
    <row r="3023" spans="1:6" x14ac:dyDescent="0.35">
      <c r="A3023" t="s">
        <v>3102</v>
      </c>
      <c r="B3023">
        <v>1985</v>
      </c>
      <c r="C3023" t="s">
        <v>56</v>
      </c>
      <c r="D3023" t="s">
        <v>73</v>
      </c>
      <c r="E3023" t="s">
        <v>406</v>
      </c>
      <c r="F3023">
        <v>1</v>
      </c>
    </row>
    <row r="3024" spans="1:6" x14ac:dyDescent="0.35">
      <c r="A3024" t="s">
        <v>3103</v>
      </c>
      <c r="B3024">
        <v>1985</v>
      </c>
      <c r="C3024" t="s">
        <v>55</v>
      </c>
      <c r="D3024" t="s">
        <v>73</v>
      </c>
      <c r="E3024" t="s">
        <v>406</v>
      </c>
      <c r="F3024">
        <v>1</v>
      </c>
    </row>
    <row r="3025" spans="1:6" x14ac:dyDescent="0.35">
      <c r="A3025" t="s">
        <v>3104</v>
      </c>
      <c r="B3025">
        <v>1985</v>
      </c>
      <c r="C3025" t="s">
        <v>55</v>
      </c>
      <c r="D3025" t="s">
        <v>73</v>
      </c>
      <c r="E3025" t="s">
        <v>406</v>
      </c>
      <c r="F3025">
        <v>1</v>
      </c>
    </row>
    <row r="3026" spans="1:6" x14ac:dyDescent="0.35">
      <c r="A3026" t="s">
        <v>3105</v>
      </c>
      <c r="B3026">
        <v>1985</v>
      </c>
      <c r="C3026" t="s">
        <v>56</v>
      </c>
      <c r="D3026" t="s">
        <v>73</v>
      </c>
      <c r="E3026" t="s">
        <v>406</v>
      </c>
      <c r="F3026">
        <v>1</v>
      </c>
    </row>
    <row r="3027" spans="1:6" x14ac:dyDescent="0.35">
      <c r="A3027" t="s">
        <v>3106</v>
      </c>
      <c r="B3027">
        <v>1985</v>
      </c>
      <c r="C3027" t="s">
        <v>56</v>
      </c>
      <c r="D3027" t="s">
        <v>73</v>
      </c>
      <c r="E3027" t="s">
        <v>406</v>
      </c>
      <c r="F3027">
        <v>1</v>
      </c>
    </row>
    <row r="3028" spans="1:6" x14ac:dyDescent="0.35">
      <c r="A3028" t="s">
        <v>3107</v>
      </c>
      <c r="B3028">
        <v>1985</v>
      </c>
      <c r="C3028" t="s">
        <v>55</v>
      </c>
      <c r="D3028" t="s">
        <v>73</v>
      </c>
      <c r="E3028" t="s">
        <v>406</v>
      </c>
      <c r="F3028">
        <v>1</v>
      </c>
    </row>
    <row r="3029" spans="1:6" x14ac:dyDescent="0.35">
      <c r="A3029" t="s">
        <v>3108</v>
      </c>
      <c r="B3029">
        <v>1985</v>
      </c>
      <c r="C3029" t="s">
        <v>56</v>
      </c>
      <c r="D3029" t="s">
        <v>73</v>
      </c>
      <c r="E3029" t="s">
        <v>406</v>
      </c>
      <c r="F3029">
        <v>1</v>
      </c>
    </row>
    <row r="3030" spans="1:6" x14ac:dyDescent="0.35">
      <c r="A3030" t="s">
        <v>3109</v>
      </c>
      <c r="B3030">
        <v>1985</v>
      </c>
      <c r="C3030" t="s">
        <v>56</v>
      </c>
      <c r="D3030" t="s">
        <v>73</v>
      </c>
      <c r="E3030" t="s">
        <v>406</v>
      </c>
      <c r="F3030">
        <v>1</v>
      </c>
    </row>
    <row r="3031" spans="1:6" x14ac:dyDescent="0.35">
      <c r="A3031" t="s">
        <v>3110</v>
      </c>
      <c r="B3031">
        <v>1985</v>
      </c>
      <c r="C3031" t="s">
        <v>56</v>
      </c>
      <c r="D3031" t="s">
        <v>117</v>
      </c>
      <c r="E3031" t="s">
        <v>406</v>
      </c>
      <c r="F3031">
        <v>1</v>
      </c>
    </row>
    <row r="3032" spans="1:6" x14ac:dyDescent="0.35">
      <c r="A3032" t="s">
        <v>3111</v>
      </c>
      <c r="B3032">
        <v>1985</v>
      </c>
      <c r="C3032" t="s">
        <v>56</v>
      </c>
      <c r="D3032" t="s">
        <v>73</v>
      </c>
      <c r="E3032" t="s">
        <v>406</v>
      </c>
      <c r="F3032">
        <v>1</v>
      </c>
    </row>
    <row r="3033" spans="1:6" x14ac:dyDescent="0.35">
      <c r="A3033" t="s">
        <v>3112</v>
      </c>
      <c r="B3033">
        <v>1985</v>
      </c>
      <c r="C3033" t="s">
        <v>56</v>
      </c>
      <c r="D3033" t="s">
        <v>117</v>
      </c>
      <c r="E3033" t="s">
        <v>406</v>
      </c>
      <c r="F3033">
        <v>1</v>
      </c>
    </row>
    <row r="3034" spans="1:6" x14ac:dyDescent="0.35">
      <c r="A3034" t="s">
        <v>3113</v>
      </c>
      <c r="B3034">
        <v>1985</v>
      </c>
      <c r="C3034" t="s">
        <v>56</v>
      </c>
      <c r="D3034" t="s">
        <v>73</v>
      </c>
      <c r="E3034" t="s">
        <v>406</v>
      </c>
      <c r="F3034">
        <v>1</v>
      </c>
    </row>
    <row r="3035" spans="1:6" x14ac:dyDescent="0.35">
      <c r="A3035" t="s">
        <v>3114</v>
      </c>
      <c r="B3035">
        <v>1985</v>
      </c>
      <c r="C3035" t="s">
        <v>56</v>
      </c>
      <c r="D3035" t="s">
        <v>73</v>
      </c>
      <c r="E3035" t="s">
        <v>406</v>
      </c>
      <c r="F3035">
        <v>1</v>
      </c>
    </row>
    <row r="3036" spans="1:6" x14ac:dyDescent="0.35">
      <c r="A3036" t="s">
        <v>3115</v>
      </c>
      <c r="B3036">
        <v>1985</v>
      </c>
      <c r="C3036" t="s">
        <v>56</v>
      </c>
      <c r="D3036" t="s">
        <v>73</v>
      </c>
      <c r="E3036" t="s">
        <v>406</v>
      </c>
      <c r="F3036">
        <v>1</v>
      </c>
    </row>
    <row r="3037" spans="1:6" x14ac:dyDescent="0.35">
      <c r="A3037" t="s">
        <v>3116</v>
      </c>
      <c r="B3037">
        <v>1985</v>
      </c>
      <c r="C3037" t="s">
        <v>56</v>
      </c>
      <c r="D3037" t="s">
        <v>73</v>
      </c>
      <c r="E3037" t="s">
        <v>406</v>
      </c>
      <c r="F3037">
        <v>1</v>
      </c>
    </row>
    <row r="3038" spans="1:6" x14ac:dyDescent="0.35">
      <c r="A3038" t="s">
        <v>3117</v>
      </c>
      <c r="B3038">
        <v>1985</v>
      </c>
      <c r="C3038" t="s">
        <v>56</v>
      </c>
      <c r="D3038" t="s">
        <v>73</v>
      </c>
      <c r="E3038" t="s">
        <v>406</v>
      </c>
      <c r="F3038">
        <v>1</v>
      </c>
    </row>
    <row r="3039" spans="1:6" x14ac:dyDescent="0.35">
      <c r="A3039" t="s">
        <v>3118</v>
      </c>
      <c r="B3039">
        <v>1985</v>
      </c>
      <c r="C3039" t="s">
        <v>56</v>
      </c>
      <c r="D3039" t="s">
        <v>73</v>
      </c>
      <c r="E3039" t="s">
        <v>406</v>
      </c>
      <c r="F3039">
        <v>1</v>
      </c>
    </row>
    <row r="3040" spans="1:6" x14ac:dyDescent="0.35">
      <c r="A3040" t="s">
        <v>3119</v>
      </c>
      <c r="B3040">
        <v>1985</v>
      </c>
      <c r="C3040" t="s">
        <v>56</v>
      </c>
      <c r="D3040" t="s">
        <v>73</v>
      </c>
      <c r="E3040" t="s">
        <v>406</v>
      </c>
      <c r="F3040">
        <v>1</v>
      </c>
    </row>
    <row r="3041" spans="1:6" x14ac:dyDescent="0.35">
      <c r="A3041" t="s">
        <v>3120</v>
      </c>
      <c r="B3041">
        <v>1985</v>
      </c>
      <c r="C3041" t="s">
        <v>56</v>
      </c>
      <c r="D3041" t="s">
        <v>73</v>
      </c>
      <c r="E3041" t="s">
        <v>406</v>
      </c>
      <c r="F3041">
        <v>1</v>
      </c>
    </row>
    <row r="3042" spans="1:6" x14ac:dyDescent="0.35">
      <c r="A3042" t="s">
        <v>3121</v>
      </c>
      <c r="B3042">
        <v>1985</v>
      </c>
      <c r="C3042" t="s">
        <v>56</v>
      </c>
      <c r="D3042" t="s">
        <v>117</v>
      </c>
      <c r="E3042" t="s">
        <v>406</v>
      </c>
      <c r="F3042">
        <v>1</v>
      </c>
    </row>
    <row r="3043" spans="1:6" x14ac:dyDescent="0.35">
      <c r="A3043" t="s">
        <v>3122</v>
      </c>
      <c r="B3043">
        <v>1985</v>
      </c>
      <c r="C3043" t="s">
        <v>56</v>
      </c>
      <c r="D3043" t="s">
        <v>73</v>
      </c>
      <c r="E3043" t="s">
        <v>406</v>
      </c>
      <c r="F3043">
        <v>1</v>
      </c>
    </row>
    <row r="3044" spans="1:6" x14ac:dyDescent="0.35">
      <c r="A3044" t="s">
        <v>3123</v>
      </c>
      <c r="B3044">
        <v>1985</v>
      </c>
      <c r="C3044" t="s">
        <v>56</v>
      </c>
      <c r="D3044" t="s">
        <v>73</v>
      </c>
      <c r="E3044" t="s">
        <v>406</v>
      </c>
      <c r="F3044">
        <v>1</v>
      </c>
    </row>
    <row r="3045" spans="1:6" x14ac:dyDescent="0.35">
      <c r="A3045" t="s">
        <v>3124</v>
      </c>
      <c r="B3045">
        <v>1985</v>
      </c>
      <c r="C3045" t="s">
        <v>56</v>
      </c>
      <c r="D3045" t="s">
        <v>73</v>
      </c>
      <c r="E3045" t="s">
        <v>406</v>
      </c>
      <c r="F3045">
        <v>1</v>
      </c>
    </row>
    <row r="3046" spans="1:6" x14ac:dyDescent="0.35">
      <c r="A3046" t="s">
        <v>3125</v>
      </c>
      <c r="B3046">
        <v>1985</v>
      </c>
      <c r="C3046" t="s">
        <v>56</v>
      </c>
      <c r="D3046" t="s">
        <v>73</v>
      </c>
      <c r="E3046" t="s">
        <v>406</v>
      </c>
      <c r="F3046">
        <v>1</v>
      </c>
    </row>
    <row r="3047" spans="1:6" x14ac:dyDescent="0.35">
      <c r="A3047" t="s">
        <v>3126</v>
      </c>
      <c r="B3047">
        <v>1985</v>
      </c>
      <c r="C3047" t="s">
        <v>56</v>
      </c>
      <c r="D3047" t="s">
        <v>73</v>
      </c>
      <c r="E3047" t="s">
        <v>406</v>
      </c>
      <c r="F3047">
        <v>1</v>
      </c>
    </row>
    <row r="3048" spans="1:6" x14ac:dyDescent="0.35">
      <c r="A3048" t="s">
        <v>3127</v>
      </c>
      <c r="B3048">
        <v>1985</v>
      </c>
      <c r="C3048" t="s">
        <v>56</v>
      </c>
      <c r="D3048" t="s">
        <v>73</v>
      </c>
      <c r="E3048" t="s">
        <v>406</v>
      </c>
      <c r="F3048">
        <v>1</v>
      </c>
    </row>
    <row r="3049" spans="1:6" x14ac:dyDescent="0.35">
      <c r="A3049" t="s">
        <v>3128</v>
      </c>
      <c r="B3049">
        <v>1985</v>
      </c>
      <c r="C3049" t="s">
        <v>56</v>
      </c>
      <c r="D3049" t="s">
        <v>73</v>
      </c>
      <c r="E3049" t="s">
        <v>406</v>
      </c>
      <c r="F3049">
        <v>1</v>
      </c>
    </row>
    <row r="3050" spans="1:6" x14ac:dyDescent="0.35">
      <c r="A3050" t="s">
        <v>3129</v>
      </c>
      <c r="B3050">
        <v>1985</v>
      </c>
      <c r="C3050" t="s">
        <v>56</v>
      </c>
      <c r="D3050" t="s">
        <v>73</v>
      </c>
      <c r="E3050" t="s">
        <v>406</v>
      </c>
      <c r="F3050">
        <v>1</v>
      </c>
    </row>
    <row r="3051" spans="1:6" x14ac:dyDescent="0.35">
      <c r="A3051" t="s">
        <v>3130</v>
      </c>
      <c r="B3051">
        <v>1985</v>
      </c>
      <c r="C3051" t="s">
        <v>56</v>
      </c>
      <c r="D3051" t="s">
        <v>73</v>
      </c>
      <c r="E3051" t="s">
        <v>406</v>
      </c>
      <c r="F3051">
        <v>1</v>
      </c>
    </row>
    <row r="3052" spans="1:6" x14ac:dyDescent="0.35">
      <c r="A3052" t="s">
        <v>3131</v>
      </c>
      <c r="B3052">
        <v>1985</v>
      </c>
      <c r="C3052" t="s">
        <v>56</v>
      </c>
      <c r="D3052" t="s">
        <v>73</v>
      </c>
      <c r="E3052" t="s">
        <v>406</v>
      </c>
      <c r="F3052">
        <v>1</v>
      </c>
    </row>
    <row r="3053" spans="1:6" x14ac:dyDescent="0.35">
      <c r="A3053" t="s">
        <v>3132</v>
      </c>
      <c r="B3053">
        <v>1985</v>
      </c>
      <c r="C3053" t="s">
        <v>56</v>
      </c>
      <c r="D3053" t="s">
        <v>73</v>
      </c>
      <c r="E3053" t="s">
        <v>406</v>
      </c>
      <c r="F3053">
        <v>1</v>
      </c>
    </row>
    <row r="3054" spans="1:6" x14ac:dyDescent="0.35">
      <c r="A3054" t="s">
        <v>3133</v>
      </c>
      <c r="B3054">
        <v>1985</v>
      </c>
      <c r="C3054" t="s">
        <v>54</v>
      </c>
      <c r="D3054" t="s">
        <v>73</v>
      </c>
      <c r="E3054" t="s">
        <v>484</v>
      </c>
      <c r="F3054">
        <v>1</v>
      </c>
    </row>
    <row r="3055" spans="1:6" x14ac:dyDescent="0.35">
      <c r="A3055" t="s">
        <v>3134</v>
      </c>
      <c r="B3055">
        <v>1985</v>
      </c>
      <c r="C3055" t="s">
        <v>54</v>
      </c>
      <c r="D3055" t="s">
        <v>73</v>
      </c>
      <c r="E3055" t="s">
        <v>484</v>
      </c>
      <c r="F3055">
        <v>1</v>
      </c>
    </row>
    <row r="3056" spans="1:6" x14ac:dyDescent="0.35">
      <c r="A3056" t="s">
        <v>3135</v>
      </c>
      <c r="B3056">
        <v>1985</v>
      </c>
      <c r="C3056" t="s">
        <v>55</v>
      </c>
      <c r="D3056" t="s">
        <v>73</v>
      </c>
      <c r="E3056" t="s">
        <v>484</v>
      </c>
      <c r="F3056">
        <v>1</v>
      </c>
    </row>
    <row r="3057" spans="1:6" x14ac:dyDescent="0.35">
      <c r="A3057" t="s">
        <v>3136</v>
      </c>
      <c r="B3057">
        <v>1985</v>
      </c>
      <c r="C3057" t="s">
        <v>54</v>
      </c>
      <c r="D3057" t="s">
        <v>73</v>
      </c>
      <c r="E3057" t="s">
        <v>74</v>
      </c>
      <c r="F3057">
        <v>1</v>
      </c>
    </row>
    <row r="3058" spans="1:6" x14ac:dyDescent="0.35">
      <c r="A3058" t="s">
        <v>3137</v>
      </c>
      <c r="B3058">
        <v>1985</v>
      </c>
      <c r="C3058" t="s">
        <v>54</v>
      </c>
      <c r="D3058" t="s">
        <v>117</v>
      </c>
      <c r="E3058" t="s">
        <v>74</v>
      </c>
      <c r="F3058">
        <v>0</v>
      </c>
    </row>
    <row r="3059" spans="1:6" x14ac:dyDescent="0.35">
      <c r="A3059" t="s">
        <v>3138</v>
      </c>
      <c r="B3059">
        <v>1985</v>
      </c>
      <c r="C3059" t="s">
        <v>54</v>
      </c>
      <c r="D3059" t="s">
        <v>73</v>
      </c>
      <c r="E3059" t="s">
        <v>74</v>
      </c>
      <c r="F3059">
        <v>1</v>
      </c>
    </row>
    <row r="3060" spans="1:6" x14ac:dyDescent="0.35">
      <c r="A3060" t="s">
        <v>3139</v>
      </c>
      <c r="B3060">
        <v>1985</v>
      </c>
      <c r="C3060" t="s">
        <v>56</v>
      </c>
      <c r="D3060" t="s">
        <v>73</v>
      </c>
      <c r="E3060" t="s">
        <v>74</v>
      </c>
      <c r="F3060">
        <v>1</v>
      </c>
    </row>
    <row r="3061" spans="1:6" x14ac:dyDescent="0.35">
      <c r="A3061" t="s">
        <v>3140</v>
      </c>
      <c r="B3061">
        <v>1985</v>
      </c>
      <c r="C3061" t="s">
        <v>56</v>
      </c>
      <c r="D3061" t="s">
        <v>73</v>
      </c>
      <c r="E3061" t="s">
        <v>74</v>
      </c>
      <c r="F3061">
        <v>1</v>
      </c>
    </row>
    <row r="3062" spans="1:6" x14ac:dyDescent="0.35">
      <c r="A3062" t="s">
        <v>3141</v>
      </c>
      <c r="B3062">
        <v>1985</v>
      </c>
      <c r="C3062" t="s">
        <v>56</v>
      </c>
      <c r="D3062" t="s">
        <v>73</v>
      </c>
      <c r="E3062" t="s">
        <v>74</v>
      </c>
      <c r="F3062">
        <v>1</v>
      </c>
    </row>
    <row r="3063" spans="1:6" x14ac:dyDescent="0.35">
      <c r="A3063" t="s">
        <v>3142</v>
      </c>
      <c r="B3063">
        <v>1985</v>
      </c>
      <c r="C3063" t="s">
        <v>56</v>
      </c>
      <c r="D3063" t="s">
        <v>73</v>
      </c>
      <c r="E3063" t="s">
        <v>74</v>
      </c>
      <c r="F3063">
        <v>1</v>
      </c>
    </row>
    <row r="3064" spans="1:6" x14ac:dyDescent="0.35">
      <c r="A3064" t="s">
        <v>3143</v>
      </c>
      <c r="B3064">
        <v>1985</v>
      </c>
      <c r="C3064" t="s">
        <v>56</v>
      </c>
      <c r="D3064" t="s">
        <v>73</v>
      </c>
      <c r="E3064" t="s">
        <v>74</v>
      </c>
      <c r="F3064">
        <v>1</v>
      </c>
    </row>
    <row r="3065" spans="1:6" x14ac:dyDescent="0.35">
      <c r="A3065" t="s">
        <v>3144</v>
      </c>
      <c r="B3065">
        <v>1985</v>
      </c>
      <c r="C3065" t="s">
        <v>56</v>
      </c>
      <c r="D3065" t="s">
        <v>117</v>
      </c>
      <c r="E3065" t="s">
        <v>74</v>
      </c>
      <c r="F3065">
        <v>1</v>
      </c>
    </row>
    <row r="3066" spans="1:6" x14ac:dyDescent="0.35">
      <c r="A3066" t="s">
        <v>3145</v>
      </c>
      <c r="B3066">
        <v>1985</v>
      </c>
      <c r="C3066" t="s">
        <v>56</v>
      </c>
      <c r="D3066" t="s">
        <v>73</v>
      </c>
      <c r="E3066" t="s">
        <v>74</v>
      </c>
      <c r="F3066">
        <v>1</v>
      </c>
    </row>
    <row r="3067" spans="1:6" x14ac:dyDescent="0.35">
      <c r="A3067" t="s">
        <v>3146</v>
      </c>
      <c r="B3067">
        <v>1985</v>
      </c>
      <c r="C3067" t="s">
        <v>56</v>
      </c>
      <c r="D3067" t="s">
        <v>73</v>
      </c>
      <c r="E3067" t="s">
        <v>74</v>
      </c>
      <c r="F3067">
        <v>1</v>
      </c>
    </row>
    <row r="3068" spans="1:6" x14ac:dyDescent="0.35">
      <c r="A3068" t="s">
        <v>3147</v>
      </c>
      <c r="B3068">
        <v>1985</v>
      </c>
      <c r="C3068" t="s">
        <v>56</v>
      </c>
      <c r="D3068" t="s">
        <v>73</v>
      </c>
      <c r="E3068" t="s">
        <v>74</v>
      </c>
      <c r="F3068">
        <v>1</v>
      </c>
    </row>
    <row r="3069" spans="1:6" x14ac:dyDescent="0.35">
      <c r="A3069" t="s">
        <v>3148</v>
      </c>
      <c r="B3069">
        <v>1985</v>
      </c>
      <c r="C3069" t="s">
        <v>56</v>
      </c>
      <c r="D3069" t="s">
        <v>73</v>
      </c>
      <c r="E3069" t="s">
        <v>74</v>
      </c>
      <c r="F3069">
        <v>1</v>
      </c>
    </row>
    <row r="3070" spans="1:6" x14ac:dyDescent="0.35">
      <c r="A3070" t="s">
        <v>3149</v>
      </c>
      <c r="B3070">
        <v>1985</v>
      </c>
      <c r="C3070" t="s">
        <v>56</v>
      </c>
      <c r="D3070" t="s">
        <v>73</v>
      </c>
      <c r="E3070" t="s">
        <v>74</v>
      </c>
      <c r="F3070">
        <v>1</v>
      </c>
    </row>
    <row r="3071" spans="1:6" x14ac:dyDescent="0.35">
      <c r="A3071" t="s">
        <v>3150</v>
      </c>
      <c r="B3071">
        <v>1985</v>
      </c>
      <c r="C3071" t="s">
        <v>54</v>
      </c>
      <c r="D3071" t="s">
        <v>73</v>
      </c>
      <c r="E3071" t="s">
        <v>74</v>
      </c>
      <c r="F3071">
        <v>1</v>
      </c>
    </row>
    <row r="3072" spans="1:6" x14ac:dyDescent="0.35">
      <c r="A3072" t="s">
        <v>3151</v>
      </c>
      <c r="B3072">
        <v>1985</v>
      </c>
      <c r="C3072" t="s">
        <v>55</v>
      </c>
      <c r="D3072" t="s">
        <v>73</v>
      </c>
      <c r="E3072" t="s">
        <v>74</v>
      </c>
      <c r="F3072">
        <v>1</v>
      </c>
    </row>
    <row r="3073" spans="1:6" x14ac:dyDescent="0.35">
      <c r="A3073" t="s">
        <v>3152</v>
      </c>
      <c r="B3073">
        <v>1985</v>
      </c>
      <c r="C3073" t="s">
        <v>54</v>
      </c>
      <c r="D3073" t="s">
        <v>73</v>
      </c>
      <c r="E3073" t="s">
        <v>74</v>
      </c>
      <c r="F3073">
        <v>1</v>
      </c>
    </row>
    <row r="3074" spans="1:6" x14ac:dyDescent="0.35">
      <c r="A3074" t="s">
        <v>3153</v>
      </c>
      <c r="B3074">
        <v>1985</v>
      </c>
      <c r="C3074" t="s">
        <v>54</v>
      </c>
      <c r="D3074" t="s">
        <v>73</v>
      </c>
      <c r="E3074" t="s">
        <v>74</v>
      </c>
      <c r="F3074">
        <v>1</v>
      </c>
    </row>
    <row r="3075" spans="1:6" x14ac:dyDescent="0.35">
      <c r="A3075" t="s">
        <v>3154</v>
      </c>
      <c r="B3075">
        <v>1985</v>
      </c>
      <c r="C3075" t="s">
        <v>54</v>
      </c>
      <c r="D3075" t="s">
        <v>73</v>
      </c>
      <c r="E3075" t="s">
        <v>74</v>
      </c>
      <c r="F3075">
        <v>1</v>
      </c>
    </row>
    <row r="3076" spans="1:6" x14ac:dyDescent="0.35">
      <c r="A3076" t="s">
        <v>3155</v>
      </c>
      <c r="B3076">
        <v>1985</v>
      </c>
      <c r="C3076" t="s">
        <v>54</v>
      </c>
      <c r="D3076" t="s">
        <v>73</v>
      </c>
      <c r="E3076" t="s">
        <v>74</v>
      </c>
      <c r="F3076">
        <v>1</v>
      </c>
    </row>
    <row r="3077" spans="1:6" x14ac:dyDescent="0.35">
      <c r="A3077" t="s">
        <v>3156</v>
      </c>
      <c r="B3077">
        <v>1985</v>
      </c>
      <c r="C3077" t="s">
        <v>54</v>
      </c>
      <c r="D3077" t="s">
        <v>73</v>
      </c>
      <c r="E3077" t="s">
        <v>74</v>
      </c>
      <c r="F3077">
        <v>1</v>
      </c>
    </row>
    <row r="3078" spans="1:6" x14ac:dyDescent="0.35">
      <c r="A3078" t="s">
        <v>3157</v>
      </c>
      <c r="B3078">
        <v>1985</v>
      </c>
      <c r="C3078" t="s">
        <v>54</v>
      </c>
      <c r="D3078" t="s">
        <v>73</v>
      </c>
      <c r="E3078" t="s">
        <v>74</v>
      </c>
      <c r="F3078">
        <v>1</v>
      </c>
    </row>
    <row r="3079" spans="1:6" x14ac:dyDescent="0.35">
      <c r="A3079" t="s">
        <v>3158</v>
      </c>
      <c r="B3079">
        <v>1985</v>
      </c>
      <c r="C3079" t="s">
        <v>54</v>
      </c>
      <c r="D3079" t="s">
        <v>73</v>
      </c>
      <c r="E3079" t="s">
        <v>74</v>
      </c>
      <c r="F3079">
        <v>1</v>
      </c>
    </row>
    <row r="3080" spans="1:6" x14ac:dyDescent="0.35">
      <c r="A3080" t="s">
        <v>3159</v>
      </c>
      <c r="B3080">
        <v>1985</v>
      </c>
      <c r="C3080" t="s">
        <v>54</v>
      </c>
      <c r="D3080" t="s">
        <v>73</v>
      </c>
      <c r="E3080" t="s">
        <v>484</v>
      </c>
      <c r="F3080">
        <v>1</v>
      </c>
    </row>
    <row r="3081" spans="1:6" x14ac:dyDescent="0.35">
      <c r="A3081" t="s">
        <v>3160</v>
      </c>
      <c r="B3081">
        <v>1985</v>
      </c>
      <c r="C3081" t="s">
        <v>54</v>
      </c>
      <c r="D3081" t="s">
        <v>73</v>
      </c>
      <c r="E3081" t="s">
        <v>74</v>
      </c>
      <c r="F3081">
        <v>1</v>
      </c>
    </row>
    <row r="3082" spans="1:6" x14ac:dyDescent="0.35">
      <c r="A3082" t="s">
        <v>3161</v>
      </c>
      <c r="B3082">
        <v>1985</v>
      </c>
      <c r="C3082" t="s">
        <v>54</v>
      </c>
      <c r="D3082" t="s">
        <v>73</v>
      </c>
      <c r="E3082" t="s">
        <v>74</v>
      </c>
      <c r="F3082">
        <v>1</v>
      </c>
    </row>
    <row r="3083" spans="1:6" x14ac:dyDescent="0.35">
      <c r="A3083" t="s">
        <v>3162</v>
      </c>
      <c r="B3083">
        <v>1985</v>
      </c>
      <c r="C3083" t="s">
        <v>54</v>
      </c>
      <c r="D3083" t="s">
        <v>73</v>
      </c>
      <c r="E3083" t="s">
        <v>74</v>
      </c>
      <c r="F3083">
        <v>1</v>
      </c>
    </row>
    <row r="3084" spans="1:6" x14ac:dyDescent="0.35">
      <c r="A3084" t="s">
        <v>3163</v>
      </c>
      <c r="B3084">
        <v>1985</v>
      </c>
      <c r="C3084" t="s">
        <v>55</v>
      </c>
      <c r="D3084" t="s">
        <v>73</v>
      </c>
      <c r="E3084" t="s">
        <v>74</v>
      </c>
      <c r="F3084">
        <v>1</v>
      </c>
    </row>
    <row r="3085" spans="1:6" x14ac:dyDescent="0.35">
      <c r="A3085" t="s">
        <v>3164</v>
      </c>
      <c r="B3085">
        <v>1985</v>
      </c>
      <c r="C3085" t="s">
        <v>54</v>
      </c>
      <c r="D3085" t="s">
        <v>73</v>
      </c>
      <c r="E3085" t="s">
        <v>74</v>
      </c>
      <c r="F3085">
        <v>1</v>
      </c>
    </row>
    <row r="3086" spans="1:6" x14ac:dyDescent="0.35">
      <c r="A3086" t="s">
        <v>3165</v>
      </c>
      <c r="B3086">
        <v>1985</v>
      </c>
      <c r="C3086" t="s">
        <v>54</v>
      </c>
      <c r="D3086" t="s">
        <v>117</v>
      </c>
      <c r="E3086" t="s">
        <v>74</v>
      </c>
      <c r="F3086">
        <v>0</v>
      </c>
    </row>
    <row r="3087" spans="1:6" x14ac:dyDescent="0.35">
      <c r="A3087" t="s">
        <v>3166</v>
      </c>
      <c r="B3087">
        <v>1985</v>
      </c>
      <c r="C3087" t="s">
        <v>54</v>
      </c>
      <c r="D3087" t="s">
        <v>73</v>
      </c>
      <c r="E3087" t="s">
        <v>74</v>
      </c>
      <c r="F3087">
        <v>1</v>
      </c>
    </row>
    <row r="3088" spans="1:6" x14ac:dyDescent="0.35">
      <c r="A3088" t="s">
        <v>3167</v>
      </c>
      <c r="B3088">
        <v>1985</v>
      </c>
      <c r="C3088" t="s">
        <v>54</v>
      </c>
      <c r="D3088" t="s">
        <v>73</v>
      </c>
      <c r="E3088" t="s">
        <v>74</v>
      </c>
      <c r="F3088">
        <v>1</v>
      </c>
    </row>
    <row r="3089" spans="1:6" x14ac:dyDescent="0.35">
      <c r="A3089" t="s">
        <v>3168</v>
      </c>
      <c r="B3089">
        <v>1985</v>
      </c>
      <c r="C3089" t="s">
        <v>56</v>
      </c>
      <c r="D3089" t="s">
        <v>73</v>
      </c>
      <c r="E3089" t="s">
        <v>406</v>
      </c>
      <c r="F3089">
        <v>1</v>
      </c>
    </row>
    <row r="3090" spans="1:6" x14ac:dyDescent="0.35">
      <c r="A3090" t="s">
        <v>3169</v>
      </c>
      <c r="B3090">
        <v>1985</v>
      </c>
      <c r="C3090" t="s">
        <v>56</v>
      </c>
      <c r="D3090" t="s">
        <v>73</v>
      </c>
      <c r="E3090" t="s">
        <v>406</v>
      </c>
      <c r="F3090">
        <v>1</v>
      </c>
    </row>
    <row r="3091" spans="1:6" x14ac:dyDescent="0.35">
      <c r="A3091" t="s">
        <v>3170</v>
      </c>
      <c r="B3091">
        <v>1985</v>
      </c>
      <c r="C3091" t="s">
        <v>56</v>
      </c>
      <c r="D3091" t="s">
        <v>73</v>
      </c>
      <c r="E3091" t="s">
        <v>406</v>
      </c>
      <c r="F3091">
        <v>1</v>
      </c>
    </row>
    <row r="3092" spans="1:6" x14ac:dyDescent="0.35">
      <c r="A3092" t="s">
        <v>3171</v>
      </c>
      <c r="B3092">
        <v>1985</v>
      </c>
      <c r="C3092" t="s">
        <v>54</v>
      </c>
      <c r="D3092" t="s">
        <v>73</v>
      </c>
      <c r="E3092" t="s">
        <v>406</v>
      </c>
      <c r="F3092">
        <v>1</v>
      </c>
    </row>
    <row r="3093" spans="1:6" x14ac:dyDescent="0.35">
      <c r="A3093" t="s">
        <v>3172</v>
      </c>
      <c r="B3093">
        <v>1985</v>
      </c>
      <c r="C3093" t="s">
        <v>55</v>
      </c>
      <c r="D3093" t="s">
        <v>73</v>
      </c>
      <c r="E3093" t="s">
        <v>406</v>
      </c>
      <c r="F3093">
        <v>1</v>
      </c>
    </row>
    <row r="3094" spans="1:6" x14ac:dyDescent="0.35">
      <c r="A3094" t="s">
        <v>3173</v>
      </c>
      <c r="B3094">
        <v>1985</v>
      </c>
      <c r="C3094" t="s">
        <v>54</v>
      </c>
      <c r="D3094" t="s">
        <v>73</v>
      </c>
      <c r="E3094" t="s">
        <v>406</v>
      </c>
      <c r="F3094">
        <v>1</v>
      </c>
    </row>
    <row r="3095" spans="1:6" x14ac:dyDescent="0.35">
      <c r="A3095" t="s">
        <v>3174</v>
      </c>
      <c r="B3095">
        <v>1985</v>
      </c>
      <c r="C3095" t="s">
        <v>56</v>
      </c>
      <c r="D3095" t="s">
        <v>73</v>
      </c>
      <c r="E3095" t="s">
        <v>406</v>
      </c>
      <c r="F3095">
        <v>1</v>
      </c>
    </row>
    <row r="3096" spans="1:6" x14ac:dyDescent="0.35">
      <c r="A3096" t="s">
        <v>3175</v>
      </c>
      <c r="B3096">
        <v>1985</v>
      </c>
      <c r="C3096" t="s">
        <v>56</v>
      </c>
      <c r="D3096" t="s">
        <v>73</v>
      </c>
      <c r="E3096" t="s">
        <v>406</v>
      </c>
      <c r="F3096">
        <v>1</v>
      </c>
    </row>
    <row r="3097" spans="1:6" x14ac:dyDescent="0.35">
      <c r="A3097" t="s">
        <v>3176</v>
      </c>
      <c r="B3097">
        <v>1985</v>
      </c>
      <c r="C3097" t="s">
        <v>56</v>
      </c>
      <c r="D3097" t="s">
        <v>73</v>
      </c>
      <c r="E3097" t="s">
        <v>406</v>
      </c>
      <c r="F3097">
        <v>1</v>
      </c>
    </row>
    <row r="3098" spans="1:6" x14ac:dyDescent="0.35">
      <c r="A3098" t="s">
        <v>3177</v>
      </c>
      <c r="B3098">
        <v>1985</v>
      </c>
      <c r="C3098" t="s">
        <v>54</v>
      </c>
      <c r="D3098" t="s">
        <v>117</v>
      </c>
      <c r="E3098" t="s">
        <v>406</v>
      </c>
      <c r="F3098">
        <v>0</v>
      </c>
    </row>
    <row r="3099" spans="1:6" x14ac:dyDescent="0.35">
      <c r="A3099" t="s">
        <v>3178</v>
      </c>
      <c r="B3099">
        <v>1985</v>
      </c>
      <c r="C3099" t="s">
        <v>54</v>
      </c>
      <c r="D3099" t="s">
        <v>73</v>
      </c>
      <c r="E3099" t="s">
        <v>406</v>
      </c>
      <c r="F3099">
        <v>1</v>
      </c>
    </row>
    <row r="3100" spans="1:6" x14ac:dyDescent="0.35">
      <c r="A3100" t="s">
        <v>3179</v>
      </c>
      <c r="B3100">
        <v>1985</v>
      </c>
      <c r="C3100" t="s">
        <v>54</v>
      </c>
      <c r="D3100" t="s">
        <v>73</v>
      </c>
      <c r="E3100" t="s">
        <v>406</v>
      </c>
      <c r="F3100">
        <v>1</v>
      </c>
    </row>
    <row r="3101" spans="1:6" x14ac:dyDescent="0.35">
      <c r="A3101" t="s">
        <v>3180</v>
      </c>
      <c r="B3101">
        <v>1985</v>
      </c>
      <c r="C3101" t="s">
        <v>54</v>
      </c>
      <c r="D3101" t="s">
        <v>117</v>
      </c>
      <c r="E3101" t="s">
        <v>406</v>
      </c>
      <c r="F3101">
        <v>0</v>
      </c>
    </row>
    <row r="3102" spans="1:6" x14ac:dyDescent="0.35">
      <c r="A3102" t="s">
        <v>3181</v>
      </c>
      <c r="B3102">
        <v>1985</v>
      </c>
      <c r="C3102" t="s">
        <v>55</v>
      </c>
      <c r="D3102" t="s">
        <v>73</v>
      </c>
      <c r="E3102" t="s">
        <v>406</v>
      </c>
      <c r="F3102">
        <v>1</v>
      </c>
    </row>
    <row r="3103" spans="1:6" x14ac:dyDescent="0.35">
      <c r="A3103" t="s">
        <v>3182</v>
      </c>
      <c r="B3103">
        <v>1985</v>
      </c>
      <c r="C3103" t="s">
        <v>55</v>
      </c>
      <c r="D3103" t="s">
        <v>73</v>
      </c>
      <c r="E3103" t="s">
        <v>406</v>
      </c>
      <c r="F3103">
        <v>1</v>
      </c>
    </row>
    <row r="3104" spans="1:6" x14ac:dyDescent="0.35">
      <c r="A3104" t="s">
        <v>3183</v>
      </c>
      <c r="B3104">
        <v>1985</v>
      </c>
      <c r="C3104" t="s">
        <v>54</v>
      </c>
      <c r="D3104" t="s">
        <v>73</v>
      </c>
      <c r="E3104" t="s">
        <v>74</v>
      </c>
      <c r="F3104">
        <v>1</v>
      </c>
    </row>
    <row r="3105" spans="1:6" x14ac:dyDescent="0.35">
      <c r="A3105" t="s">
        <v>3184</v>
      </c>
      <c r="B3105">
        <v>1985</v>
      </c>
      <c r="C3105" t="s">
        <v>54</v>
      </c>
      <c r="D3105" t="s">
        <v>73</v>
      </c>
      <c r="E3105" t="s">
        <v>74</v>
      </c>
      <c r="F3105">
        <v>1</v>
      </c>
    </row>
    <row r="3106" spans="1:6" x14ac:dyDescent="0.35">
      <c r="A3106" t="s">
        <v>3185</v>
      </c>
      <c r="B3106">
        <v>1985</v>
      </c>
      <c r="C3106" t="s">
        <v>55</v>
      </c>
      <c r="D3106" t="s">
        <v>73</v>
      </c>
      <c r="E3106" t="s">
        <v>74</v>
      </c>
      <c r="F3106">
        <v>1</v>
      </c>
    </row>
    <row r="3107" spans="1:6" x14ac:dyDescent="0.35">
      <c r="A3107" t="s">
        <v>3186</v>
      </c>
      <c r="B3107">
        <v>1985</v>
      </c>
      <c r="C3107" t="s">
        <v>55</v>
      </c>
      <c r="D3107" t="s">
        <v>73</v>
      </c>
      <c r="E3107" t="s">
        <v>74</v>
      </c>
      <c r="F3107">
        <v>1</v>
      </c>
    </row>
    <row r="3108" spans="1:6" x14ac:dyDescent="0.35">
      <c r="A3108" t="s">
        <v>3187</v>
      </c>
      <c r="B3108">
        <v>1985</v>
      </c>
      <c r="C3108" t="s">
        <v>56</v>
      </c>
      <c r="D3108" t="s">
        <v>73</v>
      </c>
      <c r="E3108" t="s">
        <v>74</v>
      </c>
      <c r="F3108">
        <v>1</v>
      </c>
    </row>
    <row r="3109" spans="1:6" x14ac:dyDescent="0.35">
      <c r="A3109" t="s">
        <v>3188</v>
      </c>
      <c r="B3109">
        <v>1985</v>
      </c>
      <c r="C3109" t="s">
        <v>56</v>
      </c>
      <c r="D3109" t="s">
        <v>73</v>
      </c>
      <c r="E3109" t="s">
        <v>74</v>
      </c>
      <c r="F3109">
        <v>1</v>
      </c>
    </row>
    <row r="3110" spans="1:6" x14ac:dyDescent="0.35">
      <c r="A3110" t="s">
        <v>3189</v>
      </c>
      <c r="B3110">
        <v>1985</v>
      </c>
      <c r="C3110" t="s">
        <v>54</v>
      </c>
      <c r="D3110" t="s">
        <v>73</v>
      </c>
      <c r="E3110" t="s">
        <v>74</v>
      </c>
      <c r="F3110">
        <v>1</v>
      </c>
    </row>
    <row r="3111" spans="1:6" x14ac:dyDescent="0.35">
      <c r="A3111" t="s">
        <v>3190</v>
      </c>
      <c r="B3111">
        <v>1985</v>
      </c>
      <c r="C3111" t="s">
        <v>54</v>
      </c>
      <c r="D3111" t="s">
        <v>73</v>
      </c>
      <c r="E3111" t="s">
        <v>74</v>
      </c>
      <c r="F3111">
        <v>1</v>
      </c>
    </row>
    <row r="3112" spans="1:6" x14ac:dyDescent="0.35">
      <c r="A3112" t="s">
        <v>3191</v>
      </c>
      <c r="B3112">
        <v>1985</v>
      </c>
      <c r="C3112" t="s">
        <v>56</v>
      </c>
      <c r="D3112" t="s">
        <v>117</v>
      </c>
      <c r="E3112" t="s">
        <v>74</v>
      </c>
      <c r="F3112">
        <v>1</v>
      </c>
    </row>
    <row r="3113" spans="1:6" x14ac:dyDescent="0.35">
      <c r="A3113" t="s">
        <v>3192</v>
      </c>
      <c r="B3113">
        <v>1985</v>
      </c>
      <c r="C3113" t="s">
        <v>55</v>
      </c>
      <c r="D3113" t="s">
        <v>73</v>
      </c>
      <c r="E3113" t="s">
        <v>74</v>
      </c>
      <c r="F3113">
        <v>1</v>
      </c>
    </row>
    <row r="3114" spans="1:6" x14ac:dyDescent="0.35">
      <c r="A3114" t="s">
        <v>3193</v>
      </c>
      <c r="B3114">
        <v>1985</v>
      </c>
      <c r="C3114" t="s">
        <v>56</v>
      </c>
      <c r="D3114" t="s">
        <v>73</v>
      </c>
      <c r="E3114" t="s">
        <v>74</v>
      </c>
      <c r="F3114">
        <v>1</v>
      </c>
    </row>
    <row r="3115" spans="1:6" x14ac:dyDescent="0.35">
      <c r="A3115" t="s">
        <v>3194</v>
      </c>
      <c r="B3115">
        <v>1985</v>
      </c>
      <c r="C3115" t="s">
        <v>55</v>
      </c>
      <c r="D3115" t="s">
        <v>73</v>
      </c>
      <c r="E3115" t="s">
        <v>74</v>
      </c>
      <c r="F3115">
        <v>1</v>
      </c>
    </row>
    <row r="3116" spans="1:6" x14ac:dyDescent="0.35">
      <c r="A3116" t="s">
        <v>3195</v>
      </c>
      <c r="B3116">
        <v>1985</v>
      </c>
      <c r="C3116" t="s">
        <v>56</v>
      </c>
      <c r="D3116" t="s">
        <v>73</v>
      </c>
      <c r="E3116" t="s">
        <v>74</v>
      </c>
      <c r="F3116">
        <v>1</v>
      </c>
    </row>
    <row r="3117" spans="1:6" x14ac:dyDescent="0.35">
      <c r="A3117" t="s">
        <v>3196</v>
      </c>
      <c r="B3117">
        <v>1985</v>
      </c>
      <c r="C3117" t="s">
        <v>55</v>
      </c>
      <c r="D3117" t="s">
        <v>73</v>
      </c>
      <c r="E3117" t="s">
        <v>74</v>
      </c>
      <c r="F3117">
        <v>1</v>
      </c>
    </row>
    <row r="3118" spans="1:6" x14ac:dyDescent="0.35">
      <c r="A3118" t="s">
        <v>3197</v>
      </c>
      <c r="B3118">
        <v>1985</v>
      </c>
      <c r="C3118" t="s">
        <v>54</v>
      </c>
      <c r="D3118" t="s">
        <v>73</v>
      </c>
      <c r="E3118" t="s">
        <v>74</v>
      </c>
      <c r="F3118">
        <v>1</v>
      </c>
    </row>
    <row r="3119" spans="1:6" x14ac:dyDescent="0.35">
      <c r="A3119" t="s">
        <v>3198</v>
      </c>
      <c r="B3119">
        <v>1985</v>
      </c>
      <c r="C3119" t="s">
        <v>54</v>
      </c>
      <c r="D3119" t="s">
        <v>73</v>
      </c>
      <c r="E3119" t="s">
        <v>74</v>
      </c>
      <c r="F3119">
        <v>1</v>
      </c>
    </row>
    <row r="3120" spans="1:6" x14ac:dyDescent="0.35">
      <c r="A3120" t="s">
        <v>3199</v>
      </c>
      <c r="B3120">
        <v>1985</v>
      </c>
      <c r="C3120" t="s">
        <v>54</v>
      </c>
      <c r="D3120" t="s">
        <v>73</v>
      </c>
      <c r="E3120" t="s">
        <v>74</v>
      </c>
      <c r="F3120">
        <v>1</v>
      </c>
    </row>
    <row r="3121" spans="1:6" x14ac:dyDescent="0.35">
      <c r="A3121" t="s">
        <v>3200</v>
      </c>
      <c r="B3121">
        <v>1985</v>
      </c>
      <c r="C3121" t="s">
        <v>54</v>
      </c>
      <c r="D3121" t="s">
        <v>73</v>
      </c>
      <c r="E3121" t="s">
        <v>406</v>
      </c>
      <c r="F3121">
        <v>1</v>
      </c>
    </row>
    <row r="3122" spans="1:6" x14ac:dyDescent="0.35">
      <c r="A3122" t="s">
        <v>3201</v>
      </c>
      <c r="B3122">
        <v>1985</v>
      </c>
      <c r="C3122" t="s">
        <v>54</v>
      </c>
      <c r="D3122" t="s">
        <v>73</v>
      </c>
      <c r="E3122" t="s">
        <v>406</v>
      </c>
      <c r="F3122">
        <v>1</v>
      </c>
    </row>
    <row r="3123" spans="1:6" x14ac:dyDescent="0.35">
      <c r="A3123" t="s">
        <v>3202</v>
      </c>
      <c r="B3123">
        <v>1985</v>
      </c>
      <c r="C3123" t="s">
        <v>55</v>
      </c>
      <c r="D3123" t="s">
        <v>73</v>
      </c>
      <c r="E3123" t="s">
        <v>76</v>
      </c>
      <c r="F3123">
        <v>1</v>
      </c>
    </row>
    <row r="3124" spans="1:6" x14ac:dyDescent="0.35">
      <c r="A3124" t="s">
        <v>3203</v>
      </c>
      <c r="B3124">
        <v>1985</v>
      </c>
      <c r="C3124" t="s">
        <v>55</v>
      </c>
      <c r="D3124" t="s">
        <v>73</v>
      </c>
      <c r="E3124" t="s">
        <v>76</v>
      </c>
      <c r="F3124">
        <v>1</v>
      </c>
    </row>
    <row r="3125" spans="1:6" x14ac:dyDescent="0.35">
      <c r="A3125" t="s">
        <v>3204</v>
      </c>
      <c r="B3125">
        <v>1985</v>
      </c>
      <c r="C3125" t="s">
        <v>55</v>
      </c>
      <c r="D3125" t="s">
        <v>73</v>
      </c>
      <c r="E3125" t="s">
        <v>76</v>
      </c>
      <c r="F3125">
        <v>1</v>
      </c>
    </row>
    <row r="3126" spans="1:6" x14ac:dyDescent="0.35">
      <c r="A3126" t="s">
        <v>3205</v>
      </c>
      <c r="B3126">
        <v>1985</v>
      </c>
      <c r="C3126" t="s">
        <v>55</v>
      </c>
      <c r="D3126" t="s">
        <v>73</v>
      </c>
      <c r="E3126" t="s">
        <v>76</v>
      </c>
      <c r="F3126">
        <v>1</v>
      </c>
    </row>
    <row r="3127" spans="1:6" x14ac:dyDescent="0.35">
      <c r="A3127" t="s">
        <v>3206</v>
      </c>
      <c r="B3127">
        <v>1985</v>
      </c>
      <c r="C3127" t="s">
        <v>55</v>
      </c>
      <c r="D3127" t="s">
        <v>73</v>
      </c>
      <c r="E3127" t="s">
        <v>76</v>
      </c>
      <c r="F3127">
        <v>1</v>
      </c>
    </row>
    <row r="3128" spans="1:6" x14ac:dyDescent="0.35">
      <c r="A3128" t="s">
        <v>3207</v>
      </c>
      <c r="B3128">
        <v>1985</v>
      </c>
      <c r="C3128" t="s">
        <v>56</v>
      </c>
      <c r="D3128" t="s">
        <v>73</v>
      </c>
      <c r="E3128" t="s">
        <v>76</v>
      </c>
      <c r="F3128">
        <v>1</v>
      </c>
    </row>
    <row r="3129" spans="1:6" x14ac:dyDescent="0.35">
      <c r="A3129" t="s">
        <v>3208</v>
      </c>
      <c r="B3129">
        <v>1985</v>
      </c>
      <c r="C3129" t="s">
        <v>56</v>
      </c>
      <c r="D3129" t="s">
        <v>73</v>
      </c>
      <c r="E3129" t="s">
        <v>76</v>
      </c>
      <c r="F3129">
        <v>1</v>
      </c>
    </row>
    <row r="3130" spans="1:6" x14ac:dyDescent="0.35">
      <c r="A3130" t="s">
        <v>3209</v>
      </c>
      <c r="B3130">
        <v>1985</v>
      </c>
      <c r="C3130" t="s">
        <v>55</v>
      </c>
      <c r="D3130" t="s">
        <v>73</v>
      </c>
      <c r="E3130" t="s">
        <v>76</v>
      </c>
      <c r="F3130">
        <v>1</v>
      </c>
    </row>
    <row r="3131" spans="1:6" x14ac:dyDescent="0.35">
      <c r="A3131" t="s">
        <v>3210</v>
      </c>
      <c r="B3131">
        <v>1985</v>
      </c>
      <c r="C3131" t="s">
        <v>54</v>
      </c>
      <c r="D3131" t="s">
        <v>73</v>
      </c>
      <c r="E3131" t="s">
        <v>76</v>
      </c>
      <c r="F3131">
        <v>1</v>
      </c>
    </row>
    <row r="3132" spans="1:6" x14ac:dyDescent="0.35">
      <c r="A3132" t="s">
        <v>3211</v>
      </c>
      <c r="B3132">
        <v>1985</v>
      </c>
      <c r="C3132" t="s">
        <v>55</v>
      </c>
      <c r="D3132" t="s">
        <v>73</v>
      </c>
      <c r="E3132" t="s">
        <v>76</v>
      </c>
      <c r="F3132">
        <v>1</v>
      </c>
    </row>
    <row r="3133" spans="1:6" x14ac:dyDescent="0.35">
      <c r="A3133" t="s">
        <v>3212</v>
      </c>
      <c r="B3133">
        <v>1985</v>
      </c>
      <c r="C3133" t="s">
        <v>55</v>
      </c>
      <c r="D3133" t="s">
        <v>73</v>
      </c>
      <c r="E3133" t="s">
        <v>76</v>
      </c>
      <c r="F3133">
        <v>1</v>
      </c>
    </row>
    <row r="3134" spans="1:6" x14ac:dyDescent="0.35">
      <c r="A3134" t="s">
        <v>3213</v>
      </c>
      <c r="B3134">
        <v>1985</v>
      </c>
      <c r="C3134" t="s">
        <v>55</v>
      </c>
      <c r="D3134" t="s">
        <v>73</v>
      </c>
      <c r="E3134" t="s">
        <v>76</v>
      </c>
      <c r="F3134">
        <v>1</v>
      </c>
    </row>
    <row r="3135" spans="1:6" x14ac:dyDescent="0.35">
      <c r="A3135" t="s">
        <v>3214</v>
      </c>
      <c r="B3135">
        <v>1985</v>
      </c>
      <c r="C3135" t="s">
        <v>55</v>
      </c>
      <c r="D3135" t="s">
        <v>73</v>
      </c>
      <c r="E3135" t="s">
        <v>76</v>
      </c>
      <c r="F3135">
        <v>1</v>
      </c>
    </row>
    <row r="3136" spans="1:6" x14ac:dyDescent="0.35">
      <c r="A3136" t="s">
        <v>3215</v>
      </c>
      <c r="B3136">
        <v>1985</v>
      </c>
      <c r="C3136" t="s">
        <v>55</v>
      </c>
      <c r="D3136" t="s">
        <v>73</v>
      </c>
      <c r="E3136" t="s">
        <v>76</v>
      </c>
      <c r="F3136">
        <v>1</v>
      </c>
    </row>
    <row r="3137" spans="1:6" x14ac:dyDescent="0.35">
      <c r="A3137" t="s">
        <v>3216</v>
      </c>
      <c r="B3137">
        <v>1985</v>
      </c>
      <c r="C3137" t="s">
        <v>54</v>
      </c>
      <c r="D3137" t="s">
        <v>73</v>
      </c>
      <c r="E3137" t="s">
        <v>76</v>
      </c>
      <c r="F3137">
        <v>1</v>
      </c>
    </row>
    <row r="3138" spans="1:6" x14ac:dyDescent="0.35">
      <c r="A3138" t="s">
        <v>3217</v>
      </c>
      <c r="B3138">
        <v>1985</v>
      </c>
      <c r="C3138" t="s">
        <v>54</v>
      </c>
      <c r="D3138" t="s">
        <v>73</v>
      </c>
      <c r="E3138" t="s">
        <v>76</v>
      </c>
      <c r="F3138">
        <v>1</v>
      </c>
    </row>
    <row r="3139" spans="1:6" x14ac:dyDescent="0.35">
      <c r="A3139" t="s">
        <v>3218</v>
      </c>
      <c r="B3139">
        <v>1985</v>
      </c>
      <c r="C3139" t="s">
        <v>56</v>
      </c>
      <c r="D3139" t="s">
        <v>73</v>
      </c>
      <c r="E3139" t="s">
        <v>76</v>
      </c>
      <c r="F3139">
        <v>1</v>
      </c>
    </row>
    <row r="3140" spans="1:6" x14ac:dyDescent="0.35">
      <c r="A3140" t="s">
        <v>3219</v>
      </c>
      <c r="B3140">
        <v>1985</v>
      </c>
      <c r="C3140" t="s">
        <v>56</v>
      </c>
      <c r="D3140" t="s">
        <v>73</v>
      </c>
      <c r="E3140" t="s">
        <v>76</v>
      </c>
      <c r="F3140">
        <v>1</v>
      </c>
    </row>
    <row r="3141" spans="1:6" x14ac:dyDescent="0.35">
      <c r="A3141" t="s">
        <v>3220</v>
      </c>
      <c r="B3141">
        <v>1985</v>
      </c>
      <c r="C3141" t="s">
        <v>56</v>
      </c>
      <c r="D3141" t="s">
        <v>73</v>
      </c>
      <c r="E3141" t="s">
        <v>76</v>
      </c>
      <c r="F3141">
        <v>1</v>
      </c>
    </row>
    <row r="3142" spans="1:6" x14ac:dyDescent="0.35">
      <c r="A3142" t="s">
        <v>3221</v>
      </c>
      <c r="B3142">
        <v>1985</v>
      </c>
      <c r="C3142" t="s">
        <v>56</v>
      </c>
      <c r="D3142" t="s">
        <v>73</v>
      </c>
      <c r="E3142" t="s">
        <v>76</v>
      </c>
      <c r="F3142">
        <v>1</v>
      </c>
    </row>
    <row r="3143" spans="1:6" x14ac:dyDescent="0.35">
      <c r="A3143" t="s">
        <v>3222</v>
      </c>
      <c r="B3143">
        <v>1985</v>
      </c>
      <c r="C3143" t="s">
        <v>56</v>
      </c>
      <c r="D3143" t="s">
        <v>73</v>
      </c>
      <c r="E3143" t="s">
        <v>76</v>
      </c>
      <c r="F3143">
        <v>1</v>
      </c>
    </row>
    <row r="3144" spans="1:6" x14ac:dyDescent="0.35">
      <c r="A3144" t="s">
        <v>3223</v>
      </c>
      <c r="B3144">
        <v>1985</v>
      </c>
      <c r="C3144" t="s">
        <v>55</v>
      </c>
      <c r="D3144" t="s">
        <v>73</v>
      </c>
      <c r="E3144" t="s">
        <v>76</v>
      </c>
      <c r="F3144">
        <v>1</v>
      </c>
    </row>
    <row r="3145" spans="1:6" x14ac:dyDescent="0.35">
      <c r="A3145" t="s">
        <v>3224</v>
      </c>
      <c r="B3145">
        <v>1985</v>
      </c>
      <c r="C3145" t="s">
        <v>54</v>
      </c>
      <c r="D3145" t="s">
        <v>73</v>
      </c>
      <c r="E3145" t="s">
        <v>76</v>
      </c>
      <c r="F3145">
        <v>1</v>
      </c>
    </row>
    <row r="3146" spans="1:6" x14ac:dyDescent="0.35">
      <c r="A3146" t="s">
        <v>3225</v>
      </c>
      <c r="B3146">
        <v>1985</v>
      </c>
      <c r="C3146" t="s">
        <v>54</v>
      </c>
      <c r="D3146" t="s">
        <v>73</v>
      </c>
      <c r="E3146" t="s">
        <v>76</v>
      </c>
      <c r="F3146">
        <v>1</v>
      </c>
    </row>
    <row r="3147" spans="1:6" x14ac:dyDescent="0.35">
      <c r="A3147" t="s">
        <v>3226</v>
      </c>
      <c r="B3147">
        <v>1985</v>
      </c>
      <c r="C3147" t="s">
        <v>54</v>
      </c>
      <c r="D3147" t="s">
        <v>73</v>
      </c>
      <c r="E3147" t="s">
        <v>76</v>
      </c>
      <c r="F3147">
        <v>1</v>
      </c>
    </row>
    <row r="3148" spans="1:6" x14ac:dyDescent="0.35">
      <c r="A3148" t="s">
        <v>3227</v>
      </c>
      <c r="B3148">
        <v>1985</v>
      </c>
      <c r="C3148" t="s">
        <v>54</v>
      </c>
      <c r="D3148" t="s">
        <v>73</v>
      </c>
      <c r="E3148" t="s">
        <v>76</v>
      </c>
      <c r="F3148">
        <v>1</v>
      </c>
    </row>
    <row r="3149" spans="1:6" x14ac:dyDescent="0.35">
      <c r="A3149" t="s">
        <v>3228</v>
      </c>
      <c r="B3149">
        <v>1985</v>
      </c>
      <c r="C3149" t="s">
        <v>55</v>
      </c>
      <c r="D3149" t="s">
        <v>73</v>
      </c>
      <c r="E3149" t="s">
        <v>76</v>
      </c>
      <c r="F3149">
        <v>1</v>
      </c>
    </row>
    <row r="3150" spans="1:6" x14ac:dyDescent="0.35">
      <c r="A3150" t="s">
        <v>3229</v>
      </c>
      <c r="B3150">
        <v>1985</v>
      </c>
      <c r="C3150" t="s">
        <v>55</v>
      </c>
      <c r="D3150" t="s">
        <v>73</v>
      </c>
      <c r="E3150" t="s">
        <v>76</v>
      </c>
      <c r="F3150">
        <v>1</v>
      </c>
    </row>
    <row r="3151" spans="1:6" x14ac:dyDescent="0.35">
      <c r="A3151" t="s">
        <v>3230</v>
      </c>
      <c r="B3151">
        <v>1985</v>
      </c>
      <c r="C3151" t="s">
        <v>55</v>
      </c>
      <c r="D3151" t="s">
        <v>73</v>
      </c>
      <c r="E3151" t="s">
        <v>76</v>
      </c>
      <c r="F3151">
        <v>1</v>
      </c>
    </row>
    <row r="3152" spans="1:6" x14ac:dyDescent="0.35">
      <c r="A3152" t="s">
        <v>3231</v>
      </c>
      <c r="B3152">
        <v>1985</v>
      </c>
      <c r="C3152" t="s">
        <v>55</v>
      </c>
      <c r="D3152" t="s">
        <v>117</v>
      </c>
      <c r="E3152" t="s">
        <v>76</v>
      </c>
      <c r="F3152">
        <v>0</v>
      </c>
    </row>
    <row r="3153" spans="1:6" x14ac:dyDescent="0.35">
      <c r="A3153" t="s">
        <v>3232</v>
      </c>
      <c r="B3153">
        <v>1985</v>
      </c>
      <c r="C3153" t="s">
        <v>54</v>
      </c>
      <c r="D3153" t="s">
        <v>73</v>
      </c>
      <c r="E3153" t="s">
        <v>76</v>
      </c>
      <c r="F3153">
        <v>1</v>
      </c>
    </row>
    <row r="3154" spans="1:6" x14ac:dyDescent="0.35">
      <c r="A3154" t="s">
        <v>3233</v>
      </c>
      <c r="B3154">
        <v>1985</v>
      </c>
      <c r="C3154" t="s">
        <v>56</v>
      </c>
      <c r="D3154" t="s">
        <v>117</v>
      </c>
      <c r="E3154" t="s">
        <v>76</v>
      </c>
      <c r="F3154">
        <v>1</v>
      </c>
    </row>
    <row r="3155" spans="1:6" x14ac:dyDescent="0.35">
      <c r="A3155" t="s">
        <v>3234</v>
      </c>
      <c r="B3155">
        <v>1985</v>
      </c>
      <c r="C3155" t="s">
        <v>55</v>
      </c>
      <c r="D3155" t="s">
        <v>73</v>
      </c>
      <c r="E3155" t="s">
        <v>76</v>
      </c>
      <c r="F3155">
        <v>1</v>
      </c>
    </row>
    <row r="3156" spans="1:6" x14ac:dyDescent="0.35">
      <c r="A3156" t="s">
        <v>3235</v>
      </c>
      <c r="B3156">
        <v>1985</v>
      </c>
      <c r="C3156" t="s">
        <v>54</v>
      </c>
      <c r="D3156" t="s">
        <v>73</v>
      </c>
      <c r="E3156" t="s">
        <v>76</v>
      </c>
      <c r="F3156">
        <v>1</v>
      </c>
    </row>
    <row r="3157" spans="1:6" x14ac:dyDescent="0.35">
      <c r="A3157" t="s">
        <v>3236</v>
      </c>
      <c r="B3157">
        <v>1985</v>
      </c>
      <c r="C3157" t="s">
        <v>55</v>
      </c>
      <c r="D3157" t="s">
        <v>73</v>
      </c>
      <c r="E3157" t="s">
        <v>76</v>
      </c>
      <c r="F3157">
        <v>1</v>
      </c>
    </row>
    <row r="3158" spans="1:6" x14ac:dyDescent="0.35">
      <c r="A3158" t="s">
        <v>3237</v>
      </c>
      <c r="B3158">
        <v>1985</v>
      </c>
      <c r="C3158" t="s">
        <v>54</v>
      </c>
      <c r="D3158" t="s">
        <v>73</v>
      </c>
      <c r="E3158" t="s">
        <v>76</v>
      </c>
      <c r="F3158">
        <v>1</v>
      </c>
    </row>
    <row r="3159" spans="1:6" x14ac:dyDescent="0.35">
      <c r="A3159" t="s">
        <v>3238</v>
      </c>
      <c r="B3159">
        <v>1985</v>
      </c>
      <c r="C3159" t="s">
        <v>55</v>
      </c>
      <c r="D3159" t="s">
        <v>73</v>
      </c>
      <c r="E3159" t="s">
        <v>76</v>
      </c>
      <c r="F3159">
        <v>1</v>
      </c>
    </row>
    <row r="3160" spans="1:6" x14ac:dyDescent="0.35">
      <c r="A3160" t="s">
        <v>3239</v>
      </c>
      <c r="B3160">
        <v>1985</v>
      </c>
      <c r="C3160" t="s">
        <v>54</v>
      </c>
      <c r="D3160" t="s">
        <v>73</v>
      </c>
      <c r="E3160" t="s">
        <v>76</v>
      </c>
      <c r="F3160">
        <v>1</v>
      </c>
    </row>
    <row r="3161" spans="1:6" x14ac:dyDescent="0.35">
      <c r="A3161" t="s">
        <v>3240</v>
      </c>
      <c r="B3161">
        <v>1985</v>
      </c>
      <c r="C3161" t="s">
        <v>54</v>
      </c>
      <c r="D3161" t="s">
        <v>73</v>
      </c>
      <c r="E3161" t="s">
        <v>76</v>
      </c>
      <c r="F3161">
        <v>1</v>
      </c>
    </row>
    <row r="3162" spans="1:6" x14ac:dyDescent="0.35">
      <c r="A3162" t="s">
        <v>3241</v>
      </c>
      <c r="B3162">
        <v>1985</v>
      </c>
      <c r="C3162" t="s">
        <v>55</v>
      </c>
      <c r="D3162" t="s">
        <v>73</v>
      </c>
      <c r="E3162" t="s">
        <v>76</v>
      </c>
      <c r="F3162">
        <v>1</v>
      </c>
    </row>
    <row r="3163" spans="1:6" x14ac:dyDescent="0.35">
      <c r="A3163" t="s">
        <v>3242</v>
      </c>
      <c r="B3163">
        <v>1985</v>
      </c>
      <c r="C3163" t="s">
        <v>55</v>
      </c>
      <c r="D3163" t="s">
        <v>73</v>
      </c>
      <c r="E3163" t="s">
        <v>76</v>
      </c>
      <c r="F3163">
        <v>1</v>
      </c>
    </row>
    <row r="3164" spans="1:6" x14ac:dyDescent="0.35">
      <c r="A3164" t="s">
        <v>3243</v>
      </c>
      <c r="B3164">
        <v>1985</v>
      </c>
      <c r="C3164" t="s">
        <v>54</v>
      </c>
      <c r="D3164" t="s">
        <v>73</v>
      </c>
      <c r="E3164" t="s">
        <v>76</v>
      </c>
      <c r="F3164">
        <v>1</v>
      </c>
    </row>
    <row r="3165" spans="1:6" x14ac:dyDescent="0.35">
      <c r="A3165" t="s">
        <v>3244</v>
      </c>
      <c r="B3165">
        <v>1985</v>
      </c>
      <c r="C3165" t="s">
        <v>54</v>
      </c>
      <c r="D3165" t="s">
        <v>73</v>
      </c>
      <c r="E3165" t="s">
        <v>76</v>
      </c>
      <c r="F3165">
        <v>1</v>
      </c>
    </row>
    <row r="3166" spans="1:6" x14ac:dyDescent="0.35">
      <c r="A3166" t="s">
        <v>3245</v>
      </c>
      <c r="B3166">
        <v>1985</v>
      </c>
      <c r="C3166" t="s">
        <v>55</v>
      </c>
      <c r="D3166" t="s">
        <v>73</v>
      </c>
      <c r="E3166" t="s">
        <v>76</v>
      </c>
      <c r="F3166">
        <v>1</v>
      </c>
    </row>
    <row r="3167" spans="1:6" x14ac:dyDescent="0.35">
      <c r="A3167" t="s">
        <v>3246</v>
      </c>
      <c r="B3167">
        <v>1985</v>
      </c>
      <c r="C3167" t="s">
        <v>55</v>
      </c>
      <c r="D3167" t="s">
        <v>73</v>
      </c>
      <c r="E3167" t="s">
        <v>76</v>
      </c>
      <c r="F3167">
        <v>1</v>
      </c>
    </row>
    <row r="3168" spans="1:6" x14ac:dyDescent="0.35">
      <c r="A3168" t="s">
        <v>3247</v>
      </c>
      <c r="B3168">
        <v>1985</v>
      </c>
      <c r="C3168" t="s">
        <v>55</v>
      </c>
      <c r="D3168" t="s">
        <v>73</v>
      </c>
      <c r="E3168" t="s">
        <v>76</v>
      </c>
      <c r="F3168">
        <v>1</v>
      </c>
    </row>
    <row r="3169" spans="1:6" x14ac:dyDescent="0.35">
      <c r="A3169" t="s">
        <v>3248</v>
      </c>
      <c r="B3169">
        <v>1985</v>
      </c>
      <c r="C3169" t="s">
        <v>55</v>
      </c>
      <c r="D3169" t="s">
        <v>73</v>
      </c>
      <c r="E3169" t="s">
        <v>76</v>
      </c>
      <c r="F3169">
        <v>1</v>
      </c>
    </row>
    <row r="3170" spans="1:6" x14ac:dyDescent="0.35">
      <c r="A3170" t="s">
        <v>3249</v>
      </c>
      <c r="B3170">
        <v>1985</v>
      </c>
      <c r="C3170" t="s">
        <v>55</v>
      </c>
      <c r="D3170" t="s">
        <v>73</v>
      </c>
      <c r="E3170" t="s">
        <v>76</v>
      </c>
      <c r="F3170">
        <v>1</v>
      </c>
    </row>
    <row r="3171" spans="1:6" x14ac:dyDescent="0.35">
      <c r="A3171" t="s">
        <v>3250</v>
      </c>
      <c r="B3171">
        <v>1985</v>
      </c>
      <c r="C3171" t="s">
        <v>56</v>
      </c>
      <c r="D3171" t="s">
        <v>73</v>
      </c>
      <c r="E3171" t="s">
        <v>76</v>
      </c>
      <c r="F3171">
        <v>1</v>
      </c>
    </row>
    <row r="3172" spans="1:6" x14ac:dyDescent="0.35">
      <c r="A3172" t="s">
        <v>3251</v>
      </c>
      <c r="B3172">
        <v>1985</v>
      </c>
      <c r="C3172" t="s">
        <v>56</v>
      </c>
      <c r="D3172" t="s">
        <v>73</v>
      </c>
      <c r="E3172" t="s">
        <v>76</v>
      </c>
      <c r="F3172">
        <v>1</v>
      </c>
    </row>
    <row r="3173" spans="1:6" x14ac:dyDescent="0.35">
      <c r="A3173" t="s">
        <v>3252</v>
      </c>
      <c r="B3173">
        <v>1985</v>
      </c>
      <c r="C3173" t="s">
        <v>56</v>
      </c>
      <c r="D3173" t="s">
        <v>73</v>
      </c>
      <c r="E3173" t="s">
        <v>76</v>
      </c>
      <c r="F3173">
        <v>1</v>
      </c>
    </row>
    <row r="3174" spans="1:6" x14ac:dyDescent="0.35">
      <c r="A3174" t="s">
        <v>3253</v>
      </c>
      <c r="B3174">
        <v>1985</v>
      </c>
      <c r="C3174" t="s">
        <v>56</v>
      </c>
      <c r="D3174" t="s">
        <v>73</v>
      </c>
      <c r="E3174" t="s">
        <v>76</v>
      </c>
      <c r="F3174">
        <v>1</v>
      </c>
    </row>
    <row r="3175" spans="1:6" x14ac:dyDescent="0.35">
      <c r="A3175" t="s">
        <v>3254</v>
      </c>
      <c r="B3175">
        <v>1985</v>
      </c>
      <c r="C3175" t="s">
        <v>56</v>
      </c>
      <c r="D3175" t="s">
        <v>73</v>
      </c>
      <c r="E3175" t="s">
        <v>76</v>
      </c>
      <c r="F3175">
        <v>1</v>
      </c>
    </row>
    <row r="3176" spans="1:6" x14ac:dyDescent="0.35">
      <c r="A3176" t="s">
        <v>3255</v>
      </c>
      <c r="B3176">
        <v>1985</v>
      </c>
      <c r="C3176" t="s">
        <v>56</v>
      </c>
      <c r="D3176" t="s">
        <v>73</v>
      </c>
      <c r="E3176" t="s">
        <v>76</v>
      </c>
      <c r="F3176">
        <v>1</v>
      </c>
    </row>
    <row r="3177" spans="1:6" x14ac:dyDescent="0.35">
      <c r="A3177" t="s">
        <v>3256</v>
      </c>
      <c r="B3177">
        <v>1985</v>
      </c>
      <c r="C3177" t="s">
        <v>56</v>
      </c>
      <c r="D3177" t="s">
        <v>73</v>
      </c>
      <c r="E3177" t="s">
        <v>76</v>
      </c>
      <c r="F3177">
        <v>1</v>
      </c>
    </row>
    <row r="3178" spans="1:6" x14ac:dyDescent="0.35">
      <c r="A3178" t="s">
        <v>3257</v>
      </c>
      <c r="B3178">
        <v>1985</v>
      </c>
      <c r="C3178" t="s">
        <v>56</v>
      </c>
      <c r="D3178" t="s">
        <v>73</v>
      </c>
      <c r="E3178" t="s">
        <v>76</v>
      </c>
      <c r="F3178">
        <v>1</v>
      </c>
    </row>
    <row r="3179" spans="1:6" x14ac:dyDescent="0.35">
      <c r="A3179" t="s">
        <v>3258</v>
      </c>
      <c r="B3179">
        <v>1985</v>
      </c>
      <c r="C3179" t="s">
        <v>56</v>
      </c>
      <c r="D3179" t="s">
        <v>73</v>
      </c>
      <c r="E3179" t="s">
        <v>76</v>
      </c>
      <c r="F3179">
        <v>1</v>
      </c>
    </row>
    <row r="3180" spans="1:6" x14ac:dyDescent="0.35">
      <c r="A3180" t="s">
        <v>3259</v>
      </c>
      <c r="B3180">
        <v>1985</v>
      </c>
      <c r="C3180" t="s">
        <v>56</v>
      </c>
      <c r="D3180" t="s">
        <v>73</v>
      </c>
      <c r="E3180" t="s">
        <v>76</v>
      </c>
      <c r="F3180">
        <v>1</v>
      </c>
    </row>
    <row r="3181" spans="1:6" x14ac:dyDescent="0.35">
      <c r="A3181" t="s">
        <v>3260</v>
      </c>
      <c r="B3181">
        <v>1985</v>
      </c>
      <c r="C3181" t="s">
        <v>56</v>
      </c>
      <c r="D3181" t="s">
        <v>73</v>
      </c>
      <c r="E3181" t="s">
        <v>76</v>
      </c>
      <c r="F3181">
        <v>1</v>
      </c>
    </row>
    <row r="3182" spans="1:6" x14ac:dyDescent="0.35">
      <c r="A3182" t="s">
        <v>3261</v>
      </c>
      <c r="B3182">
        <v>1985</v>
      </c>
      <c r="C3182" t="s">
        <v>56</v>
      </c>
      <c r="D3182" t="s">
        <v>73</v>
      </c>
      <c r="E3182" t="s">
        <v>76</v>
      </c>
      <c r="F3182">
        <v>1</v>
      </c>
    </row>
    <row r="3183" spans="1:6" x14ac:dyDescent="0.35">
      <c r="A3183" t="s">
        <v>3262</v>
      </c>
      <c r="B3183">
        <v>1985</v>
      </c>
      <c r="C3183" t="s">
        <v>55</v>
      </c>
      <c r="D3183" t="s">
        <v>73</v>
      </c>
      <c r="E3183" t="s">
        <v>76</v>
      </c>
      <c r="F3183">
        <v>1</v>
      </c>
    </row>
    <row r="3184" spans="1:6" x14ac:dyDescent="0.35">
      <c r="A3184" t="s">
        <v>3263</v>
      </c>
      <c r="B3184">
        <v>1985</v>
      </c>
      <c r="C3184" t="s">
        <v>56</v>
      </c>
      <c r="D3184" t="s">
        <v>73</v>
      </c>
      <c r="E3184" t="s">
        <v>76</v>
      </c>
      <c r="F3184">
        <v>1</v>
      </c>
    </row>
    <row r="3185" spans="1:6" x14ac:dyDescent="0.35">
      <c r="A3185" t="s">
        <v>3264</v>
      </c>
      <c r="B3185">
        <v>1985</v>
      </c>
      <c r="C3185" t="s">
        <v>56</v>
      </c>
      <c r="D3185" t="s">
        <v>73</v>
      </c>
      <c r="E3185" t="s">
        <v>76</v>
      </c>
      <c r="F3185">
        <v>1</v>
      </c>
    </row>
    <row r="3186" spans="1:6" x14ac:dyDescent="0.35">
      <c r="A3186" t="s">
        <v>3265</v>
      </c>
      <c r="B3186">
        <v>1985</v>
      </c>
      <c r="C3186" t="s">
        <v>56</v>
      </c>
      <c r="D3186" t="s">
        <v>73</v>
      </c>
      <c r="E3186" t="s">
        <v>76</v>
      </c>
      <c r="F3186">
        <v>1</v>
      </c>
    </row>
    <row r="3187" spans="1:6" x14ac:dyDescent="0.35">
      <c r="A3187" t="s">
        <v>3266</v>
      </c>
      <c r="B3187">
        <v>1985</v>
      </c>
      <c r="C3187" t="s">
        <v>56</v>
      </c>
      <c r="D3187" t="s">
        <v>73</v>
      </c>
      <c r="E3187" t="s">
        <v>76</v>
      </c>
      <c r="F3187">
        <v>1</v>
      </c>
    </row>
    <row r="3188" spans="1:6" x14ac:dyDescent="0.35">
      <c r="A3188" t="s">
        <v>3267</v>
      </c>
      <c r="B3188">
        <v>1985</v>
      </c>
      <c r="C3188" t="s">
        <v>56</v>
      </c>
      <c r="D3188" t="s">
        <v>73</v>
      </c>
      <c r="E3188" t="s">
        <v>76</v>
      </c>
      <c r="F3188">
        <v>1</v>
      </c>
    </row>
    <row r="3189" spans="1:6" x14ac:dyDescent="0.35">
      <c r="A3189" t="s">
        <v>3268</v>
      </c>
      <c r="B3189">
        <v>1985</v>
      </c>
      <c r="C3189" t="s">
        <v>56</v>
      </c>
      <c r="D3189" t="s">
        <v>73</v>
      </c>
      <c r="E3189" t="s">
        <v>76</v>
      </c>
      <c r="F3189">
        <v>1</v>
      </c>
    </row>
    <row r="3190" spans="1:6" x14ac:dyDescent="0.35">
      <c r="A3190" t="s">
        <v>3269</v>
      </c>
      <c r="B3190">
        <v>1985</v>
      </c>
      <c r="C3190" t="s">
        <v>56</v>
      </c>
      <c r="D3190" t="s">
        <v>73</v>
      </c>
      <c r="E3190" t="s">
        <v>76</v>
      </c>
      <c r="F3190">
        <v>1</v>
      </c>
    </row>
    <row r="3191" spans="1:6" x14ac:dyDescent="0.35">
      <c r="A3191" t="s">
        <v>3270</v>
      </c>
      <c r="B3191">
        <v>1985</v>
      </c>
      <c r="C3191" t="s">
        <v>56</v>
      </c>
      <c r="D3191" t="s">
        <v>73</v>
      </c>
      <c r="E3191" t="s">
        <v>76</v>
      </c>
      <c r="F3191">
        <v>1</v>
      </c>
    </row>
    <row r="3192" spans="1:6" x14ac:dyDescent="0.35">
      <c r="A3192" t="s">
        <v>3271</v>
      </c>
      <c r="B3192">
        <v>1985</v>
      </c>
      <c r="C3192" t="s">
        <v>54</v>
      </c>
      <c r="D3192" t="s">
        <v>73</v>
      </c>
      <c r="E3192" t="s">
        <v>76</v>
      </c>
      <c r="F3192">
        <v>1</v>
      </c>
    </row>
    <row r="3193" spans="1:6" x14ac:dyDescent="0.35">
      <c r="A3193" t="s">
        <v>3272</v>
      </c>
      <c r="B3193">
        <v>1985</v>
      </c>
      <c r="C3193" t="s">
        <v>54</v>
      </c>
      <c r="D3193" t="s">
        <v>73</v>
      </c>
      <c r="E3193" t="s">
        <v>76</v>
      </c>
      <c r="F3193">
        <v>1</v>
      </c>
    </row>
    <row r="3194" spans="1:6" x14ac:dyDescent="0.35">
      <c r="A3194" t="s">
        <v>3273</v>
      </c>
      <c r="B3194">
        <v>1985</v>
      </c>
      <c r="C3194" t="s">
        <v>54</v>
      </c>
      <c r="D3194" t="s">
        <v>73</v>
      </c>
      <c r="E3194" t="s">
        <v>406</v>
      </c>
      <c r="F3194">
        <v>1</v>
      </c>
    </row>
    <row r="3195" spans="1:6" x14ac:dyDescent="0.35">
      <c r="A3195" t="s">
        <v>3274</v>
      </c>
      <c r="B3195">
        <v>1985</v>
      </c>
      <c r="C3195" t="s">
        <v>55</v>
      </c>
      <c r="D3195" t="s">
        <v>73</v>
      </c>
      <c r="E3195" t="s">
        <v>406</v>
      </c>
      <c r="F3195">
        <v>1</v>
      </c>
    </row>
    <row r="3196" spans="1:6" x14ac:dyDescent="0.35">
      <c r="A3196" t="s">
        <v>3275</v>
      </c>
      <c r="B3196">
        <v>1985</v>
      </c>
      <c r="C3196" t="s">
        <v>54</v>
      </c>
      <c r="D3196" t="s">
        <v>73</v>
      </c>
      <c r="E3196" t="s">
        <v>406</v>
      </c>
      <c r="F3196">
        <v>1</v>
      </c>
    </row>
    <row r="3197" spans="1:6" x14ac:dyDescent="0.35">
      <c r="A3197" t="s">
        <v>3276</v>
      </c>
      <c r="B3197">
        <v>1985</v>
      </c>
      <c r="C3197" t="s">
        <v>55</v>
      </c>
      <c r="D3197" t="s">
        <v>73</v>
      </c>
      <c r="E3197" t="s">
        <v>406</v>
      </c>
      <c r="F3197">
        <v>1</v>
      </c>
    </row>
    <row r="3198" spans="1:6" x14ac:dyDescent="0.35">
      <c r="A3198" t="s">
        <v>3277</v>
      </c>
      <c r="B3198">
        <v>1985</v>
      </c>
      <c r="C3198" t="s">
        <v>55</v>
      </c>
      <c r="D3198" t="s">
        <v>73</v>
      </c>
      <c r="E3198" t="s">
        <v>406</v>
      </c>
      <c r="F3198">
        <v>1</v>
      </c>
    </row>
    <row r="3199" spans="1:6" x14ac:dyDescent="0.35">
      <c r="A3199" t="s">
        <v>3278</v>
      </c>
      <c r="B3199">
        <v>1985</v>
      </c>
      <c r="C3199" t="s">
        <v>55</v>
      </c>
      <c r="D3199" t="s">
        <v>73</v>
      </c>
      <c r="E3199" t="s">
        <v>406</v>
      </c>
      <c r="F3199">
        <v>1</v>
      </c>
    </row>
    <row r="3200" spans="1:6" x14ac:dyDescent="0.35">
      <c r="A3200" t="s">
        <v>3279</v>
      </c>
      <c r="B3200">
        <v>1985</v>
      </c>
      <c r="C3200" t="s">
        <v>55</v>
      </c>
      <c r="D3200" t="s">
        <v>73</v>
      </c>
      <c r="E3200" t="s">
        <v>406</v>
      </c>
      <c r="F3200">
        <v>1</v>
      </c>
    </row>
    <row r="3201" spans="1:6" x14ac:dyDescent="0.35">
      <c r="A3201" t="s">
        <v>3280</v>
      </c>
      <c r="B3201">
        <v>1985</v>
      </c>
      <c r="C3201" t="s">
        <v>55</v>
      </c>
      <c r="D3201" t="s">
        <v>73</v>
      </c>
      <c r="E3201" t="s">
        <v>406</v>
      </c>
      <c r="F3201">
        <v>1</v>
      </c>
    </row>
    <row r="3202" spans="1:6" x14ac:dyDescent="0.35">
      <c r="A3202" t="s">
        <v>3281</v>
      </c>
      <c r="B3202">
        <v>1985</v>
      </c>
      <c r="C3202" t="s">
        <v>54</v>
      </c>
      <c r="D3202" t="s">
        <v>73</v>
      </c>
      <c r="E3202" t="s">
        <v>406</v>
      </c>
      <c r="F3202">
        <v>1</v>
      </c>
    </row>
    <row r="3203" spans="1:6" x14ac:dyDescent="0.35">
      <c r="A3203" t="s">
        <v>3282</v>
      </c>
      <c r="B3203">
        <v>1985</v>
      </c>
      <c r="C3203" t="s">
        <v>56</v>
      </c>
      <c r="D3203" t="s">
        <v>73</v>
      </c>
      <c r="E3203" t="s">
        <v>406</v>
      </c>
      <c r="F3203">
        <v>1</v>
      </c>
    </row>
    <row r="3204" spans="1:6" x14ac:dyDescent="0.35">
      <c r="A3204" t="s">
        <v>3283</v>
      </c>
      <c r="B3204">
        <v>1985</v>
      </c>
      <c r="C3204" t="s">
        <v>56</v>
      </c>
      <c r="D3204" t="s">
        <v>117</v>
      </c>
      <c r="E3204" t="s">
        <v>406</v>
      </c>
      <c r="F3204">
        <v>1</v>
      </c>
    </row>
    <row r="3205" spans="1:6" x14ac:dyDescent="0.35">
      <c r="A3205" t="s">
        <v>3284</v>
      </c>
      <c r="B3205">
        <v>1985</v>
      </c>
      <c r="C3205" t="s">
        <v>56</v>
      </c>
      <c r="D3205" t="s">
        <v>117</v>
      </c>
      <c r="E3205" t="s">
        <v>406</v>
      </c>
      <c r="F3205">
        <v>1</v>
      </c>
    </row>
    <row r="3206" spans="1:6" x14ac:dyDescent="0.35">
      <c r="A3206" t="s">
        <v>3285</v>
      </c>
      <c r="B3206">
        <v>1985</v>
      </c>
      <c r="C3206" t="s">
        <v>56</v>
      </c>
      <c r="D3206" t="s">
        <v>73</v>
      </c>
      <c r="E3206" t="s">
        <v>406</v>
      </c>
      <c r="F3206">
        <v>1</v>
      </c>
    </row>
    <row r="3207" spans="1:6" x14ac:dyDescent="0.35">
      <c r="A3207" t="s">
        <v>3286</v>
      </c>
      <c r="B3207">
        <v>1985</v>
      </c>
      <c r="C3207" t="s">
        <v>56</v>
      </c>
      <c r="D3207" t="s">
        <v>73</v>
      </c>
      <c r="E3207" t="s">
        <v>406</v>
      </c>
      <c r="F3207">
        <v>1</v>
      </c>
    </row>
    <row r="3208" spans="1:6" x14ac:dyDescent="0.35">
      <c r="A3208" t="s">
        <v>3287</v>
      </c>
      <c r="B3208">
        <v>1985</v>
      </c>
      <c r="C3208" t="s">
        <v>54</v>
      </c>
      <c r="D3208" t="s">
        <v>73</v>
      </c>
      <c r="E3208" t="s">
        <v>406</v>
      </c>
      <c r="F3208">
        <v>1</v>
      </c>
    </row>
    <row r="3209" spans="1:6" x14ac:dyDescent="0.35">
      <c r="A3209" t="s">
        <v>3288</v>
      </c>
      <c r="B3209">
        <v>1985</v>
      </c>
      <c r="C3209" t="s">
        <v>54</v>
      </c>
      <c r="D3209" t="s">
        <v>117</v>
      </c>
      <c r="E3209" t="s">
        <v>406</v>
      </c>
      <c r="F3209">
        <v>0</v>
      </c>
    </row>
    <row r="3210" spans="1:6" x14ac:dyDescent="0.35">
      <c r="A3210" t="s">
        <v>3289</v>
      </c>
      <c r="B3210">
        <v>1985</v>
      </c>
      <c r="C3210" t="s">
        <v>54</v>
      </c>
      <c r="D3210" t="s">
        <v>73</v>
      </c>
      <c r="E3210" t="s">
        <v>406</v>
      </c>
      <c r="F3210">
        <v>1</v>
      </c>
    </row>
    <row r="3211" spans="1:6" x14ac:dyDescent="0.35">
      <c r="A3211" t="s">
        <v>3290</v>
      </c>
      <c r="B3211">
        <v>1985</v>
      </c>
      <c r="C3211" t="s">
        <v>54</v>
      </c>
      <c r="D3211" t="s">
        <v>73</v>
      </c>
      <c r="E3211" t="s">
        <v>406</v>
      </c>
      <c r="F3211">
        <v>1</v>
      </c>
    </row>
    <row r="3212" spans="1:6" x14ac:dyDescent="0.35">
      <c r="A3212" t="s">
        <v>3291</v>
      </c>
      <c r="B3212">
        <v>1985</v>
      </c>
      <c r="C3212" t="s">
        <v>54</v>
      </c>
      <c r="D3212" t="s">
        <v>73</v>
      </c>
      <c r="E3212" t="s">
        <v>406</v>
      </c>
      <c r="F3212">
        <v>1</v>
      </c>
    </row>
    <row r="3213" spans="1:6" x14ac:dyDescent="0.35">
      <c r="A3213" t="s">
        <v>3292</v>
      </c>
      <c r="B3213">
        <v>1985</v>
      </c>
      <c r="C3213" t="s">
        <v>54</v>
      </c>
      <c r="D3213" t="s">
        <v>73</v>
      </c>
      <c r="E3213" t="s">
        <v>406</v>
      </c>
      <c r="F3213">
        <v>1</v>
      </c>
    </row>
    <row r="3214" spans="1:6" x14ac:dyDescent="0.35">
      <c r="A3214" t="s">
        <v>3293</v>
      </c>
      <c r="B3214">
        <v>1986</v>
      </c>
      <c r="C3214" t="s">
        <v>56</v>
      </c>
      <c r="D3214" t="s">
        <v>73</v>
      </c>
      <c r="E3214" t="s">
        <v>270</v>
      </c>
      <c r="F3214">
        <v>1</v>
      </c>
    </row>
    <row r="3215" spans="1:6" x14ac:dyDescent="0.35">
      <c r="A3215" t="s">
        <v>3294</v>
      </c>
      <c r="B3215">
        <v>1986</v>
      </c>
      <c r="C3215" t="s">
        <v>56</v>
      </c>
      <c r="D3215" t="s">
        <v>73</v>
      </c>
      <c r="E3215" t="s">
        <v>270</v>
      </c>
      <c r="F3215">
        <v>1</v>
      </c>
    </row>
    <row r="3216" spans="1:6" x14ac:dyDescent="0.35">
      <c r="A3216" t="s">
        <v>3295</v>
      </c>
      <c r="B3216">
        <v>1986</v>
      </c>
      <c r="C3216" t="s">
        <v>56</v>
      </c>
      <c r="D3216" t="s">
        <v>73</v>
      </c>
      <c r="E3216" t="s">
        <v>270</v>
      </c>
      <c r="F3216">
        <v>1</v>
      </c>
    </row>
    <row r="3217" spans="1:6" x14ac:dyDescent="0.35">
      <c r="A3217" t="s">
        <v>3296</v>
      </c>
      <c r="B3217">
        <v>1986</v>
      </c>
      <c r="C3217" t="s">
        <v>56</v>
      </c>
      <c r="D3217" t="s">
        <v>73</v>
      </c>
      <c r="E3217" t="s">
        <v>270</v>
      </c>
      <c r="F3217">
        <v>1</v>
      </c>
    </row>
    <row r="3218" spans="1:6" x14ac:dyDescent="0.35">
      <c r="A3218" t="s">
        <v>3297</v>
      </c>
      <c r="B3218">
        <v>1986</v>
      </c>
      <c r="C3218" t="s">
        <v>54</v>
      </c>
      <c r="D3218" t="s">
        <v>73</v>
      </c>
      <c r="E3218" t="s">
        <v>74</v>
      </c>
      <c r="F3218">
        <v>1</v>
      </c>
    </row>
    <row r="3219" spans="1:6" x14ac:dyDescent="0.35">
      <c r="A3219" t="s">
        <v>3298</v>
      </c>
      <c r="B3219">
        <v>1986</v>
      </c>
      <c r="C3219" t="s">
        <v>54</v>
      </c>
      <c r="D3219" t="s">
        <v>73</v>
      </c>
      <c r="E3219" t="s">
        <v>74</v>
      </c>
      <c r="F3219">
        <v>1</v>
      </c>
    </row>
    <row r="3220" spans="1:6" x14ac:dyDescent="0.35">
      <c r="A3220" t="s">
        <v>3299</v>
      </c>
      <c r="B3220">
        <v>1986</v>
      </c>
      <c r="C3220" t="s">
        <v>54</v>
      </c>
      <c r="D3220" t="s">
        <v>73</v>
      </c>
      <c r="E3220" t="s">
        <v>74</v>
      </c>
      <c r="F3220">
        <v>1</v>
      </c>
    </row>
    <row r="3221" spans="1:6" x14ac:dyDescent="0.35">
      <c r="A3221" t="s">
        <v>3300</v>
      </c>
      <c r="B3221">
        <v>1986</v>
      </c>
      <c r="C3221" t="s">
        <v>54</v>
      </c>
      <c r="D3221" t="s">
        <v>73</v>
      </c>
      <c r="E3221" t="s">
        <v>74</v>
      </c>
      <c r="F3221">
        <v>1</v>
      </c>
    </row>
    <row r="3222" spans="1:6" x14ac:dyDescent="0.35">
      <c r="A3222" t="s">
        <v>3301</v>
      </c>
      <c r="B3222">
        <v>1986</v>
      </c>
      <c r="C3222" t="s">
        <v>54</v>
      </c>
      <c r="D3222" t="s">
        <v>73</v>
      </c>
      <c r="E3222" t="s">
        <v>74</v>
      </c>
      <c r="F3222">
        <v>1</v>
      </c>
    </row>
    <row r="3223" spans="1:6" x14ac:dyDescent="0.35">
      <c r="A3223" t="s">
        <v>3302</v>
      </c>
      <c r="B3223">
        <v>1986</v>
      </c>
      <c r="C3223" t="s">
        <v>56</v>
      </c>
      <c r="D3223" t="s">
        <v>117</v>
      </c>
      <c r="E3223" t="s">
        <v>74</v>
      </c>
      <c r="F3223">
        <v>1</v>
      </c>
    </row>
    <row r="3224" spans="1:6" x14ac:dyDescent="0.35">
      <c r="A3224" t="s">
        <v>3303</v>
      </c>
      <c r="B3224">
        <v>1986</v>
      </c>
      <c r="C3224" t="s">
        <v>56</v>
      </c>
      <c r="D3224" t="s">
        <v>73</v>
      </c>
      <c r="E3224" t="s">
        <v>74</v>
      </c>
      <c r="F3224">
        <v>1</v>
      </c>
    </row>
    <row r="3225" spans="1:6" x14ac:dyDescent="0.35">
      <c r="A3225" t="s">
        <v>3304</v>
      </c>
      <c r="B3225">
        <v>1986</v>
      </c>
      <c r="C3225" t="s">
        <v>56</v>
      </c>
      <c r="D3225" t="s">
        <v>117</v>
      </c>
      <c r="E3225" t="s">
        <v>74</v>
      </c>
      <c r="F3225">
        <v>1</v>
      </c>
    </row>
    <row r="3226" spans="1:6" x14ac:dyDescent="0.35">
      <c r="A3226" t="s">
        <v>3305</v>
      </c>
      <c r="B3226">
        <v>1986</v>
      </c>
      <c r="C3226" t="s">
        <v>56</v>
      </c>
      <c r="D3226" t="s">
        <v>73</v>
      </c>
      <c r="E3226" t="s">
        <v>74</v>
      </c>
      <c r="F3226">
        <v>1</v>
      </c>
    </row>
    <row r="3227" spans="1:6" x14ac:dyDescent="0.35">
      <c r="A3227" t="s">
        <v>3306</v>
      </c>
      <c r="B3227">
        <v>1986</v>
      </c>
      <c r="C3227" t="s">
        <v>56</v>
      </c>
      <c r="D3227" t="s">
        <v>117</v>
      </c>
      <c r="E3227" t="s">
        <v>74</v>
      </c>
      <c r="F3227">
        <v>1</v>
      </c>
    </row>
    <row r="3228" spans="1:6" x14ac:dyDescent="0.35">
      <c r="A3228" t="s">
        <v>3307</v>
      </c>
      <c r="B3228">
        <v>1986</v>
      </c>
      <c r="C3228" t="s">
        <v>56</v>
      </c>
      <c r="D3228" t="s">
        <v>117</v>
      </c>
      <c r="E3228" t="s">
        <v>74</v>
      </c>
      <c r="F3228">
        <v>1</v>
      </c>
    </row>
    <row r="3229" spans="1:6" x14ac:dyDescent="0.35">
      <c r="A3229" t="s">
        <v>3308</v>
      </c>
      <c r="B3229">
        <v>1986</v>
      </c>
      <c r="C3229" t="s">
        <v>56</v>
      </c>
      <c r="D3229" t="s">
        <v>441</v>
      </c>
      <c r="E3229" t="s">
        <v>74</v>
      </c>
      <c r="F3229">
        <v>1</v>
      </c>
    </row>
    <row r="3230" spans="1:6" x14ac:dyDescent="0.35">
      <c r="A3230" t="s">
        <v>3309</v>
      </c>
      <c r="B3230">
        <v>1986</v>
      </c>
      <c r="C3230" t="s">
        <v>56</v>
      </c>
      <c r="D3230" t="s">
        <v>73</v>
      </c>
      <c r="E3230" t="s">
        <v>74</v>
      </c>
      <c r="F3230">
        <v>1</v>
      </c>
    </row>
    <row r="3231" spans="1:6" x14ac:dyDescent="0.35">
      <c r="A3231" t="s">
        <v>3310</v>
      </c>
      <c r="B3231">
        <v>1986</v>
      </c>
      <c r="C3231" t="s">
        <v>55</v>
      </c>
      <c r="D3231" t="s">
        <v>73</v>
      </c>
      <c r="E3231" t="s">
        <v>74</v>
      </c>
      <c r="F3231">
        <v>1</v>
      </c>
    </row>
    <row r="3232" spans="1:6" x14ac:dyDescent="0.35">
      <c r="A3232" t="s">
        <v>3311</v>
      </c>
      <c r="B3232">
        <v>1986</v>
      </c>
      <c r="C3232" t="s">
        <v>56</v>
      </c>
      <c r="D3232" t="s">
        <v>73</v>
      </c>
      <c r="E3232" t="s">
        <v>74</v>
      </c>
      <c r="F3232">
        <v>1</v>
      </c>
    </row>
    <row r="3233" spans="1:6" x14ac:dyDescent="0.35">
      <c r="A3233" t="s">
        <v>3312</v>
      </c>
      <c r="B3233">
        <v>1986</v>
      </c>
      <c r="C3233" t="s">
        <v>55</v>
      </c>
      <c r="D3233" t="s">
        <v>73</v>
      </c>
      <c r="E3233" t="s">
        <v>74</v>
      </c>
      <c r="F3233">
        <v>1</v>
      </c>
    </row>
    <row r="3234" spans="1:6" x14ac:dyDescent="0.35">
      <c r="A3234" t="s">
        <v>3313</v>
      </c>
      <c r="B3234">
        <v>1986</v>
      </c>
      <c r="C3234" t="s">
        <v>56</v>
      </c>
      <c r="D3234" t="s">
        <v>117</v>
      </c>
      <c r="E3234" t="s">
        <v>74</v>
      </c>
      <c r="F3234">
        <v>1</v>
      </c>
    </row>
    <row r="3235" spans="1:6" x14ac:dyDescent="0.35">
      <c r="A3235" t="s">
        <v>3314</v>
      </c>
      <c r="B3235">
        <v>1986</v>
      </c>
      <c r="C3235" t="s">
        <v>56</v>
      </c>
      <c r="D3235" t="s">
        <v>73</v>
      </c>
      <c r="E3235" t="s">
        <v>74</v>
      </c>
      <c r="F3235">
        <v>1</v>
      </c>
    </row>
    <row r="3236" spans="1:6" x14ac:dyDescent="0.35">
      <c r="A3236" t="s">
        <v>3315</v>
      </c>
      <c r="B3236">
        <v>1986</v>
      </c>
      <c r="C3236" t="s">
        <v>54</v>
      </c>
      <c r="D3236" t="s">
        <v>73</v>
      </c>
      <c r="E3236" t="s">
        <v>74</v>
      </c>
      <c r="F3236">
        <v>1</v>
      </c>
    </row>
    <row r="3237" spans="1:6" x14ac:dyDescent="0.35">
      <c r="A3237" t="s">
        <v>3316</v>
      </c>
      <c r="B3237">
        <v>1986</v>
      </c>
      <c r="C3237" t="s">
        <v>54</v>
      </c>
      <c r="D3237" t="s">
        <v>73</v>
      </c>
      <c r="E3237" t="s">
        <v>406</v>
      </c>
      <c r="F3237">
        <v>1</v>
      </c>
    </row>
    <row r="3238" spans="1:6" x14ac:dyDescent="0.35">
      <c r="A3238" t="s">
        <v>3317</v>
      </c>
      <c r="B3238">
        <v>1986</v>
      </c>
      <c r="C3238" t="s">
        <v>54</v>
      </c>
      <c r="D3238" t="s">
        <v>73</v>
      </c>
      <c r="E3238" t="s">
        <v>406</v>
      </c>
      <c r="F3238">
        <v>1</v>
      </c>
    </row>
    <row r="3239" spans="1:6" x14ac:dyDescent="0.35">
      <c r="A3239" t="s">
        <v>3318</v>
      </c>
      <c r="B3239">
        <v>1986</v>
      </c>
      <c r="C3239" t="s">
        <v>55</v>
      </c>
      <c r="D3239" t="s">
        <v>73</v>
      </c>
      <c r="E3239" t="s">
        <v>406</v>
      </c>
      <c r="F3239">
        <v>1</v>
      </c>
    </row>
    <row r="3240" spans="1:6" x14ac:dyDescent="0.35">
      <c r="A3240" t="s">
        <v>3319</v>
      </c>
      <c r="B3240">
        <v>1986</v>
      </c>
      <c r="C3240" t="s">
        <v>56</v>
      </c>
      <c r="D3240" t="s">
        <v>73</v>
      </c>
      <c r="E3240" t="s">
        <v>406</v>
      </c>
      <c r="F3240">
        <v>1</v>
      </c>
    </row>
    <row r="3241" spans="1:6" x14ac:dyDescent="0.35">
      <c r="A3241" t="s">
        <v>3320</v>
      </c>
      <c r="B3241">
        <v>1986</v>
      </c>
      <c r="C3241" t="s">
        <v>56</v>
      </c>
      <c r="D3241" t="s">
        <v>73</v>
      </c>
      <c r="E3241" t="s">
        <v>406</v>
      </c>
      <c r="F3241">
        <v>1</v>
      </c>
    </row>
    <row r="3242" spans="1:6" x14ac:dyDescent="0.35">
      <c r="A3242" t="s">
        <v>3321</v>
      </c>
      <c r="B3242">
        <v>1986</v>
      </c>
      <c r="C3242" t="s">
        <v>56</v>
      </c>
      <c r="D3242" t="s">
        <v>73</v>
      </c>
      <c r="E3242" t="s">
        <v>406</v>
      </c>
      <c r="F3242">
        <v>1</v>
      </c>
    </row>
    <row r="3243" spans="1:6" x14ac:dyDescent="0.35">
      <c r="A3243" t="s">
        <v>3322</v>
      </c>
      <c r="B3243">
        <v>1986</v>
      </c>
      <c r="C3243" t="s">
        <v>56</v>
      </c>
      <c r="D3243" t="s">
        <v>73</v>
      </c>
      <c r="E3243" t="s">
        <v>406</v>
      </c>
      <c r="F3243">
        <v>1</v>
      </c>
    </row>
    <row r="3244" spans="1:6" x14ac:dyDescent="0.35">
      <c r="A3244" t="s">
        <v>3323</v>
      </c>
      <c r="B3244">
        <v>1986</v>
      </c>
      <c r="C3244" t="s">
        <v>56</v>
      </c>
      <c r="D3244" t="s">
        <v>73</v>
      </c>
      <c r="E3244" t="s">
        <v>406</v>
      </c>
      <c r="F3244">
        <v>1</v>
      </c>
    </row>
    <row r="3245" spans="1:6" x14ac:dyDescent="0.35">
      <c r="A3245" t="s">
        <v>3324</v>
      </c>
      <c r="B3245">
        <v>1986</v>
      </c>
      <c r="C3245" t="s">
        <v>54</v>
      </c>
      <c r="D3245" t="s">
        <v>73</v>
      </c>
      <c r="E3245" t="s">
        <v>406</v>
      </c>
      <c r="F3245">
        <v>1</v>
      </c>
    </row>
    <row r="3246" spans="1:6" x14ac:dyDescent="0.35">
      <c r="A3246" t="s">
        <v>3325</v>
      </c>
      <c r="B3246">
        <v>1986</v>
      </c>
      <c r="C3246" t="s">
        <v>55</v>
      </c>
      <c r="D3246" t="s">
        <v>73</v>
      </c>
      <c r="E3246" t="s">
        <v>406</v>
      </c>
      <c r="F3246">
        <v>1</v>
      </c>
    </row>
    <row r="3247" spans="1:6" x14ac:dyDescent="0.35">
      <c r="A3247" t="s">
        <v>3326</v>
      </c>
      <c r="B3247">
        <v>1986</v>
      </c>
      <c r="C3247" t="s">
        <v>55</v>
      </c>
      <c r="D3247" t="s">
        <v>73</v>
      </c>
      <c r="E3247" t="s">
        <v>406</v>
      </c>
      <c r="F3247">
        <v>1</v>
      </c>
    </row>
    <row r="3248" spans="1:6" x14ac:dyDescent="0.35">
      <c r="A3248" t="s">
        <v>3327</v>
      </c>
      <c r="B3248">
        <v>1986</v>
      </c>
      <c r="C3248" t="s">
        <v>55</v>
      </c>
      <c r="D3248" t="s">
        <v>117</v>
      </c>
      <c r="E3248" t="s">
        <v>406</v>
      </c>
      <c r="F3248">
        <v>0</v>
      </c>
    </row>
    <row r="3249" spans="1:6" x14ac:dyDescent="0.35">
      <c r="A3249" t="s">
        <v>3328</v>
      </c>
      <c r="B3249">
        <v>1986</v>
      </c>
      <c r="C3249" t="s">
        <v>56</v>
      </c>
      <c r="D3249" t="s">
        <v>73</v>
      </c>
      <c r="E3249" t="s">
        <v>406</v>
      </c>
      <c r="F3249">
        <v>1</v>
      </c>
    </row>
    <row r="3250" spans="1:6" x14ac:dyDescent="0.35">
      <c r="A3250" t="s">
        <v>3329</v>
      </c>
      <c r="B3250">
        <v>1986</v>
      </c>
      <c r="C3250" t="s">
        <v>55</v>
      </c>
      <c r="D3250" t="s">
        <v>73</v>
      </c>
      <c r="E3250" t="s">
        <v>74</v>
      </c>
      <c r="F3250">
        <v>1</v>
      </c>
    </row>
    <row r="3251" spans="1:6" x14ac:dyDescent="0.35">
      <c r="A3251" t="s">
        <v>3330</v>
      </c>
      <c r="B3251">
        <v>1986</v>
      </c>
      <c r="C3251" t="s">
        <v>55</v>
      </c>
      <c r="D3251" t="s">
        <v>117</v>
      </c>
      <c r="E3251" t="s">
        <v>74</v>
      </c>
      <c r="F3251">
        <v>0</v>
      </c>
    </row>
    <row r="3252" spans="1:6" x14ac:dyDescent="0.35">
      <c r="A3252" t="s">
        <v>3331</v>
      </c>
      <c r="B3252">
        <v>1986</v>
      </c>
      <c r="C3252" t="s">
        <v>55</v>
      </c>
      <c r="D3252" t="s">
        <v>117</v>
      </c>
      <c r="E3252" t="s">
        <v>74</v>
      </c>
      <c r="F3252">
        <v>0</v>
      </c>
    </row>
    <row r="3253" spans="1:6" x14ac:dyDescent="0.35">
      <c r="A3253" t="s">
        <v>3332</v>
      </c>
      <c r="B3253">
        <v>1986</v>
      </c>
      <c r="C3253" t="s">
        <v>54</v>
      </c>
      <c r="D3253" t="s">
        <v>73</v>
      </c>
      <c r="E3253" t="s">
        <v>74</v>
      </c>
      <c r="F3253">
        <v>1</v>
      </c>
    </row>
    <row r="3254" spans="1:6" x14ac:dyDescent="0.35">
      <c r="A3254" t="s">
        <v>3333</v>
      </c>
      <c r="B3254">
        <v>1986</v>
      </c>
      <c r="C3254" t="s">
        <v>56</v>
      </c>
      <c r="D3254" t="s">
        <v>73</v>
      </c>
      <c r="E3254" t="s">
        <v>406</v>
      </c>
      <c r="F3254">
        <v>1</v>
      </c>
    </row>
    <row r="3255" spans="1:6" x14ac:dyDescent="0.35">
      <c r="A3255" t="s">
        <v>3334</v>
      </c>
      <c r="B3255">
        <v>1986</v>
      </c>
      <c r="C3255" t="s">
        <v>54</v>
      </c>
      <c r="D3255" t="s">
        <v>73</v>
      </c>
      <c r="E3255" t="s">
        <v>406</v>
      </c>
      <c r="F3255">
        <v>1</v>
      </c>
    </row>
    <row r="3256" spans="1:6" x14ac:dyDescent="0.35">
      <c r="A3256" t="s">
        <v>3335</v>
      </c>
      <c r="B3256">
        <v>1986</v>
      </c>
      <c r="C3256" t="s">
        <v>54</v>
      </c>
      <c r="D3256" t="s">
        <v>73</v>
      </c>
      <c r="E3256" t="s">
        <v>406</v>
      </c>
      <c r="F3256">
        <v>1</v>
      </c>
    </row>
    <row r="3257" spans="1:6" x14ac:dyDescent="0.35">
      <c r="A3257" t="s">
        <v>3336</v>
      </c>
      <c r="B3257">
        <v>1986</v>
      </c>
      <c r="C3257" t="s">
        <v>54</v>
      </c>
      <c r="D3257" t="s">
        <v>73</v>
      </c>
      <c r="E3257" t="s">
        <v>406</v>
      </c>
      <c r="F3257">
        <v>1</v>
      </c>
    </row>
    <row r="3258" spans="1:6" x14ac:dyDescent="0.35">
      <c r="A3258" t="s">
        <v>3337</v>
      </c>
      <c r="B3258">
        <v>1986</v>
      </c>
      <c r="C3258" t="s">
        <v>56</v>
      </c>
      <c r="D3258" t="s">
        <v>73</v>
      </c>
      <c r="E3258" t="s">
        <v>406</v>
      </c>
      <c r="F3258">
        <v>1</v>
      </c>
    </row>
    <row r="3259" spans="1:6" x14ac:dyDescent="0.35">
      <c r="A3259" t="s">
        <v>3338</v>
      </c>
      <c r="B3259">
        <v>1986</v>
      </c>
      <c r="C3259" t="s">
        <v>56</v>
      </c>
      <c r="D3259" t="s">
        <v>73</v>
      </c>
      <c r="E3259" t="s">
        <v>406</v>
      </c>
      <c r="F3259">
        <v>1</v>
      </c>
    </row>
    <row r="3260" spans="1:6" x14ac:dyDescent="0.35">
      <c r="A3260" t="s">
        <v>3339</v>
      </c>
      <c r="B3260">
        <v>1986</v>
      </c>
      <c r="C3260" t="s">
        <v>54</v>
      </c>
      <c r="D3260" t="s">
        <v>73</v>
      </c>
      <c r="E3260" t="s">
        <v>74</v>
      </c>
      <c r="F3260">
        <v>1</v>
      </c>
    </row>
    <row r="3261" spans="1:6" x14ac:dyDescent="0.35">
      <c r="A3261" t="s">
        <v>3340</v>
      </c>
      <c r="B3261">
        <v>1986</v>
      </c>
      <c r="C3261" t="s">
        <v>54</v>
      </c>
      <c r="D3261" t="s">
        <v>73</v>
      </c>
      <c r="E3261" t="s">
        <v>74</v>
      </c>
      <c r="F3261">
        <v>1</v>
      </c>
    </row>
    <row r="3262" spans="1:6" x14ac:dyDescent="0.35">
      <c r="A3262" t="s">
        <v>3341</v>
      </c>
      <c r="B3262">
        <v>1986</v>
      </c>
      <c r="C3262" t="s">
        <v>54</v>
      </c>
      <c r="D3262" t="s">
        <v>73</v>
      </c>
      <c r="E3262" t="s">
        <v>74</v>
      </c>
      <c r="F3262">
        <v>1</v>
      </c>
    </row>
    <row r="3263" spans="1:6" x14ac:dyDescent="0.35">
      <c r="A3263" t="s">
        <v>3342</v>
      </c>
      <c r="B3263">
        <v>1986</v>
      </c>
      <c r="C3263" t="s">
        <v>54</v>
      </c>
      <c r="D3263" t="s">
        <v>73</v>
      </c>
      <c r="E3263" t="s">
        <v>484</v>
      </c>
      <c r="F3263">
        <v>1</v>
      </c>
    </row>
    <row r="3264" spans="1:6" x14ac:dyDescent="0.35">
      <c r="A3264" t="s">
        <v>3343</v>
      </c>
      <c r="B3264">
        <v>1986</v>
      </c>
      <c r="C3264" t="s">
        <v>54</v>
      </c>
      <c r="D3264" t="s">
        <v>73</v>
      </c>
      <c r="E3264" t="s">
        <v>484</v>
      </c>
      <c r="F3264">
        <v>1</v>
      </c>
    </row>
    <row r="3265" spans="1:6" x14ac:dyDescent="0.35">
      <c r="A3265" t="s">
        <v>3344</v>
      </c>
      <c r="B3265">
        <v>1986</v>
      </c>
      <c r="C3265" t="s">
        <v>54</v>
      </c>
      <c r="D3265" t="s">
        <v>73</v>
      </c>
      <c r="E3265" t="s">
        <v>484</v>
      </c>
      <c r="F3265">
        <v>1</v>
      </c>
    </row>
    <row r="3266" spans="1:6" x14ac:dyDescent="0.35">
      <c r="A3266" t="s">
        <v>3345</v>
      </c>
      <c r="B3266">
        <v>1986</v>
      </c>
      <c r="C3266" t="s">
        <v>54</v>
      </c>
      <c r="D3266" t="s">
        <v>73</v>
      </c>
      <c r="E3266" t="s">
        <v>484</v>
      </c>
      <c r="F3266">
        <v>1</v>
      </c>
    </row>
    <row r="3267" spans="1:6" x14ac:dyDescent="0.35">
      <c r="A3267" t="s">
        <v>3346</v>
      </c>
      <c r="B3267">
        <v>1986</v>
      </c>
      <c r="C3267" t="s">
        <v>54</v>
      </c>
      <c r="D3267" t="s">
        <v>73</v>
      </c>
      <c r="E3267" t="s">
        <v>484</v>
      </c>
      <c r="F3267">
        <v>1</v>
      </c>
    </row>
    <row r="3268" spans="1:6" x14ac:dyDescent="0.35">
      <c r="A3268" t="s">
        <v>3347</v>
      </c>
      <c r="B3268">
        <v>1986</v>
      </c>
      <c r="C3268" t="s">
        <v>54</v>
      </c>
      <c r="D3268" t="s">
        <v>73</v>
      </c>
      <c r="E3268" t="s">
        <v>484</v>
      </c>
      <c r="F3268">
        <v>1</v>
      </c>
    </row>
    <row r="3269" spans="1:6" x14ac:dyDescent="0.35">
      <c r="A3269" t="s">
        <v>3348</v>
      </c>
      <c r="B3269">
        <v>1986</v>
      </c>
      <c r="C3269" t="s">
        <v>54</v>
      </c>
      <c r="D3269" t="s">
        <v>73</v>
      </c>
      <c r="E3269" t="s">
        <v>484</v>
      </c>
      <c r="F3269">
        <v>1</v>
      </c>
    </row>
    <row r="3270" spans="1:6" x14ac:dyDescent="0.35">
      <c r="A3270" t="s">
        <v>3349</v>
      </c>
      <c r="B3270">
        <v>1986</v>
      </c>
      <c r="C3270" t="s">
        <v>54</v>
      </c>
      <c r="D3270" t="s">
        <v>73</v>
      </c>
      <c r="E3270" t="s">
        <v>74</v>
      </c>
      <c r="F3270">
        <v>1</v>
      </c>
    </row>
    <row r="3271" spans="1:6" x14ac:dyDescent="0.35">
      <c r="A3271" t="s">
        <v>3350</v>
      </c>
      <c r="B3271">
        <v>1986</v>
      </c>
      <c r="C3271" t="s">
        <v>54</v>
      </c>
      <c r="D3271" t="s">
        <v>73</v>
      </c>
      <c r="E3271" t="s">
        <v>74</v>
      </c>
      <c r="F3271">
        <v>1</v>
      </c>
    </row>
    <row r="3272" spans="1:6" x14ac:dyDescent="0.35">
      <c r="A3272" t="s">
        <v>3351</v>
      </c>
      <c r="B3272">
        <v>1986</v>
      </c>
      <c r="C3272" t="s">
        <v>54</v>
      </c>
      <c r="D3272" t="s">
        <v>73</v>
      </c>
      <c r="E3272" t="s">
        <v>74</v>
      </c>
      <c r="F3272">
        <v>1</v>
      </c>
    </row>
    <row r="3273" spans="1:6" x14ac:dyDescent="0.35">
      <c r="A3273" t="s">
        <v>3352</v>
      </c>
      <c r="B3273">
        <v>1986</v>
      </c>
      <c r="C3273" t="s">
        <v>54</v>
      </c>
      <c r="D3273" t="s">
        <v>73</v>
      </c>
      <c r="E3273" t="s">
        <v>74</v>
      </c>
      <c r="F3273">
        <v>1</v>
      </c>
    </row>
    <row r="3274" spans="1:6" x14ac:dyDescent="0.35">
      <c r="A3274" t="s">
        <v>3353</v>
      </c>
      <c r="B3274">
        <v>1986</v>
      </c>
      <c r="C3274" t="s">
        <v>54</v>
      </c>
      <c r="D3274" t="s">
        <v>73</v>
      </c>
      <c r="E3274" t="s">
        <v>74</v>
      </c>
      <c r="F3274">
        <v>1</v>
      </c>
    </row>
    <row r="3275" spans="1:6" x14ac:dyDescent="0.35">
      <c r="A3275" t="s">
        <v>3354</v>
      </c>
      <c r="B3275">
        <v>1986</v>
      </c>
      <c r="C3275" t="s">
        <v>54</v>
      </c>
      <c r="D3275" t="s">
        <v>117</v>
      </c>
      <c r="E3275" t="s">
        <v>74</v>
      </c>
      <c r="F3275">
        <v>0</v>
      </c>
    </row>
    <row r="3276" spans="1:6" x14ac:dyDescent="0.35">
      <c r="A3276" t="s">
        <v>3355</v>
      </c>
      <c r="B3276">
        <v>1986</v>
      </c>
      <c r="C3276" t="s">
        <v>54</v>
      </c>
      <c r="D3276" t="s">
        <v>73</v>
      </c>
      <c r="E3276" t="s">
        <v>74</v>
      </c>
      <c r="F3276">
        <v>1</v>
      </c>
    </row>
    <row r="3277" spans="1:6" x14ac:dyDescent="0.35">
      <c r="A3277" t="s">
        <v>3356</v>
      </c>
      <c r="B3277">
        <v>1986</v>
      </c>
      <c r="C3277" t="s">
        <v>54</v>
      </c>
      <c r="D3277" t="s">
        <v>73</v>
      </c>
      <c r="E3277" t="s">
        <v>74</v>
      </c>
      <c r="F3277">
        <v>1</v>
      </c>
    </row>
    <row r="3278" spans="1:6" x14ac:dyDescent="0.35">
      <c r="A3278" t="s">
        <v>3357</v>
      </c>
      <c r="B3278">
        <v>1986</v>
      </c>
      <c r="C3278" t="s">
        <v>54</v>
      </c>
      <c r="D3278" t="s">
        <v>73</v>
      </c>
      <c r="E3278" t="s">
        <v>74</v>
      </c>
      <c r="F3278">
        <v>1</v>
      </c>
    </row>
    <row r="3279" spans="1:6" x14ac:dyDescent="0.35">
      <c r="A3279" t="s">
        <v>3358</v>
      </c>
      <c r="B3279">
        <v>1986</v>
      </c>
      <c r="C3279" t="s">
        <v>54</v>
      </c>
      <c r="D3279" t="s">
        <v>73</v>
      </c>
      <c r="E3279" t="s">
        <v>406</v>
      </c>
      <c r="F3279">
        <v>1</v>
      </c>
    </row>
    <row r="3280" spans="1:6" x14ac:dyDescent="0.35">
      <c r="A3280" t="s">
        <v>3359</v>
      </c>
      <c r="B3280">
        <v>1986</v>
      </c>
      <c r="C3280" t="s">
        <v>56</v>
      </c>
      <c r="D3280" t="s">
        <v>73</v>
      </c>
      <c r="E3280" t="s">
        <v>406</v>
      </c>
      <c r="F3280">
        <v>1</v>
      </c>
    </row>
    <row r="3281" spans="1:6" x14ac:dyDescent="0.35">
      <c r="A3281" t="s">
        <v>3360</v>
      </c>
      <c r="B3281">
        <v>1986</v>
      </c>
      <c r="C3281" t="s">
        <v>55</v>
      </c>
      <c r="D3281" t="s">
        <v>73</v>
      </c>
      <c r="E3281" t="s">
        <v>406</v>
      </c>
      <c r="F3281">
        <v>1</v>
      </c>
    </row>
    <row r="3282" spans="1:6" x14ac:dyDescent="0.35">
      <c r="A3282" t="s">
        <v>3361</v>
      </c>
      <c r="B3282">
        <v>1986</v>
      </c>
      <c r="C3282" t="s">
        <v>54</v>
      </c>
      <c r="D3282" t="s">
        <v>117</v>
      </c>
      <c r="E3282" t="s">
        <v>406</v>
      </c>
      <c r="F3282">
        <v>0</v>
      </c>
    </row>
    <row r="3283" spans="1:6" x14ac:dyDescent="0.35">
      <c r="A3283" t="s">
        <v>3362</v>
      </c>
      <c r="B3283">
        <v>1986</v>
      </c>
      <c r="C3283" t="s">
        <v>55</v>
      </c>
      <c r="D3283" t="s">
        <v>73</v>
      </c>
      <c r="E3283" t="s">
        <v>406</v>
      </c>
      <c r="F3283">
        <v>1</v>
      </c>
    </row>
    <row r="3284" spans="1:6" x14ac:dyDescent="0.35">
      <c r="A3284" t="s">
        <v>3363</v>
      </c>
      <c r="B3284">
        <v>1986</v>
      </c>
      <c r="C3284" t="s">
        <v>55</v>
      </c>
      <c r="D3284" t="s">
        <v>117</v>
      </c>
      <c r="E3284" t="s">
        <v>406</v>
      </c>
      <c r="F3284">
        <v>0</v>
      </c>
    </row>
    <row r="3285" spans="1:6" x14ac:dyDescent="0.35">
      <c r="A3285" t="s">
        <v>3364</v>
      </c>
      <c r="B3285">
        <v>1986</v>
      </c>
      <c r="C3285" t="s">
        <v>54</v>
      </c>
      <c r="D3285" t="s">
        <v>73</v>
      </c>
      <c r="E3285" t="s">
        <v>406</v>
      </c>
      <c r="F3285">
        <v>1</v>
      </c>
    </row>
    <row r="3286" spans="1:6" x14ac:dyDescent="0.35">
      <c r="A3286" t="s">
        <v>3365</v>
      </c>
      <c r="B3286">
        <v>1986</v>
      </c>
      <c r="C3286" t="s">
        <v>56</v>
      </c>
      <c r="D3286" t="s">
        <v>73</v>
      </c>
      <c r="E3286" t="s">
        <v>406</v>
      </c>
      <c r="F3286">
        <v>1</v>
      </c>
    </row>
    <row r="3287" spans="1:6" x14ac:dyDescent="0.35">
      <c r="A3287" t="s">
        <v>3366</v>
      </c>
      <c r="B3287">
        <v>1986</v>
      </c>
      <c r="C3287" t="s">
        <v>56</v>
      </c>
      <c r="D3287" t="s">
        <v>73</v>
      </c>
      <c r="E3287" t="s">
        <v>406</v>
      </c>
      <c r="F3287">
        <v>1</v>
      </c>
    </row>
    <row r="3288" spans="1:6" x14ac:dyDescent="0.35">
      <c r="A3288" t="s">
        <v>3367</v>
      </c>
      <c r="B3288">
        <v>1986</v>
      </c>
      <c r="C3288" t="s">
        <v>54</v>
      </c>
      <c r="D3288" t="s">
        <v>73</v>
      </c>
      <c r="E3288" t="s">
        <v>406</v>
      </c>
      <c r="F3288">
        <v>1</v>
      </c>
    </row>
    <row r="3289" spans="1:6" x14ac:dyDescent="0.35">
      <c r="A3289" t="s">
        <v>3368</v>
      </c>
      <c r="B3289">
        <v>1986</v>
      </c>
      <c r="C3289" t="s">
        <v>56</v>
      </c>
      <c r="D3289" t="s">
        <v>73</v>
      </c>
      <c r="E3289" t="s">
        <v>406</v>
      </c>
      <c r="F3289">
        <v>1</v>
      </c>
    </row>
    <row r="3290" spans="1:6" x14ac:dyDescent="0.35">
      <c r="A3290" t="s">
        <v>3369</v>
      </c>
      <c r="B3290">
        <v>1986</v>
      </c>
      <c r="C3290" t="s">
        <v>56</v>
      </c>
      <c r="D3290" t="s">
        <v>117</v>
      </c>
      <c r="E3290" t="s">
        <v>406</v>
      </c>
      <c r="F3290">
        <v>1</v>
      </c>
    </row>
    <row r="3291" spans="1:6" x14ac:dyDescent="0.35">
      <c r="A3291" t="s">
        <v>3370</v>
      </c>
      <c r="B3291">
        <v>1986</v>
      </c>
      <c r="C3291" t="s">
        <v>56</v>
      </c>
      <c r="D3291" t="s">
        <v>117</v>
      </c>
      <c r="E3291" t="s">
        <v>406</v>
      </c>
      <c r="F3291">
        <v>1</v>
      </c>
    </row>
    <row r="3292" spans="1:6" x14ac:dyDescent="0.35">
      <c r="A3292" t="s">
        <v>3371</v>
      </c>
      <c r="B3292">
        <v>1986</v>
      </c>
      <c r="C3292" t="s">
        <v>56</v>
      </c>
      <c r="D3292" t="s">
        <v>73</v>
      </c>
      <c r="E3292" t="s">
        <v>406</v>
      </c>
      <c r="F3292">
        <v>1</v>
      </c>
    </row>
    <row r="3293" spans="1:6" x14ac:dyDescent="0.35">
      <c r="A3293" t="s">
        <v>3372</v>
      </c>
      <c r="B3293">
        <v>1986</v>
      </c>
      <c r="C3293" t="s">
        <v>56</v>
      </c>
      <c r="D3293" t="s">
        <v>73</v>
      </c>
      <c r="E3293" t="s">
        <v>406</v>
      </c>
      <c r="F3293">
        <v>1</v>
      </c>
    </row>
    <row r="3294" spans="1:6" x14ac:dyDescent="0.35">
      <c r="A3294" t="s">
        <v>3373</v>
      </c>
      <c r="B3294">
        <v>1986</v>
      </c>
      <c r="C3294" t="s">
        <v>56</v>
      </c>
      <c r="D3294" t="s">
        <v>73</v>
      </c>
      <c r="E3294" t="s">
        <v>406</v>
      </c>
      <c r="F3294">
        <v>1</v>
      </c>
    </row>
    <row r="3295" spans="1:6" x14ac:dyDescent="0.35">
      <c r="A3295" t="s">
        <v>3374</v>
      </c>
      <c r="B3295">
        <v>1986</v>
      </c>
      <c r="C3295" t="s">
        <v>56</v>
      </c>
      <c r="D3295" t="s">
        <v>117</v>
      </c>
      <c r="E3295" t="s">
        <v>406</v>
      </c>
      <c r="F3295">
        <v>1</v>
      </c>
    </row>
    <row r="3296" spans="1:6" x14ac:dyDescent="0.35">
      <c r="A3296" t="s">
        <v>3375</v>
      </c>
      <c r="B3296">
        <v>1986</v>
      </c>
      <c r="C3296" t="s">
        <v>56</v>
      </c>
      <c r="D3296" t="s">
        <v>73</v>
      </c>
      <c r="E3296" t="s">
        <v>406</v>
      </c>
      <c r="F3296">
        <v>1</v>
      </c>
    </row>
    <row r="3297" spans="1:6" x14ac:dyDescent="0.35">
      <c r="A3297" t="s">
        <v>3376</v>
      </c>
      <c r="B3297">
        <v>1986</v>
      </c>
      <c r="C3297" t="s">
        <v>56</v>
      </c>
      <c r="D3297" t="s">
        <v>73</v>
      </c>
      <c r="E3297" t="s">
        <v>406</v>
      </c>
      <c r="F3297">
        <v>1</v>
      </c>
    </row>
    <row r="3298" spans="1:6" x14ac:dyDescent="0.35">
      <c r="A3298" t="s">
        <v>3377</v>
      </c>
      <c r="B3298">
        <v>1986</v>
      </c>
      <c r="C3298" t="s">
        <v>56</v>
      </c>
      <c r="D3298" t="s">
        <v>73</v>
      </c>
      <c r="E3298" t="s">
        <v>406</v>
      </c>
      <c r="F3298">
        <v>1</v>
      </c>
    </row>
    <row r="3299" spans="1:6" x14ac:dyDescent="0.35">
      <c r="A3299" t="s">
        <v>3378</v>
      </c>
      <c r="B3299">
        <v>1986</v>
      </c>
      <c r="C3299" t="s">
        <v>56</v>
      </c>
      <c r="D3299" t="s">
        <v>73</v>
      </c>
      <c r="E3299" t="s">
        <v>406</v>
      </c>
      <c r="F3299">
        <v>1</v>
      </c>
    </row>
    <row r="3300" spans="1:6" x14ac:dyDescent="0.35">
      <c r="A3300" t="s">
        <v>3379</v>
      </c>
      <c r="B3300">
        <v>1986</v>
      </c>
      <c r="C3300" t="s">
        <v>56</v>
      </c>
      <c r="D3300" t="s">
        <v>73</v>
      </c>
      <c r="E3300" t="s">
        <v>406</v>
      </c>
      <c r="F3300">
        <v>1</v>
      </c>
    </row>
    <row r="3301" spans="1:6" x14ac:dyDescent="0.35">
      <c r="A3301" t="s">
        <v>3380</v>
      </c>
      <c r="B3301">
        <v>1986</v>
      </c>
      <c r="C3301" t="s">
        <v>56</v>
      </c>
      <c r="D3301" t="s">
        <v>73</v>
      </c>
      <c r="E3301" t="s">
        <v>406</v>
      </c>
      <c r="F3301">
        <v>1</v>
      </c>
    </row>
    <row r="3302" spans="1:6" x14ac:dyDescent="0.35">
      <c r="A3302" t="s">
        <v>3381</v>
      </c>
      <c r="B3302">
        <v>1986</v>
      </c>
      <c r="C3302" t="s">
        <v>56</v>
      </c>
      <c r="D3302" t="s">
        <v>73</v>
      </c>
      <c r="E3302" t="s">
        <v>406</v>
      </c>
      <c r="F3302">
        <v>1</v>
      </c>
    </row>
    <row r="3303" spans="1:6" x14ac:dyDescent="0.35">
      <c r="A3303" t="s">
        <v>3382</v>
      </c>
      <c r="B3303">
        <v>1986</v>
      </c>
      <c r="C3303" t="s">
        <v>56</v>
      </c>
      <c r="D3303" t="s">
        <v>73</v>
      </c>
      <c r="E3303" t="s">
        <v>406</v>
      </c>
      <c r="F3303">
        <v>1</v>
      </c>
    </row>
    <row r="3304" spans="1:6" x14ac:dyDescent="0.35">
      <c r="A3304" t="s">
        <v>3383</v>
      </c>
      <c r="B3304">
        <v>1986</v>
      </c>
      <c r="C3304" t="s">
        <v>56</v>
      </c>
      <c r="D3304" t="s">
        <v>73</v>
      </c>
      <c r="E3304" t="s">
        <v>406</v>
      </c>
      <c r="F3304">
        <v>1</v>
      </c>
    </row>
    <row r="3305" spans="1:6" x14ac:dyDescent="0.35">
      <c r="A3305" t="s">
        <v>3384</v>
      </c>
      <c r="B3305">
        <v>1986</v>
      </c>
      <c r="C3305" t="s">
        <v>56</v>
      </c>
      <c r="D3305" t="s">
        <v>117</v>
      </c>
      <c r="E3305" t="s">
        <v>406</v>
      </c>
      <c r="F3305">
        <v>1</v>
      </c>
    </row>
    <row r="3306" spans="1:6" x14ac:dyDescent="0.35">
      <c r="A3306" t="s">
        <v>3385</v>
      </c>
      <c r="B3306">
        <v>1986</v>
      </c>
      <c r="C3306" t="s">
        <v>56</v>
      </c>
      <c r="D3306" t="s">
        <v>117</v>
      </c>
      <c r="E3306" t="s">
        <v>406</v>
      </c>
      <c r="F3306">
        <v>1</v>
      </c>
    </row>
    <row r="3307" spans="1:6" x14ac:dyDescent="0.35">
      <c r="A3307" t="s">
        <v>3386</v>
      </c>
      <c r="B3307">
        <v>1986</v>
      </c>
      <c r="C3307" t="s">
        <v>56</v>
      </c>
      <c r="D3307" t="s">
        <v>73</v>
      </c>
      <c r="E3307" t="s">
        <v>406</v>
      </c>
      <c r="F3307">
        <v>1</v>
      </c>
    </row>
    <row r="3308" spans="1:6" x14ac:dyDescent="0.35">
      <c r="A3308" t="s">
        <v>3387</v>
      </c>
      <c r="B3308">
        <v>1986</v>
      </c>
      <c r="C3308" t="s">
        <v>56</v>
      </c>
      <c r="D3308" t="s">
        <v>73</v>
      </c>
      <c r="E3308" t="s">
        <v>406</v>
      </c>
      <c r="F3308">
        <v>1</v>
      </c>
    </row>
    <row r="3309" spans="1:6" x14ac:dyDescent="0.35">
      <c r="A3309" t="s">
        <v>3388</v>
      </c>
      <c r="B3309">
        <v>1986</v>
      </c>
      <c r="C3309" t="s">
        <v>56</v>
      </c>
      <c r="D3309" t="s">
        <v>117</v>
      </c>
      <c r="E3309" t="s">
        <v>406</v>
      </c>
      <c r="F3309">
        <v>1</v>
      </c>
    </row>
    <row r="3310" spans="1:6" x14ac:dyDescent="0.35">
      <c r="A3310" t="s">
        <v>3389</v>
      </c>
      <c r="B3310">
        <v>1986</v>
      </c>
      <c r="C3310" t="s">
        <v>56</v>
      </c>
      <c r="D3310" t="s">
        <v>73</v>
      </c>
      <c r="E3310" t="s">
        <v>406</v>
      </c>
      <c r="F3310">
        <v>1</v>
      </c>
    </row>
    <row r="3311" spans="1:6" x14ac:dyDescent="0.35">
      <c r="A3311" t="s">
        <v>3390</v>
      </c>
      <c r="B3311">
        <v>1986</v>
      </c>
      <c r="C3311" t="s">
        <v>56</v>
      </c>
      <c r="D3311" t="s">
        <v>73</v>
      </c>
      <c r="E3311" t="s">
        <v>406</v>
      </c>
      <c r="F3311">
        <v>1</v>
      </c>
    </row>
    <row r="3312" spans="1:6" x14ac:dyDescent="0.35">
      <c r="A3312" t="s">
        <v>3391</v>
      </c>
      <c r="B3312">
        <v>1986</v>
      </c>
      <c r="C3312" t="s">
        <v>56</v>
      </c>
      <c r="D3312" t="s">
        <v>73</v>
      </c>
      <c r="E3312" t="s">
        <v>406</v>
      </c>
      <c r="F3312">
        <v>1</v>
      </c>
    </row>
    <row r="3313" spans="1:6" x14ac:dyDescent="0.35">
      <c r="A3313" t="s">
        <v>3392</v>
      </c>
      <c r="B3313">
        <v>1986</v>
      </c>
      <c r="C3313" t="s">
        <v>56</v>
      </c>
      <c r="D3313" t="s">
        <v>117</v>
      </c>
      <c r="E3313" t="s">
        <v>406</v>
      </c>
      <c r="F3313">
        <v>1</v>
      </c>
    </row>
    <row r="3314" spans="1:6" x14ac:dyDescent="0.35">
      <c r="A3314" t="s">
        <v>3393</v>
      </c>
      <c r="B3314">
        <v>1986</v>
      </c>
      <c r="C3314" t="s">
        <v>56</v>
      </c>
      <c r="D3314" t="s">
        <v>73</v>
      </c>
      <c r="E3314" t="s">
        <v>406</v>
      </c>
      <c r="F3314">
        <v>1</v>
      </c>
    </row>
    <row r="3315" spans="1:6" x14ac:dyDescent="0.35">
      <c r="A3315" t="s">
        <v>3394</v>
      </c>
      <c r="B3315">
        <v>1986</v>
      </c>
      <c r="C3315" t="s">
        <v>56</v>
      </c>
      <c r="D3315" t="s">
        <v>73</v>
      </c>
      <c r="E3315" t="s">
        <v>406</v>
      </c>
      <c r="F3315">
        <v>1</v>
      </c>
    </row>
    <row r="3316" spans="1:6" x14ac:dyDescent="0.35">
      <c r="A3316" t="s">
        <v>3395</v>
      </c>
      <c r="B3316">
        <v>1986</v>
      </c>
      <c r="C3316" t="s">
        <v>56</v>
      </c>
      <c r="D3316" t="s">
        <v>73</v>
      </c>
      <c r="E3316" t="s">
        <v>406</v>
      </c>
      <c r="F3316">
        <v>1</v>
      </c>
    </row>
    <row r="3317" spans="1:6" x14ac:dyDescent="0.35">
      <c r="A3317" t="s">
        <v>3396</v>
      </c>
      <c r="B3317">
        <v>1986</v>
      </c>
      <c r="C3317" t="s">
        <v>56</v>
      </c>
      <c r="D3317" t="s">
        <v>73</v>
      </c>
      <c r="E3317" t="s">
        <v>406</v>
      </c>
      <c r="F3317">
        <v>1</v>
      </c>
    </row>
    <row r="3318" spans="1:6" x14ac:dyDescent="0.35">
      <c r="A3318" t="s">
        <v>3397</v>
      </c>
      <c r="B3318">
        <v>1986</v>
      </c>
      <c r="C3318" t="s">
        <v>56</v>
      </c>
      <c r="D3318" t="s">
        <v>73</v>
      </c>
      <c r="E3318" t="s">
        <v>406</v>
      </c>
      <c r="F3318">
        <v>1</v>
      </c>
    </row>
    <row r="3319" spans="1:6" x14ac:dyDescent="0.35">
      <c r="A3319" t="s">
        <v>3398</v>
      </c>
      <c r="B3319">
        <v>1986</v>
      </c>
      <c r="C3319" t="s">
        <v>54</v>
      </c>
      <c r="D3319" t="s">
        <v>73</v>
      </c>
      <c r="E3319" t="s">
        <v>484</v>
      </c>
      <c r="F3319">
        <v>1</v>
      </c>
    </row>
    <row r="3320" spans="1:6" x14ac:dyDescent="0.35">
      <c r="A3320" t="s">
        <v>3399</v>
      </c>
      <c r="B3320">
        <v>1986</v>
      </c>
      <c r="C3320" t="s">
        <v>54</v>
      </c>
      <c r="D3320" t="s">
        <v>73</v>
      </c>
      <c r="E3320" t="s">
        <v>74</v>
      </c>
      <c r="F3320">
        <v>1</v>
      </c>
    </row>
    <row r="3321" spans="1:6" x14ac:dyDescent="0.35">
      <c r="A3321" t="s">
        <v>3400</v>
      </c>
      <c r="B3321">
        <v>1986</v>
      </c>
      <c r="C3321" t="s">
        <v>54</v>
      </c>
      <c r="D3321" t="s">
        <v>73</v>
      </c>
      <c r="E3321" t="s">
        <v>74</v>
      </c>
      <c r="F3321">
        <v>1</v>
      </c>
    </row>
    <row r="3322" spans="1:6" x14ac:dyDescent="0.35">
      <c r="A3322" t="s">
        <v>3401</v>
      </c>
      <c r="B3322">
        <v>1986</v>
      </c>
      <c r="C3322" t="s">
        <v>54</v>
      </c>
      <c r="D3322" t="s">
        <v>73</v>
      </c>
      <c r="E3322" t="s">
        <v>74</v>
      </c>
      <c r="F3322">
        <v>1</v>
      </c>
    </row>
    <row r="3323" spans="1:6" x14ac:dyDescent="0.35">
      <c r="A3323" t="s">
        <v>3402</v>
      </c>
      <c r="B3323">
        <v>1986</v>
      </c>
      <c r="C3323" t="s">
        <v>55</v>
      </c>
      <c r="D3323" t="s">
        <v>73</v>
      </c>
      <c r="E3323" t="s">
        <v>74</v>
      </c>
      <c r="F3323">
        <v>1</v>
      </c>
    </row>
    <row r="3324" spans="1:6" x14ac:dyDescent="0.35">
      <c r="A3324" t="s">
        <v>3403</v>
      </c>
      <c r="B3324">
        <v>1986</v>
      </c>
      <c r="C3324" t="s">
        <v>55</v>
      </c>
      <c r="D3324" t="s">
        <v>73</v>
      </c>
      <c r="E3324" t="s">
        <v>74</v>
      </c>
      <c r="F3324">
        <v>1</v>
      </c>
    </row>
    <row r="3325" spans="1:6" x14ac:dyDescent="0.35">
      <c r="A3325" t="s">
        <v>3404</v>
      </c>
      <c r="B3325">
        <v>1986</v>
      </c>
      <c r="C3325" t="s">
        <v>54</v>
      </c>
      <c r="D3325" t="s">
        <v>73</v>
      </c>
      <c r="E3325" t="s">
        <v>74</v>
      </c>
      <c r="F3325">
        <v>1</v>
      </c>
    </row>
    <row r="3326" spans="1:6" x14ac:dyDescent="0.35">
      <c r="A3326" t="s">
        <v>3405</v>
      </c>
      <c r="B3326">
        <v>1986</v>
      </c>
      <c r="C3326" t="s">
        <v>56</v>
      </c>
      <c r="D3326" t="s">
        <v>73</v>
      </c>
      <c r="E3326" t="s">
        <v>74</v>
      </c>
      <c r="F3326">
        <v>1</v>
      </c>
    </row>
    <row r="3327" spans="1:6" x14ac:dyDescent="0.35">
      <c r="A3327" t="s">
        <v>3406</v>
      </c>
      <c r="B3327">
        <v>1986</v>
      </c>
      <c r="C3327" t="s">
        <v>54</v>
      </c>
      <c r="D3327" t="s">
        <v>73</v>
      </c>
      <c r="E3327" t="s">
        <v>74</v>
      </c>
      <c r="F3327">
        <v>1</v>
      </c>
    </row>
    <row r="3328" spans="1:6" x14ac:dyDescent="0.35">
      <c r="A3328" t="s">
        <v>3407</v>
      </c>
      <c r="B3328">
        <v>1986</v>
      </c>
      <c r="C3328" t="s">
        <v>54</v>
      </c>
      <c r="D3328" t="s">
        <v>73</v>
      </c>
      <c r="E3328" t="s">
        <v>74</v>
      </c>
      <c r="F3328">
        <v>1</v>
      </c>
    </row>
    <row r="3329" spans="1:6" x14ac:dyDescent="0.35">
      <c r="A3329" t="s">
        <v>3408</v>
      </c>
      <c r="B3329">
        <v>1986</v>
      </c>
      <c r="C3329" t="s">
        <v>54</v>
      </c>
      <c r="D3329" t="s">
        <v>73</v>
      </c>
      <c r="E3329" t="s">
        <v>74</v>
      </c>
      <c r="F3329">
        <v>1</v>
      </c>
    </row>
    <row r="3330" spans="1:6" x14ac:dyDescent="0.35">
      <c r="A3330" t="s">
        <v>3409</v>
      </c>
      <c r="B3330">
        <v>1986</v>
      </c>
      <c r="C3330" t="s">
        <v>55</v>
      </c>
      <c r="D3330" t="s">
        <v>73</v>
      </c>
      <c r="E3330" t="s">
        <v>74</v>
      </c>
      <c r="F3330">
        <v>1</v>
      </c>
    </row>
    <row r="3331" spans="1:6" x14ac:dyDescent="0.35">
      <c r="A3331" t="s">
        <v>3410</v>
      </c>
      <c r="B3331">
        <v>1986</v>
      </c>
      <c r="C3331" t="s">
        <v>54</v>
      </c>
      <c r="D3331" t="s">
        <v>73</v>
      </c>
      <c r="E3331" t="s">
        <v>74</v>
      </c>
      <c r="F3331">
        <v>1</v>
      </c>
    </row>
    <row r="3332" spans="1:6" x14ac:dyDescent="0.35">
      <c r="A3332" t="s">
        <v>3411</v>
      </c>
      <c r="B3332">
        <v>1986</v>
      </c>
      <c r="C3332" t="s">
        <v>55</v>
      </c>
      <c r="D3332" t="s">
        <v>73</v>
      </c>
      <c r="E3332" t="s">
        <v>74</v>
      </c>
      <c r="F3332">
        <v>1</v>
      </c>
    </row>
    <row r="3333" spans="1:6" x14ac:dyDescent="0.35">
      <c r="A3333" t="s">
        <v>3412</v>
      </c>
      <c r="B3333">
        <v>1986</v>
      </c>
      <c r="C3333" t="s">
        <v>55</v>
      </c>
      <c r="D3333" t="s">
        <v>73</v>
      </c>
      <c r="E3333" t="s">
        <v>74</v>
      </c>
      <c r="F3333">
        <v>1</v>
      </c>
    </row>
    <row r="3334" spans="1:6" x14ac:dyDescent="0.35">
      <c r="A3334" t="s">
        <v>3413</v>
      </c>
      <c r="B3334">
        <v>1986</v>
      </c>
      <c r="C3334" t="s">
        <v>54</v>
      </c>
      <c r="D3334" t="s">
        <v>73</v>
      </c>
      <c r="E3334" t="s">
        <v>74</v>
      </c>
      <c r="F3334">
        <v>1</v>
      </c>
    </row>
    <row r="3335" spans="1:6" x14ac:dyDescent="0.35">
      <c r="A3335" t="s">
        <v>3414</v>
      </c>
      <c r="B3335">
        <v>1986</v>
      </c>
      <c r="C3335" t="s">
        <v>54</v>
      </c>
      <c r="D3335" t="s">
        <v>73</v>
      </c>
      <c r="E3335" t="s">
        <v>74</v>
      </c>
      <c r="F3335">
        <v>1</v>
      </c>
    </row>
    <row r="3336" spans="1:6" x14ac:dyDescent="0.35">
      <c r="A3336" t="s">
        <v>3415</v>
      </c>
      <c r="B3336">
        <v>1986</v>
      </c>
      <c r="C3336" t="s">
        <v>55</v>
      </c>
      <c r="D3336" t="s">
        <v>73</v>
      </c>
      <c r="E3336" t="s">
        <v>406</v>
      </c>
      <c r="F3336">
        <v>1</v>
      </c>
    </row>
    <row r="3337" spans="1:6" x14ac:dyDescent="0.35">
      <c r="A3337" t="s">
        <v>3416</v>
      </c>
      <c r="B3337">
        <v>1986</v>
      </c>
      <c r="C3337" t="s">
        <v>56</v>
      </c>
      <c r="D3337" t="s">
        <v>73</v>
      </c>
      <c r="E3337" t="s">
        <v>406</v>
      </c>
      <c r="F3337">
        <v>1</v>
      </c>
    </row>
    <row r="3338" spans="1:6" x14ac:dyDescent="0.35">
      <c r="A3338" t="s">
        <v>3417</v>
      </c>
      <c r="B3338">
        <v>1986</v>
      </c>
      <c r="C3338" t="s">
        <v>56</v>
      </c>
      <c r="D3338" t="s">
        <v>73</v>
      </c>
      <c r="E3338" t="s">
        <v>406</v>
      </c>
      <c r="F3338">
        <v>1</v>
      </c>
    </row>
    <row r="3339" spans="1:6" x14ac:dyDescent="0.35">
      <c r="A3339" t="s">
        <v>3418</v>
      </c>
      <c r="B3339">
        <v>1986</v>
      </c>
      <c r="C3339" t="s">
        <v>55</v>
      </c>
      <c r="D3339" t="s">
        <v>73</v>
      </c>
      <c r="E3339" t="s">
        <v>406</v>
      </c>
      <c r="F3339">
        <v>1</v>
      </c>
    </row>
    <row r="3340" spans="1:6" x14ac:dyDescent="0.35">
      <c r="A3340" t="s">
        <v>3419</v>
      </c>
      <c r="B3340">
        <v>1986</v>
      </c>
      <c r="C3340" t="s">
        <v>54</v>
      </c>
      <c r="D3340" t="s">
        <v>73</v>
      </c>
      <c r="E3340" t="s">
        <v>406</v>
      </c>
      <c r="F3340">
        <v>1</v>
      </c>
    </row>
    <row r="3341" spans="1:6" x14ac:dyDescent="0.35">
      <c r="A3341" t="s">
        <v>3420</v>
      </c>
      <c r="B3341">
        <v>1986</v>
      </c>
      <c r="C3341" t="s">
        <v>54</v>
      </c>
      <c r="D3341" t="s">
        <v>73</v>
      </c>
      <c r="E3341" t="s">
        <v>406</v>
      </c>
      <c r="F3341">
        <v>1</v>
      </c>
    </row>
    <row r="3342" spans="1:6" x14ac:dyDescent="0.35">
      <c r="A3342" t="s">
        <v>3421</v>
      </c>
      <c r="B3342">
        <v>1986</v>
      </c>
      <c r="C3342" t="s">
        <v>55</v>
      </c>
      <c r="D3342" t="s">
        <v>73</v>
      </c>
      <c r="E3342" t="s">
        <v>406</v>
      </c>
      <c r="F3342">
        <v>1</v>
      </c>
    </row>
    <row r="3343" spans="1:6" x14ac:dyDescent="0.35">
      <c r="A3343" t="s">
        <v>3422</v>
      </c>
      <c r="B3343">
        <v>1986</v>
      </c>
      <c r="C3343" t="s">
        <v>54</v>
      </c>
      <c r="D3343" t="s">
        <v>73</v>
      </c>
      <c r="E3343" t="s">
        <v>406</v>
      </c>
      <c r="F3343">
        <v>1</v>
      </c>
    </row>
    <row r="3344" spans="1:6" x14ac:dyDescent="0.35">
      <c r="A3344" t="s">
        <v>3423</v>
      </c>
      <c r="B3344">
        <v>1986</v>
      </c>
      <c r="C3344" t="s">
        <v>56</v>
      </c>
      <c r="D3344" t="s">
        <v>117</v>
      </c>
      <c r="E3344" t="s">
        <v>406</v>
      </c>
      <c r="F3344">
        <v>1</v>
      </c>
    </row>
    <row r="3345" spans="1:6" x14ac:dyDescent="0.35">
      <c r="A3345" t="s">
        <v>3424</v>
      </c>
      <c r="B3345">
        <v>1986</v>
      </c>
      <c r="C3345" t="s">
        <v>56</v>
      </c>
      <c r="D3345" t="s">
        <v>73</v>
      </c>
      <c r="E3345" t="s">
        <v>406</v>
      </c>
      <c r="F3345">
        <v>1</v>
      </c>
    </row>
    <row r="3346" spans="1:6" x14ac:dyDescent="0.35">
      <c r="A3346" t="s">
        <v>3425</v>
      </c>
      <c r="B3346">
        <v>1986</v>
      </c>
      <c r="C3346" t="s">
        <v>56</v>
      </c>
      <c r="D3346" t="s">
        <v>73</v>
      </c>
      <c r="E3346" t="s">
        <v>406</v>
      </c>
      <c r="F3346">
        <v>1</v>
      </c>
    </row>
    <row r="3347" spans="1:6" x14ac:dyDescent="0.35">
      <c r="A3347" t="s">
        <v>3426</v>
      </c>
      <c r="B3347">
        <v>1986</v>
      </c>
      <c r="C3347" t="s">
        <v>56</v>
      </c>
      <c r="D3347" t="s">
        <v>73</v>
      </c>
      <c r="E3347" t="s">
        <v>406</v>
      </c>
      <c r="F3347">
        <v>1</v>
      </c>
    </row>
    <row r="3348" spans="1:6" x14ac:dyDescent="0.35">
      <c r="A3348" t="s">
        <v>3427</v>
      </c>
      <c r="B3348">
        <v>1986</v>
      </c>
      <c r="C3348" t="s">
        <v>54</v>
      </c>
      <c r="D3348" t="s">
        <v>73</v>
      </c>
      <c r="E3348" t="s">
        <v>406</v>
      </c>
      <c r="F3348">
        <v>1</v>
      </c>
    </row>
    <row r="3349" spans="1:6" x14ac:dyDescent="0.35">
      <c r="A3349" t="s">
        <v>3428</v>
      </c>
      <c r="B3349">
        <v>1986</v>
      </c>
      <c r="C3349" t="s">
        <v>54</v>
      </c>
      <c r="D3349" t="s">
        <v>73</v>
      </c>
      <c r="E3349" t="s">
        <v>406</v>
      </c>
      <c r="F3349">
        <v>1</v>
      </c>
    </row>
    <row r="3350" spans="1:6" x14ac:dyDescent="0.35">
      <c r="A3350" t="s">
        <v>3429</v>
      </c>
      <c r="B3350">
        <v>1986</v>
      </c>
      <c r="C3350" t="s">
        <v>54</v>
      </c>
      <c r="D3350" t="s">
        <v>73</v>
      </c>
      <c r="E3350" t="s">
        <v>406</v>
      </c>
      <c r="F3350">
        <v>1</v>
      </c>
    </row>
    <row r="3351" spans="1:6" x14ac:dyDescent="0.35">
      <c r="A3351" t="s">
        <v>3430</v>
      </c>
      <c r="B3351">
        <v>1986</v>
      </c>
      <c r="C3351" t="s">
        <v>54</v>
      </c>
      <c r="D3351" t="s">
        <v>73</v>
      </c>
      <c r="E3351" t="s">
        <v>406</v>
      </c>
      <c r="F3351">
        <v>1</v>
      </c>
    </row>
    <row r="3352" spans="1:6" x14ac:dyDescent="0.35">
      <c r="A3352" t="s">
        <v>3431</v>
      </c>
      <c r="B3352">
        <v>1986</v>
      </c>
      <c r="C3352" t="s">
        <v>55</v>
      </c>
      <c r="D3352" t="s">
        <v>73</v>
      </c>
      <c r="E3352" t="s">
        <v>74</v>
      </c>
      <c r="F3352">
        <v>1</v>
      </c>
    </row>
    <row r="3353" spans="1:6" x14ac:dyDescent="0.35">
      <c r="A3353" t="s">
        <v>3432</v>
      </c>
      <c r="B3353">
        <v>1986</v>
      </c>
      <c r="C3353" t="s">
        <v>54</v>
      </c>
      <c r="D3353" t="s">
        <v>73</v>
      </c>
      <c r="E3353" t="s">
        <v>74</v>
      </c>
      <c r="F3353">
        <v>1</v>
      </c>
    </row>
    <row r="3354" spans="1:6" x14ac:dyDescent="0.35">
      <c r="A3354" t="s">
        <v>3433</v>
      </c>
      <c r="B3354">
        <v>1986</v>
      </c>
      <c r="C3354" t="s">
        <v>54</v>
      </c>
      <c r="D3354" t="s">
        <v>73</v>
      </c>
      <c r="E3354" t="s">
        <v>74</v>
      </c>
      <c r="F3354">
        <v>1</v>
      </c>
    </row>
    <row r="3355" spans="1:6" x14ac:dyDescent="0.35">
      <c r="A3355" t="s">
        <v>3434</v>
      </c>
      <c r="B3355">
        <v>1986</v>
      </c>
      <c r="C3355" t="s">
        <v>54</v>
      </c>
      <c r="D3355" t="s">
        <v>73</v>
      </c>
      <c r="E3355" t="s">
        <v>74</v>
      </c>
      <c r="F3355">
        <v>1</v>
      </c>
    </row>
    <row r="3356" spans="1:6" x14ac:dyDescent="0.35">
      <c r="A3356" t="s">
        <v>3435</v>
      </c>
      <c r="B3356">
        <v>1986</v>
      </c>
      <c r="C3356" t="s">
        <v>56</v>
      </c>
      <c r="D3356" t="s">
        <v>73</v>
      </c>
      <c r="E3356" t="s">
        <v>74</v>
      </c>
      <c r="F3356">
        <v>1</v>
      </c>
    </row>
    <row r="3357" spans="1:6" x14ac:dyDescent="0.35">
      <c r="A3357" t="s">
        <v>3436</v>
      </c>
      <c r="B3357">
        <v>1986</v>
      </c>
      <c r="C3357" t="s">
        <v>54</v>
      </c>
      <c r="D3357" t="s">
        <v>73</v>
      </c>
      <c r="E3357" t="s">
        <v>76</v>
      </c>
      <c r="F3357">
        <v>1</v>
      </c>
    </row>
    <row r="3358" spans="1:6" x14ac:dyDescent="0.35">
      <c r="A3358" t="s">
        <v>3437</v>
      </c>
      <c r="B3358">
        <v>1986</v>
      </c>
      <c r="C3358" t="s">
        <v>55</v>
      </c>
      <c r="D3358" t="s">
        <v>73</v>
      </c>
      <c r="E3358" t="s">
        <v>76</v>
      </c>
      <c r="F3358">
        <v>1</v>
      </c>
    </row>
    <row r="3359" spans="1:6" x14ac:dyDescent="0.35">
      <c r="A3359" t="s">
        <v>3438</v>
      </c>
      <c r="B3359">
        <v>1986</v>
      </c>
      <c r="C3359" t="s">
        <v>55</v>
      </c>
      <c r="D3359" t="s">
        <v>73</v>
      </c>
      <c r="E3359" t="s">
        <v>76</v>
      </c>
      <c r="F3359">
        <v>1</v>
      </c>
    </row>
    <row r="3360" spans="1:6" x14ac:dyDescent="0.35">
      <c r="A3360" t="s">
        <v>3439</v>
      </c>
      <c r="B3360">
        <v>1986</v>
      </c>
      <c r="C3360" t="s">
        <v>54</v>
      </c>
      <c r="D3360" t="s">
        <v>73</v>
      </c>
      <c r="E3360" t="s">
        <v>76</v>
      </c>
      <c r="F3360">
        <v>1</v>
      </c>
    </row>
    <row r="3361" spans="1:6" x14ac:dyDescent="0.35">
      <c r="A3361" t="s">
        <v>3440</v>
      </c>
      <c r="B3361">
        <v>1986</v>
      </c>
      <c r="C3361" t="s">
        <v>55</v>
      </c>
      <c r="D3361" t="s">
        <v>73</v>
      </c>
      <c r="E3361" t="s">
        <v>76</v>
      </c>
      <c r="F3361">
        <v>1</v>
      </c>
    </row>
    <row r="3362" spans="1:6" x14ac:dyDescent="0.35">
      <c r="A3362" t="s">
        <v>3441</v>
      </c>
      <c r="B3362">
        <v>1986</v>
      </c>
      <c r="C3362" t="s">
        <v>55</v>
      </c>
      <c r="D3362" t="s">
        <v>73</v>
      </c>
      <c r="E3362" t="s">
        <v>76</v>
      </c>
      <c r="F3362">
        <v>1</v>
      </c>
    </row>
    <row r="3363" spans="1:6" x14ac:dyDescent="0.35">
      <c r="A3363" t="s">
        <v>3442</v>
      </c>
      <c r="B3363">
        <v>1986</v>
      </c>
      <c r="C3363" t="s">
        <v>55</v>
      </c>
      <c r="D3363" t="s">
        <v>73</v>
      </c>
      <c r="E3363" t="s">
        <v>76</v>
      </c>
      <c r="F3363">
        <v>1</v>
      </c>
    </row>
    <row r="3364" spans="1:6" x14ac:dyDescent="0.35">
      <c r="A3364" t="s">
        <v>3443</v>
      </c>
      <c r="B3364">
        <v>1986</v>
      </c>
      <c r="C3364" t="s">
        <v>55</v>
      </c>
      <c r="D3364" t="s">
        <v>73</v>
      </c>
      <c r="E3364" t="s">
        <v>76</v>
      </c>
      <c r="F3364">
        <v>1</v>
      </c>
    </row>
    <row r="3365" spans="1:6" x14ac:dyDescent="0.35">
      <c r="A3365" t="s">
        <v>3444</v>
      </c>
      <c r="B3365">
        <v>1986</v>
      </c>
      <c r="C3365" t="s">
        <v>55</v>
      </c>
      <c r="D3365" t="s">
        <v>73</v>
      </c>
      <c r="E3365" t="s">
        <v>76</v>
      </c>
      <c r="F3365">
        <v>1</v>
      </c>
    </row>
    <row r="3366" spans="1:6" x14ac:dyDescent="0.35">
      <c r="A3366" t="s">
        <v>3445</v>
      </c>
      <c r="B3366">
        <v>1986</v>
      </c>
      <c r="C3366" t="s">
        <v>55</v>
      </c>
      <c r="D3366" t="s">
        <v>73</v>
      </c>
      <c r="E3366" t="s">
        <v>76</v>
      </c>
      <c r="F3366">
        <v>1</v>
      </c>
    </row>
    <row r="3367" spans="1:6" x14ac:dyDescent="0.35">
      <c r="A3367" t="s">
        <v>3446</v>
      </c>
      <c r="B3367">
        <v>1986</v>
      </c>
      <c r="C3367" t="s">
        <v>54</v>
      </c>
      <c r="D3367" t="s">
        <v>73</v>
      </c>
      <c r="E3367" t="s">
        <v>76</v>
      </c>
      <c r="F3367">
        <v>1</v>
      </c>
    </row>
    <row r="3368" spans="1:6" x14ac:dyDescent="0.35">
      <c r="A3368" t="s">
        <v>3447</v>
      </c>
      <c r="B3368">
        <v>1986</v>
      </c>
      <c r="C3368" t="s">
        <v>54</v>
      </c>
      <c r="D3368" t="s">
        <v>73</v>
      </c>
      <c r="E3368" t="s">
        <v>76</v>
      </c>
      <c r="F3368">
        <v>1</v>
      </c>
    </row>
    <row r="3369" spans="1:6" x14ac:dyDescent="0.35">
      <c r="A3369" t="s">
        <v>3448</v>
      </c>
      <c r="B3369">
        <v>1986</v>
      </c>
      <c r="C3369" t="s">
        <v>56</v>
      </c>
      <c r="D3369" t="s">
        <v>73</v>
      </c>
      <c r="E3369" t="s">
        <v>76</v>
      </c>
      <c r="F3369">
        <v>1</v>
      </c>
    </row>
    <row r="3370" spans="1:6" x14ac:dyDescent="0.35">
      <c r="A3370" t="s">
        <v>3449</v>
      </c>
      <c r="B3370">
        <v>1986</v>
      </c>
      <c r="C3370" t="s">
        <v>56</v>
      </c>
      <c r="D3370" t="s">
        <v>73</v>
      </c>
      <c r="E3370" t="s">
        <v>76</v>
      </c>
      <c r="F3370">
        <v>1</v>
      </c>
    </row>
    <row r="3371" spans="1:6" x14ac:dyDescent="0.35">
      <c r="A3371" t="s">
        <v>3450</v>
      </c>
      <c r="B3371">
        <v>1986</v>
      </c>
      <c r="C3371" t="s">
        <v>56</v>
      </c>
      <c r="D3371" t="s">
        <v>73</v>
      </c>
      <c r="E3371" t="s">
        <v>76</v>
      </c>
      <c r="F3371">
        <v>1</v>
      </c>
    </row>
    <row r="3372" spans="1:6" x14ac:dyDescent="0.35">
      <c r="A3372" t="s">
        <v>3451</v>
      </c>
      <c r="B3372">
        <v>1986</v>
      </c>
      <c r="C3372" t="s">
        <v>56</v>
      </c>
      <c r="D3372" t="s">
        <v>73</v>
      </c>
      <c r="E3372" t="s">
        <v>76</v>
      </c>
      <c r="F3372">
        <v>1</v>
      </c>
    </row>
    <row r="3373" spans="1:6" x14ac:dyDescent="0.35">
      <c r="A3373" t="s">
        <v>3452</v>
      </c>
      <c r="B3373">
        <v>1986</v>
      </c>
      <c r="C3373" t="s">
        <v>55</v>
      </c>
      <c r="D3373" t="s">
        <v>73</v>
      </c>
      <c r="E3373" t="s">
        <v>76</v>
      </c>
      <c r="F3373">
        <v>1</v>
      </c>
    </row>
    <row r="3374" spans="1:6" x14ac:dyDescent="0.35">
      <c r="A3374" t="s">
        <v>3453</v>
      </c>
      <c r="B3374">
        <v>1986</v>
      </c>
      <c r="C3374" t="s">
        <v>54</v>
      </c>
      <c r="D3374" t="s">
        <v>73</v>
      </c>
      <c r="E3374" t="s">
        <v>76</v>
      </c>
      <c r="F3374">
        <v>1</v>
      </c>
    </row>
    <row r="3375" spans="1:6" x14ac:dyDescent="0.35">
      <c r="A3375" t="s">
        <v>3454</v>
      </c>
      <c r="B3375">
        <v>1986</v>
      </c>
      <c r="C3375" t="s">
        <v>55</v>
      </c>
      <c r="D3375" t="s">
        <v>73</v>
      </c>
      <c r="E3375" t="s">
        <v>76</v>
      </c>
      <c r="F3375">
        <v>1</v>
      </c>
    </row>
    <row r="3376" spans="1:6" x14ac:dyDescent="0.35">
      <c r="A3376" t="s">
        <v>3455</v>
      </c>
      <c r="B3376">
        <v>1986</v>
      </c>
      <c r="C3376" t="s">
        <v>55</v>
      </c>
      <c r="D3376" t="s">
        <v>73</v>
      </c>
      <c r="E3376" t="s">
        <v>76</v>
      </c>
      <c r="F3376">
        <v>1</v>
      </c>
    </row>
    <row r="3377" spans="1:6" x14ac:dyDescent="0.35">
      <c r="A3377" t="s">
        <v>3456</v>
      </c>
      <c r="B3377">
        <v>1986</v>
      </c>
      <c r="C3377" t="s">
        <v>55</v>
      </c>
      <c r="D3377" t="s">
        <v>73</v>
      </c>
      <c r="E3377" t="s">
        <v>76</v>
      </c>
      <c r="F3377">
        <v>1</v>
      </c>
    </row>
    <row r="3378" spans="1:6" x14ac:dyDescent="0.35">
      <c r="A3378" t="s">
        <v>3457</v>
      </c>
      <c r="B3378">
        <v>1986</v>
      </c>
      <c r="C3378" t="s">
        <v>56</v>
      </c>
      <c r="D3378" t="s">
        <v>73</v>
      </c>
      <c r="E3378" t="s">
        <v>76</v>
      </c>
      <c r="F3378">
        <v>1</v>
      </c>
    </row>
    <row r="3379" spans="1:6" x14ac:dyDescent="0.35">
      <c r="A3379" t="s">
        <v>3458</v>
      </c>
      <c r="B3379">
        <v>1986</v>
      </c>
      <c r="C3379" t="s">
        <v>55</v>
      </c>
      <c r="D3379" t="s">
        <v>73</v>
      </c>
      <c r="E3379" t="s">
        <v>76</v>
      </c>
      <c r="F3379">
        <v>1</v>
      </c>
    </row>
    <row r="3380" spans="1:6" x14ac:dyDescent="0.35">
      <c r="A3380" t="s">
        <v>3459</v>
      </c>
      <c r="B3380">
        <v>1986</v>
      </c>
      <c r="C3380" t="s">
        <v>54</v>
      </c>
      <c r="D3380" t="s">
        <v>73</v>
      </c>
      <c r="E3380" t="s">
        <v>76</v>
      </c>
      <c r="F3380">
        <v>1</v>
      </c>
    </row>
    <row r="3381" spans="1:6" x14ac:dyDescent="0.35">
      <c r="A3381" t="s">
        <v>3460</v>
      </c>
      <c r="B3381">
        <v>1986</v>
      </c>
      <c r="C3381" t="s">
        <v>55</v>
      </c>
      <c r="D3381" t="s">
        <v>73</v>
      </c>
      <c r="E3381" t="s">
        <v>76</v>
      </c>
      <c r="F3381">
        <v>1</v>
      </c>
    </row>
    <row r="3382" spans="1:6" x14ac:dyDescent="0.35">
      <c r="A3382" t="s">
        <v>3461</v>
      </c>
      <c r="B3382">
        <v>1986</v>
      </c>
      <c r="C3382" t="s">
        <v>56</v>
      </c>
      <c r="D3382" t="s">
        <v>441</v>
      </c>
      <c r="E3382" t="s">
        <v>76</v>
      </c>
      <c r="F3382">
        <v>1</v>
      </c>
    </row>
    <row r="3383" spans="1:6" x14ac:dyDescent="0.35">
      <c r="A3383" t="s">
        <v>3462</v>
      </c>
      <c r="B3383">
        <v>1986</v>
      </c>
      <c r="C3383" t="s">
        <v>56</v>
      </c>
      <c r="D3383" t="s">
        <v>73</v>
      </c>
      <c r="E3383" t="s">
        <v>76</v>
      </c>
      <c r="F3383">
        <v>1</v>
      </c>
    </row>
    <row r="3384" spans="1:6" x14ac:dyDescent="0.35">
      <c r="A3384" t="s">
        <v>3463</v>
      </c>
      <c r="B3384">
        <v>1986</v>
      </c>
      <c r="C3384" t="s">
        <v>54</v>
      </c>
      <c r="D3384" t="s">
        <v>73</v>
      </c>
      <c r="E3384" t="s">
        <v>76</v>
      </c>
      <c r="F3384">
        <v>1</v>
      </c>
    </row>
    <row r="3385" spans="1:6" x14ac:dyDescent="0.35">
      <c r="A3385" t="s">
        <v>3464</v>
      </c>
      <c r="B3385">
        <v>1986</v>
      </c>
      <c r="C3385" t="s">
        <v>54</v>
      </c>
      <c r="D3385" t="s">
        <v>117</v>
      </c>
      <c r="E3385" t="s">
        <v>76</v>
      </c>
      <c r="F3385">
        <v>0</v>
      </c>
    </row>
    <row r="3386" spans="1:6" x14ac:dyDescent="0.35">
      <c r="A3386" t="s">
        <v>3465</v>
      </c>
      <c r="B3386">
        <v>1986</v>
      </c>
      <c r="C3386" t="s">
        <v>55</v>
      </c>
      <c r="D3386" t="s">
        <v>73</v>
      </c>
      <c r="E3386" t="s">
        <v>76</v>
      </c>
      <c r="F3386">
        <v>1</v>
      </c>
    </row>
    <row r="3387" spans="1:6" x14ac:dyDescent="0.35">
      <c r="A3387" t="s">
        <v>3466</v>
      </c>
      <c r="B3387">
        <v>1986</v>
      </c>
      <c r="C3387" t="s">
        <v>55</v>
      </c>
      <c r="D3387" t="s">
        <v>73</v>
      </c>
      <c r="E3387" t="s">
        <v>76</v>
      </c>
      <c r="F3387">
        <v>1</v>
      </c>
    </row>
    <row r="3388" spans="1:6" x14ac:dyDescent="0.35">
      <c r="A3388" t="s">
        <v>3467</v>
      </c>
      <c r="B3388">
        <v>1986</v>
      </c>
      <c r="C3388" t="s">
        <v>54</v>
      </c>
      <c r="D3388" t="s">
        <v>73</v>
      </c>
      <c r="E3388" t="s">
        <v>76</v>
      </c>
      <c r="F3388">
        <v>1</v>
      </c>
    </row>
    <row r="3389" spans="1:6" x14ac:dyDescent="0.35">
      <c r="A3389" t="s">
        <v>3468</v>
      </c>
      <c r="B3389">
        <v>1986</v>
      </c>
      <c r="C3389" t="s">
        <v>54</v>
      </c>
      <c r="D3389" t="s">
        <v>117</v>
      </c>
      <c r="E3389" t="s">
        <v>76</v>
      </c>
      <c r="F3389">
        <v>0</v>
      </c>
    </row>
    <row r="3390" spans="1:6" x14ac:dyDescent="0.35">
      <c r="A3390" t="s">
        <v>3469</v>
      </c>
      <c r="B3390">
        <v>1986</v>
      </c>
      <c r="C3390" t="s">
        <v>55</v>
      </c>
      <c r="D3390" t="s">
        <v>73</v>
      </c>
      <c r="E3390" t="s">
        <v>76</v>
      </c>
      <c r="F3390">
        <v>1</v>
      </c>
    </row>
    <row r="3391" spans="1:6" x14ac:dyDescent="0.35">
      <c r="A3391" t="s">
        <v>3470</v>
      </c>
      <c r="B3391">
        <v>1986</v>
      </c>
      <c r="C3391" t="s">
        <v>56</v>
      </c>
      <c r="D3391" t="s">
        <v>73</v>
      </c>
      <c r="E3391" t="s">
        <v>76</v>
      </c>
      <c r="F3391">
        <v>1</v>
      </c>
    </row>
    <row r="3392" spans="1:6" x14ac:dyDescent="0.35">
      <c r="A3392" t="s">
        <v>3471</v>
      </c>
      <c r="B3392">
        <v>1986</v>
      </c>
      <c r="C3392" t="s">
        <v>54</v>
      </c>
      <c r="D3392" t="s">
        <v>73</v>
      </c>
      <c r="E3392" t="s">
        <v>76</v>
      </c>
      <c r="F3392">
        <v>1</v>
      </c>
    </row>
    <row r="3393" spans="1:6" x14ac:dyDescent="0.35">
      <c r="A3393" t="s">
        <v>3472</v>
      </c>
      <c r="B3393">
        <v>1986</v>
      </c>
      <c r="C3393" t="s">
        <v>56</v>
      </c>
      <c r="D3393" t="s">
        <v>73</v>
      </c>
      <c r="E3393" t="s">
        <v>76</v>
      </c>
      <c r="F3393">
        <v>1</v>
      </c>
    </row>
    <row r="3394" spans="1:6" x14ac:dyDescent="0.35">
      <c r="A3394" t="s">
        <v>3473</v>
      </c>
      <c r="B3394">
        <v>1986</v>
      </c>
      <c r="C3394" t="s">
        <v>56</v>
      </c>
      <c r="D3394" t="s">
        <v>73</v>
      </c>
      <c r="E3394" t="s">
        <v>76</v>
      </c>
      <c r="F3394">
        <v>1</v>
      </c>
    </row>
    <row r="3395" spans="1:6" x14ac:dyDescent="0.35">
      <c r="A3395" t="s">
        <v>3474</v>
      </c>
      <c r="B3395">
        <v>1986</v>
      </c>
      <c r="C3395" t="s">
        <v>56</v>
      </c>
      <c r="D3395" t="s">
        <v>73</v>
      </c>
      <c r="E3395" t="s">
        <v>76</v>
      </c>
      <c r="F3395">
        <v>1</v>
      </c>
    </row>
    <row r="3396" spans="1:6" x14ac:dyDescent="0.35">
      <c r="A3396" t="s">
        <v>3475</v>
      </c>
      <c r="B3396">
        <v>1986</v>
      </c>
      <c r="C3396" t="s">
        <v>56</v>
      </c>
      <c r="D3396" t="s">
        <v>73</v>
      </c>
      <c r="E3396" t="s">
        <v>76</v>
      </c>
      <c r="F3396">
        <v>1</v>
      </c>
    </row>
    <row r="3397" spans="1:6" x14ac:dyDescent="0.35">
      <c r="A3397" t="s">
        <v>3476</v>
      </c>
      <c r="B3397">
        <v>1986</v>
      </c>
      <c r="C3397" t="s">
        <v>56</v>
      </c>
      <c r="D3397" t="s">
        <v>73</v>
      </c>
      <c r="E3397" t="s">
        <v>76</v>
      </c>
      <c r="F3397">
        <v>1</v>
      </c>
    </row>
    <row r="3398" spans="1:6" x14ac:dyDescent="0.35">
      <c r="A3398" t="s">
        <v>3477</v>
      </c>
      <c r="B3398">
        <v>1986</v>
      </c>
      <c r="C3398" t="s">
        <v>56</v>
      </c>
      <c r="D3398" t="s">
        <v>73</v>
      </c>
      <c r="E3398" t="s">
        <v>76</v>
      </c>
      <c r="F3398">
        <v>1</v>
      </c>
    </row>
    <row r="3399" spans="1:6" x14ac:dyDescent="0.35">
      <c r="A3399" t="s">
        <v>3478</v>
      </c>
      <c r="B3399">
        <v>1986</v>
      </c>
      <c r="C3399" t="s">
        <v>56</v>
      </c>
      <c r="D3399" t="s">
        <v>73</v>
      </c>
      <c r="E3399" t="s">
        <v>76</v>
      </c>
      <c r="F3399">
        <v>1</v>
      </c>
    </row>
    <row r="3400" spans="1:6" x14ac:dyDescent="0.35">
      <c r="A3400" t="s">
        <v>3479</v>
      </c>
      <c r="B3400">
        <v>1986</v>
      </c>
      <c r="C3400" t="s">
        <v>56</v>
      </c>
      <c r="D3400" t="s">
        <v>73</v>
      </c>
      <c r="E3400" t="s">
        <v>76</v>
      </c>
      <c r="F3400">
        <v>1</v>
      </c>
    </row>
    <row r="3401" spans="1:6" x14ac:dyDescent="0.35">
      <c r="A3401" t="s">
        <v>3480</v>
      </c>
      <c r="B3401">
        <v>1986</v>
      </c>
      <c r="C3401" t="s">
        <v>55</v>
      </c>
      <c r="D3401" t="s">
        <v>73</v>
      </c>
      <c r="E3401" t="s">
        <v>76</v>
      </c>
      <c r="F3401">
        <v>1</v>
      </c>
    </row>
    <row r="3402" spans="1:6" x14ac:dyDescent="0.35">
      <c r="A3402" t="s">
        <v>3481</v>
      </c>
      <c r="B3402">
        <v>1986</v>
      </c>
      <c r="C3402" t="s">
        <v>56</v>
      </c>
      <c r="D3402" t="s">
        <v>73</v>
      </c>
      <c r="E3402" t="s">
        <v>76</v>
      </c>
      <c r="F3402">
        <v>1</v>
      </c>
    </row>
    <row r="3403" spans="1:6" x14ac:dyDescent="0.35">
      <c r="A3403" t="s">
        <v>3482</v>
      </c>
      <c r="B3403">
        <v>1986</v>
      </c>
      <c r="C3403" t="s">
        <v>56</v>
      </c>
      <c r="D3403" t="s">
        <v>73</v>
      </c>
      <c r="E3403" t="s">
        <v>76</v>
      </c>
      <c r="F3403">
        <v>1</v>
      </c>
    </row>
    <row r="3404" spans="1:6" x14ac:dyDescent="0.35">
      <c r="A3404" t="s">
        <v>3483</v>
      </c>
      <c r="B3404">
        <v>1986</v>
      </c>
      <c r="C3404" t="s">
        <v>56</v>
      </c>
      <c r="D3404" t="s">
        <v>73</v>
      </c>
      <c r="E3404" t="s">
        <v>76</v>
      </c>
      <c r="F3404">
        <v>1</v>
      </c>
    </row>
    <row r="3405" spans="1:6" x14ac:dyDescent="0.35">
      <c r="A3405" t="s">
        <v>3484</v>
      </c>
      <c r="B3405">
        <v>1986</v>
      </c>
      <c r="C3405" t="s">
        <v>56</v>
      </c>
      <c r="D3405" t="s">
        <v>73</v>
      </c>
      <c r="E3405" t="s">
        <v>76</v>
      </c>
      <c r="F3405">
        <v>1</v>
      </c>
    </row>
    <row r="3406" spans="1:6" x14ac:dyDescent="0.35">
      <c r="A3406" t="s">
        <v>3485</v>
      </c>
      <c r="B3406">
        <v>1986</v>
      </c>
      <c r="C3406" t="s">
        <v>56</v>
      </c>
      <c r="D3406" t="s">
        <v>73</v>
      </c>
      <c r="E3406" t="s">
        <v>76</v>
      </c>
      <c r="F3406">
        <v>1</v>
      </c>
    </row>
    <row r="3407" spans="1:6" x14ac:dyDescent="0.35">
      <c r="A3407" t="s">
        <v>3486</v>
      </c>
      <c r="B3407">
        <v>1986</v>
      </c>
      <c r="C3407" t="s">
        <v>56</v>
      </c>
      <c r="D3407" t="s">
        <v>73</v>
      </c>
      <c r="E3407" t="s">
        <v>76</v>
      </c>
      <c r="F3407">
        <v>1</v>
      </c>
    </row>
    <row r="3408" spans="1:6" x14ac:dyDescent="0.35">
      <c r="A3408" t="s">
        <v>3487</v>
      </c>
      <c r="B3408">
        <v>1986</v>
      </c>
      <c r="C3408" t="s">
        <v>56</v>
      </c>
      <c r="D3408" t="s">
        <v>73</v>
      </c>
      <c r="E3408" t="s">
        <v>76</v>
      </c>
      <c r="F3408">
        <v>1</v>
      </c>
    </row>
    <row r="3409" spans="1:6" x14ac:dyDescent="0.35">
      <c r="A3409" t="s">
        <v>3488</v>
      </c>
      <c r="B3409">
        <v>1986</v>
      </c>
      <c r="C3409" t="s">
        <v>56</v>
      </c>
      <c r="D3409" t="s">
        <v>73</v>
      </c>
      <c r="E3409" t="s">
        <v>76</v>
      </c>
      <c r="F3409">
        <v>1</v>
      </c>
    </row>
    <row r="3410" spans="1:6" x14ac:dyDescent="0.35">
      <c r="A3410" t="s">
        <v>3489</v>
      </c>
      <c r="B3410">
        <v>1986</v>
      </c>
      <c r="C3410" t="s">
        <v>56</v>
      </c>
      <c r="D3410" t="s">
        <v>73</v>
      </c>
      <c r="E3410" t="s">
        <v>76</v>
      </c>
      <c r="F3410">
        <v>1</v>
      </c>
    </row>
    <row r="3411" spans="1:6" x14ac:dyDescent="0.35">
      <c r="A3411" t="s">
        <v>3490</v>
      </c>
      <c r="B3411">
        <v>1986</v>
      </c>
      <c r="C3411" t="s">
        <v>56</v>
      </c>
      <c r="D3411" t="s">
        <v>73</v>
      </c>
      <c r="E3411" t="s">
        <v>76</v>
      </c>
      <c r="F3411">
        <v>1</v>
      </c>
    </row>
    <row r="3412" spans="1:6" x14ac:dyDescent="0.35">
      <c r="A3412" t="s">
        <v>3491</v>
      </c>
      <c r="B3412">
        <v>1986</v>
      </c>
      <c r="C3412" t="s">
        <v>56</v>
      </c>
      <c r="D3412" t="s">
        <v>73</v>
      </c>
      <c r="E3412" t="s">
        <v>76</v>
      </c>
      <c r="F3412">
        <v>1</v>
      </c>
    </row>
    <row r="3413" spans="1:6" x14ac:dyDescent="0.35">
      <c r="A3413" t="s">
        <v>3492</v>
      </c>
      <c r="B3413">
        <v>1986</v>
      </c>
      <c r="C3413" t="s">
        <v>56</v>
      </c>
      <c r="D3413" t="s">
        <v>73</v>
      </c>
      <c r="E3413" t="s">
        <v>76</v>
      </c>
      <c r="F3413">
        <v>1</v>
      </c>
    </row>
    <row r="3414" spans="1:6" x14ac:dyDescent="0.35">
      <c r="A3414" t="s">
        <v>3493</v>
      </c>
      <c r="B3414">
        <v>1986</v>
      </c>
      <c r="C3414" t="s">
        <v>56</v>
      </c>
      <c r="D3414" t="s">
        <v>73</v>
      </c>
      <c r="E3414" t="s">
        <v>76</v>
      </c>
      <c r="F3414">
        <v>1</v>
      </c>
    </row>
    <row r="3415" spans="1:6" x14ac:dyDescent="0.35">
      <c r="A3415" t="s">
        <v>3494</v>
      </c>
      <c r="B3415">
        <v>1986</v>
      </c>
      <c r="C3415" t="s">
        <v>56</v>
      </c>
      <c r="D3415" t="s">
        <v>73</v>
      </c>
      <c r="E3415" t="s">
        <v>76</v>
      </c>
      <c r="F3415">
        <v>1</v>
      </c>
    </row>
    <row r="3416" spans="1:6" x14ac:dyDescent="0.35">
      <c r="A3416" t="s">
        <v>3495</v>
      </c>
      <c r="B3416">
        <v>1986</v>
      </c>
      <c r="C3416" t="s">
        <v>56</v>
      </c>
      <c r="D3416" t="s">
        <v>73</v>
      </c>
      <c r="E3416" t="s">
        <v>76</v>
      </c>
      <c r="F3416">
        <v>1</v>
      </c>
    </row>
    <row r="3417" spans="1:6" x14ac:dyDescent="0.35">
      <c r="A3417" t="s">
        <v>3496</v>
      </c>
      <c r="B3417">
        <v>1986</v>
      </c>
      <c r="C3417" t="s">
        <v>56</v>
      </c>
      <c r="D3417" t="s">
        <v>73</v>
      </c>
      <c r="E3417" t="s">
        <v>76</v>
      </c>
      <c r="F3417">
        <v>1</v>
      </c>
    </row>
    <row r="3418" spans="1:6" x14ac:dyDescent="0.35">
      <c r="A3418" t="s">
        <v>3497</v>
      </c>
      <c r="B3418">
        <v>1986</v>
      </c>
      <c r="C3418" t="s">
        <v>54</v>
      </c>
      <c r="D3418" t="s">
        <v>73</v>
      </c>
      <c r="E3418" t="s">
        <v>76</v>
      </c>
      <c r="F3418">
        <v>1</v>
      </c>
    </row>
    <row r="3419" spans="1:6" x14ac:dyDescent="0.35">
      <c r="A3419" t="s">
        <v>3498</v>
      </c>
      <c r="B3419">
        <v>1986</v>
      </c>
      <c r="C3419" t="s">
        <v>56</v>
      </c>
      <c r="D3419" t="s">
        <v>73</v>
      </c>
      <c r="E3419" t="s">
        <v>76</v>
      </c>
      <c r="F3419">
        <v>1</v>
      </c>
    </row>
    <row r="3420" spans="1:6" x14ac:dyDescent="0.35">
      <c r="A3420" t="s">
        <v>3499</v>
      </c>
      <c r="B3420">
        <v>1986</v>
      </c>
      <c r="C3420" t="s">
        <v>54</v>
      </c>
      <c r="D3420" t="s">
        <v>73</v>
      </c>
      <c r="E3420" t="s">
        <v>76</v>
      </c>
      <c r="F3420">
        <v>1</v>
      </c>
    </row>
    <row r="3421" spans="1:6" x14ac:dyDescent="0.35">
      <c r="A3421" t="s">
        <v>3500</v>
      </c>
      <c r="B3421">
        <v>1986</v>
      </c>
      <c r="C3421" t="s">
        <v>54</v>
      </c>
      <c r="D3421" t="s">
        <v>73</v>
      </c>
      <c r="E3421" t="s">
        <v>1288</v>
      </c>
      <c r="F3421">
        <v>1</v>
      </c>
    </row>
    <row r="3422" spans="1:6" x14ac:dyDescent="0.35">
      <c r="A3422" t="s">
        <v>3501</v>
      </c>
      <c r="B3422">
        <v>1986</v>
      </c>
      <c r="C3422" t="s">
        <v>54</v>
      </c>
      <c r="D3422" t="s">
        <v>73</v>
      </c>
      <c r="E3422" t="s">
        <v>1288</v>
      </c>
      <c r="F3422">
        <v>1</v>
      </c>
    </row>
    <row r="3423" spans="1:6" x14ac:dyDescent="0.35">
      <c r="A3423" t="s">
        <v>3502</v>
      </c>
      <c r="B3423">
        <v>1986</v>
      </c>
      <c r="C3423" t="s">
        <v>54</v>
      </c>
      <c r="D3423" t="s">
        <v>73</v>
      </c>
      <c r="E3423" t="s">
        <v>406</v>
      </c>
      <c r="F3423">
        <v>1</v>
      </c>
    </row>
    <row r="3424" spans="1:6" x14ac:dyDescent="0.35">
      <c r="A3424" t="s">
        <v>3503</v>
      </c>
      <c r="B3424">
        <v>1986</v>
      </c>
      <c r="C3424" t="s">
        <v>55</v>
      </c>
      <c r="D3424" t="s">
        <v>73</v>
      </c>
      <c r="E3424" t="s">
        <v>406</v>
      </c>
      <c r="F3424">
        <v>1</v>
      </c>
    </row>
    <row r="3425" spans="1:6" x14ac:dyDescent="0.35">
      <c r="A3425" t="s">
        <v>3504</v>
      </c>
      <c r="B3425">
        <v>1986</v>
      </c>
      <c r="C3425" t="s">
        <v>55</v>
      </c>
      <c r="D3425" t="s">
        <v>441</v>
      </c>
      <c r="E3425" t="s">
        <v>406</v>
      </c>
      <c r="F3425">
        <v>1</v>
      </c>
    </row>
    <row r="3426" spans="1:6" x14ac:dyDescent="0.35">
      <c r="A3426" t="s">
        <v>3505</v>
      </c>
      <c r="B3426">
        <v>1986</v>
      </c>
      <c r="C3426" t="s">
        <v>55</v>
      </c>
      <c r="D3426" t="s">
        <v>73</v>
      </c>
      <c r="E3426" t="s">
        <v>406</v>
      </c>
      <c r="F3426">
        <v>1</v>
      </c>
    </row>
    <row r="3427" spans="1:6" x14ac:dyDescent="0.35">
      <c r="A3427" t="s">
        <v>3506</v>
      </c>
      <c r="B3427">
        <v>1986</v>
      </c>
      <c r="C3427" t="s">
        <v>54</v>
      </c>
      <c r="D3427" t="s">
        <v>73</v>
      </c>
      <c r="E3427" t="s">
        <v>406</v>
      </c>
      <c r="F3427">
        <v>1</v>
      </c>
    </row>
    <row r="3428" spans="1:6" x14ac:dyDescent="0.35">
      <c r="A3428" t="s">
        <v>3507</v>
      </c>
      <c r="B3428">
        <v>1986</v>
      </c>
      <c r="C3428" t="s">
        <v>55</v>
      </c>
      <c r="D3428" t="s">
        <v>73</v>
      </c>
      <c r="E3428" t="s">
        <v>406</v>
      </c>
      <c r="F3428">
        <v>1</v>
      </c>
    </row>
    <row r="3429" spans="1:6" x14ac:dyDescent="0.35">
      <c r="A3429" t="s">
        <v>3508</v>
      </c>
      <c r="B3429">
        <v>1986</v>
      </c>
      <c r="C3429" t="s">
        <v>54</v>
      </c>
      <c r="D3429" t="s">
        <v>73</v>
      </c>
      <c r="E3429" t="s">
        <v>406</v>
      </c>
      <c r="F3429">
        <v>1</v>
      </c>
    </row>
    <row r="3430" spans="1:6" x14ac:dyDescent="0.35">
      <c r="A3430" t="s">
        <v>3509</v>
      </c>
      <c r="B3430">
        <v>1986</v>
      </c>
      <c r="C3430" t="s">
        <v>56</v>
      </c>
      <c r="D3430" t="s">
        <v>73</v>
      </c>
      <c r="E3430" t="s">
        <v>406</v>
      </c>
      <c r="F3430">
        <v>1</v>
      </c>
    </row>
    <row r="3431" spans="1:6" x14ac:dyDescent="0.35">
      <c r="A3431" t="s">
        <v>3510</v>
      </c>
      <c r="B3431">
        <v>1986</v>
      </c>
      <c r="C3431" t="s">
        <v>56</v>
      </c>
      <c r="D3431" t="s">
        <v>117</v>
      </c>
      <c r="E3431" t="s">
        <v>406</v>
      </c>
      <c r="F3431">
        <v>1</v>
      </c>
    </row>
    <row r="3432" spans="1:6" x14ac:dyDescent="0.35">
      <c r="A3432" t="s">
        <v>3511</v>
      </c>
      <c r="B3432">
        <v>1986</v>
      </c>
      <c r="C3432" t="s">
        <v>56</v>
      </c>
      <c r="D3432" t="s">
        <v>73</v>
      </c>
      <c r="E3432" t="s">
        <v>406</v>
      </c>
      <c r="F3432">
        <v>1</v>
      </c>
    </row>
    <row r="3433" spans="1:6" x14ac:dyDescent="0.35">
      <c r="A3433" t="s">
        <v>3512</v>
      </c>
      <c r="B3433">
        <v>1986</v>
      </c>
      <c r="C3433" t="s">
        <v>56</v>
      </c>
      <c r="D3433" t="s">
        <v>73</v>
      </c>
      <c r="E3433" t="s">
        <v>406</v>
      </c>
      <c r="F3433">
        <v>1</v>
      </c>
    </row>
    <row r="3434" spans="1:6" x14ac:dyDescent="0.35">
      <c r="A3434" t="s">
        <v>3513</v>
      </c>
      <c r="B3434">
        <v>1986</v>
      </c>
      <c r="C3434" t="s">
        <v>56</v>
      </c>
      <c r="D3434" t="s">
        <v>73</v>
      </c>
      <c r="E3434" t="s">
        <v>406</v>
      </c>
      <c r="F3434">
        <v>1</v>
      </c>
    </row>
    <row r="3435" spans="1:6" x14ac:dyDescent="0.35">
      <c r="A3435" t="s">
        <v>3514</v>
      </c>
      <c r="B3435">
        <v>1986</v>
      </c>
      <c r="C3435" t="s">
        <v>54</v>
      </c>
      <c r="D3435" t="s">
        <v>73</v>
      </c>
      <c r="E3435" t="s">
        <v>406</v>
      </c>
      <c r="F3435">
        <v>1</v>
      </c>
    </row>
    <row r="3436" spans="1:6" x14ac:dyDescent="0.35">
      <c r="A3436" t="s">
        <v>3515</v>
      </c>
      <c r="B3436">
        <v>1986</v>
      </c>
      <c r="C3436" t="s">
        <v>54</v>
      </c>
      <c r="D3436" t="s">
        <v>73</v>
      </c>
      <c r="E3436" t="s">
        <v>406</v>
      </c>
      <c r="F3436">
        <v>1</v>
      </c>
    </row>
    <row r="3437" spans="1:6" x14ac:dyDescent="0.35">
      <c r="A3437" t="s">
        <v>3516</v>
      </c>
      <c r="B3437">
        <v>1986</v>
      </c>
      <c r="C3437" t="s">
        <v>54</v>
      </c>
      <c r="D3437" t="s">
        <v>73</v>
      </c>
      <c r="E3437" t="s">
        <v>406</v>
      </c>
      <c r="F3437">
        <v>1</v>
      </c>
    </row>
    <row r="3438" spans="1:6" x14ac:dyDescent="0.35">
      <c r="A3438" t="s">
        <v>3517</v>
      </c>
      <c r="B3438">
        <v>1986</v>
      </c>
      <c r="C3438" t="s">
        <v>55</v>
      </c>
      <c r="D3438" t="s">
        <v>73</v>
      </c>
      <c r="E3438" t="s">
        <v>406</v>
      </c>
      <c r="F3438">
        <v>1</v>
      </c>
    </row>
    <row r="3439" spans="1:6" x14ac:dyDescent="0.35">
      <c r="A3439" t="s">
        <v>3518</v>
      </c>
      <c r="B3439">
        <v>1986</v>
      </c>
      <c r="C3439" t="s">
        <v>54</v>
      </c>
      <c r="D3439" t="s">
        <v>73</v>
      </c>
      <c r="E3439" t="s">
        <v>270</v>
      </c>
      <c r="F3439">
        <v>1</v>
      </c>
    </row>
    <row r="3440" spans="1:6" x14ac:dyDescent="0.35">
      <c r="A3440" t="s">
        <v>3519</v>
      </c>
      <c r="B3440">
        <v>1986</v>
      </c>
      <c r="C3440" t="s">
        <v>54</v>
      </c>
      <c r="D3440" t="s">
        <v>73</v>
      </c>
      <c r="E3440" t="s">
        <v>1288</v>
      </c>
      <c r="F3440">
        <v>1</v>
      </c>
    </row>
    <row r="3441" spans="1:6" x14ac:dyDescent="0.35">
      <c r="A3441" t="s">
        <v>3520</v>
      </c>
      <c r="B3441">
        <v>1987</v>
      </c>
      <c r="C3441" t="s">
        <v>56</v>
      </c>
      <c r="D3441" t="s">
        <v>73</v>
      </c>
      <c r="E3441" t="s">
        <v>270</v>
      </c>
      <c r="F3441">
        <v>1</v>
      </c>
    </row>
    <row r="3442" spans="1:6" x14ac:dyDescent="0.35">
      <c r="A3442" t="s">
        <v>3521</v>
      </c>
      <c r="B3442">
        <v>1987</v>
      </c>
      <c r="C3442" t="s">
        <v>56</v>
      </c>
      <c r="D3442" t="s">
        <v>73</v>
      </c>
      <c r="E3442" t="s">
        <v>270</v>
      </c>
      <c r="F3442">
        <v>1</v>
      </c>
    </row>
    <row r="3443" spans="1:6" x14ac:dyDescent="0.35">
      <c r="A3443" t="s">
        <v>3522</v>
      </c>
      <c r="B3443">
        <v>1987</v>
      </c>
      <c r="C3443" t="s">
        <v>56</v>
      </c>
      <c r="D3443" t="s">
        <v>73</v>
      </c>
      <c r="E3443" t="s">
        <v>270</v>
      </c>
      <c r="F3443">
        <v>1</v>
      </c>
    </row>
    <row r="3444" spans="1:6" x14ac:dyDescent="0.35">
      <c r="A3444" t="s">
        <v>3523</v>
      </c>
      <c r="B3444">
        <v>1987</v>
      </c>
      <c r="C3444" t="s">
        <v>56</v>
      </c>
      <c r="D3444" t="s">
        <v>73</v>
      </c>
      <c r="E3444" t="s">
        <v>270</v>
      </c>
      <c r="F3444">
        <v>1</v>
      </c>
    </row>
    <row r="3445" spans="1:6" x14ac:dyDescent="0.35">
      <c r="A3445" t="s">
        <v>3524</v>
      </c>
      <c r="B3445">
        <v>1987</v>
      </c>
      <c r="C3445" t="s">
        <v>54</v>
      </c>
      <c r="D3445" t="s">
        <v>73</v>
      </c>
      <c r="E3445" t="s">
        <v>270</v>
      </c>
      <c r="F3445">
        <v>1</v>
      </c>
    </row>
    <row r="3446" spans="1:6" x14ac:dyDescent="0.35">
      <c r="A3446" t="s">
        <v>3525</v>
      </c>
      <c r="B3446">
        <v>1987</v>
      </c>
      <c r="C3446" t="s">
        <v>54</v>
      </c>
      <c r="D3446" t="s">
        <v>73</v>
      </c>
      <c r="E3446" t="s">
        <v>270</v>
      </c>
      <c r="F3446">
        <v>1</v>
      </c>
    </row>
    <row r="3447" spans="1:6" x14ac:dyDescent="0.35">
      <c r="A3447" t="s">
        <v>3526</v>
      </c>
      <c r="B3447">
        <v>1987</v>
      </c>
      <c r="C3447" t="s">
        <v>54</v>
      </c>
      <c r="D3447" t="s">
        <v>73</v>
      </c>
      <c r="E3447" t="s">
        <v>74</v>
      </c>
      <c r="F3447">
        <v>1</v>
      </c>
    </row>
    <row r="3448" spans="1:6" x14ac:dyDescent="0.35">
      <c r="A3448" t="s">
        <v>3527</v>
      </c>
      <c r="B3448">
        <v>1987</v>
      </c>
      <c r="C3448" t="s">
        <v>54</v>
      </c>
      <c r="D3448" t="s">
        <v>73</v>
      </c>
      <c r="E3448" t="s">
        <v>74</v>
      </c>
      <c r="F3448">
        <v>1</v>
      </c>
    </row>
    <row r="3449" spans="1:6" x14ac:dyDescent="0.35">
      <c r="A3449" t="s">
        <v>3528</v>
      </c>
      <c r="B3449">
        <v>1987</v>
      </c>
      <c r="C3449" t="s">
        <v>55</v>
      </c>
      <c r="D3449" t="s">
        <v>73</v>
      </c>
      <c r="E3449" t="s">
        <v>74</v>
      </c>
      <c r="F3449">
        <v>1</v>
      </c>
    </row>
    <row r="3450" spans="1:6" x14ac:dyDescent="0.35">
      <c r="A3450" t="s">
        <v>3529</v>
      </c>
      <c r="B3450">
        <v>1987</v>
      </c>
      <c r="C3450" t="s">
        <v>55</v>
      </c>
      <c r="D3450" t="s">
        <v>73</v>
      </c>
      <c r="E3450" t="s">
        <v>74</v>
      </c>
      <c r="F3450">
        <v>1</v>
      </c>
    </row>
    <row r="3451" spans="1:6" x14ac:dyDescent="0.35">
      <c r="A3451" t="s">
        <v>3530</v>
      </c>
      <c r="B3451">
        <v>1987</v>
      </c>
      <c r="C3451" t="s">
        <v>56</v>
      </c>
      <c r="D3451" t="s">
        <v>73</v>
      </c>
      <c r="E3451" t="s">
        <v>74</v>
      </c>
      <c r="F3451">
        <v>1</v>
      </c>
    </row>
    <row r="3452" spans="1:6" x14ac:dyDescent="0.35">
      <c r="A3452" t="s">
        <v>3531</v>
      </c>
      <c r="B3452">
        <v>1987</v>
      </c>
      <c r="C3452" t="s">
        <v>56</v>
      </c>
      <c r="D3452" t="s">
        <v>73</v>
      </c>
      <c r="E3452" t="s">
        <v>74</v>
      </c>
      <c r="F3452">
        <v>1</v>
      </c>
    </row>
    <row r="3453" spans="1:6" x14ac:dyDescent="0.35">
      <c r="A3453" t="s">
        <v>3532</v>
      </c>
      <c r="B3453">
        <v>1987</v>
      </c>
      <c r="C3453" t="s">
        <v>56</v>
      </c>
      <c r="D3453" t="s">
        <v>73</v>
      </c>
      <c r="E3453" t="s">
        <v>74</v>
      </c>
      <c r="F3453">
        <v>1</v>
      </c>
    </row>
    <row r="3454" spans="1:6" x14ac:dyDescent="0.35">
      <c r="A3454" t="s">
        <v>3533</v>
      </c>
      <c r="B3454">
        <v>1987</v>
      </c>
      <c r="C3454" t="s">
        <v>56</v>
      </c>
      <c r="D3454" t="s">
        <v>73</v>
      </c>
      <c r="E3454" t="s">
        <v>74</v>
      </c>
      <c r="F3454">
        <v>1</v>
      </c>
    </row>
    <row r="3455" spans="1:6" x14ac:dyDescent="0.35">
      <c r="A3455" t="s">
        <v>3534</v>
      </c>
      <c r="B3455">
        <v>1987</v>
      </c>
      <c r="C3455" t="s">
        <v>56</v>
      </c>
      <c r="D3455" t="s">
        <v>117</v>
      </c>
      <c r="E3455" t="s">
        <v>74</v>
      </c>
      <c r="F3455">
        <v>1</v>
      </c>
    </row>
    <row r="3456" spans="1:6" x14ac:dyDescent="0.35">
      <c r="A3456" t="s">
        <v>3535</v>
      </c>
      <c r="B3456">
        <v>1987</v>
      </c>
      <c r="C3456" t="s">
        <v>56</v>
      </c>
      <c r="D3456" t="s">
        <v>73</v>
      </c>
      <c r="E3456" t="s">
        <v>74</v>
      </c>
      <c r="F3456">
        <v>1</v>
      </c>
    </row>
    <row r="3457" spans="1:6" x14ac:dyDescent="0.35">
      <c r="A3457" t="s">
        <v>3536</v>
      </c>
      <c r="B3457">
        <v>1987</v>
      </c>
      <c r="C3457" t="s">
        <v>56</v>
      </c>
      <c r="D3457" t="s">
        <v>73</v>
      </c>
      <c r="E3457" t="s">
        <v>74</v>
      </c>
      <c r="F3457">
        <v>1</v>
      </c>
    </row>
    <row r="3458" spans="1:6" x14ac:dyDescent="0.35">
      <c r="A3458" t="s">
        <v>3537</v>
      </c>
      <c r="B3458">
        <v>1987</v>
      </c>
      <c r="C3458" t="s">
        <v>56</v>
      </c>
      <c r="D3458" t="s">
        <v>73</v>
      </c>
      <c r="E3458" t="s">
        <v>74</v>
      </c>
      <c r="F3458">
        <v>1</v>
      </c>
    </row>
    <row r="3459" spans="1:6" x14ac:dyDescent="0.35">
      <c r="A3459" t="s">
        <v>3538</v>
      </c>
      <c r="B3459">
        <v>1987</v>
      </c>
      <c r="C3459" t="s">
        <v>56</v>
      </c>
      <c r="D3459" t="s">
        <v>73</v>
      </c>
      <c r="E3459" t="s">
        <v>74</v>
      </c>
      <c r="F3459">
        <v>1</v>
      </c>
    </row>
    <row r="3460" spans="1:6" x14ac:dyDescent="0.35">
      <c r="A3460" t="s">
        <v>3539</v>
      </c>
      <c r="B3460">
        <v>1987</v>
      </c>
      <c r="C3460" t="s">
        <v>54</v>
      </c>
      <c r="D3460" t="s">
        <v>73</v>
      </c>
      <c r="E3460" t="s">
        <v>74</v>
      </c>
      <c r="F3460">
        <v>1</v>
      </c>
    </row>
    <row r="3461" spans="1:6" x14ac:dyDescent="0.35">
      <c r="A3461" t="s">
        <v>3540</v>
      </c>
      <c r="B3461">
        <v>1987</v>
      </c>
      <c r="C3461" t="s">
        <v>55</v>
      </c>
      <c r="D3461" t="s">
        <v>73</v>
      </c>
      <c r="E3461" t="s">
        <v>74</v>
      </c>
      <c r="F3461">
        <v>1</v>
      </c>
    </row>
    <row r="3462" spans="1:6" x14ac:dyDescent="0.35">
      <c r="A3462" t="s">
        <v>3541</v>
      </c>
      <c r="B3462">
        <v>1987</v>
      </c>
      <c r="C3462" t="s">
        <v>54</v>
      </c>
      <c r="D3462" t="s">
        <v>73</v>
      </c>
      <c r="E3462" t="s">
        <v>74</v>
      </c>
      <c r="F3462">
        <v>1</v>
      </c>
    </row>
    <row r="3463" spans="1:6" x14ac:dyDescent="0.35">
      <c r="A3463" t="s">
        <v>3542</v>
      </c>
      <c r="B3463">
        <v>1987</v>
      </c>
      <c r="C3463" t="s">
        <v>56</v>
      </c>
      <c r="D3463" t="s">
        <v>73</v>
      </c>
      <c r="E3463" t="s">
        <v>74</v>
      </c>
      <c r="F3463">
        <v>1</v>
      </c>
    </row>
    <row r="3464" spans="1:6" x14ac:dyDescent="0.35">
      <c r="A3464" t="s">
        <v>3543</v>
      </c>
      <c r="B3464">
        <v>1987</v>
      </c>
      <c r="C3464" t="s">
        <v>54</v>
      </c>
      <c r="D3464" t="s">
        <v>73</v>
      </c>
      <c r="E3464" t="s">
        <v>74</v>
      </c>
      <c r="F3464">
        <v>1</v>
      </c>
    </row>
    <row r="3465" spans="1:6" x14ac:dyDescent="0.35">
      <c r="A3465" t="s">
        <v>3544</v>
      </c>
      <c r="B3465">
        <v>1987</v>
      </c>
      <c r="C3465" t="s">
        <v>55</v>
      </c>
      <c r="D3465" t="s">
        <v>73</v>
      </c>
      <c r="E3465" t="s">
        <v>74</v>
      </c>
      <c r="F3465">
        <v>1</v>
      </c>
    </row>
    <row r="3466" spans="1:6" x14ac:dyDescent="0.35">
      <c r="A3466" t="s">
        <v>3545</v>
      </c>
      <c r="B3466">
        <v>1987</v>
      </c>
      <c r="C3466" t="s">
        <v>55</v>
      </c>
      <c r="D3466" t="s">
        <v>117</v>
      </c>
      <c r="E3466" t="s">
        <v>74</v>
      </c>
      <c r="F3466">
        <v>0</v>
      </c>
    </row>
    <row r="3467" spans="1:6" x14ac:dyDescent="0.35">
      <c r="A3467" t="s">
        <v>3546</v>
      </c>
      <c r="B3467">
        <v>1987</v>
      </c>
      <c r="C3467" t="s">
        <v>54</v>
      </c>
      <c r="D3467" t="s">
        <v>73</v>
      </c>
      <c r="E3467" t="s">
        <v>74</v>
      </c>
      <c r="F3467">
        <v>1</v>
      </c>
    </row>
    <row r="3468" spans="1:6" x14ac:dyDescent="0.35">
      <c r="A3468" t="s">
        <v>3547</v>
      </c>
      <c r="B3468">
        <v>1987</v>
      </c>
      <c r="C3468" t="s">
        <v>55</v>
      </c>
      <c r="D3468" t="s">
        <v>73</v>
      </c>
      <c r="E3468" t="s">
        <v>74</v>
      </c>
      <c r="F3468">
        <v>1</v>
      </c>
    </row>
    <row r="3469" spans="1:6" x14ac:dyDescent="0.35">
      <c r="A3469" t="s">
        <v>3548</v>
      </c>
      <c r="B3469">
        <v>1987</v>
      </c>
      <c r="C3469" t="s">
        <v>54</v>
      </c>
      <c r="D3469" t="s">
        <v>73</v>
      </c>
      <c r="E3469" t="s">
        <v>74</v>
      </c>
      <c r="F3469">
        <v>1</v>
      </c>
    </row>
    <row r="3470" spans="1:6" x14ac:dyDescent="0.35">
      <c r="A3470" t="s">
        <v>3549</v>
      </c>
      <c r="B3470">
        <v>1987</v>
      </c>
      <c r="C3470" t="s">
        <v>56</v>
      </c>
      <c r="D3470" t="s">
        <v>73</v>
      </c>
      <c r="E3470" t="s">
        <v>74</v>
      </c>
      <c r="F3470">
        <v>1</v>
      </c>
    </row>
    <row r="3471" spans="1:6" x14ac:dyDescent="0.35">
      <c r="A3471" t="s">
        <v>3550</v>
      </c>
      <c r="B3471">
        <v>1987</v>
      </c>
      <c r="C3471" t="s">
        <v>56</v>
      </c>
      <c r="D3471" t="s">
        <v>73</v>
      </c>
      <c r="E3471" t="s">
        <v>74</v>
      </c>
      <c r="F3471">
        <v>1</v>
      </c>
    </row>
    <row r="3472" spans="1:6" x14ac:dyDescent="0.35">
      <c r="A3472" t="s">
        <v>3551</v>
      </c>
      <c r="B3472">
        <v>1987</v>
      </c>
      <c r="C3472" t="s">
        <v>54</v>
      </c>
      <c r="D3472" t="s">
        <v>73</v>
      </c>
      <c r="E3472" t="s">
        <v>406</v>
      </c>
      <c r="F3472">
        <v>1</v>
      </c>
    </row>
    <row r="3473" spans="1:6" x14ac:dyDescent="0.35">
      <c r="A3473" t="s">
        <v>3552</v>
      </c>
      <c r="B3473">
        <v>1987</v>
      </c>
      <c r="C3473" t="s">
        <v>55</v>
      </c>
      <c r="D3473" t="s">
        <v>73</v>
      </c>
      <c r="E3473" t="s">
        <v>74</v>
      </c>
      <c r="F3473">
        <v>1</v>
      </c>
    </row>
    <row r="3474" spans="1:6" x14ac:dyDescent="0.35">
      <c r="A3474" t="s">
        <v>3553</v>
      </c>
      <c r="B3474">
        <v>1987</v>
      </c>
      <c r="C3474" t="s">
        <v>56</v>
      </c>
      <c r="D3474" t="s">
        <v>73</v>
      </c>
      <c r="E3474" t="s">
        <v>74</v>
      </c>
      <c r="F3474">
        <v>1</v>
      </c>
    </row>
    <row r="3475" spans="1:6" x14ac:dyDescent="0.35">
      <c r="A3475" t="s">
        <v>3554</v>
      </c>
      <c r="B3475">
        <v>1987</v>
      </c>
      <c r="C3475" t="s">
        <v>56</v>
      </c>
      <c r="D3475" t="s">
        <v>73</v>
      </c>
      <c r="E3475" t="s">
        <v>74</v>
      </c>
      <c r="F3475">
        <v>1</v>
      </c>
    </row>
    <row r="3476" spans="1:6" x14ac:dyDescent="0.35">
      <c r="A3476" t="s">
        <v>3555</v>
      </c>
      <c r="B3476">
        <v>1987</v>
      </c>
      <c r="C3476" t="s">
        <v>56</v>
      </c>
      <c r="D3476" t="s">
        <v>73</v>
      </c>
      <c r="E3476" t="s">
        <v>74</v>
      </c>
      <c r="F3476">
        <v>1</v>
      </c>
    </row>
    <row r="3477" spans="1:6" x14ac:dyDescent="0.35">
      <c r="A3477" t="s">
        <v>3556</v>
      </c>
      <c r="B3477">
        <v>1987</v>
      </c>
      <c r="C3477" t="s">
        <v>56</v>
      </c>
      <c r="D3477" t="s">
        <v>73</v>
      </c>
      <c r="E3477" t="s">
        <v>74</v>
      </c>
      <c r="F3477">
        <v>1</v>
      </c>
    </row>
    <row r="3478" spans="1:6" x14ac:dyDescent="0.35">
      <c r="A3478" t="s">
        <v>3557</v>
      </c>
      <c r="B3478">
        <v>1987</v>
      </c>
      <c r="C3478" t="s">
        <v>55</v>
      </c>
      <c r="D3478" t="s">
        <v>73</v>
      </c>
      <c r="E3478" t="s">
        <v>74</v>
      </c>
      <c r="F3478">
        <v>1</v>
      </c>
    </row>
    <row r="3479" spans="1:6" x14ac:dyDescent="0.35">
      <c r="A3479" t="s">
        <v>3558</v>
      </c>
      <c r="B3479">
        <v>1987</v>
      </c>
      <c r="C3479" t="s">
        <v>54</v>
      </c>
      <c r="D3479" t="s">
        <v>73</v>
      </c>
      <c r="E3479" t="s">
        <v>74</v>
      </c>
      <c r="F3479">
        <v>1</v>
      </c>
    </row>
    <row r="3480" spans="1:6" x14ac:dyDescent="0.35">
      <c r="A3480" t="s">
        <v>3559</v>
      </c>
      <c r="B3480">
        <v>1987</v>
      </c>
      <c r="C3480" t="s">
        <v>54</v>
      </c>
      <c r="D3480" t="s">
        <v>73</v>
      </c>
      <c r="E3480" t="s">
        <v>74</v>
      </c>
      <c r="F3480">
        <v>1</v>
      </c>
    </row>
    <row r="3481" spans="1:6" x14ac:dyDescent="0.35">
      <c r="A3481" t="s">
        <v>3560</v>
      </c>
      <c r="B3481">
        <v>1987</v>
      </c>
      <c r="C3481" t="s">
        <v>54</v>
      </c>
      <c r="D3481" t="s">
        <v>73</v>
      </c>
      <c r="E3481" t="s">
        <v>406</v>
      </c>
      <c r="F3481">
        <v>1</v>
      </c>
    </row>
    <row r="3482" spans="1:6" x14ac:dyDescent="0.35">
      <c r="A3482" t="s">
        <v>3561</v>
      </c>
      <c r="B3482">
        <v>1987</v>
      </c>
      <c r="C3482" t="s">
        <v>54</v>
      </c>
      <c r="D3482" t="s">
        <v>117</v>
      </c>
      <c r="E3482" t="s">
        <v>406</v>
      </c>
      <c r="F3482">
        <v>0</v>
      </c>
    </row>
    <row r="3483" spans="1:6" x14ac:dyDescent="0.35">
      <c r="A3483" t="s">
        <v>3562</v>
      </c>
      <c r="B3483">
        <v>1987</v>
      </c>
      <c r="C3483" t="s">
        <v>56</v>
      </c>
      <c r="D3483" t="s">
        <v>73</v>
      </c>
      <c r="E3483" t="s">
        <v>406</v>
      </c>
      <c r="F3483">
        <v>1</v>
      </c>
    </row>
    <row r="3484" spans="1:6" x14ac:dyDescent="0.35">
      <c r="A3484" t="s">
        <v>3563</v>
      </c>
      <c r="B3484">
        <v>1987</v>
      </c>
      <c r="C3484" t="s">
        <v>56</v>
      </c>
      <c r="D3484" t="s">
        <v>117</v>
      </c>
      <c r="E3484" t="s">
        <v>406</v>
      </c>
      <c r="F3484">
        <v>1</v>
      </c>
    </row>
    <row r="3485" spans="1:6" x14ac:dyDescent="0.35">
      <c r="A3485" t="s">
        <v>3564</v>
      </c>
      <c r="B3485">
        <v>1987</v>
      </c>
      <c r="C3485" t="s">
        <v>56</v>
      </c>
      <c r="D3485" t="s">
        <v>73</v>
      </c>
      <c r="E3485" t="s">
        <v>406</v>
      </c>
      <c r="F3485">
        <v>1</v>
      </c>
    </row>
    <row r="3486" spans="1:6" x14ac:dyDescent="0.35">
      <c r="A3486" t="s">
        <v>3565</v>
      </c>
      <c r="B3486">
        <v>1987</v>
      </c>
      <c r="C3486" t="s">
        <v>55</v>
      </c>
      <c r="D3486" t="s">
        <v>73</v>
      </c>
      <c r="E3486" t="s">
        <v>406</v>
      </c>
      <c r="F3486">
        <v>1</v>
      </c>
    </row>
    <row r="3487" spans="1:6" x14ac:dyDescent="0.35">
      <c r="A3487" t="s">
        <v>3566</v>
      </c>
      <c r="B3487">
        <v>1987</v>
      </c>
      <c r="C3487" t="s">
        <v>54</v>
      </c>
      <c r="D3487" t="s">
        <v>73</v>
      </c>
      <c r="E3487" t="s">
        <v>406</v>
      </c>
      <c r="F3487">
        <v>1</v>
      </c>
    </row>
    <row r="3488" spans="1:6" x14ac:dyDescent="0.35">
      <c r="A3488" t="s">
        <v>3567</v>
      </c>
      <c r="B3488">
        <v>1987</v>
      </c>
      <c r="C3488" t="s">
        <v>55</v>
      </c>
      <c r="D3488" t="s">
        <v>73</v>
      </c>
      <c r="E3488" t="s">
        <v>74</v>
      </c>
      <c r="F3488">
        <v>1</v>
      </c>
    </row>
    <row r="3489" spans="1:6" x14ac:dyDescent="0.35">
      <c r="A3489" t="s">
        <v>3568</v>
      </c>
      <c r="B3489">
        <v>1987</v>
      </c>
      <c r="C3489" t="s">
        <v>55</v>
      </c>
      <c r="D3489" t="s">
        <v>117</v>
      </c>
      <c r="E3489" t="s">
        <v>74</v>
      </c>
      <c r="F3489">
        <v>0</v>
      </c>
    </row>
    <row r="3490" spans="1:6" x14ac:dyDescent="0.35">
      <c r="A3490" t="s">
        <v>3569</v>
      </c>
      <c r="B3490">
        <v>1987</v>
      </c>
      <c r="C3490" t="s">
        <v>55</v>
      </c>
      <c r="D3490" t="s">
        <v>117</v>
      </c>
      <c r="E3490" t="s">
        <v>74</v>
      </c>
      <c r="F3490">
        <v>0</v>
      </c>
    </row>
    <row r="3491" spans="1:6" x14ac:dyDescent="0.35">
      <c r="A3491" t="s">
        <v>3570</v>
      </c>
      <c r="B3491">
        <v>1987</v>
      </c>
      <c r="C3491" t="s">
        <v>55</v>
      </c>
      <c r="D3491" t="s">
        <v>73</v>
      </c>
      <c r="E3491" t="s">
        <v>74</v>
      </c>
      <c r="F3491">
        <v>1</v>
      </c>
    </row>
    <row r="3492" spans="1:6" x14ac:dyDescent="0.35">
      <c r="A3492" t="s">
        <v>3571</v>
      </c>
      <c r="B3492">
        <v>1987</v>
      </c>
      <c r="C3492" t="s">
        <v>55</v>
      </c>
      <c r="D3492" t="s">
        <v>73</v>
      </c>
      <c r="E3492" t="s">
        <v>74</v>
      </c>
      <c r="F3492">
        <v>1</v>
      </c>
    </row>
    <row r="3493" spans="1:6" x14ac:dyDescent="0.35">
      <c r="A3493" t="s">
        <v>3572</v>
      </c>
      <c r="B3493">
        <v>1987</v>
      </c>
      <c r="C3493" t="s">
        <v>55</v>
      </c>
      <c r="D3493" t="s">
        <v>117</v>
      </c>
      <c r="E3493" t="s">
        <v>74</v>
      </c>
      <c r="F3493">
        <v>0</v>
      </c>
    </row>
    <row r="3494" spans="1:6" x14ac:dyDescent="0.35">
      <c r="A3494" t="s">
        <v>3573</v>
      </c>
      <c r="B3494">
        <v>1987</v>
      </c>
      <c r="C3494" t="s">
        <v>55</v>
      </c>
      <c r="D3494" t="s">
        <v>73</v>
      </c>
      <c r="E3494" t="s">
        <v>74</v>
      </c>
      <c r="F3494">
        <v>1</v>
      </c>
    </row>
    <row r="3495" spans="1:6" x14ac:dyDescent="0.35">
      <c r="A3495" t="s">
        <v>3574</v>
      </c>
      <c r="B3495">
        <v>1987</v>
      </c>
      <c r="C3495" t="s">
        <v>54</v>
      </c>
      <c r="D3495" t="s">
        <v>73</v>
      </c>
      <c r="E3495" t="s">
        <v>406</v>
      </c>
      <c r="F3495">
        <v>1</v>
      </c>
    </row>
    <row r="3496" spans="1:6" x14ac:dyDescent="0.35">
      <c r="A3496" t="s">
        <v>3575</v>
      </c>
      <c r="B3496">
        <v>1987</v>
      </c>
      <c r="C3496" t="s">
        <v>55</v>
      </c>
      <c r="D3496" t="s">
        <v>73</v>
      </c>
      <c r="E3496" t="s">
        <v>406</v>
      </c>
      <c r="F3496">
        <v>1</v>
      </c>
    </row>
    <row r="3497" spans="1:6" x14ac:dyDescent="0.35">
      <c r="A3497" t="s">
        <v>3576</v>
      </c>
      <c r="B3497">
        <v>1987</v>
      </c>
      <c r="C3497" t="s">
        <v>56</v>
      </c>
      <c r="D3497" t="s">
        <v>73</v>
      </c>
      <c r="E3497" t="s">
        <v>406</v>
      </c>
      <c r="F3497">
        <v>1</v>
      </c>
    </row>
    <row r="3498" spans="1:6" x14ac:dyDescent="0.35">
      <c r="A3498" t="s">
        <v>3577</v>
      </c>
      <c r="B3498">
        <v>1987</v>
      </c>
      <c r="C3498" t="s">
        <v>54</v>
      </c>
      <c r="D3498" t="s">
        <v>73</v>
      </c>
      <c r="E3498" t="s">
        <v>484</v>
      </c>
      <c r="F3498">
        <v>1</v>
      </c>
    </row>
    <row r="3499" spans="1:6" x14ac:dyDescent="0.35">
      <c r="A3499" t="s">
        <v>3578</v>
      </c>
      <c r="B3499">
        <v>1987</v>
      </c>
      <c r="C3499" t="s">
        <v>54</v>
      </c>
      <c r="D3499" t="s">
        <v>73</v>
      </c>
      <c r="E3499" t="s">
        <v>484</v>
      </c>
      <c r="F3499">
        <v>1</v>
      </c>
    </row>
    <row r="3500" spans="1:6" x14ac:dyDescent="0.35">
      <c r="A3500" t="s">
        <v>3579</v>
      </c>
      <c r="B3500">
        <v>1987</v>
      </c>
      <c r="C3500" t="s">
        <v>54</v>
      </c>
      <c r="D3500" t="s">
        <v>73</v>
      </c>
      <c r="E3500" t="s">
        <v>484</v>
      </c>
      <c r="F3500">
        <v>1</v>
      </c>
    </row>
    <row r="3501" spans="1:6" x14ac:dyDescent="0.35">
      <c r="A3501" t="s">
        <v>3580</v>
      </c>
      <c r="B3501">
        <v>1987</v>
      </c>
      <c r="C3501" t="s">
        <v>56</v>
      </c>
      <c r="D3501" t="s">
        <v>73</v>
      </c>
      <c r="E3501" t="s">
        <v>74</v>
      </c>
      <c r="F3501">
        <v>1</v>
      </c>
    </row>
    <row r="3502" spans="1:6" x14ac:dyDescent="0.35">
      <c r="A3502" t="s">
        <v>3581</v>
      </c>
      <c r="B3502">
        <v>1987</v>
      </c>
      <c r="C3502" t="s">
        <v>54</v>
      </c>
      <c r="D3502" t="s">
        <v>73</v>
      </c>
      <c r="E3502" t="s">
        <v>74</v>
      </c>
      <c r="F3502">
        <v>1</v>
      </c>
    </row>
    <row r="3503" spans="1:6" x14ac:dyDescent="0.35">
      <c r="A3503" t="s">
        <v>3582</v>
      </c>
      <c r="B3503">
        <v>1987</v>
      </c>
      <c r="C3503" t="s">
        <v>54</v>
      </c>
      <c r="D3503" t="s">
        <v>73</v>
      </c>
      <c r="E3503" t="s">
        <v>74</v>
      </c>
      <c r="F3503">
        <v>1</v>
      </c>
    </row>
    <row r="3504" spans="1:6" x14ac:dyDescent="0.35">
      <c r="A3504" t="s">
        <v>3583</v>
      </c>
      <c r="B3504">
        <v>1987</v>
      </c>
      <c r="C3504" t="s">
        <v>55</v>
      </c>
      <c r="D3504" t="s">
        <v>73</v>
      </c>
      <c r="E3504" t="s">
        <v>74</v>
      </c>
      <c r="F3504">
        <v>1</v>
      </c>
    </row>
    <row r="3505" spans="1:6" x14ac:dyDescent="0.35">
      <c r="A3505" t="s">
        <v>3584</v>
      </c>
      <c r="B3505">
        <v>1987</v>
      </c>
      <c r="C3505" t="s">
        <v>55</v>
      </c>
      <c r="D3505" t="s">
        <v>73</v>
      </c>
      <c r="E3505" t="s">
        <v>74</v>
      </c>
      <c r="F3505">
        <v>1</v>
      </c>
    </row>
    <row r="3506" spans="1:6" x14ac:dyDescent="0.35">
      <c r="A3506" t="s">
        <v>3585</v>
      </c>
      <c r="B3506">
        <v>1987</v>
      </c>
      <c r="C3506" t="s">
        <v>55</v>
      </c>
      <c r="D3506" t="s">
        <v>73</v>
      </c>
      <c r="E3506" t="s">
        <v>74</v>
      </c>
      <c r="F3506">
        <v>1</v>
      </c>
    </row>
    <row r="3507" spans="1:6" x14ac:dyDescent="0.35">
      <c r="A3507" t="s">
        <v>3586</v>
      </c>
      <c r="B3507">
        <v>1987</v>
      </c>
      <c r="C3507" t="s">
        <v>54</v>
      </c>
      <c r="D3507" t="s">
        <v>73</v>
      </c>
      <c r="E3507" t="s">
        <v>406</v>
      </c>
      <c r="F3507">
        <v>1</v>
      </c>
    </row>
    <row r="3508" spans="1:6" x14ac:dyDescent="0.35">
      <c r="A3508" t="s">
        <v>3587</v>
      </c>
      <c r="B3508">
        <v>1987</v>
      </c>
      <c r="C3508" t="s">
        <v>55</v>
      </c>
      <c r="D3508" t="s">
        <v>73</v>
      </c>
      <c r="E3508" t="s">
        <v>406</v>
      </c>
      <c r="F3508">
        <v>1</v>
      </c>
    </row>
    <row r="3509" spans="1:6" x14ac:dyDescent="0.35">
      <c r="A3509" t="s">
        <v>3588</v>
      </c>
      <c r="B3509">
        <v>1987</v>
      </c>
      <c r="C3509" t="s">
        <v>55</v>
      </c>
      <c r="D3509" t="s">
        <v>73</v>
      </c>
      <c r="E3509" t="s">
        <v>406</v>
      </c>
      <c r="F3509">
        <v>1</v>
      </c>
    </row>
    <row r="3510" spans="1:6" x14ac:dyDescent="0.35">
      <c r="A3510" t="s">
        <v>3589</v>
      </c>
      <c r="B3510">
        <v>1987</v>
      </c>
      <c r="C3510" t="s">
        <v>55</v>
      </c>
      <c r="D3510" t="s">
        <v>73</v>
      </c>
      <c r="E3510" t="s">
        <v>406</v>
      </c>
      <c r="F3510">
        <v>1</v>
      </c>
    </row>
    <row r="3511" spans="1:6" x14ac:dyDescent="0.35">
      <c r="A3511" t="s">
        <v>3590</v>
      </c>
      <c r="B3511">
        <v>1987</v>
      </c>
      <c r="C3511" t="s">
        <v>54</v>
      </c>
      <c r="D3511" t="s">
        <v>73</v>
      </c>
      <c r="E3511" t="s">
        <v>406</v>
      </c>
      <c r="F3511">
        <v>1</v>
      </c>
    </row>
    <row r="3512" spans="1:6" x14ac:dyDescent="0.35">
      <c r="A3512" t="s">
        <v>3591</v>
      </c>
      <c r="B3512">
        <v>1987</v>
      </c>
      <c r="C3512" t="s">
        <v>54</v>
      </c>
      <c r="D3512" t="s">
        <v>73</v>
      </c>
      <c r="E3512" t="s">
        <v>406</v>
      </c>
      <c r="F3512">
        <v>1</v>
      </c>
    </row>
    <row r="3513" spans="1:6" x14ac:dyDescent="0.35">
      <c r="A3513" t="s">
        <v>3592</v>
      </c>
      <c r="B3513">
        <v>1987</v>
      </c>
      <c r="C3513" t="s">
        <v>54</v>
      </c>
      <c r="D3513" t="s">
        <v>73</v>
      </c>
      <c r="E3513" t="s">
        <v>406</v>
      </c>
      <c r="F3513">
        <v>1</v>
      </c>
    </row>
    <row r="3514" spans="1:6" x14ac:dyDescent="0.35">
      <c r="A3514" t="s">
        <v>3593</v>
      </c>
      <c r="B3514">
        <v>1987</v>
      </c>
      <c r="C3514" t="s">
        <v>54</v>
      </c>
      <c r="D3514" t="s">
        <v>73</v>
      </c>
      <c r="E3514" t="s">
        <v>406</v>
      </c>
      <c r="F3514">
        <v>1</v>
      </c>
    </row>
    <row r="3515" spans="1:6" x14ac:dyDescent="0.35">
      <c r="A3515" t="s">
        <v>3594</v>
      </c>
      <c r="B3515">
        <v>1987</v>
      </c>
      <c r="C3515" t="s">
        <v>54</v>
      </c>
      <c r="D3515" t="s">
        <v>73</v>
      </c>
      <c r="E3515" t="s">
        <v>406</v>
      </c>
      <c r="F3515">
        <v>1</v>
      </c>
    </row>
    <row r="3516" spans="1:6" x14ac:dyDescent="0.35">
      <c r="A3516" t="s">
        <v>3595</v>
      </c>
      <c r="B3516">
        <v>1987</v>
      </c>
      <c r="C3516" t="s">
        <v>56</v>
      </c>
      <c r="D3516" t="s">
        <v>73</v>
      </c>
      <c r="E3516" t="s">
        <v>406</v>
      </c>
      <c r="F3516">
        <v>1</v>
      </c>
    </row>
    <row r="3517" spans="1:6" x14ac:dyDescent="0.35">
      <c r="A3517" t="s">
        <v>3596</v>
      </c>
      <c r="B3517">
        <v>1987</v>
      </c>
      <c r="C3517" t="s">
        <v>55</v>
      </c>
      <c r="D3517" t="s">
        <v>73</v>
      </c>
      <c r="E3517" t="s">
        <v>406</v>
      </c>
      <c r="F3517">
        <v>1</v>
      </c>
    </row>
    <row r="3518" spans="1:6" x14ac:dyDescent="0.35">
      <c r="A3518" t="s">
        <v>3597</v>
      </c>
      <c r="B3518">
        <v>1987</v>
      </c>
      <c r="C3518" t="s">
        <v>55</v>
      </c>
      <c r="D3518" t="s">
        <v>117</v>
      </c>
      <c r="E3518" t="s">
        <v>406</v>
      </c>
      <c r="F3518">
        <v>0</v>
      </c>
    </row>
    <row r="3519" spans="1:6" x14ac:dyDescent="0.35">
      <c r="A3519" t="s">
        <v>3598</v>
      </c>
      <c r="B3519">
        <v>1987</v>
      </c>
      <c r="C3519" t="s">
        <v>56</v>
      </c>
      <c r="D3519" t="s">
        <v>73</v>
      </c>
      <c r="E3519" t="s">
        <v>406</v>
      </c>
      <c r="F3519">
        <v>1</v>
      </c>
    </row>
    <row r="3520" spans="1:6" x14ac:dyDescent="0.35">
      <c r="A3520" t="s">
        <v>3599</v>
      </c>
      <c r="B3520">
        <v>1987</v>
      </c>
      <c r="C3520" t="s">
        <v>56</v>
      </c>
      <c r="D3520" t="s">
        <v>73</v>
      </c>
      <c r="E3520" t="s">
        <v>406</v>
      </c>
      <c r="F3520">
        <v>1</v>
      </c>
    </row>
    <row r="3521" spans="1:6" x14ac:dyDescent="0.35">
      <c r="A3521" t="s">
        <v>3600</v>
      </c>
      <c r="B3521">
        <v>1987</v>
      </c>
      <c r="C3521" t="s">
        <v>56</v>
      </c>
      <c r="D3521" t="s">
        <v>73</v>
      </c>
      <c r="E3521" t="s">
        <v>406</v>
      </c>
      <c r="F3521">
        <v>1</v>
      </c>
    </row>
    <row r="3522" spans="1:6" x14ac:dyDescent="0.35">
      <c r="A3522" t="s">
        <v>3601</v>
      </c>
      <c r="B3522">
        <v>1987</v>
      </c>
      <c r="C3522" t="s">
        <v>56</v>
      </c>
      <c r="D3522" t="s">
        <v>73</v>
      </c>
      <c r="E3522" t="s">
        <v>406</v>
      </c>
      <c r="F3522">
        <v>1</v>
      </c>
    </row>
    <row r="3523" spans="1:6" x14ac:dyDescent="0.35">
      <c r="A3523" t="s">
        <v>3602</v>
      </c>
      <c r="B3523">
        <v>1987</v>
      </c>
      <c r="C3523" t="s">
        <v>56</v>
      </c>
      <c r="D3523" t="s">
        <v>117</v>
      </c>
      <c r="E3523" t="s">
        <v>406</v>
      </c>
      <c r="F3523">
        <v>1</v>
      </c>
    </row>
    <row r="3524" spans="1:6" x14ac:dyDescent="0.35">
      <c r="A3524" t="s">
        <v>3603</v>
      </c>
      <c r="B3524">
        <v>1987</v>
      </c>
      <c r="C3524" t="s">
        <v>56</v>
      </c>
      <c r="D3524" t="s">
        <v>117</v>
      </c>
      <c r="E3524" t="s">
        <v>406</v>
      </c>
      <c r="F3524">
        <v>1</v>
      </c>
    </row>
    <row r="3525" spans="1:6" x14ac:dyDescent="0.35">
      <c r="A3525" t="s">
        <v>3604</v>
      </c>
      <c r="B3525">
        <v>1987</v>
      </c>
      <c r="C3525" t="s">
        <v>56</v>
      </c>
      <c r="D3525" t="s">
        <v>117</v>
      </c>
      <c r="E3525" t="s">
        <v>406</v>
      </c>
      <c r="F3525">
        <v>1</v>
      </c>
    </row>
    <row r="3526" spans="1:6" x14ac:dyDescent="0.35">
      <c r="A3526" t="s">
        <v>3605</v>
      </c>
      <c r="B3526">
        <v>1987</v>
      </c>
      <c r="C3526" t="s">
        <v>56</v>
      </c>
      <c r="D3526" t="s">
        <v>117</v>
      </c>
      <c r="E3526" t="s">
        <v>406</v>
      </c>
      <c r="F3526">
        <v>1</v>
      </c>
    </row>
    <row r="3527" spans="1:6" x14ac:dyDescent="0.35">
      <c r="A3527" t="s">
        <v>3606</v>
      </c>
      <c r="B3527">
        <v>1987</v>
      </c>
      <c r="C3527" t="s">
        <v>56</v>
      </c>
      <c r="D3527" t="s">
        <v>73</v>
      </c>
      <c r="E3527" t="s">
        <v>406</v>
      </c>
      <c r="F3527">
        <v>1</v>
      </c>
    </row>
    <row r="3528" spans="1:6" x14ac:dyDescent="0.35">
      <c r="A3528" t="s">
        <v>3607</v>
      </c>
      <c r="B3528">
        <v>1987</v>
      </c>
      <c r="C3528" t="s">
        <v>56</v>
      </c>
      <c r="D3528" t="s">
        <v>73</v>
      </c>
      <c r="E3528" t="s">
        <v>406</v>
      </c>
      <c r="F3528">
        <v>1</v>
      </c>
    </row>
    <row r="3529" spans="1:6" x14ac:dyDescent="0.35">
      <c r="A3529" t="s">
        <v>3608</v>
      </c>
      <c r="B3529">
        <v>1987</v>
      </c>
      <c r="C3529" t="s">
        <v>56</v>
      </c>
      <c r="D3529" t="s">
        <v>73</v>
      </c>
      <c r="E3529" t="s">
        <v>406</v>
      </c>
      <c r="F3529">
        <v>1</v>
      </c>
    </row>
    <row r="3530" spans="1:6" x14ac:dyDescent="0.35">
      <c r="A3530" t="s">
        <v>3609</v>
      </c>
      <c r="B3530">
        <v>1987</v>
      </c>
      <c r="C3530" t="s">
        <v>56</v>
      </c>
      <c r="D3530" t="s">
        <v>73</v>
      </c>
      <c r="E3530" t="s">
        <v>406</v>
      </c>
      <c r="F3530">
        <v>1</v>
      </c>
    </row>
    <row r="3531" spans="1:6" x14ac:dyDescent="0.35">
      <c r="A3531" t="s">
        <v>3610</v>
      </c>
      <c r="B3531">
        <v>1987</v>
      </c>
      <c r="C3531" t="s">
        <v>56</v>
      </c>
      <c r="D3531" t="s">
        <v>73</v>
      </c>
      <c r="E3531" t="s">
        <v>406</v>
      </c>
      <c r="F3531">
        <v>1</v>
      </c>
    </row>
    <row r="3532" spans="1:6" x14ac:dyDescent="0.35">
      <c r="A3532" t="s">
        <v>3611</v>
      </c>
      <c r="B3532">
        <v>1987</v>
      </c>
      <c r="C3532" t="s">
        <v>55</v>
      </c>
      <c r="D3532" t="s">
        <v>73</v>
      </c>
      <c r="E3532" t="s">
        <v>406</v>
      </c>
      <c r="F3532">
        <v>1</v>
      </c>
    </row>
    <row r="3533" spans="1:6" x14ac:dyDescent="0.35">
      <c r="A3533" t="s">
        <v>3612</v>
      </c>
      <c r="B3533">
        <v>1987</v>
      </c>
      <c r="C3533" t="s">
        <v>56</v>
      </c>
      <c r="D3533" t="s">
        <v>117</v>
      </c>
      <c r="E3533" t="s">
        <v>406</v>
      </c>
      <c r="F3533">
        <v>1</v>
      </c>
    </row>
    <row r="3534" spans="1:6" x14ac:dyDescent="0.35">
      <c r="A3534" t="s">
        <v>3613</v>
      </c>
      <c r="B3534">
        <v>1987</v>
      </c>
      <c r="C3534" t="s">
        <v>56</v>
      </c>
      <c r="D3534" t="s">
        <v>73</v>
      </c>
      <c r="E3534" t="s">
        <v>406</v>
      </c>
      <c r="F3534">
        <v>1</v>
      </c>
    </row>
    <row r="3535" spans="1:6" x14ac:dyDescent="0.35">
      <c r="A3535" t="s">
        <v>3614</v>
      </c>
      <c r="B3535">
        <v>1987</v>
      </c>
      <c r="C3535" t="s">
        <v>56</v>
      </c>
      <c r="D3535" t="s">
        <v>73</v>
      </c>
      <c r="E3535" t="s">
        <v>406</v>
      </c>
      <c r="F3535">
        <v>1</v>
      </c>
    </row>
    <row r="3536" spans="1:6" x14ac:dyDescent="0.35">
      <c r="A3536" t="s">
        <v>3615</v>
      </c>
      <c r="B3536">
        <v>1987</v>
      </c>
      <c r="C3536" t="s">
        <v>56</v>
      </c>
      <c r="D3536" t="s">
        <v>73</v>
      </c>
      <c r="E3536" t="s">
        <v>406</v>
      </c>
      <c r="F3536">
        <v>1</v>
      </c>
    </row>
    <row r="3537" spans="1:6" x14ac:dyDescent="0.35">
      <c r="A3537" t="s">
        <v>3616</v>
      </c>
      <c r="B3537">
        <v>1987</v>
      </c>
      <c r="C3537" t="s">
        <v>56</v>
      </c>
      <c r="D3537" t="s">
        <v>73</v>
      </c>
      <c r="E3537" t="s">
        <v>406</v>
      </c>
      <c r="F3537">
        <v>1</v>
      </c>
    </row>
    <row r="3538" spans="1:6" x14ac:dyDescent="0.35">
      <c r="A3538" t="s">
        <v>3617</v>
      </c>
      <c r="B3538">
        <v>1987</v>
      </c>
      <c r="C3538" t="s">
        <v>56</v>
      </c>
      <c r="D3538" t="s">
        <v>73</v>
      </c>
      <c r="E3538" t="s">
        <v>406</v>
      </c>
      <c r="F3538">
        <v>1</v>
      </c>
    </row>
    <row r="3539" spans="1:6" x14ac:dyDescent="0.35">
      <c r="A3539" t="s">
        <v>3618</v>
      </c>
      <c r="B3539">
        <v>1987</v>
      </c>
      <c r="C3539" t="s">
        <v>56</v>
      </c>
      <c r="D3539" t="s">
        <v>117</v>
      </c>
      <c r="E3539" t="s">
        <v>406</v>
      </c>
      <c r="F3539">
        <v>1</v>
      </c>
    </row>
    <row r="3540" spans="1:6" x14ac:dyDescent="0.35">
      <c r="A3540" t="s">
        <v>3619</v>
      </c>
      <c r="B3540">
        <v>1987</v>
      </c>
      <c r="C3540" t="s">
        <v>56</v>
      </c>
      <c r="D3540" t="s">
        <v>73</v>
      </c>
      <c r="E3540" t="s">
        <v>406</v>
      </c>
      <c r="F3540">
        <v>1</v>
      </c>
    </row>
    <row r="3541" spans="1:6" x14ac:dyDescent="0.35">
      <c r="A3541" t="s">
        <v>3620</v>
      </c>
      <c r="B3541">
        <v>1987</v>
      </c>
      <c r="C3541" t="s">
        <v>56</v>
      </c>
      <c r="D3541" t="s">
        <v>73</v>
      </c>
      <c r="E3541" t="s">
        <v>406</v>
      </c>
      <c r="F3541">
        <v>1</v>
      </c>
    </row>
    <row r="3542" spans="1:6" x14ac:dyDescent="0.35">
      <c r="A3542" t="s">
        <v>3621</v>
      </c>
      <c r="B3542">
        <v>1987</v>
      </c>
      <c r="C3542" t="s">
        <v>56</v>
      </c>
      <c r="D3542" t="s">
        <v>73</v>
      </c>
      <c r="E3542" t="s">
        <v>406</v>
      </c>
      <c r="F3542">
        <v>1</v>
      </c>
    </row>
    <row r="3543" spans="1:6" x14ac:dyDescent="0.35">
      <c r="A3543" t="s">
        <v>3622</v>
      </c>
      <c r="B3543">
        <v>1987</v>
      </c>
      <c r="C3543" t="s">
        <v>56</v>
      </c>
      <c r="D3543" t="s">
        <v>73</v>
      </c>
      <c r="E3543" t="s">
        <v>406</v>
      </c>
      <c r="F3543">
        <v>1</v>
      </c>
    </row>
    <row r="3544" spans="1:6" x14ac:dyDescent="0.35">
      <c r="A3544" t="s">
        <v>3623</v>
      </c>
      <c r="B3544">
        <v>1987</v>
      </c>
      <c r="C3544" t="s">
        <v>56</v>
      </c>
      <c r="D3544" t="s">
        <v>73</v>
      </c>
      <c r="E3544" t="s">
        <v>406</v>
      </c>
      <c r="F3544">
        <v>1</v>
      </c>
    </row>
    <row r="3545" spans="1:6" x14ac:dyDescent="0.35">
      <c r="A3545" t="s">
        <v>3624</v>
      </c>
      <c r="B3545">
        <v>1987</v>
      </c>
      <c r="C3545" t="s">
        <v>56</v>
      </c>
      <c r="D3545" t="s">
        <v>73</v>
      </c>
      <c r="E3545" t="s">
        <v>406</v>
      </c>
      <c r="F3545">
        <v>1</v>
      </c>
    </row>
    <row r="3546" spans="1:6" x14ac:dyDescent="0.35">
      <c r="A3546" t="s">
        <v>3625</v>
      </c>
      <c r="B3546">
        <v>1987</v>
      </c>
      <c r="C3546" t="s">
        <v>56</v>
      </c>
      <c r="D3546" t="s">
        <v>73</v>
      </c>
      <c r="E3546" t="s">
        <v>406</v>
      </c>
      <c r="F3546">
        <v>1</v>
      </c>
    </row>
    <row r="3547" spans="1:6" x14ac:dyDescent="0.35">
      <c r="A3547" t="s">
        <v>3626</v>
      </c>
      <c r="B3547">
        <v>1987</v>
      </c>
      <c r="C3547" t="s">
        <v>56</v>
      </c>
      <c r="D3547" t="s">
        <v>73</v>
      </c>
      <c r="E3547" t="s">
        <v>406</v>
      </c>
      <c r="F3547">
        <v>1</v>
      </c>
    </row>
    <row r="3548" spans="1:6" x14ac:dyDescent="0.35">
      <c r="A3548" t="s">
        <v>3627</v>
      </c>
      <c r="B3548">
        <v>1987</v>
      </c>
      <c r="C3548" t="s">
        <v>56</v>
      </c>
      <c r="D3548" t="s">
        <v>117</v>
      </c>
      <c r="E3548" t="s">
        <v>406</v>
      </c>
      <c r="F3548">
        <v>1</v>
      </c>
    </row>
    <row r="3549" spans="1:6" x14ac:dyDescent="0.35">
      <c r="A3549" t="s">
        <v>3628</v>
      </c>
      <c r="B3549">
        <v>1987</v>
      </c>
      <c r="C3549" t="s">
        <v>56</v>
      </c>
      <c r="D3549" t="s">
        <v>117</v>
      </c>
      <c r="E3549" t="s">
        <v>406</v>
      </c>
      <c r="F3549">
        <v>1</v>
      </c>
    </row>
    <row r="3550" spans="1:6" x14ac:dyDescent="0.35">
      <c r="A3550" t="s">
        <v>3629</v>
      </c>
      <c r="B3550">
        <v>1987</v>
      </c>
      <c r="C3550" t="s">
        <v>56</v>
      </c>
      <c r="D3550" t="s">
        <v>73</v>
      </c>
      <c r="E3550" t="s">
        <v>406</v>
      </c>
      <c r="F3550">
        <v>1</v>
      </c>
    </row>
    <row r="3551" spans="1:6" x14ac:dyDescent="0.35">
      <c r="A3551" t="s">
        <v>3630</v>
      </c>
      <c r="B3551">
        <v>1987</v>
      </c>
      <c r="C3551" t="s">
        <v>56</v>
      </c>
      <c r="D3551" t="s">
        <v>73</v>
      </c>
      <c r="E3551" t="s">
        <v>406</v>
      </c>
      <c r="F3551">
        <v>1</v>
      </c>
    </row>
    <row r="3552" spans="1:6" x14ac:dyDescent="0.35">
      <c r="A3552" t="s">
        <v>3631</v>
      </c>
      <c r="B3552">
        <v>1987</v>
      </c>
      <c r="C3552" t="s">
        <v>54</v>
      </c>
      <c r="D3552" t="s">
        <v>73</v>
      </c>
      <c r="E3552" t="s">
        <v>74</v>
      </c>
      <c r="F3552">
        <v>1</v>
      </c>
    </row>
    <row r="3553" spans="1:6" x14ac:dyDescent="0.35">
      <c r="A3553" t="s">
        <v>3632</v>
      </c>
      <c r="B3553">
        <v>1987</v>
      </c>
      <c r="C3553" t="s">
        <v>55</v>
      </c>
      <c r="D3553" t="s">
        <v>73</v>
      </c>
      <c r="E3553" t="s">
        <v>74</v>
      </c>
      <c r="F3553">
        <v>1</v>
      </c>
    </row>
    <row r="3554" spans="1:6" x14ac:dyDescent="0.35">
      <c r="A3554" t="s">
        <v>3633</v>
      </c>
      <c r="B3554">
        <v>1987</v>
      </c>
      <c r="C3554" t="s">
        <v>54</v>
      </c>
      <c r="D3554" t="s">
        <v>73</v>
      </c>
      <c r="E3554" t="s">
        <v>74</v>
      </c>
      <c r="F3554">
        <v>1</v>
      </c>
    </row>
    <row r="3555" spans="1:6" x14ac:dyDescent="0.35">
      <c r="A3555" t="s">
        <v>3634</v>
      </c>
      <c r="B3555">
        <v>1987</v>
      </c>
      <c r="C3555" t="s">
        <v>54</v>
      </c>
      <c r="D3555" t="s">
        <v>73</v>
      </c>
      <c r="E3555" t="s">
        <v>74</v>
      </c>
      <c r="F3555">
        <v>1</v>
      </c>
    </row>
    <row r="3556" spans="1:6" x14ac:dyDescent="0.35">
      <c r="A3556" t="s">
        <v>3635</v>
      </c>
      <c r="B3556">
        <v>1987</v>
      </c>
      <c r="C3556" t="s">
        <v>54</v>
      </c>
      <c r="D3556" t="s">
        <v>73</v>
      </c>
      <c r="E3556" t="s">
        <v>74</v>
      </c>
      <c r="F3556">
        <v>1</v>
      </c>
    </row>
    <row r="3557" spans="1:6" x14ac:dyDescent="0.35">
      <c r="A3557" t="s">
        <v>3636</v>
      </c>
      <c r="B3557">
        <v>1987</v>
      </c>
      <c r="C3557" t="s">
        <v>56</v>
      </c>
      <c r="D3557" t="s">
        <v>117</v>
      </c>
      <c r="E3557" t="s">
        <v>74</v>
      </c>
      <c r="F3557">
        <v>1</v>
      </c>
    </row>
    <row r="3558" spans="1:6" x14ac:dyDescent="0.35">
      <c r="A3558" t="s">
        <v>3637</v>
      </c>
      <c r="B3558">
        <v>1987</v>
      </c>
      <c r="C3558" t="s">
        <v>56</v>
      </c>
      <c r="D3558" t="s">
        <v>73</v>
      </c>
      <c r="E3558" t="s">
        <v>74</v>
      </c>
      <c r="F3558">
        <v>1</v>
      </c>
    </row>
    <row r="3559" spans="1:6" x14ac:dyDescent="0.35">
      <c r="A3559" t="s">
        <v>3638</v>
      </c>
      <c r="B3559">
        <v>1987</v>
      </c>
      <c r="C3559" t="s">
        <v>54</v>
      </c>
      <c r="D3559" t="s">
        <v>73</v>
      </c>
      <c r="E3559" t="s">
        <v>74</v>
      </c>
      <c r="F3559">
        <v>1</v>
      </c>
    </row>
    <row r="3560" spans="1:6" x14ac:dyDescent="0.35">
      <c r="A3560" t="s">
        <v>3639</v>
      </c>
      <c r="B3560">
        <v>1987</v>
      </c>
      <c r="C3560" t="s">
        <v>54</v>
      </c>
      <c r="D3560" t="s">
        <v>117</v>
      </c>
      <c r="E3560" t="s">
        <v>74</v>
      </c>
      <c r="F3560">
        <v>0</v>
      </c>
    </row>
    <row r="3561" spans="1:6" x14ac:dyDescent="0.35">
      <c r="A3561" t="s">
        <v>3640</v>
      </c>
      <c r="B3561">
        <v>1987</v>
      </c>
      <c r="C3561" t="s">
        <v>54</v>
      </c>
      <c r="D3561" t="s">
        <v>73</v>
      </c>
      <c r="E3561" t="s">
        <v>74</v>
      </c>
      <c r="F3561">
        <v>1</v>
      </c>
    </row>
    <row r="3562" spans="1:6" x14ac:dyDescent="0.35">
      <c r="A3562" t="s">
        <v>3641</v>
      </c>
      <c r="B3562">
        <v>1987</v>
      </c>
      <c r="C3562" t="s">
        <v>55</v>
      </c>
      <c r="D3562" t="s">
        <v>73</v>
      </c>
      <c r="E3562" t="s">
        <v>74</v>
      </c>
      <c r="F3562">
        <v>1</v>
      </c>
    </row>
    <row r="3563" spans="1:6" x14ac:dyDescent="0.35">
      <c r="A3563" t="s">
        <v>3642</v>
      </c>
      <c r="B3563">
        <v>1987</v>
      </c>
      <c r="C3563" t="s">
        <v>55</v>
      </c>
      <c r="D3563" t="s">
        <v>73</v>
      </c>
      <c r="E3563" t="s">
        <v>74</v>
      </c>
      <c r="F3563">
        <v>1</v>
      </c>
    </row>
    <row r="3564" spans="1:6" x14ac:dyDescent="0.35">
      <c r="A3564" t="s">
        <v>3643</v>
      </c>
      <c r="B3564">
        <v>1987</v>
      </c>
      <c r="C3564" t="s">
        <v>55</v>
      </c>
      <c r="D3564" t="s">
        <v>73</v>
      </c>
      <c r="E3564" t="s">
        <v>74</v>
      </c>
      <c r="F3564">
        <v>1</v>
      </c>
    </row>
    <row r="3565" spans="1:6" x14ac:dyDescent="0.35">
      <c r="A3565" t="s">
        <v>3644</v>
      </c>
      <c r="B3565">
        <v>1987</v>
      </c>
      <c r="C3565" t="s">
        <v>55</v>
      </c>
      <c r="D3565" t="s">
        <v>73</v>
      </c>
      <c r="E3565" t="s">
        <v>74</v>
      </c>
      <c r="F3565">
        <v>1</v>
      </c>
    </row>
    <row r="3566" spans="1:6" x14ac:dyDescent="0.35">
      <c r="A3566" t="s">
        <v>3645</v>
      </c>
      <c r="B3566">
        <v>1987</v>
      </c>
      <c r="C3566" t="s">
        <v>56</v>
      </c>
      <c r="D3566" t="s">
        <v>117</v>
      </c>
      <c r="E3566" t="s">
        <v>74</v>
      </c>
      <c r="F3566">
        <v>1</v>
      </c>
    </row>
    <row r="3567" spans="1:6" x14ac:dyDescent="0.35">
      <c r="A3567" t="s">
        <v>3646</v>
      </c>
      <c r="B3567">
        <v>1987</v>
      </c>
      <c r="C3567" t="s">
        <v>55</v>
      </c>
      <c r="D3567" t="s">
        <v>117</v>
      </c>
      <c r="E3567" t="s">
        <v>74</v>
      </c>
      <c r="F3567">
        <v>0</v>
      </c>
    </row>
    <row r="3568" spans="1:6" x14ac:dyDescent="0.35">
      <c r="A3568" t="s">
        <v>3647</v>
      </c>
      <c r="B3568">
        <v>1987</v>
      </c>
      <c r="C3568" t="s">
        <v>55</v>
      </c>
      <c r="D3568" t="s">
        <v>73</v>
      </c>
      <c r="E3568" t="s">
        <v>74</v>
      </c>
      <c r="F3568">
        <v>1</v>
      </c>
    </row>
    <row r="3569" spans="1:6" x14ac:dyDescent="0.35">
      <c r="A3569" t="s">
        <v>3648</v>
      </c>
      <c r="B3569">
        <v>1987</v>
      </c>
      <c r="C3569" t="s">
        <v>54</v>
      </c>
      <c r="D3569" t="s">
        <v>73</v>
      </c>
      <c r="E3569" t="s">
        <v>74</v>
      </c>
      <c r="F3569">
        <v>1</v>
      </c>
    </row>
    <row r="3570" spans="1:6" x14ac:dyDescent="0.35">
      <c r="A3570" t="s">
        <v>3649</v>
      </c>
      <c r="B3570">
        <v>1987</v>
      </c>
      <c r="C3570" t="s">
        <v>54</v>
      </c>
      <c r="D3570" t="s">
        <v>73</v>
      </c>
      <c r="E3570" t="s">
        <v>74</v>
      </c>
      <c r="F3570">
        <v>1</v>
      </c>
    </row>
    <row r="3571" spans="1:6" x14ac:dyDescent="0.35">
      <c r="A3571" t="s">
        <v>3650</v>
      </c>
      <c r="B3571">
        <v>1987</v>
      </c>
      <c r="C3571" t="s">
        <v>54</v>
      </c>
      <c r="D3571" t="s">
        <v>73</v>
      </c>
      <c r="E3571" t="s">
        <v>74</v>
      </c>
      <c r="F3571">
        <v>1</v>
      </c>
    </row>
    <row r="3572" spans="1:6" x14ac:dyDescent="0.35">
      <c r="A3572" t="s">
        <v>3651</v>
      </c>
      <c r="B3572">
        <v>1987</v>
      </c>
      <c r="C3572" t="s">
        <v>54</v>
      </c>
      <c r="D3572" t="s">
        <v>73</v>
      </c>
      <c r="E3572" t="s">
        <v>74</v>
      </c>
      <c r="F3572">
        <v>1</v>
      </c>
    </row>
    <row r="3573" spans="1:6" x14ac:dyDescent="0.35">
      <c r="A3573" t="s">
        <v>3652</v>
      </c>
      <c r="B3573">
        <v>1987</v>
      </c>
      <c r="C3573" t="s">
        <v>54</v>
      </c>
      <c r="D3573" t="s">
        <v>73</v>
      </c>
      <c r="E3573" t="s">
        <v>74</v>
      </c>
      <c r="F3573">
        <v>1</v>
      </c>
    </row>
    <row r="3574" spans="1:6" x14ac:dyDescent="0.35">
      <c r="A3574" t="s">
        <v>3653</v>
      </c>
      <c r="B3574">
        <v>1987</v>
      </c>
      <c r="C3574" t="s">
        <v>54</v>
      </c>
      <c r="D3574" t="s">
        <v>73</v>
      </c>
      <c r="E3574" t="s">
        <v>74</v>
      </c>
      <c r="F3574">
        <v>1</v>
      </c>
    </row>
    <row r="3575" spans="1:6" x14ac:dyDescent="0.35">
      <c r="A3575" t="s">
        <v>3654</v>
      </c>
      <c r="B3575">
        <v>1987</v>
      </c>
      <c r="C3575" t="s">
        <v>55</v>
      </c>
      <c r="D3575" t="s">
        <v>73</v>
      </c>
      <c r="E3575" t="s">
        <v>74</v>
      </c>
      <c r="F3575">
        <v>1</v>
      </c>
    </row>
    <row r="3576" spans="1:6" x14ac:dyDescent="0.35">
      <c r="A3576" t="s">
        <v>3655</v>
      </c>
      <c r="B3576">
        <v>1987</v>
      </c>
      <c r="C3576" t="s">
        <v>54</v>
      </c>
      <c r="D3576" t="s">
        <v>73</v>
      </c>
      <c r="E3576" t="s">
        <v>74</v>
      </c>
      <c r="F3576">
        <v>1</v>
      </c>
    </row>
    <row r="3577" spans="1:6" x14ac:dyDescent="0.35">
      <c r="A3577" t="s">
        <v>3656</v>
      </c>
      <c r="B3577">
        <v>1987</v>
      </c>
      <c r="C3577" t="s">
        <v>54</v>
      </c>
      <c r="D3577" t="s">
        <v>73</v>
      </c>
      <c r="E3577" t="s">
        <v>74</v>
      </c>
      <c r="F3577">
        <v>1</v>
      </c>
    </row>
    <row r="3578" spans="1:6" x14ac:dyDescent="0.35">
      <c r="A3578" t="s">
        <v>3657</v>
      </c>
      <c r="B3578">
        <v>1987</v>
      </c>
      <c r="C3578" t="s">
        <v>54</v>
      </c>
      <c r="D3578" t="s">
        <v>73</v>
      </c>
      <c r="E3578" t="s">
        <v>74</v>
      </c>
      <c r="F3578">
        <v>1</v>
      </c>
    </row>
    <row r="3579" spans="1:6" x14ac:dyDescent="0.35">
      <c r="A3579" t="s">
        <v>3658</v>
      </c>
      <c r="B3579">
        <v>1987</v>
      </c>
      <c r="C3579" t="s">
        <v>56</v>
      </c>
      <c r="D3579" t="s">
        <v>73</v>
      </c>
      <c r="E3579" t="s">
        <v>406</v>
      </c>
      <c r="F3579">
        <v>1</v>
      </c>
    </row>
    <row r="3580" spans="1:6" x14ac:dyDescent="0.35">
      <c r="A3580" t="s">
        <v>3659</v>
      </c>
      <c r="B3580">
        <v>1987</v>
      </c>
      <c r="C3580" t="s">
        <v>56</v>
      </c>
      <c r="D3580" t="s">
        <v>73</v>
      </c>
      <c r="E3580" t="s">
        <v>406</v>
      </c>
      <c r="F3580">
        <v>1</v>
      </c>
    </row>
    <row r="3581" spans="1:6" x14ac:dyDescent="0.35">
      <c r="A3581" t="s">
        <v>3660</v>
      </c>
      <c r="B3581">
        <v>1987</v>
      </c>
      <c r="C3581" t="s">
        <v>56</v>
      </c>
      <c r="D3581" t="s">
        <v>441</v>
      </c>
      <c r="E3581" t="s">
        <v>406</v>
      </c>
      <c r="F3581">
        <v>1</v>
      </c>
    </row>
    <row r="3582" spans="1:6" x14ac:dyDescent="0.35">
      <c r="A3582" t="s">
        <v>3661</v>
      </c>
      <c r="B3582">
        <v>1987</v>
      </c>
      <c r="C3582" t="s">
        <v>56</v>
      </c>
      <c r="D3582" t="s">
        <v>73</v>
      </c>
      <c r="E3582" t="s">
        <v>406</v>
      </c>
      <c r="F3582">
        <v>1</v>
      </c>
    </row>
    <row r="3583" spans="1:6" x14ac:dyDescent="0.35">
      <c r="A3583" t="s">
        <v>3662</v>
      </c>
      <c r="B3583">
        <v>1987</v>
      </c>
      <c r="C3583" t="s">
        <v>54</v>
      </c>
      <c r="D3583" t="s">
        <v>73</v>
      </c>
      <c r="E3583" t="s">
        <v>406</v>
      </c>
      <c r="F3583">
        <v>1</v>
      </c>
    </row>
    <row r="3584" spans="1:6" x14ac:dyDescent="0.35">
      <c r="A3584" t="s">
        <v>3663</v>
      </c>
      <c r="B3584">
        <v>1987</v>
      </c>
      <c r="C3584" t="s">
        <v>55</v>
      </c>
      <c r="D3584" t="s">
        <v>117</v>
      </c>
      <c r="E3584" t="s">
        <v>406</v>
      </c>
      <c r="F3584">
        <v>0</v>
      </c>
    </row>
    <row r="3585" spans="1:6" x14ac:dyDescent="0.35">
      <c r="A3585" t="s">
        <v>3664</v>
      </c>
      <c r="B3585">
        <v>1987</v>
      </c>
      <c r="C3585" t="s">
        <v>55</v>
      </c>
      <c r="D3585" t="s">
        <v>73</v>
      </c>
      <c r="E3585" t="s">
        <v>406</v>
      </c>
      <c r="F3585">
        <v>1</v>
      </c>
    </row>
    <row r="3586" spans="1:6" x14ac:dyDescent="0.35">
      <c r="A3586" t="s">
        <v>3665</v>
      </c>
      <c r="B3586">
        <v>1987</v>
      </c>
      <c r="C3586" t="s">
        <v>55</v>
      </c>
      <c r="D3586" t="s">
        <v>73</v>
      </c>
      <c r="E3586" t="s">
        <v>406</v>
      </c>
      <c r="F3586">
        <v>1</v>
      </c>
    </row>
    <row r="3587" spans="1:6" x14ac:dyDescent="0.35">
      <c r="A3587" t="s">
        <v>3666</v>
      </c>
      <c r="B3587">
        <v>1987</v>
      </c>
      <c r="C3587" t="s">
        <v>56</v>
      </c>
      <c r="D3587" t="s">
        <v>73</v>
      </c>
      <c r="E3587" t="s">
        <v>406</v>
      </c>
      <c r="F3587">
        <v>1</v>
      </c>
    </row>
    <row r="3588" spans="1:6" x14ac:dyDescent="0.35">
      <c r="A3588" t="s">
        <v>3667</v>
      </c>
      <c r="B3588">
        <v>1987</v>
      </c>
      <c r="C3588" t="s">
        <v>56</v>
      </c>
      <c r="D3588" t="s">
        <v>73</v>
      </c>
      <c r="E3588" t="s">
        <v>406</v>
      </c>
      <c r="F3588">
        <v>1</v>
      </c>
    </row>
    <row r="3589" spans="1:6" x14ac:dyDescent="0.35">
      <c r="A3589" t="s">
        <v>3668</v>
      </c>
      <c r="B3589">
        <v>1987</v>
      </c>
      <c r="C3589" t="s">
        <v>56</v>
      </c>
      <c r="D3589" t="s">
        <v>73</v>
      </c>
      <c r="E3589" t="s">
        <v>406</v>
      </c>
      <c r="F3589">
        <v>1</v>
      </c>
    </row>
    <row r="3590" spans="1:6" x14ac:dyDescent="0.35">
      <c r="A3590" t="s">
        <v>3669</v>
      </c>
      <c r="B3590">
        <v>1987</v>
      </c>
      <c r="C3590" t="s">
        <v>56</v>
      </c>
      <c r="D3590" t="s">
        <v>73</v>
      </c>
      <c r="E3590" t="s">
        <v>406</v>
      </c>
      <c r="F3590">
        <v>1</v>
      </c>
    </row>
    <row r="3591" spans="1:6" x14ac:dyDescent="0.35">
      <c r="A3591" t="s">
        <v>3670</v>
      </c>
      <c r="B3591">
        <v>1987</v>
      </c>
      <c r="C3591" t="s">
        <v>56</v>
      </c>
      <c r="D3591" t="s">
        <v>73</v>
      </c>
      <c r="E3591" t="s">
        <v>406</v>
      </c>
      <c r="F3591">
        <v>1</v>
      </c>
    </row>
    <row r="3592" spans="1:6" x14ac:dyDescent="0.35">
      <c r="A3592" t="s">
        <v>3671</v>
      </c>
      <c r="B3592">
        <v>1987</v>
      </c>
      <c r="C3592" t="s">
        <v>56</v>
      </c>
      <c r="D3592" t="s">
        <v>73</v>
      </c>
      <c r="E3592" t="s">
        <v>406</v>
      </c>
      <c r="F3592">
        <v>1</v>
      </c>
    </row>
    <row r="3593" spans="1:6" x14ac:dyDescent="0.35">
      <c r="A3593" t="s">
        <v>3672</v>
      </c>
      <c r="B3593">
        <v>1987</v>
      </c>
      <c r="C3593" t="s">
        <v>56</v>
      </c>
      <c r="D3593" t="s">
        <v>73</v>
      </c>
      <c r="E3593" t="s">
        <v>406</v>
      </c>
      <c r="F3593">
        <v>1</v>
      </c>
    </row>
    <row r="3594" spans="1:6" x14ac:dyDescent="0.35">
      <c r="A3594" t="s">
        <v>3673</v>
      </c>
      <c r="B3594">
        <v>1987</v>
      </c>
      <c r="C3594" t="s">
        <v>56</v>
      </c>
      <c r="D3594" t="s">
        <v>73</v>
      </c>
      <c r="E3594" t="s">
        <v>406</v>
      </c>
      <c r="F3594">
        <v>1</v>
      </c>
    </row>
    <row r="3595" spans="1:6" x14ac:dyDescent="0.35">
      <c r="A3595" t="s">
        <v>3674</v>
      </c>
      <c r="B3595">
        <v>1987</v>
      </c>
      <c r="C3595" t="s">
        <v>56</v>
      </c>
      <c r="D3595" t="s">
        <v>73</v>
      </c>
      <c r="E3595" t="s">
        <v>406</v>
      </c>
      <c r="F3595">
        <v>1</v>
      </c>
    </row>
    <row r="3596" spans="1:6" x14ac:dyDescent="0.35">
      <c r="A3596" t="s">
        <v>3675</v>
      </c>
      <c r="B3596">
        <v>1987</v>
      </c>
      <c r="C3596" t="s">
        <v>56</v>
      </c>
      <c r="D3596" t="s">
        <v>73</v>
      </c>
      <c r="E3596" t="s">
        <v>406</v>
      </c>
      <c r="F3596">
        <v>1</v>
      </c>
    </row>
    <row r="3597" spans="1:6" x14ac:dyDescent="0.35">
      <c r="A3597" t="s">
        <v>3676</v>
      </c>
      <c r="B3597">
        <v>1987</v>
      </c>
      <c r="C3597" t="s">
        <v>55</v>
      </c>
      <c r="D3597" t="s">
        <v>73</v>
      </c>
      <c r="E3597" t="s">
        <v>406</v>
      </c>
      <c r="F3597">
        <v>1</v>
      </c>
    </row>
    <row r="3598" spans="1:6" x14ac:dyDescent="0.35">
      <c r="A3598" t="s">
        <v>3677</v>
      </c>
      <c r="B3598">
        <v>1987</v>
      </c>
      <c r="C3598" t="s">
        <v>55</v>
      </c>
      <c r="D3598" t="s">
        <v>73</v>
      </c>
      <c r="E3598" t="s">
        <v>406</v>
      </c>
      <c r="F3598">
        <v>1</v>
      </c>
    </row>
    <row r="3599" spans="1:6" x14ac:dyDescent="0.35">
      <c r="A3599" t="s">
        <v>3678</v>
      </c>
      <c r="B3599">
        <v>1987</v>
      </c>
      <c r="C3599" t="s">
        <v>55</v>
      </c>
      <c r="D3599" t="s">
        <v>73</v>
      </c>
      <c r="E3599" t="s">
        <v>406</v>
      </c>
      <c r="F3599">
        <v>1</v>
      </c>
    </row>
    <row r="3600" spans="1:6" x14ac:dyDescent="0.35">
      <c r="A3600" t="s">
        <v>3679</v>
      </c>
      <c r="B3600">
        <v>1987</v>
      </c>
      <c r="C3600" t="s">
        <v>55</v>
      </c>
      <c r="D3600" t="s">
        <v>73</v>
      </c>
      <c r="E3600" t="s">
        <v>74</v>
      </c>
      <c r="F3600">
        <v>1</v>
      </c>
    </row>
    <row r="3601" spans="1:6" x14ac:dyDescent="0.35">
      <c r="A3601" t="s">
        <v>3680</v>
      </c>
      <c r="B3601">
        <v>1987</v>
      </c>
      <c r="C3601" t="s">
        <v>56</v>
      </c>
      <c r="D3601" t="s">
        <v>73</v>
      </c>
      <c r="E3601" t="s">
        <v>74</v>
      </c>
      <c r="F3601">
        <v>1</v>
      </c>
    </row>
    <row r="3602" spans="1:6" x14ac:dyDescent="0.35">
      <c r="A3602" t="s">
        <v>3681</v>
      </c>
      <c r="B3602">
        <v>1987</v>
      </c>
      <c r="C3602" t="s">
        <v>56</v>
      </c>
      <c r="D3602" t="s">
        <v>73</v>
      </c>
      <c r="E3602" t="s">
        <v>74</v>
      </c>
      <c r="F3602">
        <v>1</v>
      </c>
    </row>
    <row r="3603" spans="1:6" x14ac:dyDescent="0.35">
      <c r="A3603" t="s">
        <v>3682</v>
      </c>
      <c r="B3603">
        <v>1987</v>
      </c>
      <c r="C3603" t="s">
        <v>56</v>
      </c>
      <c r="D3603" t="s">
        <v>73</v>
      </c>
      <c r="E3603" t="s">
        <v>74</v>
      </c>
      <c r="F3603">
        <v>1</v>
      </c>
    </row>
    <row r="3604" spans="1:6" x14ac:dyDescent="0.35">
      <c r="A3604" t="s">
        <v>3683</v>
      </c>
      <c r="B3604">
        <v>1987</v>
      </c>
      <c r="C3604" t="s">
        <v>56</v>
      </c>
      <c r="D3604" t="s">
        <v>73</v>
      </c>
      <c r="E3604" t="s">
        <v>74</v>
      </c>
      <c r="F3604">
        <v>1</v>
      </c>
    </row>
    <row r="3605" spans="1:6" x14ac:dyDescent="0.35">
      <c r="A3605" t="s">
        <v>3684</v>
      </c>
      <c r="B3605">
        <v>1987</v>
      </c>
      <c r="C3605" t="s">
        <v>56</v>
      </c>
      <c r="D3605" t="s">
        <v>73</v>
      </c>
      <c r="E3605" t="s">
        <v>74</v>
      </c>
      <c r="F3605">
        <v>1</v>
      </c>
    </row>
    <row r="3606" spans="1:6" x14ac:dyDescent="0.35">
      <c r="A3606" t="s">
        <v>3685</v>
      </c>
      <c r="B3606">
        <v>1987</v>
      </c>
      <c r="C3606" t="s">
        <v>56</v>
      </c>
      <c r="D3606" t="s">
        <v>73</v>
      </c>
      <c r="E3606" t="s">
        <v>74</v>
      </c>
      <c r="F3606">
        <v>1</v>
      </c>
    </row>
    <row r="3607" spans="1:6" x14ac:dyDescent="0.35">
      <c r="A3607" t="s">
        <v>3686</v>
      </c>
      <c r="B3607">
        <v>1987</v>
      </c>
      <c r="C3607" t="s">
        <v>56</v>
      </c>
      <c r="D3607" t="s">
        <v>73</v>
      </c>
      <c r="E3607" t="s">
        <v>74</v>
      </c>
      <c r="F3607">
        <v>1</v>
      </c>
    </row>
    <row r="3608" spans="1:6" x14ac:dyDescent="0.35">
      <c r="A3608" t="s">
        <v>3687</v>
      </c>
      <c r="B3608">
        <v>1987</v>
      </c>
      <c r="C3608" t="s">
        <v>56</v>
      </c>
      <c r="D3608" t="s">
        <v>73</v>
      </c>
      <c r="E3608" t="s">
        <v>74</v>
      </c>
      <c r="F3608">
        <v>1</v>
      </c>
    </row>
    <row r="3609" spans="1:6" x14ac:dyDescent="0.35">
      <c r="A3609" t="s">
        <v>3688</v>
      </c>
      <c r="B3609">
        <v>1987</v>
      </c>
      <c r="C3609" t="s">
        <v>56</v>
      </c>
      <c r="D3609" t="s">
        <v>73</v>
      </c>
      <c r="E3609" t="s">
        <v>74</v>
      </c>
      <c r="F3609">
        <v>1</v>
      </c>
    </row>
    <row r="3610" spans="1:6" x14ac:dyDescent="0.35">
      <c r="A3610" t="s">
        <v>3689</v>
      </c>
      <c r="B3610">
        <v>1987</v>
      </c>
      <c r="C3610" t="s">
        <v>56</v>
      </c>
      <c r="D3610" t="s">
        <v>73</v>
      </c>
      <c r="E3610" t="s">
        <v>74</v>
      </c>
      <c r="F3610">
        <v>1</v>
      </c>
    </row>
    <row r="3611" spans="1:6" x14ac:dyDescent="0.35">
      <c r="A3611" t="s">
        <v>3690</v>
      </c>
      <c r="B3611">
        <v>1987</v>
      </c>
      <c r="C3611" t="s">
        <v>56</v>
      </c>
      <c r="D3611" t="s">
        <v>73</v>
      </c>
      <c r="E3611" t="s">
        <v>74</v>
      </c>
      <c r="F3611">
        <v>1</v>
      </c>
    </row>
    <row r="3612" spans="1:6" x14ac:dyDescent="0.35">
      <c r="A3612" t="s">
        <v>3691</v>
      </c>
      <c r="B3612">
        <v>1987</v>
      </c>
      <c r="C3612" t="s">
        <v>56</v>
      </c>
      <c r="D3612" t="s">
        <v>73</v>
      </c>
      <c r="E3612" t="s">
        <v>74</v>
      </c>
      <c r="F3612">
        <v>1</v>
      </c>
    </row>
    <row r="3613" spans="1:6" x14ac:dyDescent="0.35">
      <c r="A3613" t="s">
        <v>3692</v>
      </c>
      <c r="B3613">
        <v>1987</v>
      </c>
      <c r="C3613" t="s">
        <v>54</v>
      </c>
      <c r="D3613" t="s">
        <v>73</v>
      </c>
      <c r="E3613" t="s">
        <v>74</v>
      </c>
      <c r="F3613">
        <v>1</v>
      </c>
    </row>
    <row r="3614" spans="1:6" x14ac:dyDescent="0.35">
      <c r="A3614" t="s">
        <v>3693</v>
      </c>
      <c r="B3614">
        <v>1987</v>
      </c>
      <c r="C3614" t="s">
        <v>54</v>
      </c>
      <c r="D3614" t="s">
        <v>73</v>
      </c>
      <c r="E3614" t="s">
        <v>74</v>
      </c>
      <c r="F3614">
        <v>1</v>
      </c>
    </row>
    <row r="3615" spans="1:6" x14ac:dyDescent="0.35">
      <c r="A3615" t="s">
        <v>3694</v>
      </c>
      <c r="B3615">
        <v>1987</v>
      </c>
      <c r="C3615" t="s">
        <v>54</v>
      </c>
      <c r="D3615" t="s">
        <v>73</v>
      </c>
      <c r="E3615" t="s">
        <v>74</v>
      </c>
      <c r="F3615">
        <v>1</v>
      </c>
    </row>
    <row r="3616" spans="1:6" x14ac:dyDescent="0.35">
      <c r="A3616" t="s">
        <v>3695</v>
      </c>
      <c r="B3616">
        <v>1987</v>
      </c>
      <c r="C3616" t="s">
        <v>54</v>
      </c>
      <c r="D3616" t="s">
        <v>73</v>
      </c>
      <c r="E3616" t="s">
        <v>76</v>
      </c>
      <c r="F3616">
        <v>1</v>
      </c>
    </row>
    <row r="3617" spans="1:6" x14ac:dyDescent="0.35">
      <c r="A3617" t="s">
        <v>3696</v>
      </c>
      <c r="B3617">
        <v>1987</v>
      </c>
      <c r="C3617" t="s">
        <v>56</v>
      </c>
      <c r="D3617" t="s">
        <v>73</v>
      </c>
      <c r="E3617" t="s">
        <v>76</v>
      </c>
      <c r="F3617">
        <v>1</v>
      </c>
    </row>
    <row r="3618" spans="1:6" x14ac:dyDescent="0.35">
      <c r="A3618" t="s">
        <v>3697</v>
      </c>
      <c r="B3618">
        <v>1987</v>
      </c>
      <c r="C3618" t="s">
        <v>56</v>
      </c>
      <c r="D3618" t="s">
        <v>73</v>
      </c>
      <c r="E3618" t="s">
        <v>76</v>
      </c>
      <c r="F3618">
        <v>1</v>
      </c>
    </row>
    <row r="3619" spans="1:6" x14ac:dyDescent="0.35">
      <c r="A3619" t="s">
        <v>3698</v>
      </c>
      <c r="B3619">
        <v>1987</v>
      </c>
      <c r="C3619" t="s">
        <v>56</v>
      </c>
      <c r="D3619" t="s">
        <v>117</v>
      </c>
      <c r="E3619" t="s">
        <v>76</v>
      </c>
      <c r="F3619">
        <v>1</v>
      </c>
    </row>
    <row r="3620" spans="1:6" x14ac:dyDescent="0.35">
      <c r="A3620" t="s">
        <v>3699</v>
      </c>
      <c r="B3620">
        <v>1987</v>
      </c>
      <c r="C3620" t="s">
        <v>56</v>
      </c>
      <c r="D3620" t="s">
        <v>73</v>
      </c>
      <c r="E3620" t="s">
        <v>76</v>
      </c>
      <c r="F3620">
        <v>1</v>
      </c>
    </row>
    <row r="3621" spans="1:6" x14ac:dyDescent="0.35">
      <c r="A3621" t="s">
        <v>3700</v>
      </c>
      <c r="B3621">
        <v>1987</v>
      </c>
      <c r="C3621" t="s">
        <v>56</v>
      </c>
      <c r="D3621" t="s">
        <v>73</v>
      </c>
      <c r="E3621" t="s">
        <v>76</v>
      </c>
      <c r="F3621">
        <v>1</v>
      </c>
    </row>
    <row r="3622" spans="1:6" x14ac:dyDescent="0.35">
      <c r="A3622" t="s">
        <v>3701</v>
      </c>
      <c r="B3622">
        <v>1987</v>
      </c>
      <c r="C3622" t="s">
        <v>55</v>
      </c>
      <c r="D3622" t="s">
        <v>73</v>
      </c>
      <c r="E3622" t="s">
        <v>76</v>
      </c>
      <c r="F3622">
        <v>1</v>
      </c>
    </row>
    <row r="3623" spans="1:6" x14ac:dyDescent="0.35">
      <c r="A3623" t="s">
        <v>3702</v>
      </c>
      <c r="B3623">
        <v>1987</v>
      </c>
      <c r="C3623" t="s">
        <v>55</v>
      </c>
      <c r="D3623" t="s">
        <v>73</v>
      </c>
      <c r="E3623" t="s">
        <v>76</v>
      </c>
      <c r="F3623">
        <v>1</v>
      </c>
    </row>
    <row r="3624" spans="1:6" x14ac:dyDescent="0.35">
      <c r="A3624" t="s">
        <v>3703</v>
      </c>
      <c r="B3624">
        <v>1987</v>
      </c>
      <c r="C3624" t="s">
        <v>54</v>
      </c>
      <c r="D3624" t="s">
        <v>73</v>
      </c>
      <c r="E3624" t="s">
        <v>76</v>
      </c>
      <c r="F3624">
        <v>1</v>
      </c>
    </row>
    <row r="3625" spans="1:6" x14ac:dyDescent="0.35">
      <c r="A3625" t="s">
        <v>3704</v>
      </c>
      <c r="B3625">
        <v>1987</v>
      </c>
      <c r="C3625" t="s">
        <v>55</v>
      </c>
      <c r="D3625" t="s">
        <v>73</v>
      </c>
      <c r="E3625" t="s">
        <v>76</v>
      </c>
      <c r="F3625">
        <v>1</v>
      </c>
    </row>
    <row r="3626" spans="1:6" x14ac:dyDescent="0.35">
      <c r="A3626" t="s">
        <v>3705</v>
      </c>
      <c r="B3626">
        <v>1987</v>
      </c>
      <c r="C3626" t="s">
        <v>54</v>
      </c>
      <c r="D3626" t="s">
        <v>73</v>
      </c>
      <c r="E3626" t="s">
        <v>76</v>
      </c>
      <c r="F3626">
        <v>1</v>
      </c>
    </row>
    <row r="3627" spans="1:6" x14ac:dyDescent="0.35">
      <c r="A3627" t="s">
        <v>3706</v>
      </c>
      <c r="B3627">
        <v>1987</v>
      </c>
      <c r="C3627" t="s">
        <v>54</v>
      </c>
      <c r="D3627" t="s">
        <v>73</v>
      </c>
      <c r="E3627" t="s">
        <v>76</v>
      </c>
      <c r="F3627">
        <v>1</v>
      </c>
    </row>
    <row r="3628" spans="1:6" x14ac:dyDescent="0.35">
      <c r="A3628" t="s">
        <v>3707</v>
      </c>
      <c r="B3628">
        <v>1987</v>
      </c>
      <c r="C3628" t="s">
        <v>55</v>
      </c>
      <c r="D3628" t="s">
        <v>73</v>
      </c>
      <c r="E3628" t="s">
        <v>76</v>
      </c>
      <c r="F3628">
        <v>1</v>
      </c>
    </row>
    <row r="3629" spans="1:6" x14ac:dyDescent="0.35">
      <c r="A3629" t="s">
        <v>3708</v>
      </c>
      <c r="B3629">
        <v>1987</v>
      </c>
      <c r="C3629" t="s">
        <v>56</v>
      </c>
      <c r="D3629" t="s">
        <v>73</v>
      </c>
      <c r="E3629" t="s">
        <v>76</v>
      </c>
      <c r="F3629">
        <v>1</v>
      </c>
    </row>
    <row r="3630" spans="1:6" x14ac:dyDescent="0.35">
      <c r="A3630" t="s">
        <v>3709</v>
      </c>
      <c r="B3630">
        <v>1987</v>
      </c>
      <c r="C3630" t="s">
        <v>56</v>
      </c>
      <c r="D3630" t="s">
        <v>73</v>
      </c>
      <c r="E3630" t="s">
        <v>76</v>
      </c>
      <c r="F3630">
        <v>1</v>
      </c>
    </row>
    <row r="3631" spans="1:6" x14ac:dyDescent="0.35">
      <c r="A3631" t="s">
        <v>3710</v>
      </c>
      <c r="B3631">
        <v>1987</v>
      </c>
      <c r="C3631" t="s">
        <v>56</v>
      </c>
      <c r="D3631" t="s">
        <v>73</v>
      </c>
      <c r="E3631" t="s">
        <v>76</v>
      </c>
      <c r="F3631">
        <v>1</v>
      </c>
    </row>
    <row r="3632" spans="1:6" x14ac:dyDescent="0.35">
      <c r="A3632" t="s">
        <v>3711</v>
      </c>
      <c r="B3632">
        <v>1987</v>
      </c>
      <c r="C3632" t="s">
        <v>56</v>
      </c>
      <c r="D3632" t="s">
        <v>73</v>
      </c>
      <c r="E3632" t="s">
        <v>76</v>
      </c>
      <c r="F3632">
        <v>1</v>
      </c>
    </row>
    <row r="3633" spans="1:6" x14ac:dyDescent="0.35">
      <c r="A3633" t="s">
        <v>3712</v>
      </c>
      <c r="B3633">
        <v>1987</v>
      </c>
      <c r="C3633" t="s">
        <v>56</v>
      </c>
      <c r="D3633" t="s">
        <v>73</v>
      </c>
      <c r="E3633" t="s">
        <v>76</v>
      </c>
      <c r="F3633">
        <v>1</v>
      </c>
    </row>
    <row r="3634" spans="1:6" x14ac:dyDescent="0.35">
      <c r="A3634" t="s">
        <v>3713</v>
      </c>
      <c r="B3634">
        <v>1987</v>
      </c>
      <c r="C3634" t="s">
        <v>56</v>
      </c>
      <c r="D3634" t="s">
        <v>73</v>
      </c>
      <c r="E3634" t="s">
        <v>76</v>
      </c>
      <c r="F3634">
        <v>1</v>
      </c>
    </row>
    <row r="3635" spans="1:6" x14ac:dyDescent="0.35">
      <c r="A3635" t="s">
        <v>3714</v>
      </c>
      <c r="B3635">
        <v>1987</v>
      </c>
      <c r="C3635" t="s">
        <v>56</v>
      </c>
      <c r="D3635" t="s">
        <v>73</v>
      </c>
      <c r="E3635" t="s">
        <v>76</v>
      </c>
      <c r="F3635">
        <v>1</v>
      </c>
    </row>
    <row r="3636" spans="1:6" x14ac:dyDescent="0.35">
      <c r="A3636" t="s">
        <v>3715</v>
      </c>
      <c r="B3636">
        <v>1987</v>
      </c>
      <c r="C3636" t="s">
        <v>56</v>
      </c>
      <c r="D3636" t="s">
        <v>117</v>
      </c>
      <c r="E3636" t="s">
        <v>76</v>
      </c>
      <c r="F3636">
        <v>1</v>
      </c>
    </row>
    <row r="3637" spans="1:6" x14ac:dyDescent="0.35">
      <c r="A3637" t="s">
        <v>3716</v>
      </c>
      <c r="B3637">
        <v>1987</v>
      </c>
      <c r="C3637" t="s">
        <v>54</v>
      </c>
      <c r="D3637" t="s">
        <v>73</v>
      </c>
      <c r="E3637" t="s">
        <v>76</v>
      </c>
      <c r="F3637">
        <v>1</v>
      </c>
    </row>
    <row r="3638" spans="1:6" x14ac:dyDescent="0.35">
      <c r="A3638" t="s">
        <v>3717</v>
      </c>
      <c r="B3638">
        <v>1987</v>
      </c>
      <c r="C3638" t="s">
        <v>56</v>
      </c>
      <c r="D3638" t="s">
        <v>73</v>
      </c>
      <c r="E3638" t="s">
        <v>76</v>
      </c>
      <c r="F3638">
        <v>1</v>
      </c>
    </row>
    <row r="3639" spans="1:6" x14ac:dyDescent="0.35">
      <c r="A3639" t="s">
        <v>3718</v>
      </c>
      <c r="B3639">
        <v>1987</v>
      </c>
      <c r="C3639" t="s">
        <v>55</v>
      </c>
      <c r="D3639" t="s">
        <v>73</v>
      </c>
      <c r="E3639" t="s">
        <v>76</v>
      </c>
      <c r="F3639">
        <v>1</v>
      </c>
    </row>
    <row r="3640" spans="1:6" x14ac:dyDescent="0.35">
      <c r="A3640" t="s">
        <v>3719</v>
      </c>
      <c r="B3640">
        <v>1987</v>
      </c>
      <c r="C3640" t="s">
        <v>55</v>
      </c>
      <c r="D3640" t="s">
        <v>73</v>
      </c>
      <c r="E3640" t="s">
        <v>76</v>
      </c>
      <c r="F3640">
        <v>1</v>
      </c>
    </row>
    <row r="3641" spans="1:6" x14ac:dyDescent="0.35">
      <c r="A3641" t="s">
        <v>3720</v>
      </c>
      <c r="B3641">
        <v>1987</v>
      </c>
      <c r="C3641" t="s">
        <v>55</v>
      </c>
      <c r="D3641" t="s">
        <v>73</v>
      </c>
      <c r="E3641" t="s">
        <v>76</v>
      </c>
      <c r="F3641">
        <v>1</v>
      </c>
    </row>
    <row r="3642" spans="1:6" x14ac:dyDescent="0.35">
      <c r="A3642" t="s">
        <v>3721</v>
      </c>
      <c r="B3642">
        <v>1987</v>
      </c>
      <c r="C3642" t="s">
        <v>55</v>
      </c>
      <c r="D3642" t="s">
        <v>73</v>
      </c>
      <c r="E3642" t="s">
        <v>76</v>
      </c>
      <c r="F3642">
        <v>1</v>
      </c>
    </row>
    <row r="3643" spans="1:6" x14ac:dyDescent="0.35">
      <c r="A3643" t="s">
        <v>3722</v>
      </c>
      <c r="B3643">
        <v>1987</v>
      </c>
      <c r="C3643" t="s">
        <v>55</v>
      </c>
      <c r="D3643" t="s">
        <v>73</v>
      </c>
      <c r="E3643" t="s">
        <v>76</v>
      </c>
      <c r="F3643">
        <v>1</v>
      </c>
    </row>
    <row r="3644" spans="1:6" x14ac:dyDescent="0.35">
      <c r="A3644" t="s">
        <v>3723</v>
      </c>
      <c r="B3644">
        <v>1987</v>
      </c>
      <c r="C3644" t="s">
        <v>54</v>
      </c>
      <c r="D3644" t="s">
        <v>73</v>
      </c>
      <c r="E3644" t="s">
        <v>76</v>
      </c>
      <c r="F3644">
        <v>1</v>
      </c>
    </row>
    <row r="3645" spans="1:6" x14ac:dyDescent="0.35">
      <c r="A3645" t="s">
        <v>3724</v>
      </c>
      <c r="B3645">
        <v>1987</v>
      </c>
      <c r="C3645" t="s">
        <v>55</v>
      </c>
      <c r="D3645" t="s">
        <v>73</v>
      </c>
      <c r="E3645" t="s">
        <v>76</v>
      </c>
      <c r="F3645">
        <v>1</v>
      </c>
    </row>
    <row r="3646" spans="1:6" x14ac:dyDescent="0.35">
      <c r="A3646" t="s">
        <v>3725</v>
      </c>
      <c r="B3646">
        <v>1987</v>
      </c>
      <c r="C3646" t="s">
        <v>55</v>
      </c>
      <c r="D3646" t="s">
        <v>73</v>
      </c>
      <c r="E3646" t="s">
        <v>76</v>
      </c>
      <c r="F3646">
        <v>1</v>
      </c>
    </row>
    <row r="3647" spans="1:6" x14ac:dyDescent="0.35">
      <c r="A3647" t="s">
        <v>3726</v>
      </c>
      <c r="B3647">
        <v>1987</v>
      </c>
      <c r="C3647" t="s">
        <v>54</v>
      </c>
      <c r="D3647" t="s">
        <v>73</v>
      </c>
      <c r="E3647" t="s">
        <v>76</v>
      </c>
      <c r="F3647">
        <v>1</v>
      </c>
    </row>
    <row r="3648" spans="1:6" x14ac:dyDescent="0.35">
      <c r="A3648" t="s">
        <v>3727</v>
      </c>
      <c r="B3648">
        <v>1987</v>
      </c>
      <c r="C3648" t="s">
        <v>54</v>
      </c>
      <c r="D3648" t="s">
        <v>73</v>
      </c>
      <c r="E3648" t="s">
        <v>76</v>
      </c>
      <c r="F3648">
        <v>1</v>
      </c>
    </row>
    <row r="3649" spans="1:6" x14ac:dyDescent="0.35">
      <c r="A3649" t="s">
        <v>3728</v>
      </c>
      <c r="B3649">
        <v>1987</v>
      </c>
      <c r="C3649" t="s">
        <v>54</v>
      </c>
      <c r="D3649" t="s">
        <v>73</v>
      </c>
      <c r="E3649" t="s">
        <v>76</v>
      </c>
      <c r="F3649">
        <v>1</v>
      </c>
    </row>
    <row r="3650" spans="1:6" x14ac:dyDescent="0.35">
      <c r="A3650" t="s">
        <v>3729</v>
      </c>
      <c r="B3650">
        <v>1987</v>
      </c>
      <c r="C3650" t="s">
        <v>56</v>
      </c>
      <c r="D3650" t="s">
        <v>73</v>
      </c>
      <c r="E3650" t="s">
        <v>76</v>
      </c>
      <c r="F3650">
        <v>1</v>
      </c>
    </row>
    <row r="3651" spans="1:6" x14ac:dyDescent="0.35">
      <c r="A3651" t="s">
        <v>3730</v>
      </c>
      <c r="B3651">
        <v>1987</v>
      </c>
      <c r="C3651" t="s">
        <v>54</v>
      </c>
      <c r="D3651" t="s">
        <v>73</v>
      </c>
      <c r="E3651" t="s">
        <v>76</v>
      </c>
      <c r="F3651">
        <v>1</v>
      </c>
    </row>
    <row r="3652" spans="1:6" x14ac:dyDescent="0.35">
      <c r="A3652" t="s">
        <v>3731</v>
      </c>
      <c r="B3652">
        <v>1987</v>
      </c>
      <c r="C3652" t="s">
        <v>54</v>
      </c>
      <c r="D3652" t="s">
        <v>117</v>
      </c>
      <c r="E3652" t="s">
        <v>76</v>
      </c>
      <c r="F3652">
        <v>0</v>
      </c>
    </row>
    <row r="3653" spans="1:6" x14ac:dyDescent="0.35">
      <c r="A3653" t="s">
        <v>3732</v>
      </c>
      <c r="B3653">
        <v>1987</v>
      </c>
      <c r="C3653" t="s">
        <v>54</v>
      </c>
      <c r="D3653" t="s">
        <v>73</v>
      </c>
      <c r="E3653" t="s">
        <v>76</v>
      </c>
      <c r="F3653">
        <v>1</v>
      </c>
    </row>
    <row r="3654" spans="1:6" x14ac:dyDescent="0.35">
      <c r="A3654" t="s">
        <v>3733</v>
      </c>
      <c r="B3654">
        <v>1987</v>
      </c>
      <c r="C3654" t="s">
        <v>54</v>
      </c>
      <c r="D3654" t="s">
        <v>73</v>
      </c>
      <c r="E3654" t="s">
        <v>76</v>
      </c>
      <c r="F3654">
        <v>1</v>
      </c>
    </row>
    <row r="3655" spans="1:6" x14ac:dyDescent="0.35">
      <c r="A3655" t="s">
        <v>3734</v>
      </c>
      <c r="B3655">
        <v>1987</v>
      </c>
      <c r="C3655" t="s">
        <v>54</v>
      </c>
      <c r="D3655" t="s">
        <v>73</v>
      </c>
      <c r="E3655" t="s">
        <v>76</v>
      </c>
      <c r="F3655">
        <v>1</v>
      </c>
    </row>
    <row r="3656" spans="1:6" x14ac:dyDescent="0.35">
      <c r="A3656" t="s">
        <v>3735</v>
      </c>
      <c r="B3656">
        <v>1987</v>
      </c>
      <c r="C3656" t="s">
        <v>56</v>
      </c>
      <c r="D3656" t="s">
        <v>73</v>
      </c>
      <c r="E3656" t="s">
        <v>76</v>
      </c>
      <c r="F3656">
        <v>1</v>
      </c>
    </row>
    <row r="3657" spans="1:6" x14ac:dyDescent="0.35">
      <c r="A3657" t="s">
        <v>3736</v>
      </c>
      <c r="B3657">
        <v>1987</v>
      </c>
      <c r="C3657" t="s">
        <v>56</v>
      </c>
      <c r="D3657" t="s">
        <v>73</v>
      </c>
      <c r="E3657" t="s">
        <v>76</v>
      </c>
      <c r="F3657">
        <v>1</v>
      </c>
    </row>
    <row r="3658" spans="1:6" x14ac:dyDescent="0.35">
      <c r="A3658" t="s">
        <v>3737</v>
      </c>
      <c r="B3658">
        <v>1987</v>
      </c>
      <c r="C3658" t="s">
        <v>56</v>
      </c>
      <c r="D3658" t="s">
        <v>73</v>
      </c>
      <c r="E3658" t="s">
        <v>76</v>
      </c>
      <c r="F3658">
        <v>1</v>
      </c>
    </row>
    <row r="3659" spans="1:6" x14ac:dyDescent="0.35">
      <c r="A3659" t="s">
        <v>3738</v>
      </c>
      <c r="B3659">
        <v>1987</v>
      </c>
      <c r="C3659" t="s">
        <v>56</v>
      </c>
      <c r="D3659" t="s">
        <v>73</v>
      </c>
      <c r="E3659" t="s">
        <v>76</v>
      </c>
      <c r="F3659">
        <v>1</v>
      </c>
    </row>
    <row r="3660" spans="1:6" x14ac:dyDescent="0.35">
      <c r="A3660" t="s">
        <v>3739</v>
      </c>
      <c r="B3660">
        <v>1987</v>
      </c>
      <c r="C3660" t="s">
        <v>56</v>
      </c>
      <c r="D3660" t="s">
        <v>73</v>
      </c>
      <c r="E3660" t="s">
        <v>76</v>
      </c>
      <c r="F3660">
        <v>1</v>
      </c>
    </row>
    <row r="3661" spans="1:6" x14ac:dyDescent="0.35">
      <c r="A3661" t="s">
        <v>3740</v>
      </c>
      <c r="B3661">
        <v>1987</v>
      </c>
      <c r="C3661" t="s">
        <v>56</v>
      </c>
      <c r="D3661" t="s">
        <v>73</v>
      </c>
      <c r="E3661" t="s">
        <v>76</v>
      </c>
      <c r="F3661">
        <v>1</v>
      </c>
    </row>
    <row r="3662" spans="1:6" x14ac:dyDescent="0.35">
      <c r="A3662" t="s">
        <v>3741</v>
      </c>
      <c r="B3662">
        <v>1987</v>
      </c>
      <c r="C3662" t="s">
        <v>54</v>
      </c>
      <c r="D3662" t="s">
        <v>73</v>
      </c>
      <c r="E3662" t="s">
        <v>76</v>
      </c>
      <c r="F3662">
        <v>1</v>
      </c>
    </row>
    <row r="3663" spans="1:6" x14ac:dyDescent="0.35">
      <c r="A3663" t="s">
        <v>3742</v>
      </c>
      <c r="B3663">
        <v>1987</v>
      </c>
      <c r="C3663" t="s">
        <v>54</v>
      </c>
      <c r="D3663" t="s">
        <v>117</v>
      </c>
      <c r="E3663" t="s">
        <v>76</v>
      </c>
      <c r="F3663">
        <v>0</v>
      </c>
    </row>
    <row r="3664" spans="1:6" x14ac:dyDescent="0.35">
      <c r="A3664" t="s">
        <v>3743</v>
      </c>
      <c r="B3664">
        <v>1987</v>
      </c>
      <c r="C3664" t="s">
        <v>54</v>
      </c>
      <c r="D3664" t="s">
        <v>117</v>
      </c>
      <c r="E3664" t="s">
        <v>76</v>
      </c>
      <c r="F3664">
        <v>0</v>
      </c>
    </row>
    <row r="3665" spans="1:6" x14ac:dyDescent="0.35">
      <c r="A3665" t="s">
        <v>3744</v>
      </c>
      <c r="B3665">
        <v>1987</v>
      </c>
      <c r="C3665" t="s">
        <v>56</v>
      </c>
      <c r="D3665" t="s">
        <v>73</v>
      </c>
      <c r="E3665" t="s">
        <v>76</v>
      </c>
      <c r="F3665">
        <v>1</v>
      </c>
    </row>
    <row r="3666" spans="1:6" x14ac:dyDescent="0.35">
      <c r="A3666" t="s">
        <v>3745</v>
      </c>
      <c r="B3666">
        <v>1987</v>
      </c>
      <c r="C3666" t="s">
        <v>56</v>
      </c>
      <c r="D3666" t="s">
        <v>73</v>
      </c>
      <c r="E3666" t="s">
        <v>76</v>
      </c>
      <c r="F3666">
        <v>1</v>
      </c>
    </row>
    <row r="3667" spans="1:6" x14ac:dyDescent="0.35">
      <c r="A3667" t="s">
        <v>3746</v>
      </c>
      <c r="B3667">
        <v>1987</v>
      </c>
      <c r="C3667" t="s">
        <v>56</v>
      </c>
      <c r="D3667" t="s">
        <v>73</v>
      </c>
      <c r="E3667" t="s">
        <v>76</v>
      </c>
      <c r="F3667">
        <v>1</v>
      </c>
    </row>
    <row r="3668" spans="1:6" x14ac:dyDescent="0.35">
      <c r="A3668" t="s">
        <v>3747</v>
      </c>
      <c r="B3668">
        <v>1987</v>
      </c>
      <c r="C3668" t="s">
        <v>56</v>
      </c>
      <c r="D3668" t="s">
        <v>117</v>
      </c>
      <c r="E3668" t="s">
        <v>76</v>
      </c>
      <c r="F3668">
        <v>1</v>
      </c>
    </row>
    <row r="3669" spans="1:6" x14ac:dyDescent="0.35">
      <c r="A3669" t="s">
        <v>3748</v>
      </c>
      <c r="B3669">
        <v>1987</v>
      </c>
      <c r="C3669" t="s">
        <v>56</v>
      </c>
      <c r="D3669" t="s">
        <v>73</v>
      </c>
      <c r="E3669" t="s">
        <v>76</v>
      </c>
      <c r="F3669">
        <v>1</v>
      </c>
    </row>
    <row r="3670" spans="1:6" x14ac:dyDescent="0.35">
      <c r="A3670" t="s">
        <v>3749</v>
      </c>
      <c r="B3670">
        <v>1987</v>
      </c>
      <c r="C3670" t="s">
        <v>56</v>
      </c>
      <c r="D3670" t="s">
        <v>73</v>
      </c>
      <c r="E3670" t="s">
        <v>76</v>
      </c>
      <c r="F3670">
        <v>1</v>
      </c>
    </row>
    <row r="3671" spans="1:6" x14ac:dyDescent="0.35">
      <c r="A3671" t="s">
        <v>3750</v>
      </c>
      <c r="B3671">
        <v>1987</v>
      </c>
      <c r="C3671" t="s">
        <v>56</v>
      </c>
      <c r="D3671" t="s">
        <v>73</v>
      </c>
      <c r="E3671" t="s">
        <v>76</v>
      </c>
      <c r="F3671">
        <v>1</v>
      </c>
    </row>
    <row r="3672" spans="1:6" x14ac:dyDescent="0.35">
      <c r="A3672" t="s">
        <v>3751</v>
      </c>
      <c r="B3672">
        <v>1987</v>
      </c>
      <c r="C3672" t="s">
        <v>56</v>
      </c>
      <c r="D3672" t="s">
        <v>73</v>
      </c>
      <c r="E3672" t="s">
        <v>76</v>
      </c>
      <c r="F3672">
        <v>1</v>
      </c>
    </row>
    <row r="3673" spans="1:6" x14ac:dyDescent="0.35">
      <c r="A3673" t="s">
        <v>3752</v>
      </c>
      <c r="B3673">
        <v>1987</v>
      </c>
      <c r="C3673" t="s">
        <v>56</v>
      </c>
      <c r="D3673" t="s">
        <v>73</v>
      </c>
      <c r="E3673" t="s">
        <v>76</v>
      </c>
      <c r="F3673">
        <v>1</v>
      </c>
    </row>
    <row r="3674" spans="1:6" x14ac:dyDescent="0.35">
      <c r="A3674" t="s">
        <v>3753</v>
      </c>
      <c r="B3674">
        <v>1987</v>
      </c>
      <c r="C3674" t="s">
        <v>56</v>
      </c>
      <c r="D3674" t="s">
        <v>73</v>
      </c>
      <c r="E3674" t="s">
        <v>76</v>
      </c>
      <c r="F3674">
        <v>1</v>
      </c>
    </row>
    <row r="3675" spans="1:6" x14ac:dyDescent="0.35">
      <c r="A3675" t="s">
        <v>3754</v>
      </c>
      <c r="B3675">
        <v>1987</v>
      </c>
      <c r="C3675" t="s">
        <v>56</v>
      </c>
      <c r="D3675" t="s">
        <v>73</v>
      </c>
      <c r="E3675" t="s">
        <v>76</v>
      </c>
      <c r="F3675">
        <v>1</v>
      </c>
    </row>
    <row r="3676" spans="1:6" x14ac:dyDescent="0.35">
      <c r="A3676" t="s">
        <v>3755</v>
      </c>
      <c r="B3676">
        <v>1987</v>
      </c>
      <c r="C3676" t="s">
        <v>56</v>
      </c>
      <c r="D3676" t="s">
        <v>73</v>
      </c>
      <c r="E3676" t="s">
        <v>76</v>
      </c>
      <c r="F3676">
        <v>1</v>
      </c>
    </row>
    <row r="3677" spans="1:6" x14ac:dyDescent="0.35">
      <c r="A3677" t="s">
        <v>3756</v>
      </c>
      <c r="B3677">
        <v>1987</v>
      </c>
      <c r="C3677" t="s">
        <v>56</v>
      </c>
      <c r="D3677" t="s">
        <v>73</v>
      </c>
      <c r="E3677" t="s">
        <v>76</v>
      </c>
      <c r="F3677">
        <v>1</v>
      </c>
    </row>
    <row r="3678" spans="1:6" x14ac:dyDescent="0.35">
      <c r="A3678" t="s">
        <v>3757</v>
      </c>
      <c r="B3678">
        <v>1987</v>
      </c>
      <c r="C3678" t="s">
        <v>56</v>
      </c>
      <c r="D3678" t="s">
        <v>73</v>
      </c>
      <c r="E3678" t="s">
        <v>76</v>
      </c>
      <c r="F3678">
        <v>1</v>
      </c>
    </row>
    <row r="3679" spans="1:6" x14ac:dyDescent="0.35">
      <c r="A3679" t="s">
        <v>3758</v>
      </c>
      <c r="B3679">
        <v>1987</v>
      </c>
      <c r="C3679" t="s">
        <v>56</v>
      </c>
      <c r="D3679" t="s">
        <v>73</v>
      </c>
      <c r="E3679" t="s">
        <v>76</v>
      </c>
      <c r="F3679">
        <v>1</v>
      </c>
    </row>
    <row r="3680" spans="1:6" x14ac:dyDescent="0.35">
      <c r="A3680" t="s">
        <v>3759</v>
      </c>
      <c r="B3680">
        <v>1987</v>
      </c>
      <c r="C3680" t="s">
        <v>56</v>
      </c>
      <c r="D3680" t="s">
        <v>73</v>
      </c>
      <c r="E3680" t="s">
        <v>76</v>
      </c>
      <c r="F3680">
        <v>1</v>
      </c>
    </row>
    <row r="3681" spans="1:6" x14ac:dyDescent="0.35">
      <c r="A3681" t="s">
        <v>3760</v>
      </c>
      <c r="B3681">
        <v>1987</v>
      </c>
      <c r="C3681" t="s">
        <v>56</v>
      </c>
      <c r="D3681" t="s">
        <v>73</v>
      </c>
      <c r="E3681" t="s">
        <v>76</v>
      </c>
      <c r="F3681">
        <v>1</v>
      </c>
    </row>
    <row r="3682" spans="1:6" x14ac:dyDescent="0.35">
      <c r="A3682" t="s">
        <v>3761</v>
      </c>
      <c r="B3682">
        <v>1987</v>
      </c>
      <c r="C3682" t="s">
        <v>56</v>
      </c>
      <c r="D3682" t="s">
        <v>73</v>
      </c>
      <c r="E3682" t="s">
        <v>76</v>
      </c>
      <c r="F3682">
        <v>1</v>
      </c>
    </row>
    <row r="3683" spans="1:6" x14ac:dyDescent="0.35">
      <c r="A3683" t="s">
        <v>3762</v>
      </c>
      <c r="B3683">
        <v>1987</v>
      </c>
      <c r="C3683" t="s">
        <v>54</v>
      </c>
      <c r="D3683" t="s">
        <v>73</v>
      </c>
      <c r="E3683" t="s">
        <v>76</v>
      </c>
      <c r="F3683">
        <v>1</v>
      </c>
    </row>
    <row r="3684" spans="1:6" x14ac:dyDescent="0.35">
      <c r="A3684" t="s">
        <v>3763</v>
      </c>
      <c r="B3684">
        <v>1987</v>
      </c>
      <c r="C3684" t="s">
        <v>56</v>
      </c>
      <c r="D3684" t="s">
        <v>73</v>
      </c>
      <c r="E3684" t="s">
        <v>76</v>
      </c>
      <c r="F3684">
        <v>1</v>
      </c>
    </row>
    <row r="3685" spans="1:6" x14ac:dyDescent="0.35">
      <c r="A3685" t="s">
        <v>3764</v>
      </c>
      <c r="B3685">
        <v>1987</v>
      </c>
      <c r="C3685" t="s">
        <v>56</v>
      </c>
      <c r="D3685" t="s">
        <v>73</v>
      </c>
      <c r="E3685" t="s">
        <v>76</v>
      </c>
      <c r="F3685">
        <v>1</v>
      </c>
    </row>
    <row r="3686" spans="1:6" x14ac:dyDescent="0.35">
      <c r="A3686" t="s">
        <v>3765</v>
      </c>
      <c r="B3686">
        <v>1987</v>
      </c>
      <c r="C3686" t="s">
        <v>55</v>
      </c>
      <c r="D3686" t="s">
        <v>117</v>
      </c>
      <c r="E3686" t="s">
        <v>76</v>
      </c>
      <c r="F3686">
        <v>0</v>
      </c>
    </row>
    <row r="3687" spans="1:6" x14ac:dyDescent="0.35">
      <c r="A3687" t="s">
        <v>3766</v>
      </c>
      <c r="B3687">
        <v>1987</v>
      </c>
      <c r="C3687" t="s">
        <v>55</v>
      </c>
      <c r="D3687" t="s">
        <v>117</v>
      </c>
      <c r="E3687" t="s">
        <v>76</v>
      </c>
      <c r="F3687">
        <v>0</v>
      </c>
    </row>
    <row r="3688" spans="1:6" x14ac:dyDescent="0.35">
      <c r="A3688" t="s">
        <v>3767</v>
      </c>
      <c r="B3688">
        <v>1987</v>
      </c>
      <c r="C3688" t="s">
        <v>54</v>
      </c>
      <c r="D3688" t="s">
        <v>73</v>
      </c>
      <c r="E3688" t="s">
        <v>76</v>
      </c>
      <c r="F3688">
        <v>1</v>
      </c>
    </row>
    <row r="3689" spans="1:6" x14ac:dyDescent="0.35">
      <c r="A3689" t="s">
        <v>3768</v>
      </c>
      <c r="B3689">
        <v>1987</v>
      </c>
      <c r="C3689" t="s">
        <v>54</v>
      </c>
      <c r="D3689" t="s">
        <v>73</v>
      </c>
      <c r="E3689" t="s">
        <v>76</v>
      </c>
      <c r="F3689">
        <v>1</v>
      </c>
    </row>
    <row r="3690" spans="1:6" x14ac:dyDescent="0.35">
      <c r="A3690" t="s">
        <v>3769</v>
      </c>
      <c r="B3690">
        <v>1987</v>
      </c>
      <c r="C3690" t="s">
        <v>55</v>
      </c>
      <c r="D3690" t="s">
        <v>73</v>
      </c>
      <c r="E3690" t="s">
        <v>76</v>
      </c>
      <c r="F3690">
        <v>1</v>
      </c>
    </row>
    <row r="3691" spans="1:6" x14ac:dyDescent="0.35">
      <c r="A3691" t="s">
        <v>3770</v>
      </c>
      <c r="B3691">
        <v>1987</v>
      </c>
      <c r="C3691" t="s">
        <v>54</v>
      </c>
      <c r="D3691" t="s">
        <v>73</v>
      </c>
      <c r="E3691" t="s">
        <v>76</v>
      </c>
      <c r="F3691">
        <v>1</v>
      </c>
    </row>
    <row r="3692" spans="1:6" x14ac:dyDescent="0.35">
      <c r="A3692" t="s">
        <v>3771</v>
      </c>
      <c r="B3692">
        <v>1987</v>
      </c>
      <c r="C3692" t="s">
        <v>55</v>
      </c>
      <c r="D3692" t="s">
        <v>73</v>
      </c>
      <c r="E3692" t="s">
        <v>76</v>
      </c>
      <c r="F3692">
        <v>1</v>
      </c>
    </row>
    <row r="3693" spans="1:6" x14ac:dyDescent="0.35">
      <c r="A3693" t="s">
        <v>3772</v>
      </c>
      <c r="B3693">
        <v>1987</v>
      </c>
      <c r="C3693" t="s">
        <v>55</v>
      </c>
      <c r="D3693" t="s">
        <v>73</v>
      </c>
      <c r="E3693" t="s">
        <v>76</v>
      </c>
      <c r="F3693">
        <v>1</v>
      </c>
    </row>
    <row r="3694" spans="1:6" x14ac:dyDescent="0.35">
      <c r="A3694" t="s">
        <v>3773</v>
      </c>
      <c r="B3694">
        <v>1987</v>
      </c>
      <c r="C3694" t="s">
        <v>55</v>
      </c>
      <c r="D3694" t="s">
        <v>73</v>
      </c>
      <c r="E3694" t="s">
        <v>76</v>
      </c>
      <c r="F3694">
        <v>1</v>
      </c>
    </row>
    <row r="3695" spans="1:6" x14ac:dyDescent="0.35">
      <c r="A3695" t="s">
        <v>3774</v>
      </c>
      <c r="B3695">
        <v>1987</v>
      </c>
      <c r="C3695" t="s">
        <v>54</v>
      </c>
      <c r="D3695" t="s">
        <v>73</v>
      </c>
      <c r="E3695" t="s">
        <v>76</v>
      </c>
      <c r="F3695">
        <v>1</v>
      </c>
    </row>
    <row r="3696" spans="1:6" x14ac:dyDescent="0.35">
      <c r="A3696" t="s">
        <v>3775</v>
      </c>
      <c r="B3696">
        <v>1987</v>
      </c>
      <c r="C3696" t="s">
        <v>54</v>
      </c>
      <c r="D3696" t="s">
        <v>73</v>
      </c>
      <c r="E3696" t="s">
        <v>76</v>
      </c>
      <c r="F3696">
        <v>1</v>
      </c>
    </row>
    <row r="3697" spans="1:6" x14ac:dyDescent="0.35">
      <c r="A3697" t="s">
        <v>3776</v>
      </c>
      <c r="B3697">
        <v>1987</v>
      </c>
      <c r="C3697" t="s">
        <v>55</v>
      </c>
      <c r="D3697" t="s">
        <v>73</v>
      </c>
      <c r="E3697" t="s">
        <v>76</v>
      </c>
      <c r="F3697">
        <v>1</v>
      </c>
    </row>
    <row r="3698" spans="1:6" x14ac:dyDescent="0.35">
      <c r="A3698" t="s">
        <v>3777</v>
      </c>
      <c r="B3698">
        <v>1987</v>
      </c>
      <c r="C3698" t="s">
        <v>55</v>
      </c>
      <c r="D3698" t="s">
        <v>73</v>
      </c>
      <c r="E3698" t="s">
        <v>406</v>
      </c>
      <c r="F3698">
        <v>1</v>
      </c>
    </row>
    <row r="3699" spans="1:6" x14ac:dyDescent="0.35">
      <c r="A3699" t="s">
        <v>3778</v>
      </c>
      <c r="B3699">
        <v>1987</v>
      </c>
      <c r="C3699" t="s">
        <v>54</v>
      </c>
      <c r="D3699" t="s">
        <v>73</v>
      </c>
      <c r="E3699" t="s">
        <v>406</v>
      </c>
      <c r="F3699">
        <v>1</v>
      </c>
    </row>
    <row r="3700" spans="1:6" x14ac:dyDescent="0.35">
      <c r="A3700" t="s">
        <v>3779</v>
      </c>
      <c r="B3700">
        <v>1987</v>
      </c>
      <c r="C3700" t="s">
        <v>55</v>
      </c>
      <c r="D3700" t="s">
        <v>73</v>
      </c>
      <c r="E3700" t="s">
        <v>406</v>
      </c>
      <c r="F3700">
        <v>1</v>
      </c>
    </row>
    <row r="3701" spans="1:6" x14ac:dyDescent="0.35">
      <c r="A3701" t="s">
        <v>3780</v>
      </c>
      <c r="B3701">
        <v>1987</v>
      </c>
      <c r="C3701" t="s">
        <v>55</v>
      </c>
      <c r="D3701" t="s">
        <v>73</v>
      </c>
      <c r="E3701" t="s">
        <v>406</v>
      </c>
      <c r="F3701">
        <v>1</v>
      </c>
    </row>
    <row r="3702" spans="1:6" x14ac:dyDescent="0.35">
      <c r="A3702" t="s">
        <v>3781</v>
      </c>
      <c r="B3702">
        <v>1987</v>
      </c>
      <c r="C3702" t="s">
        <v>55</v>
      </c>
      <c r="D3702" t="s">
        <v>73</v>
      </c>
      <c r="E3702" t="s">
        <v>406</v>
      </c>
      <c r="F3702">
        <v>1</v>
      </c>
    </row>
    <row r="3703" spans="1:6" x14ac:dyDescent="0.35">
      <c r="A3703" t="s">
        <v>3782</v>
      </c>
      <c r="B3703">
        <v>1987</v>
      </c>
      <c r="C3703" t="s">
        <v>56</v>
      </c>
      <c r="D3703" t="s">
        <v>73</v>
      </c>
      <c r="E3703" t="s">
        <v>406</v>
      </c>
      <c r="F3703">
        <v>1</v>
      </c>
    </row>
    <row r="3704" spans="1:6" x14ac:dyDescent="0.35">
      <c r="A3704" t="s">
        <v>3783</v>
      </c>
      <c r="B3704">
        <v>1987</v>
      </c>
      <c r="C3704" t="s">
        <v>56</v>
      </c>
      <c r="D3704" t="s">
        <v>73</v>
      </c>
      <c r="E3704" t="s">
        <v>406</v>
      </c>
      <c r="F3704">
        <v>1</v>
      </c>
    </row>
    <row r="3705" spans="1:6" x14ac:dyDescent="0.35">
      <c r="A3705" t="s">
        <v>3784</v>
      </c>
      <c r="B3705">
        <v>1987</v>
      </c>
      <c r="C3705" t="s">
        <v>55</v>
      </c>
      <c r="D3705" t="s">
        <v>73</v>
      </c>
      <c r="E3705" t="s">
        <v>406</v>
      </c>
      <c r="F3705">
        <v>1</v>
      </c>
    </row>
    <row r="3706" spans="1:6" x14ac:dyDescent="0.35">
      <c r="A3706" t="s">
        <v>3785</v>
      </c>
      <c r="B3706">
        <v>1987</v>
      </c>
      <c r="C3706" t="s">
        <v>55</v>
      </c>
      <c r="D3706" t="s">
        <v>73</v>
      </c>
      <c r="E3706" t="s">
        <v>406</v>
      </c>
      <c r="F3706">
        <v>1</v>
      </c>
    </row>
    <row r="3707" spans="1:6" x14ac:dyDescent="0.35">
      <c r="A3707" t="s">
        <v>3786</v>
      </c>
      <c r="B3707">
        <v>1987</v>
      </c>
      <c r="C3707" t="s">
        <v>55</v>
      </c>
      <c r="D3707" t="s">
        <v>117</v>
      </c>
      <c r="E3707" t="s">
        <v>406</v>
      </c>
      <c r="F3707">
        <v>0</v>
      </c>
    </row>
    <row r="3708" spans="1:6" x14ac:dyDescent="0.35">
      <c r="A3708" t="s">
        <v>3787</v>
      </c>
      <c r="B3708">
        <v>1987</v>
      </c>
      <c r="C3708" t="s">
        <v>56</v>
      </c>
      <c r="D3708" t="s">
        <v>73</v>
      </c>
      <c r="E3708" t="s">
        <v>406</v>
      </c>
      <c r="F3708">
        <v>1</v>
      </c>
    </row>
    <row r="3709" spans="1:6" x14ac:dyDescent="0.35">
      <c r="A3709" t="s">
        <v>3788</v>
      </c>
      <c r="B3709">
        <v>1987</v>
      </c>
      <c r="C3709" t="s">
        <v>56</v>
      </c>
      <c r="D3709" t="s">
        <v>73</v>
      </c>
      <c r="E3709" t="s">
        <v>406</v>
      </c>
      <c r="F3709">
        <v>1</v>
      </c>
    </row>
    <row r="3710" spans="1:6" x14ac:dyDescent="0.35">
      <c r="A3710" t="s">
        <v>3789</v>
      </c>
      <c r="B3710">
        <v>1987</v>
      </c>
      <c r="C3710" t="s">
        <v>56</v>
      </c>
      <c r="D3710" t="s">
        <v>73</v>
      </c>
      <c r="E3710" t="s">
        <v>406</v>
      </c>
      <c r="F3710">
        <v>1</v>
      </c>
    </row>
    <row r="3711" spans="1:6" x14ac:dyDescent="0.35">
      <c r="A3711" t="s">
        <v>3790</v>
      </c>
      <c r="B3711">
        <v>1987</v>
      </c>
      <c r="C3711" t="s">
        <v>56</v>
      </c>
      <c r="D3711" t="s">
        <v>117</v>
      </c>
      <c r="E3711" t="s">
        <v>406</v>
      </c>
      <c r="F3711">
        <v>1</v>
      </c>
    </row>
    <row r="3712" spans="1:6" x14ac:dyDescent="0.35">
      <c r="A3712" t="s">
        <v>3791</v>
      </c>
      <c r="B3712">
        <v>1987</v>
      </c>
      <c r="C3712" t="s">
        <v>56</v>
      </c>
      <c r="D3712" t="s">
        <v>73</v>
      </c>
      <c r="E3712" t="s">
        <v>406</v>
      </c>
      <c r="F3712">
        <v>1</v>
      </c>
    </row>
    <row r="3713" spans="1:6" x14ac:dyDescent="0.35">
      <c r="A3713" t="s">
        <v>3792</v>
      </c>
      <c r="B3713">
        <v>1987</v>
      </c>
      <c r="C3713" t="s">
        <v>56</v>
      </c>
      <c r="D3713" t="s">
        <v>73</v>
      </c>
      <c r="E3713" t="s">
        <v>406</v>
      </c>
      <c r="F3713">
        <v>1</v>
      </c>
    </row>
    <row r="3714" spans="1:6" x14ac:dyDescent="0.35">
      <c r="A3714" t="s">
        <v>3793</v>
      </c>
      <c r="B3714">
        <v>1987</v>
      </c>
      <c r="C3714" t="s">
        <v>56</v>
      </c>
      <c r="D3714" t="s">
        <v>73</v>
      </c>
      <c r="E3714" t="s">
        <v>406</v>
      </c>
      <c r="F3714">
        <v>1</v>
      </c>
    </row>
    <row r="3715" spans="1:6" x14ac:dyDescent="0.35">
      <c r="A3715" t="s">
        <v>3794</v>
      </c>
      <c r="B3715">
        <v>1987</v>
      </c>
      <c r="C3715" t="s">
        <v>55</v>
      </c>
      <c r="D3715" t="s">
        <v>117</v>
      </c>
      <c r="E3715" t="s">
        <v>406</v>
      </c>
      <c r="F3715">
        <v>0</v>
      </c>
    </row>
    <row r="3716" spans="1:6" x14ac:dyDescent="0.35">
      <c r="A3716" t="s">
        <v>3795</v>
      </c>
      <c r="B3716">
        <v>1987</v>
      </c>
      <c r="C3716" t="s">
        <v>55</v>
      </c>
      <c r="D3716" t="s">
        <v>117</v>
      </c>
      <c r="E3716" t="s">
        <v>406</v>
      </c>
      <c r="F3716">
        <v>0</v>
      </c>
    </row>
    <row r="3717" spans="1:6" x14ac:dyDescent="0.35">
      <c r="A3717" t="s">
        <v>3796</v>
      </c>
      <c r="B3717">
        <v>1987</v>
      </c>
      <c r="C3717" t="s">
        <v>56</v>
      </c>
      <c r="D3717" t="s">
        <v>73</v>
      </c>
      <c r="E3717" t="s">
        <v>406</v>
      </c>
      <c r="F3717">
        <v>1</v>
      </c>
    </row>
    <row r="3718" spans="1:6" x14ac:dyDescent="0.35">
      <c r="A3718" t="s">
        <v>3797</v>
      </c>
      <c r="B3718">
        <v>1987</v>
      </c>
      <c r="C3718" t="s">
        <v>55</v>
      </c>
      <c r="D3718" t="s">
        <v>73</v>
      </c>
      <c r="E3718" t="s">
        <v>406</v>
      </c>
      <c r="F3718">
        <v>1</v>
      </c>
    </row>
    <row r="3719" spans="1:6" x14ac:dyDescent="0.35">
      <c r="A3719" t="s">
        <v>3798</v>
      </c>
      <c r="B3719">
        <v>1987</v>
      </c>
      <c r="C3719" t="s">
        <v>54</v>
      </c>
      <c r="D3719" t="s">
        <v>73</v>
      </c>
      <c r="E3719" t="s">
        <v>406</v>
      </c>
      <c r="F3719">
        <v>1</v>
      </c>
    </row>
    <row r="3720" spans="1:6" x14ac:dyDescent="0.35">
      <c r="A3720" t="s">
        <v>3799</v>
      </c>
      <c r="B3720">
        <v>1987</v>
      </c>
      <c r="C3720" t="s">
        <v>54</v>
      </c>
      <c r="D3720" t="s">
        <v>73</v>
      </c>
      <c r="E3720" t="s">
        <v>406</v>
      </c>
      <c r="F3720">
        <v>1</v>
      </c>
    </row>
    <row r="3721" spans="1:6" x14ac:dyDescent="0.35">
      <c r="A3721" t="s">
        <v>3800</v>
      </c>
      <c r="B3721">
        <v>1987</v>
      </c>
      <c r="C3721" t="s">
        <v>54</v>
      </c>
      <c r="D3721" t="s">
        <v>73</v>
      </c>
      <c r="E3721" t="s">
        <v>406</v>
      </c>
      <c r="F3721">
        <v>1</v>
      </c>
    </row>
    <row r="3722" spans="1:6" x14ac:dyDescent="0.35">
      <c r="A3722" t="s">
        <v>3801</v>
      </c>
      <c r="B3722">
        <v>1987</v>
      </c>
      <c r="C3722" t="s">
        <v>55</v>
      </c>
      <c r="D3722" t="s">
        <v>73</v>
      </c>
      <c r="E3722" t="s">
        <v>406</v>
      </c>
      <c r="F3722">
        <v>1</v>
      </c>
    </row>
    <row r="3723" spans="1:6" x14ac:dyDescent="0.35">
      <c r="A3723" t="s">
        <v>3802</v>
      </c>
      <c r="B3723">
        <v>1987</v>
      </c>
      <c r="C3723" t="s">
        <v>55</v>
      </c>
      <c r="D3723" t="s">
        <v>73</v>
      </c>
      <c r="E3723" t="s">
        <v>406</v>
      </c>
      <c r="F3723">
        <v>1</v>
      </c>
    </row>
    <row r="3724" spans="1:6" x14ac:dyDescent="0.35">
      <c r="A3724" t="s">
        <v>3803</v>
      </c>
      <c r="B3724">
        <v>1987</v>
      </c>
      <c r="C3724" t="s">
        <v>54</v>
      </c>
      <c r="D3724" t="s">
        <v>73</v>
      </c>
      <c r="E3724" t="s">
        <v>406</v>
      </c>
      <c r="F3724">
        <v>1</v>
      </c>
    </row>
    <row r="3725" spans="1:6" x14ac:dyDescent="0.35">
      <c r="A3725" t="s">
        <v>3804</v>
      </c>
      <c r="B3725">
        <v>1987</v>
      </c>
      <c r="C3725" t="s">
        <v>54</v>
      </c>
      <c r="D3725" t="s">
        <v>73</v>
      </c>
      <c r="E3725" t="s">
        <v>406</v>
      </c>
      <c r="F3725">
        <v>1</v>
      </c>
    </row>
    <row r="3726" spans="1:6" x14ac:dyDescent="0.35">
      <c r="A3726" t="s">
        <v>3805</v>
      </c>
      <c r="B3726">
        <v>1987</v>
      </c>
      <c r="C3726" t="s">
        <v>54</v>
      </c>
      <c r="D3726" t="s">
        <v>73</v>
      </c>
      <c r="E3726" t="s">
        <v>406</v>
      </c>
      <c r="F3726">
        <v>1</v>
      </c>
    </row>
    <row r="3727" spans="1:6" x14ac:dyDescent="0.35">
      <c r="A3727" t="s">
        <v>3806</v>
      </c>
      <c r="B3727">
        <v>1987</v>
      </c>
      <c r="C3727" t="s">
        <v>55</v>
      </c>
      <c r="D3727" t="s">
        <v>73</v>
      </c>
      <c r="E3727" t="s">
        <v>406</v>
      </c>
      <c r="F3727">
        <v>1</v>
      </c>
    </row>
    <row r="3728" spans="1:6" x14ac:dyDescent="0.35">
      <c r="A3728" t="s">
        <v>3807</v>
      </c>
      <c r="B3728">
        <v>1987</v>
      </c>
      <c r="C3728" t="s">
        <v>55</v>
      </c>
      <c r="D3728" t="s">
        <v>73</v>
      </c>
      <c r="E3728" t="s">
        <v>406</v>
      </c>
      <c r="F3728">
        <v>1</v>
      </c>
    </row>
    <row r="3729" spans="1:6" x14ac:dyDescent="0.35">
      <c r="A3729" t="s">
        <v>3808</v>
      </c>
      <c r="B3729">
        <v>1987</v>
      </c>
      <c r="C3729" t="s">
        <v>54</v>
      </c>
      <c r="D3729" t="s">
        <v>73</v>
      </c>
      <c r="E3729" t="s">
        <v>1288</v>
      </c>
      <c r="F3729">
        <v>1</v>
      </c>
    </row>
    <row r="3730" spans="1:6" x14ac:dyDescent="0.35">
      <c r="A3730" t="s">
        <v>3809</v>
      </c>
      <c r="B3730">
        <v>1987</v>
      </c>
      <c r="C3730" t="s">
        <v>55</v>
      </c>
      <c r="D3730" t="s">
        <v>73</v>
      </c>
      <c r="E3730" t="s">
        <v>1288</v>
      </c>
      <c r="F3730">
        <v>1</v>
      </c>
    </row>
    <row r="3731" spans="1:6" x14ac:dyDescent="0.35">
      <c r="A3731" t="s">
        <v>3810</v>
      </c>
      <c r="B3731">
        <v>1987</v>
      </c>
      <c r="C3731" t="s">
        <v>55</v>
      </c>
      <c r="D3731" t="s">
        <v>117</v>
      </c>
      <c r="E3731" t="s">
        <v>1288</v>
      </c>
      <c r="F3731">
        <v>0</v>
      </c>
    </row>
    <row r="3732" spans="1:6" x14ac:dyDescent="0.35">
      <c r="A3732" t="s">
        <v>3811</v>
      </c>
      <c r="B3732">
        <v>1988</v>
      </c>
      <c r="C3732" t="s">
        <v>56</v>
      </c>
      <c r="D3732" t="s">
        <v>73</v>
      </c>
      <c r="E3732" t="s">
        <v>74</v>
      </c>
      <c r="F3732">
        <v>1</v>
      </c>
    </row>
    <row r="3733" spans="1:6" x14ac:dyDescent="0.35">
      <c r="A3733" t="s">
        <v>3812</v>
      </c>
      <c r="B3733">
        <v>1988</v>
      </c>
      <c r="C3733" t="s">
        <v>56</v>
      </c>
      <c r="D3733" t="s">
        <v>441</v>
      </c>
      <c r="E3733" t="s">
        <v>74</v>
      </c>
      <c r="F3733">
        <v>1</v>
      </c>
    </row>
    <row r="3734" spans="1:6" x14ac:dyDescent="0.35">
      <c r="A3734" t="s">
        <v>3813</v>
      </c>
      <c r="B3734">
        <v>1988</v>
      </c>
      <c r="C3734" t="s">
        <v>56</v>
      </c>
      <c r="D3734" t="s">
        <v>73</v>
      </c>
      <c r="E3734" t="s">
        <v>74</v>
      </c>
      <c r="F3734">
        <v>1</v>
      </c>
    </row>
    <row r="3735" spans="1:6" x14ac:dyDescent="0.35">
      <c r="A3735" t="s">
        <v>3814</v>
      </c>
      <c r="B3735">
        <v>1988</v>
      </c>
      <c r="C3735" t="s">
        <v>54</v>
      </c>
      <c r="D3735" t="s">
        <v>73</v>
      </c>
      <c r="E3735" t="s">
        <v>270</v>
      </c>
      <c r="F3735">
        <v>1</v>
      </c>
    </row>
    <row r="3736" spans="1:6" x14ac:dyDescent="0.35">
      <c r="A3736" t="s">
        <v>3815</v>
      </c>
      <c r="B3736">
        <v>1988</v>
      </c>
      <c r="C3736" t="s">
        <v>54</v>
      </c>
      <c r="D3736" t="s">
        <v>73</v>
      </c>
      <c r="E3736" t="s">
        <v>270</v>
      </c>
      <c r="F3736">
        <v>1</v>
      </c>
    </row>
    <row r="3737" spans="1:6" x14ac:dyDescent="0.35">
      <c r="A3737" t="s">
        <v>3816</v>
      </c>
      <c r="B3737">
        <v>1988</v>
      </c>
      <c r="C3737" t="s">
        <v>54</v>
      </c>
      <c r="D3737" t="s">
        <v>73</v>
      </c>
      <c r="E3737" t="s">
        <v>270</v>
      </c>
      <c r="F3737">
        <v>1</v>
      </c>
    </row>
    <row r="3738" spans="1:6" x14ac:dyDescent="0.35">
      <c r="A3738" t="s">
        <v>3817</v>
      </c>
      <c r="B3738">
        <v>1988</v>
      </c>
      <c r="C3738" t="s">
        <v>54</v>
      </c>
      <c r="D3738" t="s">
        <v>73</v>
      </c>
      <c r="E3738" t="s">
        <v>270</v>
      </c>
      <c r="F3738">
        <v>1</v>
      </c>
    </row>
    <row r="3739" spans="1:6" x14ac:dyDescent="0.35">
      <c r="A3739" t="s">
        <v>3818</v>
      </c>
      <c r="B3739">
        <v>1988</v>
      </c>
      <c r="C3739" t="s">
        <v>54</v>
      </c>
      <c r="D3739" t="s">
        <v>73</v>
      </c>
      <c r="E3739" t="s">
        <v>270</v>
      </c>
      <c r="F3739">
        <v>1</v>
      </c>
    </row>
    <row r="3740" spans="1:6" x14ac:dyDescent="0.35">
      <c r="A3740" t="s">
        <v>3819</v>
      </c>
      <c r="B3740">
        <v>1988</v>
      </c>
      <c r="C3740" t="s">
        <v>54</v>
      </c>
      <c r="D3740" t="s">
        <v>73</v>
      </c>
      <c r="E3740" t="s">
        <v>74</v>
      </c>
      <c r="F3740">
        <v>1</v>
      </c>
    </row>
    <row r="3741" spans="1:6" x14ac:dyDescent="0.35">
      <c r="A3741" t="s">
        <v>3820</v>
      </c>
      <c r="B3741">
        <v>1988</v>
      </c>
      <c r="C3741" t="s">
        <v>56</v>
      </c>
      <c r="D3741" t="s">
        <v>73</v>
      </c>
      <c r="E3741" t="s">
        <v>74</v>
      </c>
      <c r="F3741">
        <v>1</v>
      </c>
    </row>
    <row r="3742" spans="1:6" x14ac:dyDescent="0.35">
      <c r="A3742" t="s">
        <v>3821</v>
      </c>
      <c r="B3742">
        <v>1988</v>
      </c>
      <c r="C3742" t="s">
        <v>56</v>
      </c>
      <c r="D3742" t="s">
        <v>73</v>
      </c>
      <c r="E3742" t="s">
        <v>74</v>
      </c>
      <c r="F3742">
        <v>1</v>
      </c>
    </row>
    <row r="3743" spans="1:6" x14ac:dyDescent="0.35">
      <c r="A3743" t="s">
        <v>3822</v>
      </c>
      <c r="B3743">
        <v>1988</v>
      </c>
      <c r="C3743" t="s">
        <v>56</v>
      </c>
      <c r="D3743" t="s">
        <v>73</v>
      </c>
      <c r="E3743" t="s">
        <v>74</v>
      </c>
      <c r="F3743">
        <v>1</v>
      </c>
    </row>
    <row r="3744" spans="1:6" x14ac:dyDescent="0.35">
      <c r="A3744" t="s">
        <v>3823</v>
      </c>
      <c r="B3744">
        <v>1988</v>
      </c>
      <c r="C3744" t="s">
        <v>56</v>
      </c>
      <c r="D3744" t="s">
        <v>73</v>
      </c>
      <c r="E3744" t="s">
        <v>74</v>
      </c>
      <c r="F3744">
        <v>1</v>
      </c>
    </row>
    <row r="3745" spans="1:6" x14ac:dyDescent="0.35">
      <c r="A3745" t="s">
        <v>3824</v>
      </c>
      <c r="B3745">
        <v>1988</v>
      </c>
      <c r="C3745" t="s">
        <v>55</v>
      </c>
      <c r="D3745" t="s">
        <v>117</v>
      </c>
      <c r="E3745" t="s">
        <v>74</v>
      </c>
      <c r="F3745">
        <v>0</v>
      </c>
    </row>
    <row r="3746" spans="1:6" x14ac:dyDescent="0.35">
      <c r="A3746" t="s">
        <v>3825</v>
      </c>
      <c r="B3746">
        <v>1988</v>
      </c>
      <c r="C3746" t="s">
        <v>54</v>
      </c>
      <c r="D3746" t="s">
        <v>73</v>
      </c>
      <c r="E3746" t="s">
        <v>74</v>
      </c>
      <c r="F3746">
        <v>1</v>
      </c>
    </row>
    <row r="3747" spans="1:6" x14ac:dyDescent="0.35">
      <c r="A3747" t="s">
        <v>3826</v>
      </c>
      <c r="B3747">
        <v>1988</v>
      </c>
      <c r="C3747" t="s">
        <v>55</v>
      </c>
      <c r="D3747" t="s">
        <v>73</v>
      </c>
      <c r="E3747" t="s">
        <v>74</v>
      </c>
      <c r="F3747">
        <v>1</v>
      </c>
    </row>
    <row r="3748" spans="1:6" x14ac:dyDescent="0.35">
      <c r="A3748" t="s">
        <v>3827</v>
      </c>
      <c r="B3748">
        <v>1988</v>
      </c>
      <c r="C3748" t="s">
        <v>56</v>
      </c>
      <c r="D3748" t="s">
        <v>73</v>
      </c>
      <c r="E3748" t="s">
        <v>74</v>
      </c>
      <c r="F3748">
        <v>1</v>
      </c>
    </row>
    <row r="3749" spans="1:6" x14ac:dyDescent="0.35">
      <c r="A3749" t="s">
        <v>3828</v>
      </c>
      <c r="B3749">
        <v>1988</v>
      </c>
      <c r="C3749" t="s">
        <v>54</v>
      </c>
      <c r="D3749" t="s">
        <v>73</v>
      </c>
      <c r="E3749" t="s">
        <v>406</v>
      </c>
      <c r="F3749">
        <v>1</v>
      </c>
    </row>
    <row r="3750" spans="1:6" x14ac:dyDescent="0.35">
      <c r="A3750" t="s">
        <v>3829</v>
      </c>
      <c r="B3750">
        <v>1988</v>
      </c>
      <c r="C3750" t="s">
        <v>54</v>
      </c>
      <c r="D3750" t="s">
        <v>73</v>
      </c>
      <c r="E3750" t="s">
        <v>74</v>
      </c>
      <c r="F3750">
        <v>1</v>
      </c>
    </row>
    <row r="3751" spans="1:6" x14ac:dyDescent="0.35">
      <c r="A3751" t="s">
        <v>3830</v>
      </c>
      <c r="B3751">
        <v>1988</v>
      </c>
      <c r="C3751" t="s">
        <v>56</v>
      </c>
      <c r="D3751" t="s">
        <v>73</v>
      </c>
      <c r="E3751" t="s">
        <v>74</v>
      </c>
      <c r="F3751">
        <v>1</v>
      </c>
    </row>
    <row r="3752" spans="1:6" x14ac:dyDescent="0.35">
      <c r="A3752" t="s">
        <v>3831</v>
      </c>
      <c r="B3752">
        <v>1988</v>
      </c>
      <c r="C3752" t="s">
        <v>55</v>
      </c>
      <c r="D3752" t="s">
        <v>73</v>
      </c>
      <c r="E3752" t="s">
        <v>74</v>
      </c>
      <c r="F3752">
        <v>1</v>
      </c>
    </row>
    <row r="3753" spans="1:6" x14ac:dyDescent="0.35">
      <c r="A3753" t="s">
        <v>3832</v>
      </c>
      <c r="B3753">
        <v>1988</v>
      </c>
      <c r="C3753" t="s">
        <v>55</v>
      </c>
      <c r="D3753" t="s">
        <v>73</v>
      </c>
      <c r="E3753" t="s">
        <v>74</v>
      </c>
      <c r="F3753">
        <v>1</v>
      </c>
    </row>
    <row r="3754" spans="1:6" x14ac:dyDescent="0.35">
      <c r="A3754" t="s">
        <v>3833</v>
      </c>
      <c r="B3754">
        <v>1988</v>
      </c>
      <c r="C3754" t="s">
        <v>55</v>
      </c>
      <c r="D3754" t="s">
        <v>73</v>
      </c>
      <c r="E3754" t="s">
        <v>74</v>
      </c>
      <c r="F3754">
        <v>1</v>
      </c>
    </row>
    <row r="3755" spans="1:6" x14ac:dyDescent="0.35">
      <c r="A3755" t="s">
        <v>3834</v>
      </c>
      <c r="B3755">
        <v>1988</v>
      </c>
      <c r="C3755" t="s">
        <v>55</v>
      </c>
      <c r="D3755" t="s">
        <v>117</v>
      </c>
      <c r="E3755" t="s">
        <v>74</v>
      </c>
      <c r="F3755">
        <v>0</v>
      </c>
    </row>
    <row r="3756" spans="1:6" x14ac:dyDescent="0.35">
      <c r="A3756" t="s">
        <v>3835</v>
      </c>
      <c r="B3756">
        <v>1988</v>
      </c>
      <c r="C3756" t="s">
        <v>56</v>
      </c>
      <c r="D3756" t="s">
        <v>73</v>
      </c>
      <c r="E3756" t="s">
        <v>74</v>
      </c>
      <c r="F3756">
        <v>1</v>
      </c>
    </row>
    <row r="3757" spans="1:6" x14ac:dyDescent="0.35">
      <c r="A3757" t="s">
        <v>3836</v>
      </c>
      <c r="B3757">
        <v>1988</v>
      </c>
      <c r="C3757" t="s">
        <v>56</v>
      </c>
      <c r="D3757" t="s">
        <v>73</v>
      </c>
      <c r="E3757" t="s">
        <v>74</v>
      </c>
      <c r="F3757">
        <v>1</v>
      </c>
    </row>
    <row r="3758" spans="1:6" x14ac:dyDescent="0.35">
      <c r="A3758" t="s">
        <v>3837</v>
      </c>
      <c r="B3758">
        <v>1988</v>
      </c>
      <c r="C3758" t="s">
        <v>56</v>
      </c>
      <c r="D3758" t="s">
        <v>73</v>
      </c>
      <c r="E3758" t="s">
        <v>74</v>
      </c>
      <c r="F3758">
        <v>1</v>
      </c>
    </row>
    <row r="3759" spans="1:6" x14ac:dyDescent="0.35">
      <c r="A3759" t="s">
        <v>3838</v>
      </c>
      <c r="B3759">
        <v>1988</v>
      </c>
      <c r="C3759" t="s">
        <v>56</v>
      </c>
      <c r="D3759" t="s">
        <v>73</v>
      </c>
      <c r="E3759" t="s">
        <v>74</v>
      </c>
      <c r="F3759">
        <v>1</v>
      </c>
    </row>
    <row r="3760" spans="1:6" x14ac:dyDescent="0.35">
      <c r="A3760" t="s">
        <v>3839</v>
      </c>
      <c r="B3760">
        <v>1988</v>
      </c>
      <c r="C3760" t="s">
        <v>56</v>
      </c>
      <c r="D3760" t="s">
        <v>73</v>
      </c>
      <c r="E3760" t="s">
        <v>74</v>
      </c>
      <c r="F3760">
        <v>1</v>
      </c>
    </row>
    <row r="3761" spans="1:6" x14ac:dyDescent="0.35">
      <c r="A3761" t="s">
        <v>3840</v>
      </c>
      <c r="B3761">
        <v>1988</v>
      </c>
      <c r="C3761" t="s">
        <v>56</v>
      </c>
      <c r="D3761" t="s">
        <v>73</v>
      </c>
      <c r="E3761" t="s">
        <v>74</v>
      </c>
      <c r="F3761">
        <v>1</v>
      </c>
    </row>
    <row r="3762" spans="1:6" x14ac:dyDescent="0.35">
      <c r="A3762" t="s">
        <v>3841</v>
      </c>
      <c r="B3762">
        <v>1988</v>
      </c>
      <c r="C3762" t="s">
        <v>56</v>
      </c>
      <c r="D3762" t="s">
        <v>73</v>
      </c>
      <c r="E3762" t="s">
        <v>74</v>
      </c>
      <c r="F3762">
        <v>1</v>
      </c>
    </row>
    <row r="3763" spans="1:6" x14ac:dyDescent="0.35">
      <c r="A3763" t="s">
        <v>3842</v>
      </c>
      <c r="B3763">
        <v>1988</v>
      </c>
      <c r="C3763" t="s">
        <v>56</v>
      </c>
      <c r="D3763" t="s">
        <v>73</v>
      </c>
      <c r="E3763" t="s">
        <v>74</v>
      </c>
      <c r="F3763">
        <v>1</v>
      </c>
    </row>
    <row r="3764" spans="1:6" x14ac:dyDescent="0.35">
      <c r="A3764" t="s">
        <v>3843</v>
      </c>
      <c r="B3764">
        <v>1988</v>
      </c>
      <c r="C3764" t="s">
        <v>55</v>
      </c>
      <c r="D3764" t="s">
        <v>73</v>
      </c>
      <c r="E3764" t="s">
        <v>74</v>
      </c>
      <c r="F3764">
        <v>1</v>
      </c>
    </row>
    <row r="3765" spans="1:6" x14ac:dyDescent="0.35">
      <c r="A3765" t="s">
        <v>3844</v>
      </c>
      <c r="B3765">
        <v>1988</v>
      </c>
      <c r="C3765" t="s">
        <v>55</v>
      </c>
      <c r="D3765" t="s">
        <v>73</v>
      </c>
      <c r="E3765" t="s">
        <v>74</v>
      </c>
      <c r="F3765">
        <v>1</v>
      </c>
    </row>
    <row r="3766" spans="1:6" x14ac:dyDescent="0.35">
      <c r="A3766" t="s">
        <v>3845</v>
      </c>
      <c r="B3766">
        <v>1988</v>
      </c>
      <c r="C3766" t="s">
        <v>55</v>
      </c>
      <c r="D3766" t="s">
        <v>73</v>
      </c>
      <c r="E3766" t="s">
        <v>74</v>
      </c>
      <c r="F3766">
        <v>1</v>
      </c>
    </row>
    <row r="3767" spans="1:6" x14ac:dyDescent="0.35">
      <c r="A3767" t="s">
        <v>3846</v>
      </c>
      <c r="B3767">
        <v>1988</v>
      </c>
      <c r="C3767" t="s">
        <v>54</v>
      </c>
      <c r="D3767" t="s">
        <v>73</v>
      </c>
      <c r="E3767" t="s">
        <v>74</v>
      </c>
      <c r="F3767">
        <v>1</v>
      </c>
    </row>
    <row r="3768" spans="1:6" x14ac:dyDescent="0.35">
      <c r="A3768" t="s">
        <v>3847</v>
      </c>
      <c r="B3768">
        <v>1988</v>
      </c>
      <c r="C3768" t="s">
        <v>54</v>
      </c>
      <c r="D3768" t="s">
        <v>117</v>
      </c>
      <c r="E3768" t="s">
        <v>74</v>
      </c>
      <c r="F3768">
        <v>0</v>
      </c>
    </row>
    <row r="3769" spans="1:6" x14ac:dyDescent="0.35">
      <c r="A3769" t="s">
        <v>3848</v>
      </c>
      <c r="B3769">
        <v>1988</v>
      </c>
      <c r="C3769" t="s">
        <v>55</v>
      </c>
      <c r="D3769" t="s">
        <v>73</v>
      </c>
      <c r="E3769" t="s">
        <v>74</v>
      </c>
      <c r="F3769">
        <v>1</v>
      </c>
    </row>
    <row r="3770" spans="1:6" x14ac:dyDescent="0.35">
      <c r="A3770" t="s">
        <v>3849</v>
      </c>
      <c r="B3770">
        <v>1988</v>
      </c>
      <c r="C3770" t="s">
        <v>54</v>
      </c>
      <c r="D3770" t="s">
        <v>73</v>
      </c>
      <c r="E3770" t="s">
        <v>74</v>
      </c>
      <c r="F3770">
        <v>1</v>
      </c>
    </row>
    <row r="3771" spans="1:6" x14ac:dyDescent="0.35">
      <c r="A3771" t="s">
        <v>3850</v>
      </c>
      <c r="B3771">
        <v>1988</v>
      </c>
      <c r="C3771" t="s">
        <v>55</v>
      </c>
      <c r="D3771" t="s">
        <v>73</v>
      </c>
      <c r="E3771" t="s">
        <v>74</v>
      </c>
      <c r="F3771">
        <v>1</v>
      </c>
    </row>
    <row r="3772" spans="1:6" x14ac:dyDescent="0.35">
      <c r="A3772" t="s">
        <v>3851</v>
      </c>
      <c r="B3772">
        <v>1988</v>
      </c>
      <c r="C3772" t="s">
        <v>55</v>
      </c>
      <c r="D3772" t="s">
        <v>117</v>
      </c>
      <c r="E3772" t="s">
        <v>74</v>
      </c>
      <c r="F3772">
        <v>0</v>
      </c>
    </row>
    <row r="3773" spans="1:6" x14ac:dyDescent="0.35">
      <c r="A3773" t="s">
        <v>3852</v>
      </c>
      <c r="B3773">
        <v>1988</v>
      </c>
      <c r="C3773" t="s">
        <v>55</v>
      </c>
      <c r="D3773" t="s">
        <v>73</v>
      </c>
      <c r="E3773" t="s">
        <v>74</v>
      </c>
      <c r="F3773">
        <v>1</v>
      </c>
    </row>
    <row r="3774" spans="1:6" x14ac:dyDescent="0.35">
      <c r="A3774" t="s">
        <v>3853</v>
      </c>
      <c r="B3774">
        <v>1988</v>
      </c>
      <c r="C3774" t="s">
        <v>55</v>
      </c>
      <c r="D3774" t="s">
        <v>73</v>
      </c>
      <c r="E3774" t="s">
        <v>74</v>
      </c>
      <c r="F3774">
        <v>1</v>
      </c>
    </row>
    <row r="3775" spans="1:6" x14ac:dyDescent="0.35">
      <c r="A3775" t="s">
        <v>3854</v>
      </c>
      <c r="B3775">
        <v>1988</v>
      </c>
      <c r="C3775" t="s">
        <v>54</v>
      </c>
      <c r="D3775" t="s">
        <v>73</v>
      </c>
      <c r="E3775" t="s">
        <v>406</v>
      </c>
      <c r="F3775">
        <v>1</v>
      </c>
    </row>
    <row r="3776" spans="1:6" x14ac:dyDescent="0.35">
      <c r="A3776" t="s">
        <v>3855</v>
      </c>
      <c r="B3776">
        <v>1988</v>
      </c>
      <c r="C3776" t="s">
        <v>54</v>
      </c>
      <c r="D3776" t="s">
        <v>73</v>
      </c>
      <c r="E3776" t="s">
        <v>74</v>
      </c>
      <c r="F3776">
        <v>1</v>
      </c>
    </row>
    <row r="3777" spans="1:6" x14ac:dyDescent="0.35">
      <c r="A3777" t="s">
        <v>3856</v>
      </c>
      <c r="B3777">
        <v>1988</v>
      </c>
      <c r="C3777" t="s">
        <v>55</v>
      </c>
      <c r="D3777" t="s">
        <v>73</v>
      </c>
      <c r="E3777" t="s">
        <v>74</v>
      </c>
      <c r="F3777">
        <v>1</v>
      </c>
    </row>
    <row r="3778" spans="1:6" x14ac:dyDescent="0.35">
      <c r="A3778" t="s">
        <v>3857</v>
      </c>
      <c r="B3778">
        <v>1988</v>
      </c>
      <c r="C3778" t="s">
        <v>56</v>
      </c>
      <c r="D3778" t="s">
        <v>73</v>
      </c>
      <c r="E3778" t="s">
        <v>406</v>
      </c>
      <c r="F3778">
        <v>1</v>
      </c>
    </row>
    <row r="3779" spans="1:6" x14ac:dyDescent="0.35">
      <c r="A3779" t="s">
        <v>3858</v>
      </c>
      <c r="B3779">
        <v>1988</v>
      </c>
      <c r="C3779" t="s">
        <v>56</v>
      </c>
      <c r="D3779" t="s">
        <v>73</v>
      </c>
      <c r="E3779" t="s">
        <v>406</v>
      </c>
      <c r="F3779">
        <v>1</v>
      </c>
    </row>
    <row r="3780" spans="1:6" x14ac:dyDescent="0.35">
      <c r="A3780" t="s">
        <v>3859</v>
      </c>
      <c r="B3780">
        <v>1988</v>
      </c>
      <c r="C3780" t="s">
        <v>56</v>
      </c>
      <c r="D3780" t="s">
        <v>73</v>
      </c>
      <c r="E3780" t="s">
        <v>406</v>
      </c>
      <c r="F3780">
        <v>1</v>
      </c>
    </row>
    <row r="3781" spans="1:6" x14ac:dyDescent="0.35">
      <c r="A3781" t="s">
        <v>3860</v>
      </c>
      <c r="B3781">
        <v>1988</v>
      </c>
      <c r="C3781" t="s">
        <v>56</v>
      </c>
      <c r="D3781" t="s">
        <v>73</v>
      </c>
      <c r="E3781" t="s">
        <v>406</v>
      </c>
      <c r="F3781">
        <v>1</v>
      </c>
    </row>
    <row r="3782" spans="1:6" x14ac:dyDescent="0.35">
      <c r="A3782" t="s">
        <v>3861</v>
      </c>
      <c r="B3782">
        <v>1988</v>
      </c>
      <c r="C3782" t="s">
        <v>56</v>
      </c>
      <c r="D3782" t="s">
        <v>73</v>
      </c>
      <c r="E3782" t="s">
        <v>406</v>
      </c>
      <c r="F3782">
        <v>1</v>
      </c>
    </row>
    <row r="3783" spans="1:6" x14ac:dyDescent="0.35">
      <c r="A3783" t="s">
        <v>3862</v>
      </c>
      <c r="B3783">
        <v>1988</v>
      </c>
      <c r="C3783" t="s">
        <v>56</v>
      </c>
      <c r="D3783" t="s">
        <v>73</v>
      </c>
      <c r="E3783" t="s">
        <v>406</v>
      </c>
      <c r="F3783">
        <v>1</v>
      </c>
    </row>
    <row r="3784" spans="1:6" x14ac:dyDescent="0.35">
      <c r="A3784" t="s">
        <v>3863</v>
      </c>
      <c r="B3784">
        <v>1988</v>
      </c>
      <c r="C3784" t="s">
        <v>56</v>
      </c>
      <c r="D3784" t="s">
        <v>73</v>
      </c>
      <c r="E3784" t="s">
        <v>406</v>
      </c>
      <c r="F3784">
        <v>1</v>
      </c>
    </row>
    <row r="3785" spans="1:6" x14ac:dyDescent="0.35">
      <c r="A3785" t="s">
        <v>3864</v>
      </c>
      <c r="B3785">
        <v>1988</v>
      </c>
      <c r="C3785" t="s">
        <v>56</v>
      </c>
      <c r="D3785" t="s">
        <v>73</v>
      </c>
      <c r="E3785" t="s">
        <v>406</v>
      </c>
      <c r="F3785">
        <v>1</v>
      </c>
    </row>
    <row r="3786" spans="1:6" x14ac:dyDescent="0.35">
      <c r="A3786" t="s">
        <v>3865</v>
      </c>
      <c r="B3786">
        <v>1988</v>
      </c>
      <c r="C3786" t="s">
        <v>56</v>
      </c>
      <c r="D3786" t="s">
        <v>73</v>
      </c>
      <c r="E3786" t="s">
        <v>406</v>
      </c>
      <c r="F3786">
        <v>1</v>
      </c>
    </row>
    <row r="3787" spans="1:6" x14ac:dyDescent="0.35">
      <c r="A3787" t="s">
        <v>3866</v>
      </c>
      <c r="B3787">
        <v>1988</v>
      </c>
      <c r="C3787" t="s">
        <v>56</v>
      </c>
      <c r="D3787" t="s">
        <v>73</v>
      </c>
      <c r="E3787" t="s">
        <v>406</v>
      </c>
      <c r="F3787">
        <v>1</v>
      </c>
    </row>
    <row r="3788" spans="1:6" x14ac:dyDescent="0.35">
      <c r="A3788" t="s">
        <v>3867</v>
      </c>
      <c r="B3788">
        <v>1988</v>
      </c>
      <c r="C3788" t="s">
        <v>56</v>
      </c>
      <c r="D3788" t="s">
        <v>73</v>
      </c>
      <c r="E3788" t="s">
        <v>406</v>
      </c>
      <c r="F3788">
        <v>1</v>
      </c>
    </row>
    <row r="3789" spans="1:6" x14ac:dyDescent="0.35">
      <c r="A3789" t="s">
        <v>3868</v>
      </c>
      <c r="B3789">
        <v>1988</v>
      </c>
      <c r="C3789" t="s">
        <v>56</v>
      </c>
      <c r="D3789" t="s">
        <v>73</v>
      </c>
      <c r="E3789" t="s">
        <v>406</v>
      </c>
      <c r="F3789">
        <v>1</v>
      </c>
    </row>
    <row r="3790" spans="1:6" x14ac:dyDescent="0.35">
      <c r="A3790" t="s">
        <v>3869</v>
      </c>
      <c r="B3790">
        <v>1988</v>
      </c>
      <c r="C3790" t="s">
        <v>56</v>
      </c>
      <c r="D3790" t="s">
        <v>73</v>
      </c>
      <c r="E3790" t="s">
        <v>406</v>
      </c>
      <c r="F3790">
        <v>1</v>
      </c>
    </row>
    <row r="3791" spans="1:6" x14ac:dyDescent="0.35">
      <c r="A3791" t="s">
        <v>3870</v>
      </c>
      <c r="B3791">
        <v>1988</v>
      </c>
      <c r="C3791" t="s">
        <v>56</v>
      </c>
      <c r="D3791" t="s">
        <v>73</v>
      </c>
      <c r="E3791" t="s">
        <v>406</v>
      </c>
      <c r="F3791">
        <v>1</v>
      </c>
    </row>
    <row r="3792" spans="1:6" x14ac:dyDescent="0.35">
      <c r="A3792" t="s">
        <v>3871</v>
      </c>
      <c r="B3792">
        <v>1988</v>
      </c>
      <c r="C3792" t="s">
        <v>56</v>
      </c>
      <c r="D3792" t="s">
        <v>73</v>
      </c>
      <c r="E3792" t="s">
        <v>406</v>
      </c>
      <c r="F3792">
        <v>1</v>
      </c>
    </row>
    <row r="3793" spans="1:6" x14ac:dyDescent="0.35">
      <c r="A3793" t="s">
        <v>3872</v>
      </c>
      <c r="B3793">
        <v>1988</v>
      </c>
      <c r="C3793" t="s">
        <v>56</v>
      </c>
      <c r="D3793" t="s">
        <v>73</v>
      </c>
      <c r="E3793" t="s">
        <v>406</v>
      </c>
      <c r="F3793">
        <v>1</v>
      </c>
    </row>
    <row r="3794" spans="1:6" x14ac:dyDescent="0.35">
      <c r="A3794" t="s">
        <v>3873</v>
      </c>
      <c r="B3794">
        <v>1988</v>
      </c>
      <c r="C3794" t="s">
        <v>54</v>
      </c>
      <c r="D3794" t="s">
        <v>73</v>
      </c>
      <c r="E3794" t="s">
        <v>406</v>
      </c>
      <c r="F3794">
        <v>1</v>
      </c>
    </row>
    <row r="3795" spans="1:6" x14ac:dyDescent="0.35">
      <c r="A3795" t="s">
        <v>3874</v>
      </c>
      <c r="B3795">
        <v>1988</v>
      </c>
      <c r="C3795" t="s">
        <v>54</v>
      </c>
      <c r="D3795" t="s">
        <v>73</v>
      </c>
      <c r="E3795" t="s">
        <v>406</v>
      </c>
      <c r="F3795">
        <v>1</v>
      </c>
    </row>
    <row r="3796" spans="1:6" x14ac:dyDescent="0.35">
      <c r="A3796" t="s">
        <v>3875</v>
      </c>
      <c r="B3796">
        <v>1988</v>
      </c>
      <c r="C3796" t="s">
        <v>55</v>
      </c>
      <c r="D3796" t="s">
        <v>117</v>
      </c>
      <c r="E3796" t="s">
        <v>406</v>
      </c>
      <c r="F3796">
        <v>0</v>
      </c>
    </row>
    <row r="3797" spans="1:6" x14ac:dyDescent="0.35">
      <c r="A3797" t="s">
        <v>3876</v>
      </c>
      <c r="B3797">
        <v>1988</v>
      </c>
      <c r="C3797" t="s">
        <v>54</v>
      </c>
      <c r="D3797" t="s">
        <v>73</v>
      </c>
      <c r="E3797" t="s">
        <v>406</v>
      </c>
      <c r="F3797">
        <v>1</v>
      </c>
    </row>
    <row r="3798" spans="1:6" x14ac:dyDescent="0.35">
      <c r="A3798" t="s">
        <v>3877</v>
      </c>
      <c r="B3798">
        <v>1988</v>
      </c>
      <c r="C3798" t="s">
        <v>54</v>
      </c>
      <c r="D3798" t="s">
        <v>73</v>
      </c>
      <c r="E3798" t="s">
        <v>406</v>
      </c>
      <c r="F3798">
        <v>1</v>
      </c>
    </row>
    <row r="3799" spans="1:6" x14ac:dyDescent="0.35">
      <c r="A3799" t="s">
        <v>3878</v>
      </c>
      <c r="B3799">
        <v>1988</v>
      </c>
      <c r="C3799" t="s">
        <v>54</v>
      </c>
      <c r="D3799" t="s">
        <v>73</v>
      </c>
      <c r="E3799" t="s">
        <v>406</v>
      </c>
      <c r="F3799">
        <v>1</v>
      </c>
    </row>
    <row r="3800" spans="1:6" x14ac:dyDescent="0.35">
      <c r="A3800" t="s">
        <v>3879</v>
      </c>
      <c r="B3800">
        <v>1988</v>
      </c>
      <c r="C3800" t="s">
        <v>54</v>
      </c>
      <c r="D3800" t="s">
        <v>73</v>
      </c>
      <c r="E3800" t="s">
        <v>406</v>
      </c>
      <c r="F3800">
        <v>1</v>
      </c>
    </row>
    <row r="3801" spans="1:6" x14ac:dyDescent="0.35">
      <c r="A3801" t="s">
        <v>3880</v>
      </c>
      <c r="B3801">
        <v>1988</v>
      </c>
      <c r="C3801" t="s">
        <v>55</v>
      </c>
      <c r="D3801" t="s">
        <v>73</v>
      </c>
      <c r="E3801" t="s">
        <v>406</v>
      </c>
      <c r="F3801">
        <v>1</v>
      </c>
    </row>
    <row r="3802" spans="1:6" x14ac:dyDescent="0.35">
      <c r="A3802" t="s">
        <v>3881</v>
      </c>
      <c r="B3802">
        <v>1988</v>
      </c>
      <c r="C3802" t="s">
        <v>54</v>
      </c>
      <c r="D3802" t="s">
        <v>73</v>
      </c>
      <c r="E3802" t="s">
        <v>406</v>
      </c>
      <c r="F3802">
        <v>1</v>
      </c>
    </row>
    <row r="3803" spans="1:6" x14ac:dyDescent="0.35">
      <c r="A3803" t="s">
        <v>3882</v>
      </c>
      <c r="B3803">
        <v>1988</v>
      </c>
      <c r="C3803" t="s">
        <v>55</v>
      </c>
      <c r="D3803" t="s">
        <v>73</v>
      </c>
      <c r="E3803" t="s">
        <v>74</v>
      </c>
      <c r="F3803">
        <v>1</v>
      </c>
    </row>
    <row r="3804" spans="1:6" x14ac:dyDescent="0.35">
      <c r="A3804" t="s">
        <v>3883</v>
      </c>
      <c r="B3804">
        <v>1988</v>
      </c>
      <c r="C3804" t="s">
        <v>55</v>
      </c>
      <c r="D3804" t="s">
        <v>117</v>
      </c>
      <c r="E3804" t="s">
        <v>74</v>
      </c>
      <c r="F3804">
        <v>0</v>
      </c>
    </row>
    <row r="3805" spans="1:6" x14ac:dyDescent="0.35">
      <c r="A3805" t="s">
        <v>3884</v>
      </c>
      <c r="B3805">
        <v>1988</v>
      </c>
      <c r="C3805" t="s">
        <v>54</v>
      </c>
      <c r="D3805" t="s">
        <v>73</v>
      </c>
      <c r="E3805" t="s">
        <v>74</v>
      </c>
      <c r="F3805">
        <v>1</v>
      </c>
    </row>
    <row r="3806" spans="1:6" x14ac:dyDescent="0.35">
      <c r="A3806" t="s">
        <v>3885</v>
      </c>
      <c r="B3806">
        <v>1988</v>
      </c>
      <c r="C3806" t="s">
        <v>56</v>
      </c>
      <c r="D3806" t="s">
        <v>73</v>
      </c>
      <c r="E3806" t="s">
        <v>406</v>
      </c>
      <c r="F3806">
        <v>1</v>
      </c>
    </row>
    <row r="3807" spans="1:6" x14ac:dyDescent="0.35">
      <c r="A3807" t="s">
        <v>3886</v>
      </c>
      <c r="B3807">
        <v>1988</v>
      </c>
      <c r="C3807" t="s">
        <v>54</v>
      </c>
      <c r="D3807" t="s">
        <v>73</v>
      </c>
      <c r="E3807" t="s">
        <v>406</v>
      </c>
      <c r="F3807">
        <v>1</v>
      </c>
    </row>
    <row r="3808" spans="1:6" x14ac:dyDescent="0.35">
      <c r="A3808" t="s">
        <v>3887</v>
      </c>
      <c r="B3808">
        <v>1988</v>
      </c>
      <c r="C3808" t="s">
        <v>54</v>
      </c>
      <c r="D3808" t="s">
        <v>73</v>
      </c>
      <c r="E3808" t="s">
        <v>406</v>
      </c>
      <c r="F3808">
        <v>1</v>
      </c>
    </row>
    <row r="3809" spans="1:6" x14ac:dyDescent="0.35">
      <c r="A3809" t="s">
        <v>3888</v>
      </c>
      <c r="B3809">
        <v>1988</v>
      </c>
      <c r="C3809" t="s">
        <v>55</v>
      </c>
      <c r="D3809" t="s">
        <v>73</v>
      </c>
      <c r="E3809" t="s">
        <v>406</v>
      </c>
      <c r="F3809">
        <v>1</v>
      </c>
    </row>
    <row r="3810" spans="1:6" x14ac:dyDescent="0.35">
      <c r="A3810" t="s">
        <v>3889</v>
      </c>
      <c r="B3810">
        <v>1988</v>
      </c>
      <c r="C3810" t="s">
        <v>54</v>
      </c>
      <c r="D3810" t="s">
        <v>73</v>
      </c>
      <c r="E3810" t="s">
        <v>406</v>
      </c>
      <c r="F3810">
        <v>1</v>
      </c>
    </row>
    <row r="3811" spans="1:6" x14ac:dyDescent="0.35">
      <c r="A3811" t="s">
        <v>3890</v>
      </c>
      <c r="B3811">
        <v>1988</v>
      </c>
      <c r="C3811" t="s">
        <v>54</v>
      </c>
      <c r="D3811" t="s">
        <v>73</v>
      </c>
      <c r="E3811" t="s">
        <v>484</v>
      </c>
      <c r="F3811">
        <v>1</v>
      </c>
    </row>
    <row r="3812" spans="1:6" x14ac:dyDescent="0.35">
      <c r="A3812" t="s">
        <v>3891</v>
      </c>
      <c r="B3812">
        <v>1988</v>
      </c>
      <c r="C3812" t="s">
        <v>54</v>
      </c>
      <c r="D3812" t="s">
        <v>117</v>
      </c>
      <c r="E3812" t="s">
        <v>484</v>
      </c>
      <c r="F3812">
        <v>0</v>
      </c>
    </row>
    <row r="3813" spans="1:6" x14ac:dyDescent="0.35">
      <c r="A3813" t="s">
        <v>3892</v>
      </c>
      <c r="B3813">
        <v>1988</v>
      </c>
      <c r="C3813" t="s">
        <v>54</v>
      </c>
      <c r="D3813" t="s">
        <v>73</v>
      </c>
      <c r="E3813" t="s">
        <v>74</v>
      </c>
      <c r="F3813">
        <v>1</v>
      </c>
    </row>
    <row r="3814" spans="1:6" x14ac:dyDescent="0.35">
      <c r="A3814" t="s">
        <v>3893</v>
      </c>
      <c r="B3814">
        <v>1988</v>
      </c>
      <c r="C3814" t="s">
        <v>56</v>
      </c>
      <c r="D3814" t="s">
        <v>73</v>
      </c>
      <c r="E3814" t="s">
        <v>406</v>
      </c>
      <c r="F3814">
        <v>1</v>
      </c>
    </row>
    <row r="3815" spans="1:6" x14ac:dyDescent="0.35">
      <c r="A3815" t="s">
        <v>3894</v>
      </c>
      <c r="B3815">
        <v>1988</v>
      </c>
      <c r="C3815" t="s">
        <v>56</v>
      </c>
      <c r="D3815" t="s">
        <v>73</v>
      </c>
      <c r="E3815" t="s">
        <v>406</v>
      </c>
      <c r="F3815">
        <v>1</v>
      </c>
    </row>
    <row r="3816" spans="1:6" x14ac:dyDescent="0.35">
      <c r="A3816" t="s">
        <v>3895</v>
      </c>
      <c r="B3816">
        <v>1988</v>
      </c>
      <c r="C3816" t="s">
        <v>56</v>
      </c>
      <c r="D3816" t="s">
        <v>73</v>
      </c>
      <c r="E3816" t="s">
        <v>406</v>
      </c>
      <c r="F3816">
        <v>1</v>
      </c>
    </row>
    <row r="3817" spans="1:6" x14ac:dyDescent="0.35">
      <c r="A3817" t="s">
        <v>3896</v>
      </c>
      <c r="B3817">
        <v>1988</v>
      </c>
      <c r="C3817" t="s">
        <v>56</v>
      </c>
      <c r="D3817" t="s">
        <v>73</v>
      </c>
      <c r="E3817" t="s">
        <v>406</v>
      </c>
      <c r="F3817">
        <v>1</v>
      </c>
    </row>
    <row r="3818" spans="1:6" x14ac:dyDescent="0.35">
      <c r="A3818" t="s">
        <v>3897</v>
      </c>
      <c r="B3818">
        <v>1988</v>
      </c>
      <c r="C3818" t="s">
        <v>54</v>
      </c>
      <c r="D3818" t="s">
        <v>73</v>
      </c>
      <c r="E3818" t="s">
        <v>74</v>
      </c>
      <c r="F3818">
        <v>1</v>
      </c>
    </row>
    <row r="3819" spans="1:6" x14ac:dyDescent="0.35">
      <c r="A3819" t="s">
        <v>3898</v>
      </c>
      <c r="B3819">
        <v>1988</v>
      </c>
      <c r="C3819" t="s">
        <v>54</v>
      </c>
      <c r="D3819" t="s">
        <v>73</v>
      </c>
      <c r="E3819" t="s">
        <v>74</v>
      </c>
      <c r="F3819">
        <v>1</v>
      </c>
    </row>
    <row r="3820" spans="1:6" x14ac:dyDescent="0.35">
      <c r="A3820" t="s">
        <v>3899</v>
      </c>
      <c r="B3820">
        <v>1988</v>
      </c>
      <c r="C3820" t="s">
        <v>54</v>
      </c>
      <c r="D3820" t="s">
        <v>73</v>
      </c>
      <c r="E3820" t="s">
        <v>74</v>
      </c>
      <c r="F3820">
        <v>1</v>
      </c>
    </row>
    <row r="3821" spans="1:6" x14ac:dyDescent="0.35">
      <c r="A3821" t="s">
        <v>3900</v>
      </c>
      <c r="B3821">
        <v>1988</v>
      </c>
      <c r="C3821" t="s">
        <v>55</v>
      </c>
      <c r="D3821" t="s">
        <v>73</v>
      </c>
      <c r="E3821" t="s">
        <v>74</v>
      </c>
      <c r="F3821">
        <v>1</v>
      </c>
    </row>
    <row r="3822" spans="1:6" x14ac:dyDescent="0.35">
      <c r="A3822" t="s">
        <v>3901</v>
      </c>
      <c r="B3822">
        <v>1988</v>
      </c>
      <c r="C3822" t="s">
        <v>54</v>
      </c>
      <c r="D3822" t="s">
        <v>73</v>
      </c>
      <c r="E3822" t="s">
        <v>74</v>
      </c>
      <c r="F3822">
        <v>1</v>
      </c>
    </row>
    <row r="3823" spans="1:6" x14ac:dyDescent="0.35">
      <c r="A3823" t="s">
        <v>3902</v>
      </c>
      <c r="B3823">
        <v>1988</v>
      </c>
      <c r="C3823" t="s">
        <v>54</v>
      </c>
      <c r="D3823" t="s">
        <v>117</v>
      </c>
      <c r="E3823" t="s">
        <v>74</v>
      </c>
      <c r="F3823">
        <v>0</v>
      </c>
    </row>
    <row r="3824" spans="1:6" x14ac:dyDescent="0.35">
      <c r="A3824" t="s">
        <v>3903</v>
      </c>
      <c r="B3824">
        <v>1988</v>
      </c>
      <c r="C3824" t="s">
        <v>54</v>
      </c>
      <c r="D3824" t="s">
        <v>73</v>
      </c>
      <c r="E3824" t="s">
        <v>406</v>
      </c>
      <c r="F3824">
        <v>1</v>
      </c>
    </row>
    <row r="3825" spans="1:6" x14ac:dyDescent="0.35">
      <c r="A3825" t="s">
        <v>3904</v>
      </c>
      <c r="B3825">
        <v>1988</v>
      </c>
      <c r="C3825" t="s">
        <v>55</v>
      </c>
      <c r="D3825" t="s">
        <v>73</v>
      </c>
      <c r="E3825" t="s">
        <v>406</v>
      </c>
      <c r="F3825">
        <v>1</v>
      </c>
    </row>
    <row r="3826" spans="1:6" x14ac:dyDescent="0.35">
      <c r="A3826" t="s">
        <v>3905</v>
      </c>
      <c r="B3826">
        <v>1988</v>
      </c>
      <c r="C3826" t="s">
        <v>55</v>
      </c>
      <c r="D3826" t="s">
        <v>73</v>
      </c>
      <c r="E3826" t="s">
        <v>406</v>
      </c>
      <c r="F3826">
        <v>1</v>
      </c>
    </row>
    <row r="3827" spans="1:6" x14ac:dyDescent="0.35">
      <c r="A3827" t="s">
        <v>3906</v>
      </c>
      <c r="B3827">
        <v>1988</v>
      </c>
      <c r="C3827" t="s">
        <v>54</v>
      </c>
      <c r="D3827" t="s">
        <v>73</v>
      </c>
      <c r="E3827" t="s">
        <v>406</v>
      </c>
      <c r="F3827">
        <v>1</v>
      </c>
    </row>
    <row r="3828" spans="1:6" x14ac:dyDescent="0.35">
      <c r="A3828" t="s">
        <v>3907</v>
      </c>
      <c r="B3828">
        <v>1988</v>
      </c>
      <c r="C3828" t="s">
        <v>56</v>
      </c>
      <c r="D3828" t="s">
        <v>73</v>
      </c>
      <c r="E3828" t="s">
        <v>406</v>
      </c>
      <c r="F3828">
        <v>1</v>
      </c>
    </row>
    <row r="3829" spans="1:6" x14ac:dyDescent="0.35">
      <c r="A3829" t="s">
        <v>3908</v>
      </c>
      <c r="B3829">
        <v>1988</v>
      </c>
      <c r="C3829" t="s">
        <v>56</v>
      </c>
      <c r="D3829" t="s">
        <v>73</v>
      </c>
      <c r="E3829" t="s">
        <v>406</v>
      </c>
      <c r="F3829">
        <v>1</v>
      </c>
    </row>
    <row r="3830" spans="1:6" x14ac:dyDescent="0.35">
      <c r="A3830" t="s">
        <v>3909</v>
      </c>
      <c r="B3830">
        <v>1988</v>
      </c>
      <c r="C3830" t="s">
        <v>56</v>
      </c>
      <c r="D3830" t="s">
        <v>73</v>
      </c>
      <c r="E3830" t="s">
        <v>406</v>
      </c>
      <c r="F3830">
        <v>1</v>
      </c>
    </row>
    <row r="3831" spans="1:6" x14ac:dyDescent="0.35">
      <c r="A3831" t="s">
        <v>3910</v>
      </c>
      <c r="B3831">
        <v>1988</v>
      </c>
      <c r="C3831" t="s">
        <v>56</v>
      </c>
      <c r="D3831" t="s">
        <v>73</v>
      </c>
      <c r="E3831" t="s">
        <v>406</v>
      </c>
      <c r="F3831">
        <v>1</v>
      </c>
    </row>
    <row r="3832" spans="1:6" x14ac:dyDescent="0.35">
      <c r="A3832" t="s">
        <v>3911</v>
      </c>
      <c r="B3832">
        <v>1988</v>
      </c>
      <c r="C3832" t="s">
        <v>56</v>
      </c>
      <c r="D3832" t="s">
        <v>73</v>
      </c>
      <c r="E3832" t="s">
        <v>406</v>
      </c>
      <c r="F3832">
        <v>1</v>
      </c>
    </row>
    <row r="3833" spans="1:6" x14ac:dyDescent="0.35">
      <c r="A3833" t="s">
        <v>3912</v>
      </c>
      <c r="B3833">
        <v>1988</v>
      </c>
      <c r="C3833" t="s">
        <v>56</v>
      </c>
      <c r="D3833" t="s">
        <v>73</v>
      </c>
      <c r="E3833" t="s">
        <v>406</v>
      </c>
      <c r="F3833">
        <v>1</v>
      </c>
    </row>
    <row r="3834" spans="1:6" x14ac:dyDescent="0.35">
      <c r="A3834" t="s">
        <v>3913</v>
      </c>
      <c r="B3834">
        <v>1988</v>
      </c>
      <c r="C3834" t="s">
        <v>56</v>
      </c>
      <c r="D3834" t="s">
        <v>73</v>
      </c>
      <c r="E3834" t="s">
        <v>406</v>
      </c>
      <c r="F3834">
        <v>1</v>
      </c>
    </row>
    <row r="3835" spans="1:6" x14ac:dyDescent="0.35">
      <c r="A3835" t="s">
        <v>3914</v>
      </c>
      <c r="B3835">
        <v>1988</v>
      </c>
      <c r="C3835" t="s">
        <v>56</v>
      </c>
      <c r="D3835" t="s">
        <v>73</v>
      </c>
      <c r="E3835" t="s">
        <v>406</v>
      </c>
      <c r="F3835">
        <v>1</v>
      </c>
    </row>
    <row r="3836" spans="1:6" x14ac:dyDescent="0.35">
      <c r="A3836" t="s">
        <v>3915</v>
      </c>
      <c r="B3836">
        <v>1988</v>
      </c>
      <c r="C3836" t="s">
        <v>56</v>
      </c>
      <c r="D3836" t="s">
        <v>117</v>
      </c>
      <c r="E3836" t="s">
        <v>406</v>
      </c>
      <c r="F3836">
        <v>1</v>
      </c>
    </row>
    <row r="3837" spans="1:6" x14ac:dyDescent="0.35">
      <c r="A3837" t="s">
        <v>3916</v>
      </c>
      <c r="B3837">
        <v>1988</v>
      </c>
      <c r="C3837" t="s">
        <v>56</v>
      </c>
      <c r="D3837" t="s">
        <v>73</v>
      </c>
      <c r="E3837" t="s">
        <v>406</v>
      </c>
      <c r="F3837">
        <v>1</v>
      </c>
    </row>
    <row r="3838" spans="1:6" x14ac:dyDescent="0.35">
      <c r="A3838" t="s">
        <v>3917</v>
      </c>
      <c r="B3838">
        <v>1988</v>
      </c>
      <c r="C3838" t="s">
        <v>56</v>
      </c>
      <c r="D3838" t="s">
        <v>117</v>
      </c>
      <c r="E3838" t="s">
        <v>406</v>
      </c>
      <c r="F3838">
        <v>1</v>
      </c>
    </row>
    <row r="3839" spans="1:6" x14ac:dyDescent="0.35">
      <c r="A3839" t="s">
        <v>3918</v>
      </c>
      <c r="B3839">
        <v>1988</v>
      </c>
      <c r="C3839" t="s">
        <v>56</v>
      </c>
      <c r="D3839" t="s">
        <v>73</v>
      </c>
      <c r="E3839" t="s">
        <v>406</v>
      </c>
      <c r="F3839">
        <v>1</v>
      </c>
    </row>
    <row r="3840" spans="1:6" x14ac:dyDescent="0.35">
      <c r="A3840" t="s">
        <v>3919</v>
      </c>
      <c r="B3840">
        <v>1988</v>
      </c>
      <c r="C3840" t="s">
        <v>56</v>
      </c>
      <c r="D3840" t="s">
        <v>73</v>
      </c>
      <c r="E3840" t="s">
        <v>406</v>
      </c>
      <c r="F3840">
        <v>1</v>
      </c>
    </row>
    <row r="3841" spans="1:6" x14ac:dyDescent="0.35">
      <c r="A3841" t="s">
        <v>3920</v>
      </c>
      <c r="B3841">
        <v>1988</v>
      </c>
      <c r="C3841" t="s">
        <v>56</v>
      </c>
      <c r="D3841" t="s">
        <v>73</v>
      </c>
      <c r="E3841" t="s">
        <v>406</v>
      </c>
      <c r="F3841">
        <v>1</v>
      </c>
    </row>
    <row r="3842" spans="1:6" x14ac:dyDescent="0.35">
      <c r="A3842" t="s">
        <v>3921</v>
      </c>
      <c r="B3842">
        <v>1988</v>
      </c>
      <c r="C3842" t="s">
        <v>56</v>
      </c>
      <c r="D3842" t="s">
        <v>73</v>
      </c>
      <c r="E3842" t="s">
        <v>406</v>
      </c>
      <c r="F3842">
        <v>1</v>
      </c>
    </row>
    <row r="3843" spans="1:6" x14ac:dyDescent="0.35">
      <c r="A3843" t="s">
        <v>3922</v>
      </c>
      <c r="B3843">
        <v>1988</v>
      </c>
      <c r="C3843" t="s">
        <v>56</v>
      </c>
      <c r="D3843" t="s">
        <v>73</v>
      </c>
      <c r="E3843" t="s">
        <v>406</v>
      </c>
      <c r="F3843">
        <v>1</v>
      </c>
    </row>
    <row r="3844" spans="1:6" x14ac:dyDescent="0.35">
      <c r="A3844" t="s">
        <v>3923</v>
      </c>
      <c r="B3844">
        <v>1988</v>
      </c>
      <c r="C3844" t="s">
        <v>56</v>
      </c>
      <c r="D3844" t="s">
        <v>73</v>
      </c>
      <c r="E3844" t="s">
        <v>406</v>
      </c>
      <c r="F3844">
        <v>1</v>
      </c>
    </row>
    <row r="3845" spans="1:6" x14ac:dyDescent="0.35">
      <c r="A3845" t="s">
        <v>3924</v>
      </c>
      <c r="B3845">
        <v>1988</v>
      </c>
      <c r="C3845" t="s">
        <v>56</v>
      </c>
      <c r="D3845" t="s">
        <v>73</v>
      </c>
      <c r="E3845" t="s">
        <v>406</v>
      </c>
      <c r="F3845">
        <v>1</v>
      </c>
    </row>
    <row r="3846" spans="1:6" x14ac:dyDescent="0.35">
      <c r="A3846" t="s">
        <v>3925</v>
      </c>
      <c r="B3846">
        <v>1988</v>
      </c>
      <c r="C3846" t="s">
        <v>56</v>
      </c>
      <c r="D3846" t="s">
        <v>73</v>
      </c>
      <c r="E3846" t="s">
        <v>406</v>
      </c>
      <c r="F3846">
        <v>1</v>
      </c>
    </row>
    <row r="3847" spans="1:6" x14ac:dyDescent="0.35">
      <c r="A3847" t="s">
        <v>3926</v>
      </c>
      <c r="B3847">
        <v>1988</v>
      </c>
      <c r="C3847" t="s">
        <v>56</v>
      </c>
      <c r="D3847" t="s">
        <v>117</v>
      </c>
      <c r="E3847" t="s">
        <v>406</v>
      </c>
      <c r="F3847">
        <v>1</v>
      </c>
    </row>
    <row r="3848" spans="1:6" x14ac:dyDescent="0.35">
      <c r="A3848" t="s">
        <v>3927</v>
      </c>
      <c r="B3848">
        <v>1988</v>
      </c>
      <c r="C3848" t="s">
        <v>56</v>
      </c>
      <c r="D3848" t="s">
        <v>73</v>
      </c>
      <c r="E3848" t="s">
        <v>406</v>
      </c>
      <c r="F3848">
        <v>1</v>
      </c>
    </row>
    <row r="3849" spans="1:6" x14ac:dyDescent="0.35">
      <c r="A3849" t="s">
        <v>3928</v>
      </c>
      <c r="B3849">
        <v>1988</v>
      </c>
      <c r="C3849" t="s">
        <v>56</v>
      </c>
      <c r="D3849" t="s">
        <v>73</v>
      </c>
      <c r="E3849" t="s">
        <v>406</v>
      </c>
      <c r="F3849">
        <v>1</v>
      </c>
    </row>
    <row r="3850" spans="1:6" x14ac:dyDescent="0.35">
      <c r="A3850" t="s">
        <v>3929</v>
      </c>
      <c r="B3850">
        <v>1988</v>
      </c>
      <c r="C3850" t="s">
        <v>56</v>
      </c>
      <c r="D3850" t="s">
        <v>73</v>
      </c>
      <c r="E3850" t="s">
        <v>406</v>
      </c>
      <c r="F3850">
        <v>1</v>
      </c>
    </row>
    <row r="3851" spans="1:6" x14ac:dyDescent="0.35">
      <c r="A3851" t="s">
        <v>3930</v>
      </c>
      <c r="B3851">
        <v>1988</v>
      </c>
      <c r="C3851" t="s">
        <v>56</v>
      </c>
      <c r="D3851" t="s">
        <v>73</v>
      </c>
      <c r="E3851" t="s">
        <v>406</v>
      </c>
      <c r="F3851">
        <v>1</v>
      </c>
    </row>
    <row r="3852" spans="1:6" x14ac:dyDescent="0.35">
      <c r="A3852" t="s">
        <v>3931</v>
      </c>
      <c r="B3852">
        <v>1988</v>
      </c>
      <c r="C3852" t="s">
        <v>56</v>
      </c>
      <c r="D3852" t="s">
        <v>73</v>
      </c>
      <c r="E3852" t="s">
        <v>406</v>
      </c>
      <c r="F3852">
        <v>1</v>
      </c>
    </row>
    <row r="3853" spans="1:6" x14ac:dyDescent="0.35">
      <c r="A3853" t="s">
        <v>3932</v>
      </c>
      <c r="B3853">
        <v>1988</v>
      </c>
      <c r="C3853" t="s">
        <v>56</v>
      </c>
      <c r="D3853" t="s">
        <v>73</v>
      </c>
      <c r="E3853" t="s">
        <v>406</v>
      </c>
      <c r="F3853">
        <v>1</v>
      </c>
    </row>
    <row r="3854" spans="1:6" x14ac:dyDescent="0.35">
      <c r="A3854" t="s">
        <v>3933</v>
      </c>
      <c r="B3854">
        <v>1988</v>
      </c>
      <c r="C3854" t="s">
        <v>56</v>
      </c>
      <c r="D3854" t="s">
        <v>73</v>
      </c>
      <c r="E3854" t="s">
        <v>406</v>
      </c>
      <c r="F3854">
        <v>1</v>
      </c>
    </row>
    <row r="3855" spans="1:6" x14ac:dyDescent="0.35">
      <c r="A3855" t="s">
        <v>3934</v>
      </c>
      <c r="B3855">
        <v>1988</v>
      </c>
      <c r="C3855" t="s">
        <v>56</v>
      </c>
      <c r="D3855" t="s">
        <v>73</v>
      </c>
      <c r="E3855" t="s">
        <v>406</v>
      </c>
      <c r="F3855">
        <v>1</v>
      </c>
    </row>
    <row r="3856" spans="1:6" x14ac:dyDescent="0.35">
      <c r="A3856" t="s">
        <v>3935</v>
      </c>
      <c r="B3856">
        <v>1988</v>
      </c>
      <c r="C3856" t="s">
        <v>56</v>
      </c>
      <c r="D3856" t="s">
        <v>73</v>
      </c>
      <c r="E3856" t="s">
        <v>406</v>
      </c>
      <c r="F3856">
        <v>1</v>
      </c>
    </row>
    <row r="3857" spans="1:6" x14ac:dyDescent="0.35">
      <c r="A3857" t="s">
        <v>3936</v>
      </c>
      <c r="B3857">
        <v>1988</v>
      </c>
      <c r="C3857" t="s">
        <v>56</v>
      </c>
      <c r="D3857" t="s">
        <v>73</v>
      </c>
      <c r="E3857" t="s">
        <v>406</v>
      </c>
      <c r="F3857">
        <v>1</v>
      </c>
    </row>
    <row r="3858" spans="1:6" x14ac:dyDescent="0.35">
      <c r="A3858" t="s">
        <v>3937</v>
      </c>
      <c r="B3858">
        <v>1988</v>
      </c>
      <c r="C3858" t="s">
        <v>56</v>
      </c>
      <c r="D3858" t="s">
        <v>73</v>
      </c>
      <c r="E3858" t="s">
        <v>406</v>
      </c>
      <c r="F3858">
        <v>1</v>
      </c>
    </row>
    <row r="3859" spans="1:6" x14ac:dyDescent="0.35">
      <c r="A3859" t="s">
        <v>3938</v>
      </c>
      <c r="B3859">
        <v>1988</v>
      </c>
      <c r="C3859" t="s">
        <v>56</v>
      </c>
      <c r="D3859" t="s">
        <v>73</v>
      </c>
      <c r="E3859" t="s">
        <v>406</v>
      </c>
      <c r="F3859">
        <v>1</v>
      </c>
    </row>
    <row r="3860" spans="1:6" x14ac:dyDescent="0.35">
      <c r="A3860" t="s">
        <v>3939</v>
      </c>
      <c r="B3860">
        <v>1988</v>
      </c>
      <c r="C3860" t="s">
        <v>56</v>
      </c>
      <c r="D3860" t="s">
        <v>73</v>
      </c>
      <c r="E3860" t="s">
        <v>406</v>
      </c>
      <c r="F3860">
        <v>1</v>
      </c>
    </row>
    <row r="3861" spans="1:6" x14ac:dyDescent="0.35">
      <c r="A3861" t="s">
        <v>3940</v>
      </c>
      <c r="B3861">
        <v>1988</v>
      </c>
      <c r="C3861" t="s">
        <v>56</v>
      </c>
      <c r="D3861" t="s">
        <v>73</v>
      </c>
      <c r="E3861" t="s">
        <v>406</v>
      </c>
      <c r="F3861">
        <v>1</v>
      </c>
    </row>
    <row r="3862" spans="1:6" x14ac:dyDescent="0.35">
      <c r="A3862" t="s">
        <v>3941</v>
      </c>
      <c r="B3862">
        <v>1988</v>
      </c>
      <c r="C3862" t="s">
        <v>56</v>
      </c>
      <c r="D3862" t="s">
        <v>73</v>
      </c>
      <c r="E3862" t="s">
        <v>406</v>
      </c>
      <c r="F3862">
        <v>1</v>
      </c>
    </row>
    <row r="3863" spans="1:6" x14ac:dyDescent="0.35">
      <c r="A3863" t="s">
        <v>3942</v>
      </c>
      <c r="B3863">
        <v>1988</v>
      </c>
      <c r="C3863" t="s">
        <v>56</v>
      </c>
      <c r="D3863" t="s">
        <v>73</v>
      </c>
      <c r="E3863" t="s">
        <v>406</v>
      </c>
      <c r="F3863">
        <v>1</v>
      </c>
    </row>
    <row r="3864" spans="1:6" x14ac:dyDescent="0.35">
      <c r="A3864" t="s">
        <v>3943</v>
      </c>
      <c r="B3864">
        <v>1988</v>
      </c>
      <c r="C3864" t="s">
        <v>54</v>
      </c>
      <c r="D3864" t="s">
        <v>73</v>
      </c>
      <c r="E3864" t="s">
        <v>74</v>
      </c>
      <c r="F3864">
        <v>1</v>
      </c>
    </row>
    <row r="3865" spans="1:6" x14ac:dyDescent="0.35">
      <c r="A3865" t="s">
        <v>3944</v>
      </c>
      <c r="B3865">
        <v>1988</v>
      </c>
      <c r="C3865" t="s">
        <v>55</v>
      </c>
      <c r="D3865" t="s">
        <v>73</v>
      </c>
      <c r="E3865" t="s">
        <v>74</v>
      </c>
      <c r="F3865">
        <v>1</v>
      </c>
    </row>
    <row r="3866" spans="1:6" x14ac:dyDescent="0.35">
      <c r="A3866" t="s">
        <v>3945</v>
      </c>
      <c r="B3866">
        <v>1988</v>
      </c>
      <c r="C3866" t="s">
        <v>55</v>
      </c>
      <c r="D3866" t="s">
        <v>117</v>
      </c>
      <c r="E3866" t="s">
        <v>74</v>
      </c>
      <c r="F3866">
        <v>0</v>
      </c>
    </row>
    <row r="3867" spans="1:6" x14ac:dyDescent="0.35">
      <c r="A3867" t="s">
        <v>3946</v>
      </c>
      <c r="B3867">
        <v>1988</v>
      </c>
      <c r="C3867" t="s">
        <v>55</v>
      </c>
      <c r="D3867" t="s">
        <v>117</v>
      </c>
      <c r="E3867" t="s">
        <v>74</v>
      </c>
      <c r="F3867">
        <v>0</v>
      </c>
    </row>
    <row r="3868" spans="1:6" x14ac:dyDescent="0.35">
      <c r="A3868" t="s">
        <v>3947</v>
      </c>
      <c r="B3868">
        <v>1988</v>
      </c>
      <c r="C3868" t="s">
        <v>55</v>
      </c>
      <c r="D3868" t="s">
        <v>73</v>
      </c>
      <c r="E3868" t="s">
        <v>74</v>
      </c>
      <c r="F3868">
        <v>1</v>
      </c>
    </row>
    <row r="3869" spans="1:6" x14ac:dyDescent="0.35">
      <c r="A3869" t="s">
        <v>3948</v>
      </c>
      <c r="B3869">
        <v>1988</v>
      </c>
      <c r="C3869" t="s">
        <v>55</v>
      </c>
      <c r="D3869" t="s">
        <v>117</v>
      </c>
      <c r="E3869" t="s">
        <v>74</v>
      </c>
      <c r="F3869">
        <v>0</v>
      </c>
    </row>
    <row r="3870" spans="1:6" x14ac:dyDescent="0.35">
      <c r="A3870" t="s">
        <v>3949</v>
      </c>
      <c r="B3870">
        <v>1988</v>
      </c>
      <c r="C3870" t="s">
        <v>54</v>
      </c>
      <c r="D3870" t="s">
        <v>73</v>
      </c>
      <c r="E3870" t="s">
        <v>74</v>
      </c>
      <c r="F3870">
        <v>1</v>
      </c>
    </row>
    <row r="3871" spans="1:6" x14ac:dyDescent="0.35">
      <c r="A3871" t="s">
        <v>3950</v>
      </c>
      <c r="B3871">
        <v>1988</v>
      </c>
      <c r="C3871" t="s">
        <v>54</v>
      </c>
      <c r="D3871" t="s">
        <v>73</v>
      </c>
      <c r="E3871" t="s">
        <v>74</v>
      </c>
      <c r="F3871">
        <v>1</v>
      </c>
    </row>
    <row r="3872" spans="1:6" x14ac:dyDescent="0.35">
      <c r="A3872" t="s">
        <v>3951</v>
      </c>
      <c r="B3872">
        <v>1988</v>
      </c>
      <c r="C3872" t="s">
        <v>55</v>
      </c>
      <c r="D3872" t="s">
        <v>73</v>
      </c>
      <c r="E3872" t="s">
        <v>74</v>
      </c>
      <c r="F3872">
        <v>1</v>
      </c>
    </row>
    <row r="3873" spans="1:6" x14ac:dyDescent="0.35">
      <c r="A3873" t="s">
        <v>3952</v>
      </c>
      <c r="B3873">
        <v>1988</v>
      </c>
      <c r="C3873" t="s">
        <v>55</v>
      </c>
      <c r="D3873" t="s">
        <v>73</v>
      </c>
      <c r="E3873" t="s">
        <v>74</v>
      </c>
      <c r="F3873">
        <v>1</v>
      </c>
    </row>
    <row r="3874" spans="1:6" x14ac:dyDescent="0.35">
      <c r="A3874" t="s">
        <v>3953</v>
      </c>
      <c r="B3874">
        <v>1988</v>
      </c>
      <c r="C3874" t="s">
        <v>55</v>
      </c>
      <c r="D3874" t="s">
        <v>73</v>
      </c>
      <c r="E3874" t="s">
        <v>74</v>
      </c>
      <c r="F3874">
        <v>1</v>
      </c>
    </row>
    <row r="3875" spans="1:6" x14ac:dyDescent="0.35">
      <c r="A3875" t="s">
        <v>3954</v>
      </c>
      <c r="B3875">
        <v>1988</v>
      </c>
      <c r="C3875" t="s">
        <v>55</v>
      </c>
      <c r="D3875" t="s">
        <v>73</v>
      </c>
      <c r="E3875" t="s">
        <v>74</v>
      </c>
      <c r="F3875">
        <v>1</v>
      </c>
    </row>
    <row r="3876" spans="1:6" x14ac:dyDescent="0.35">
      <c r="A3876" t="s">
        <v>3955</v>
      </c>
      <c r="B3876">
        <v>1988</v>
      </c>
      <c r="C3876" t="s">
        <v>55</v>
      </c>
      <c r="D3876" t="s">
        <v>73</v>
      </c>
      <c r="E3876" t="s">
        <v>74</v>
      </c>
      <c r="F3876">
        <v>1</v>
      </c>
    </row>
    <row r="3877" spans="1:6" x14ac:dyDescent="0.35">
      <c r="A3877" t="s">
        <v>3956</v>
      </c>
      <c r="B3877">
        <v>1988</v>
      </c>
      <c r="C3877" t="s">
        <v>54</v>
      </c>
      <c r="D3877" t="s">
        <v>73</v>
      </c>
      <c r="E3877" t="s">
        <v>74</v>
      </c>
      <c r="F3877">
        <v>1</v>
      </c>
    </row>
    <row r="3878" spans="1:6" x14ac:dyDescent="0.35">
      <c r="A3878" t="s">
        <v>3957</v>
      </c>
      <c r="B3878">
        <v>1988</v>
      </c>
      <c r="C3878" t="s">
        <v>54</v>
      </c>
      <c r="D3878" t="s">
        <v>117</v>
      </c>
      <c r="E3878" t="s">
        <v>74</v>
      </c>
      <c r="F3878">
        <v>0</v>
      </c>
    </row>
    <row r="3879" spans="1:6" x14ac:dyDescent="0.35">
      <c r="A3879" t="s">
        <v>3958</v>
      </c>
      <c r="B3879">
        <v>1988</v>
      </c>
      <c r="C3879" t="s">
        <v>55</v>
      </c>
      <c r="D3879" t="s">
        <v>73</v>
      </c>
      <c r="E3879" t="s">
        <v>74</v>
      </c>
      <c r="F3879">
        <v>1</v>
      </c>
    </row>
    <row r="3880" spans="1:6" x14ac:dyDescent="0.35">
      <c r="A3880" t="s">
        <v>3959</v>
      </c>
      <c r="B3880">
        <v>1988</v>
      </c>
      <c r="C3880" t="s">
        <v>55</v>
      </c>
      <c r="D3880" t="s">
        <v>73</v>
      </c>
      <c r="E3880" t="s">
        <v>74</v>
      </c>
      <c r="F3880">
        <v>1</v>
      </c>
    </row>
    <row r="3881" spans="1:6" x14ac:dyDescent="0.35">
      <c r="A3881" t="s">
        <v>3960</v>
      </c>
      <c r="B3881">
        <v>1988</v>
      </c>
      <c r="C3881" t="s">
        <v>55</v>
      </c>
      <c r="D3881" t="s">
        <v>117</v>
      </c>
      <c r="E3881" t="s">
        <v>74</v>
      </c>
      <c r="F3881">
        <v>0</v>
      </c>
    </row>
    <row r="3882" spans="1:6" x14ac:dyDescent="0.35">
      <c r="A3882" t="s">
        <v>3961</v>
      </c>
      <c r="B3882">
        <v>1988</v>
      </c>
      <c r="C3882" t="s">
        <v>55</v>
      </c>
      <c r="D3882" t="s">
        <v>117</v>
      </c>
      <c r="E3882" t="s">
        <v>74</v>
      </c>
      <c r="F3882">
        <v>0</v>
      </c>
    </row>
    <row r="3883" spans="1:6" x14ac:dyDescent="0.35">
      <c r="A3883" t="s">
        <v>3962</v>
      </c>
      <c r="B3883">
        <v>1988</v>
      </c>
      <c r="C3883" t="s">
        <v>54</v>
      </c>
      <c r="D3883" t="s">
        <v>73</v>
      </c>
      <c r="E3883" t="s">
        <v>74</v>
      </c>
      <c r="F3883">
        <v>1</v>
      </c>
    </row>
    <row r="3884" spans="1:6" x14ac:dyDescent="0.35">
      <c r="A3884" t="s">
        <v>3963</v>
      </c>
      <c r="B3884">
        <v>1988</v>
      </c>
      <c r="C3884" t="s">
        <v>54</v>
      </c>
      <c r="D3884" t="s">
        <v>73</v>
      </c>
      <c r="E3884" t="s">
        <v>74</v>
      </c>
      <c r="F3884">
        <v>1</v>
      </c>
    </row>
    <row r="3885" spans="1:6" x14ac:dyDescent="0.35">
      <c r="A3885" t="s">
        <v>3964</v>
      </c>
      <c r="B3885">
        <v>1988</v>
      </c>
      <c r="C3885" t="s">
        <v>54</v>
      </c>
      <c r="D3885" t="s">
        <v>73</v>
      </c>
      <c r="E3885" t="s">
        <v>74</v>
      </c>
      <c r="F3885">
        <v>1</v>
      </c>
    </row>
    <row r="3886" spans="1:6" x14ac:dyDescent="0.35">
      <c r="A3886" t="s">
        <v>3965</v>
      </c>
      <c r="B3886">
        <v>1988</v>
      </c>
      <c r="C3886" t="s">
        <v>54</v>
      </c>
      <c r="D3886" t="s">
        <v>73</v>
      </c>
      <c r="E3886" t="s">
        <v>74</v>
      </c>
      <c r="F3886">
        <v>1</v>
      </c>
    </row>
    <row r="3887" spans="1:6" x14ac:dyDescent="0.35">
      <c r="A3887" t="s">
        <v>3966</v>
      </c>
      <c r="B3887">
        <v>1988</v>
      </c>
      <c r="C3887" t="s">
        <v>56</v>
      </c>
      <c r="D3887" t="s">
        <v>73</v>
      </c>
      <c r="E3887" t="s">
        <v>74</v>
      </c>
      <c r="F3887">
        <v>1</v>
      </c>
    </row>
    <row r="3888" spans="1:6" x14ac:dyDescent="0.35">
      <c r="A3888" t="s">
        <v>3967</v>
      </c>
      <c r="B3888">
        <v>1988</v>
      </c>
      <c r="C3888" t="s">
        <v>56</v>
      </c>
      <c r="D3888" t="s">
        <v>73</v>
      </c>
      <c r="E3888" t="s">
        <v>74</v>
      </c>
      <c r="F3888">
        <v>1</v>
      </c>
    </row>
    <row r="3889" spans="1:6" x14ac:dyDescent="0.35">
      <c r="A3889" t="s">
        <v>3968</v>
      </c>
      <c r="B3889">
        <v>1988</v>
      </c>
      <c r="C3889" t="s">
        <v>56</v>
      </c>
      <c r="D3889" t="s">
        <v>73</v>
      </c>
      <c r="E3889" t="s">
        <v>74</v>
      </c>
      <c r="F3889">
        <v>1</v>
      </c>
    </row>
    <row r="3890" spans="1:6" x14ac:dyDescent="0.35">
      <c r="A3890" t="s">
        <v>3969</v>
      </c>
      <c r="B3890">
        <v>1988</v>
      </c>
      <c r="C3890" t="s">
        <v>56</v>
      </c>
      <c r="D3890" t="s">
        <v>73</v>
      </c>
      <c r="E3890" t="s">
        <v>74</v>
      </c>
      <c r="F3890">
        <v>1</v>
      </c>
    </row>
    <row r="3891" spans="1:6" x14ac:dyDescent="0.35">
      <c r="A3891" t="s">
        <v>3970</v>
      </c>
      <c r="B3891">
        <v>1988</v>
      </c>
      <c r="C3891" t="s">
        <v>56</v>
      </c>
      <c r="D3891" t="s">
        <v>73</v>
      </c>
      <c r="E3891" t="s">
        <v>74</v>
      </c>
      <c r="F3891">
        <v>1</v>
      </c>
    </row>
    <row r="3892" spans="1:6" x14ac:dyDescent="0.35">
      <c r="A3892" t="s">
        <v>3971</v>
      </c>
      <c r="B3892">
        <v>1988</v>
      </c>
      <c r="C3892" t="s">
        <v>56</v>
      </c>
      <c r="D3892" t="s">
        <v>73</v>
      </c>
      <c r="E3892" t="s">
        <v>74</v>
      </c>
      <c r="F3892">
        <v>1</v>
      </c>
    </row>
    <row r="3893" spans="1:6" x14ac:dyDescent="0.35">
      <c r="A3893" t="s">
        <v>3972</v>
      </c>
      <c r="B3893">
        <v>1988</v>
      </c>
      <c r="C3893" t="s">
        <v>56</v>
      </c>
      <c r="D3893" t="s">
        <v>73</v>
      </c>
      <c r="E3893" t="s">
        <v>74</v>
      </c>
      <c r="F3893">
        <v>1</v>
      </c>
    </row>
    <row r="3894" spans="1:6" x14ac:dyDescent="0.35">
      <c r="A3894" t="s">
        <v>3973</v>
      </c>
      <c r="B3894">
        <v>1988</v>
      </c>
      <c r="C3894" t="s">
        <v>56</v>
      </c>
      <c r="D3894" t="s">
        <v>73</v>
      </c>
      <c r="E3894" t="s">
        <v>74</v>
      </c>
      <c r="F3894">
        <v>1</v>
      </c>
    </row>
    <row r="3895" spans="1:6" x14ac:dyDescent="0.35">
      <c r="A3895" t="s">
        <v>3974</v>
      </c>
      <c r="B3895">
        <v>1988</v>
      </c>
      <c r="C3895" t="s">
        <v>54</v>
      </c>
      <c r="D3895" t="s">
        <v>73</v>
      </c>
      <c r="E3895" t="s">
        <v>74</v>
      </c>
      <c r="F3895">
        <v>1</v>
      </c>
    </row>
    <row r="3896" spans="1:6" x14ac:dyDescent="0.35">
      <c r="A3896" t="s">
        <v>3975</v>
      </c>
      <c r="B3896">
        <v>1988</v>
      </c>
      <c r="C3896" t="s">
        <v>54</v>
      </c>
      <c r="D3896" t="s">
        <v>73</v>
      </c>
      <c r="E3896" t="s">
        <v>74</v>
      </c>
      <c r="F3896">
        <v>1</v>
      </c>
    </row>
    <row r="3897" spans="1:6" x14ac:dyDescent="0.35">
      <c r="A3897" t="s">
        <v>3976</v>
      </c>
      <c r="B3897">
        <v>1988</v>
      </c>
      <c r="C3897" t="s">
        <v>54</v>
      </c>
      <c r="D3897" t="s">
        <v>73</v>
      </c>
      <c r="E3897" t="s">
        <v>74</v>
      </c>
      <c r="F3897">
        <v>1</v>
      </c>
    </row>
    <row r="3898" spans="1:6" x14ac:dyDescent="0.35">
      <c r="A3898" t="s">
        <v>3977</v>
      </c>
      <c r="B3898">
        <v>1988</v>
      </c>
      <c r="C3898" t="s">
        <v>54</v>
      </c>
      <c r="D3898" t="s">
        <v>73</v>
      </c>
      <c r="E3898" t="s">
        <v>74</v>
      </c>
      <c r="F3898">
        <v>1</v>
      </c>
    </row>
    <row r="3899" spans="1:6" x14ac:dyDescent="0.35">
      <c r="A3899" t="s">
        <v>3978</v>
      </c>
      <c r="B3899">
        <v>1988</v>
      </c>
      <c r="C3899" t="s">
        <v>54</v>
      </c>
      <c r="D3899" t="s">
        <v>73</v>
      </c>
      <c r="E3899" t="s">
        <v>74</v>
      </c>
      <c r="F3899">
        <v>1</v>
      </c>
    </row>
    <row r="3900" spans="1:6" x14ac:dyDescent="0.35">
      <c r="A3900" t="s">
        <v>3979</v>
      </c>
      <c r="B3900">
        <v>1988</v>
      </c>
      <c r="C3900" t="s">
        <v>54</v>
      </c>
      <c r="D3900" t="s">
        <v>73</v>
      </c>
      <c r="E3900" t="s">
        <v>74</v>
      </c>
      <c r="F3900">
        <v>1</v>
      </c>
    </row>
    <row r="3901" spans="1:6" x14ac:dyDescent="0.35">
      <c r="A3901" t="s">
        <v>3980</v>
      </c>
      <c r="B3901">
        <v>1988</v>
      </c>
      <c r="C3901" t="s">
        <v>54</v>
      </c>
      <c r="D3901" t="s">
        <v>73</v>
      </c>
      <c r="E3901" t="s">
        <v>74</v>
      </c>
      <c r="F3901">
        <v>1</v>
      </c>
    </row>
    <row r="3902" spans="1:6" x14ac:dyDescent="0.35">
      <c r="A3902" t="s">
        <v>3981</v>
      </c>
      <c r="B3902">
        <v>1988</v>
      </c>
      <c r="C3902" t="s">
        <v>55</v>
      </c>
      <c r="D3902" t="s">
        <v>441</v>
      </c>
      <c r="E3902" t="s">
        <v>74</v>
      </c>
      <c r="F3902">
        <v>1</v>
      </c>
    </row>
    <row r="3903" spans="1:6" x14ac:dyDescent="0.35">
      <c r="A3903" t="s">
        <v>3982</v>
      </c>
      <c r="B3903">
        <v>1988</v>
      </c>
      <c r="C3903" t="s">
        <v>55</v>
      </c>
      <c r="D3903" t="s">
        <v>73</v>
      </c>
      <c r="E3903" t="s">
        <v>74</v>
      </c>
      <c r="F3903">
        <v>1</v>
      </c>
    </row>
    <row r="3904" spans="1:6" x14ac:dyDescent="0.35">
      <c r="A3904" t="s">
        <v>3983</v>
      </c>
      <c r="B3904">
        <v>1988</v>
      </c>
      <c r="C3904" t="s">
        <v>54</v>
      </c>
      <c r="D3904" t="s">
        <v>73</v>
      </c>
      <c r="E3904" t="s">
        <v>74</v>
      </c>
      <c r="F3904">
        <v>1</v>
      </c>
    </row>
    <row r="3905" spans="1:6" x14ac:dyDescent="0.35">
      <c r="A3905" t="s">
        <v>3984</v>
      </c>
      <c r="B3905">
        <v>1988</v>
      </c>
      <c r="C3905" t="s">
        <v>54</v>
      </c>
      <c r="D3905" t="s">
        <v>73</v>
      </c>
      <c r="E3905" t="s">
        <v>74</v>
      </c>
      <c r="F3905">
        <v>1</v>
      </c>
    </row>
    <row r="3906" spans="1:6" x14ac:dyDescent="0.35">
      <c r="A3906" t="s">
        <v>3985</v>
      </c>
      <c r="B3906">
        <v>1988</v>
      </c>
      <c r="C3906" t="s">
        <v>55</v>
      </c>
      <c r="D3906" t="s">
        <v>73</v>
      </c>
      <c r="E3906" t="s">
        <v>74</v>
      </c>
      <c r="F3906">
        <v>1</v>
      </c>
    </row>
    <row r="3907" spans="1:6" x14ac:dyDescent="0.35">
      <c r="A3907" t="s">
        <v>3986</v>
      </c>
      <c r="B3907">
        <v>1988</v>
      </c>
      <c r="C3907" t="s">
        <v>55</v>
      </c>
      <c r="D3907" t="s">
        <v>73</v>
      </c>
      <c r="E3907" t="s">
        <v>406</v>
      </c>
      <c r="F3907">
        <v>1</v>
      </c>
    </row>
    <row r="3908" spans="1:6" x14ac:dyDescent="0.35">
      <c r="A3908" t="s">
        <v>3987</v>
      </c>
      <c r="B3908">
        <v>1988</v>
      </c>
      <c r="C3908" t="s">
        <v>54</v>
      </c>
      <c r="D3908" t="s">
        <v>73</v>
      </c>
      <c r="E3908" t="s">
        <v>406</v>
      </c>
      <c r="F3908">
        <v>1</v>
      </c>
    </row>
    <row r="3909" spans="1:6" x14ac:dyDescent="0.35">
      <c r="A3909" t="s">
        <v>3988</v>
      </c>
      <c r="B3909">
        <v>1988</v>
      </c>
      <c r="C3909" t="s">
        <v>56</v>
      </c>
      <c r="D3909" t="s">
        <v>73</v>
      </c>
      <c r="E3909" t="s">
        <v>406</v>
      </c>
      <c r="F3909">
        <v>1</v>
      </c>
    </row>
    <row r="3910" spans="1:6" x14ac:dyDescent="0.35">
      <c r="A3910" t="s">
        <v>3989</v>
      </c>
      <c r="B3910">
        <v>1988</v>
      </c>
      <c r="C3910" t="s">
        <v>56</v>
      </c>
      <c r="D3910" t="s">
        <v>73</v>
      </c>
      <c r="E3910" t="s">
        <v>406</v>
      </c>
      <c r="F3910">
        <v>1</v>
      </c>
    </row>
    <row r="3911" spans="1:6" x14ac:dyDescent="0.35">
      <c r="A3911" t="s">
        <v>3990</v>
      </c>
      <c r="B3911">
        <v>1988</v>
      </c>
      <c r="C3911" t="s">
        <v>56</v>
      </c>
      <c r="D3911" t="s">
        <v>73</v>
      </c>
      <c r="E3911" t="s">
        <v>406</v>
      </c>
      <c r="F3911">
        <v>1</v>
      </c>
    </row>
    <row r="3912" spans="1:6" x14ac:dyDescent="0.35">
      <c r="A3912" t="s">
        <v>3991</v>
      </c>
      <c r="B3912">
        <v>1988</v>
      </c>
      <c r="C3912" t="s">
        <v>56</v>
      </c>
      <c r="D3912" t="s">
        <v>73</v>
      </c>
      <c r="E3912" t="s">
        <v>406</v>
      </c>
      <c r="F3912">
        <v>1</v>
      </c>
    </row>
    <row r="3913" spans="1:6" x14ac:dyDescent="0.35">
      <c r="A3913" t="s">
        <v>3992</v>
      </c>
      <c r="B3913">
        <v>1988</v>
      </c>
      <c r="C3913" t="s">
        <v>56</v>
      </c>
      <c r="D3913" t="s">
        <v>73</v>
      </c>
      <c r="E3913" t="s">
        <v>406</v>
      </c>
      <c r="F3913">
        <v>1</v>
      </c>
    </row>
    <row r="3914" spans="1:6" x14ac:dyDescent="0.35">
      <c r="A3914" t="s">
        <v>3993</v>
      </c>
      <c r="B3914">
        <v>1988</v>
      </c>
      <c r="C3914" t="s">
        <v>56</v>
      </c>
      <c r="D3914" t="s">
        <v>73</v>
      </c>
      <c r="E3914" t="s">
        <v>406</v>
      </c>
      <c r="F3914">
        <v>1</v>
      </c>
    </row>
    <row r="3915" spans="1:6" x14ac:dyDescent="0.35">
      <c r="A3915" t="s">
        <v>3994</v>
      </c>
      <c r="B3915">
        <v>1988</v>
      </c>
      <c r="C3915" t="s">
        <v>56</v>
      </c>
      <c r="D3915" t="s">
        <v>73</v>
      </c>
      <c r="E3915" t="s">
        <v>406</v>
      </c>
      <c r="F3915">
        <v>1</v>
      </c>
    </row>
    <row r="3916" spans="1:6" x14ac:dyDescent="0.35">
      <c r="A3916" t="s">
        <v>3995</v>
      </c>
      <c r="B3916">
        <v>1988</v>
      </c>
      <c r="C3916" t="s">
        <v>55</v>
      </c>
      <c r="D3916" t="s">
        <v>73</v>
      </c>
      <c r="E3916" t="s">
        <v>406</v>
      </c>
      <c r="F3916">
        <v>1</v>
      </c>
    </row>
    <row r="3917" spans="1:6" x14ac:dyDescent="0.35">
      <c r="A3917" t="s">
        <v>3996</v>
      </c>
      <c r="B3917">
        <v>1988</v>
      </c>
      <c r="C3917" t="s">
        <v>56</v>
      </c>
      <c r="D3917" t="s">
        <v>73</v>
      </c>
      <c r="E3917" t="s">
        <v>406</v>
      </c>
      <c r="F3917">
        <v>1</v>
      </c>
    </row>
    <row r="3918" spans="1:6" x14ac:dyDescent="0.35">
      <c r="A3918" t="s">
        <v>3997</v>
      </c>
      <c r="B3918">
        <v>1988</v>
      </c>
      <c r="C3918" t="s">
        <v>56</v>
      </c>
      <c r="D3918" t="s">
        <v>117</v>
      </c>
      <c r="E3918" t="s">
        <v>406</v>
      </c>
      <c r="F3918">
        <v>1</v>
      </c>
    </row>
    <row r="3919" spans="1:6" x14ac:dyDescent="0.35">
      <c r="A3919" t="s">
        <v>3998</v>
      </c>
      <c r="B3919">
        <v>1988</v>
      </c>
      <c r="C3919" t="s">
        <v>56</v>
      </c>
      <c r="D3919" t="s">
        <v>73</v>
      </c>
      <c r="E3919" t="s">
        <v>406</v>
      </c>
      <c r="F3919">
        <v>1</v>
      </c>
    </row>
    <row r="3920" spans="1:6" x14ac:dyDescent="0.35">
      <c r="A3920" t="s">
        <v>3999</v>
      </c>
      <c r="B3920">
        <v>1988</v>
      </c>
      <c r="C3920" t="s">
        <v>56</v>
      </c>
      <c r="D3920" t="s">
        <v>73</v>
      </c>
      <c r="E3920" t="s">
        <v>406</v>
      </c>
      <c r="F3920">
        <v>1</v>
      </c>
    </row>
    <row r="3921" spans="1:6" x14ac:dyDescent="0.35">
      <c r="A3921" t="s">
        <v>4000</v>
      </c>
      <c r="B3921">
        <v>1988</v>
      </c>
      <c r="C3921" t="s">
        <v>56</v>
      </c>
      <c r="D3921" t="s">
        <v>73</v>
      </c>
      <c r="E3921" t="s">
        <v>406</v>
      </c>
      <c r="F3921">
        <v>1</v>
      </c>
    </row>
    <row r="3922" spans="1:6" x14ac:dyDescent="0.35">
      <c r="A3922" t="s">
        <v>4001</v>
      </c>
      <c r="B3922">
        <v>1988</v>
      </c>
      <c r="C3922" t="s">
        <v>55</v>
      </c>
      <c r="D3922" t="s">
        <v>73</v>
      </c>
      <c r="E3922" t="s">
        <v>406</v>
      </c>
      <c r="F3922">
        <v>1</v>
      </c>
    </row>
    <row r="3923" spans="1:6" x14ac:dyDescent="0.35">
      <c r="A3923" t="s">
        <v>4002</v>
      </c>
      <c r="B3923">
        <v>1988</v>
      </c>
      <c r="C3923" t="s">
        <v>56</v>
      </c>
      <c r="D3923" t="s">
        <v>73</v>
      </c>
      <c r="E3923" t="s">
        <v>406</v>
      </c>
      <c r="F3923">
        <v>1</v>
      </c>
    </row>
    <row r="3924" spans="1:6" x14ac:dyDescent="0.35">
      <c r="A3924" t="s">
        <v>4003</v>
      </c>
      <c r="B3924">
        <v>1988</v>
      </c>
      <c r="C3924" t="s">
        <v>56</v>
      </c>
      <c r="D3924" t="s">
        <v>73</v>
      </c>
      <c r="E3924" t="s">
        <v>406</v>
      </c>
      <c r="F3924">
        <v>1</v>
      </c>
    </row>
    <row r="3925" spans="1:6" x14ac:dyDescent="0.35">
      <c r="A3925" t="s">
        <v>4004</v>
      </c>
      <c r="B3925">
        <v>1988</v>
      </c>
      <c r="C3925" t="s">
        <v>56</v>
      </c>
      <c r="D3925" t="s">
        <v>73</v>
      </c>
      <c r="E3925" t="s">
        <v>406</v>
      </c>
      <c r="F3925">
        <v>1</v>
      </c>
    </row>
    <row r="3926" spans="1:6" x14ac:dyDescent="0.35">
      <c r="A3926" t="s">
        <v>4005</v>
      </c>
      <c r="B3926">
        <v>1988</v>
      </c>
      <c r="C3926" t="s">
        <v>56</v>
      </c>
      <c r="D3926" t="s">
        <v>73</v>
      </c>
      <c r="E3926" t="s">
        <v>406</v>
      </c>
      <c r="F3926">
        <v>1</v>
      </c>
    </row>
    <row r="3927" spans="1:6" x14ac:dyDescent="0.35">
      <c r="A3927" t="s">
        <v>4006</v>
      </c>
      <c r="B3927">
        <v>1988</v>
      </c>
      <c r="C3927" t="s">
        <v>56</v>
      </c>
      <c r="D3927" t="s">
        <v>73</v>
      </c>
      <c r="E3927" t="s">
        <v>406</v>
      </c>
      <c r="F3927">
        <v>1</v>
      </c>
    </row>
    <row r="3928" spans="1:6" x14ac:dyDescent="0.35">
      <c r="A3928" t="s">
        <v>4007</v>
      </c>
      <c r="B3928">
        <v>1988</v>
      </c>
      <c r="C3928" t="s">
        <v>56</v>
      </c>
      <c r="D3928" t="s">
        <v>73</v>
      </c>
      <c r="E3928" t="s">
        <v>406</v>
      </c>
      <c r="F3928">
        <v>1</v>
      </c>
    </row>
    <row r="3929" spans="1:6" x14ac:dyDescent="0.35">
      <c r="A3929" t="s">
        <v>4008</v>
      </c>
      <c r="B3929">
        <v>1988</v>
      </c>
      <c r="C3929" t="s">
        <v>56</v>
      </c>
      <c r="D3929" t="s">
        <v>73</v>
      </c>
      <c r="E3929" t="s">
        <v>406</v>
      </c>
      <c r="F3929">
        <v>1</v>
      </c>
    </row>
    <row r="3930" spans="1:6" x14ac:dyDescent="0.35">
      <c r="A3930" t="s">
        <v>4009</v>
      </c>
      <c r="B3930">
        <v>1988</v>
      </c>
      <c r="C3930" t="s">
        <v>56</v>
      </c>
      <c r="D3930" t="s">
        <v>73</v>
      </c>
      <c r="E3930" t="s">
        <v>406</v>
      </c>
      <c r="F3930">
        <v>1</v>
      </c>
    </row>
    <row r="3931" spans="1:6" x14ac:dyDescent="0.35">
      <c r="A3931" t="s">
        <v>4010</v>
      </c>
      <c r="B3931">
        <v>1988</v>
      </c>
      <c r="C3931" t="s">
        <v>55</v>
      </c>
      <c r="D3931" t="s">
        <v>73</v>
      </c>
      <c r="E3931" t="s">
        <v>406</v>
      </c>
      <c r="F3931">
        <v>1</v>
      </c>
    </row>
    <row r="3932" spans="1:6" x14ac:dyDescent="0.35">
      <c r="A3932" t="s">
        <v>4011</v>
      </c>
      <c r="B3932">
        <v>1988</v>
      </c>
      <c r="C3932" t="s">
        <v>55</v>
      </c>
      <c r="D3932" t="s">
        <v>73</v>
      </c>
      <c r="E3932" t="s">
        <v>406</v>
      </c>
      <c r="F3932">
        <v>1</v>
      </c>
    </row>
    <row r="3933" spans="1:6" x14ac:dyDescent="0.35">
      <c r="A3933" t="s">
        <v>4012</v>
      </c>
      <c r="B3933">
        <v>1988</v>
      </c>
      <c r="C3933" t="s">
        <v>54</v>
      </c>
      <c r="D3933" t="s">
        <v>73</v>
      </c>
      <c r="E3933" t="s">
        <v>406</v>
      </c>
      <c r="F3933">
        <v>1</v>
      </c>
    </row>
    <row r="3934" spans="1:6" x14ac:dyDescent="0.35">
      <c r="A3934" t="s">
        <v>4013</v>
      </c>
      <c r="B3934">
        <v>1988</v>
      </c>
      <c r="C3934" t="s">
        <v>55</v>
      </c>
      <c r="D3934" t="s">
        <v>73</v>
      </c>
      <c r="E3934" t="s">
        <v>406</v>
      </c>
      <c r="F3934">
        <v>1</v>
      </c>
    </row>
    <row r="3935" spans="1:6" x14ac:dyDescent="0.35">
      <c r="A3935" t="s">
        <v>4014</v>
      </c>
      <c r="B3935">
        <v>1988</v>
      </c>
      <c r="C3935" t="s">
        <v>54</v>
      </c>
      <c r="D3935" t="s">
        <v>73</v>
      </c>
      <c r="E3935" t="s">
        <v>406</v>
      </c>
      <c r="F3935">
        <v>1</v>
      </c>
    </row>
    <row r="3936" spans="1:6" x14ac:dyDescent="0.35">
      <c r="A3936" t="s">
        <v>4015</v>
      </c>
      <c r="B3936">
        <v>1988</v>
      </c>
      <c r="C3936" t="s">
        <v>54</v>
      </c>
      <c r="D3936" t="s">
        <v>73</v>
      </c>
      <c r="E3936" t="s">
        <v>74</v>
      </c>
      <c r="F3936">
        <v>1</v>
      </c>
    </row>
    <row r="3937" spans="1:6" x14ac:dyDescent="0.35">
      <c r="A3937" t="s">
        <v>4016</v>
      </c>
      <c r="B3937">
        <v>1988</v>
      </c>
      <c r="C3937" t="s">
        <v>55</v>
      </c>
      <c r="D3937" t="s">
        <v>73</v>
      </c>
      <c r="E3937" t="s">
        <v>74</v>
      </c>
      <c r="F3937">
        <v>1</v>
      </c>
    </row>
    <row r="3938" spans="1:6" x14ac:dyDescent="0.35">
      <c r="A3938" t="s">
        <v>4017</v>
      </c>
      <c r="B3938">
        <v>1988</v>
      </c>
      <c r="C3938" t="s">
        <v>56</v>
      </c>
      <c r="D3938" t="s">
        <v>73</v>
      </c>
      <c r="E3938" t="s">
        <v>74</v>
      </c>
      <c r="F3938">
        <v>1</v>
      </c>
    </row>
    <row r="3939" spans="1:6" x14ac:dyDescent="0.35">
      <c r="A3939" t="s">
        <v>4018</v>
      </c>
      <c r="B3939">
        <v>1988</v>
      </c>
      <c r="C3939" t="s">
        <v>56</v>
      </c>
      <c r="D3939" t="s">
        <v>73</v>
      </c>
      <c r="E3939" t="s">
        <v>74</v>
      </c>
      <c r="F3939">
        <v>1</v>
      </c>
    </row>
    <row r="3940" spans="1:6" x14ac:dyDescent="0.35">
      <c r="A3940" t="s">
        <v>4019</v>
      </c>
      <c r="B3940">
        <v>1988</v>
      </c>
      <c r="C3940" t="s">
        <v>56</v>
      </c>
      <c r="D3940" t="s">
        <v>117</v>
      </c>
      <c r="E3940" t="s">
        <v>74</v>
      </c>
      <c r="F3940">
        <v>1</v>
      </c>
    </row>
    <row r="3941" spans="1:6" x14ac:dyDescent="0.35">
      <c r="A3941" t="s">
        <v>4020</v>
      </c>
      <c r="B3941">
        <v>1988</v>
      </c>
      <c r="C3941" t="s">
        <v>56</v>
      </c>
      <c r="D3941" t="s">
        <v>73</v>
      </c>
      <c r="E3941" t="s">
        <v>74</v>
      </c>
      <c r="F3941">
        <v>1</v>
      </c>
    </row>
    <row r="3942" spans="1:6" x14ac:dyDescent="0.35">
      <c r="A3942" t="s">
        <v>4021</v>
      </c>
      <c r="B3942">
        <v>1988</v>
      </c>
      <c r="C3942" t="s">
        <v>56</v>
      </c>
      <c r="D3942" t="s">
        <v>73</v>
      </c>
      <c r="E3942" t="s">
        <v>74</v>
      </c>
      <c r="F3942">
        <v>1</v>
      </c>
    </row>
    <row r="3943" spans="1:6" x14ac:dyDescent="0.35">
      <c r="A3943" t="s">
        <v>4022</v>
      </c>
      <c r="B3943">
        <v>1988</v>
      </c>
      <c r="C3943" t="s">
        <v>56</v>
      </c>
      <c r="D3943" t="s">
        <v>73</v>
      </c>
      <c r="E3943" t="s">
        <v>74</v>
      </c>
      <c r="F3943">
        <v>1</v>
      </c>
    </row>
    <row r="3944" spans="1:6" x14ac:dyDescent="0.35">
      <c r="A3944" t="s">
        <v>4023</v>
      </c>
      <c r="B3944">
        <v>1988</v>
      </c>
      <c r="C3944" t="s">
        <v>56</v>
      </c>
      <c r="D3944" t="s">
        <v>73</v>
      </c>
      <c r="E3944" t="s">
        <v>74</v>
      </c>
      <c r="F3944">
        <v>1</v>
      </c>
    </row>
    <row r="3945" spans="1:6" x14ac:dyDescent="0.35">
      <c r="A3945" t="s">
        <v>4024</v>
      </c>
      <c r="B3945">
        <v>1988</v>
      </c>
      <c r="C3945" t="s">
        <v>56</v>
      </c>
      <c r="D3945" t="s">
        <v>73</v>
      </c>
      <c r="E3945" t="s">
        <v>74</v>
      </c>
      <c r="F3945">
        <v>1</v>
      </c>
    </row>
    <row r="3946" spans="1:6" x14ac:dyDescent="0.35">
      <c r="A3946" t="s">
        <v>4025</v>
      </c>
      <c r="B3946">
        <v>1988</v>
      </c>
      <c r="C3946" t="s">
        <v>56</v>
      </c>
      <c r="D3946" t="s">
        <v>73</v>
      </c>
      <c r="E3946" t="s">
        <v>74</v>
      </c>
      <c r="F3946">
        <v>1</v>
      </c>
    </row>
    <row r="3947" spans="1:6" x14ac:dyDescent="0.35">
      <c r="A3947" t="s">
        <v>4026</v>
      </c>
      <c r="B3947">
        <v>1988</v>
      </c>
      <c r="C3947" t="s">
        <v>56</v>
      </c>
      <c r="D3947" t="s">
        <v>73</v>
      </c>
      <c r="E3947" t="s">
        <v>74</v>
      </c>
      <c r="F3947">
        <v>1</v>
      </c>
    </row>
    <row r="3948" spans="1:6" x14ac:dyDescent="0.35">
      <c r="A3948" t="s">
        <v>4027</v>
      </c>
      <c r="B3948">
        <v>1988</v>
      </c>
      <c r="C3948" t="s">
        <v>56</v>
      </c>
      <c r="D3948" t="s">
        <v>73</v>
      </c>
      <c r="E3948" t="s">
        <v>74</v>
      </c>
      <c r="F3948">
        <v>1</v>
      </c>
    </row>
    <row r="3949" spans="1:6" x14ac:dyDescent="0.35">
      <c r="A3949" t="s">
        <v>4028</v>
      </c>
      <c r="B3949">
        <v>1988</v>
      </c>
      <c r="C3949" t="s">
        <v>54</v>
      </c>
      <c r="D3949" t="s">
        <v>73</v>
      </c>
      <c r="E3949" t="s">
        <v>74</v>
      </c>
      <c r="F3949">
        <v>1</v>
      </c>
    </row>
    <row r="3950" spans="1:6" x14ac:dyDescent="0.35">
      <c r="A3950" t="s">
        <v>4029</v>
      </c>
      <c r="B3950">
        <v>1988</v>
      </c>
      <c r="C3950" t="s">
        <v>56</v>
      </c>
      <c r="D3950" t="s">
        <v>73</v>
      </c>
      <c r="E3950" t="s">
        <v>76</v>
      </c>
      <c r="F3950">
        <v>1</v>
      </c>
    </row>
    <row r="3951" spans="1:6" x14ac:dyDescent="0.35">
      <c r="A3951" t="s">
        <v>4030</v>
      </c>
      <c r="B3951">
        <v>1988</v>
      </c>
      <c r="C3951" t="s">
        <v>55</v>
      </c>
      <c r="D3951" t="s">
        <v>73</v>
      </c>
      <c r="E3951" t="s">
        <v>76</v>
      </c>
      <c r="F3951">
        <v>1</v>
      </c>
    </row>
    <row r="3952" spans="1:6" x14ac:dyDescent="0.35">
      <c r="A3952" t="s">
        <v>4031</v>
      </c>
      <c r="B3952">
        <v>1988</v>
      </c>
      <c r="C3952" t="s">
        <v>56</v>
      </c>
      <c r="D3952" t="s">
        <v>73</v>
      </c>
      <c r="E3952" t="s">
        <v>76</v>
      </c>
      <c r="F3952">
        <v>1</v>
      </c>
    </row>
    <row r="3953" spans="1:6" x14ac:dyDescent="0.35">
      <c r="A3953" t="s">
        <v>4032</v>
      </c>
      <c r="B3953">
        <v>1988</v>
      </c>
      <c r="C3953" t="s">
        <v>56</v>
      </c>
      <c r="D3953" t="s">
        <v>73</v>
      </c>
      <c r="E3953" t="s">
        <v>76</v>
      </c>
      <c r="F3953">
        <v>1</v>
      </c>
    </row>
    <row r="3954" spans="1:6" x14ac:dyDescent="0.35">
      <c r="A3954" t="s">
        <v>4033</v>
      </c>
      <c r="B3954">
        <v>1988</v>
      </c>
      <c r="C3954" t="s">
        <v>56</v>
      </c>
      <c r="D3954" t="s">
        <v>73</v>
      </c>
      <c r="E3954" t="s">
        <v>76</v>
      </c>
      <c r="F3954">
        <v>1</v>
      </c>
    </row>
    <row r="3955" spans="1:6" x14ac:dyDescent="0.35">
      <c r="A3955" t="s">
        <v>4034</v>
      </c>
      <c r="B3955">
        <v>1988</v>
      </c>
      <c r="C3955" t="s">
        <v>56</v>
      </c>
      <c r="D3955" t="s">
        <v>73</v>
      </c>
      <c r="E3955" t="s">
        <v>76</v>
      </c>
      <c r="F3955">
        <v>1</v>
      </c>
    </row>
    <row r="3956" spans="1:6" x14ac:dyDescent="0.35">
      <c r="A3956" t="s">
        <v>4035</v>
      </c>
      <c r="B3956">
        <v>1988</v>
      </c>
      <c r="C3956" t="s">
        <v>56</v>
      </c>
      <c r="D3956" t="s">
        <v>73</v>
      </c>
      <c r="E3956" t="s">
        <v>76</v>
      </c>
      <c r="F3956">
        <v>1</v>
      </c>
    </row>
    <row r="3957" spans="1:6" x14ac:dyDescent="0.35">
      <c r="A3957" t="s">
        <v>4036</v>
      </c>
      <c r="B3957">
        <v>1988</v>
      </c>
      <c r="C3957" t="s">
        <v>56</v>
      </c>
      <c r="D3957" t="s">
        <v>73</v>
      </c>
      <c r="E3957" t="s">
        <v>76</v>
      </c>
      <c r="F3957">
        <v>1</v>
      </c>
    </row>
    <row r="3958" spans="1:6" x14ac:dyDescent="0.35">
      <c r="A3958" t="s">
        <v>4037</v>
      </c>
      <c r="B3958">
        <v>1988</v>
      </c>
      <c r="C3958" t="s">
        <v>56</v>
      </c>
      <c r="D3958" t="s">
        <v>73</v>
      </c>
      <c r="E3958" t="s">
        <v>76</v>
      </c>
      <c r="F3958">
        <v>1</v>
      </c>
    </row>
    <row r="3959" spans="1:6" x14ac:dyDescent="0.35">
      <c r="A3959" t="s">
        <v>4038</v>
      </c>
      <c r="B3959">
        <v>1988</v>
      </c>
      <c r="C3959" t="s">
        <v>56</v>
      </c>
      <c r="D3959" t="s">
        <v>73</v>
      </c>
      <c r="E3959" t="s">
        <v>76</v>
      </c>
      <c r="F3959">
        <v>1</v>
      </c>
    </row>
    <row r="3960" spans="1:6" x14ac:dyDescent="0.35">
      <c r="A3960" t="s">
        <v>4039</v>
      </c>
      <c r="B3960">
        <v>1988</v>
      </c>
      <c r="C3960" t="s">
        <v>56</v>
      </c>
      <c r="D3960" t="s">
        <v>73</v>
      </c>
      <c r="E3960" t="s">
        <v>76</v>
      </c>
      <c r="F3960">
        <v>1</v>
      </c>
    </row>
    <row r="3961" spans="1:6" x14ac:dyDescent="0.35">
      <c r="A3961" t="s">
        <v>4040</v>
      </c>
      <c r="B3961">
        <v>1988</v>
      </c>
      <c r="C3961" t="s">
        <v>56</v>
      </c>
      <c r="D3961" t="s">
        <v>73</v>
      </c>
      <c r="E3961" t="s">
        <v>76</v>
      </c>
      <c r="F3961">
        <v>1</v>
      </c>
    </row>
    <row r="3962" spans="1:6" x14ac:dyDescent="0.35">
      <c r="A3962" t="s">
        <v>4041</v>
      </c>
      <c r="B3962">
        <v>1988</v>
      </c>
      <c r="C3962" t="s">
        <v>56</v>
      </c>
      <c r="D3962" t="s">
        <v>73</v>
      </c>
      <c r="E3962" t="s">
        <v>76</v>
      </c>
      <c r="F3962">
        <v>1</v>
      </c>
    </row>
    <row r="3963" spans="1:6" x14ac:dyDescent="0.35">
      <c r="A3963" t="s">
        <v>4042</v>
      </c>
      <c r="B3963">
        <v>1988</v>
      </c>
      <c r="C3963" t="s">
        <v>54</v>
      </c>
      <c r="D3963" t="s">
        <v>73</v>
      </c>
      <c r="E3963" t="s">
        <v>76</v>
      </c>
      <c r="F3963">
        <v>1</v>
      </c>
    </row>
    <row r="3964" spans="1:6" x14ac:dyDescent="0.35">
      <c r="A3964" t="s">
        <v>4043</v>
      </c>
      <c r="B3964">
        <v>1988</v>
      </c>
      <c r="C3964" t="s">
        <v>54</v>
      </c>
      <c r="D3964" t="s">
        <v>73</v>
      </c>
      <c r="E3964" t="s">
        <v>76</v>
      </c>
      <c r="F3964">
        <v>1</v>
      </c>
    </row>
    <row r="3965" spans="1:6" x14ac:dyDescent="0.35">
      <c r="A3965" t="s">
        <v>4044</v>
      </c>
      <c r="B3965">
        <v>1988</v>
      </c>
      <c r="C3965" t="s">
        <v>54</v>
      </c>
      <c r="D3965" t="s">
        <v>73</v>
      </c>
      <c r="E3965" t="s">
        <v>76</v>
      </c>
      <c r="F3965">
        <v>1</v>
      </c>
    </row>
    <row r="3966" spans="1:6" x14ac:dyDescent="0.35">
      <c r="A3966" t="s">
        <v>4045</v>
      </c>
      <c r="B3966">
        <v>1988</v>
      </c>
      <c r="C3966" t="s">
        <v>54</v>
      </c>
      <c r="D3966" t="s">
        <v>73</v>
      </c>
      <c r="E3966" t="s">
        <v>76</v>
      </c>
      <c r="F3966">
        <v>1</v>
      </c>
    </row>
    <row r="3967" spans="1:6" x14ac:dyDescent="0.35">
      <c r="A3967" t="s">
        <v>4046</v>
      </c>
      <c r="B3967">
        <v>1988</v>
      </c>
      <c r="C3967" t="s">
        <v>54</v>
      </c>
      <c r="D3967" t="s">
        <v>73</v>
      </c>
      <c r="E3967" t="s">
        <v>76</v>
      </c>
      <c r="F3967">
        <v>1</v>
      </c>
    </row>
    <row r="3968" spans="1:6" x14ac:dyDescent="0.35">
      <c r="A3968" t="s">
        <v>4047</v>
      </c>
      <c r="B3968">
        <v>1988</v>
      </c>
      <c r="C3968" t="s">
        <v>54</v>
      </c>
      <c r="D3968" t="s">
        <v>73</v>
      </c>
      <c r="E3968" t="s">
        <v>76</v>
      </c>
      <c r="F3968">
        <v>1</v>
      </c>
    </row>
    <row r="3969" spans="1:6" x14ac:dyDescent="0.35">
      <c r="A3969" t="s">
        <v>4048</v>
      </c>
      <c r="B3969">
        <v>1988</v>
      </c>
      <c r="C3969" t="s">
        <v>54</v>
      </c>
      <c r="D3969" t="s">
        <v>73</v>
      </c>
      <c r="E3969" t="s">
        <v>76</v>
      </c>
      <c r="F3969">
        <v>1</v>
      </c>
    </row>
    <row r="3970" spans="1:6" x14ac:dyDescent="0.35">
      <c r="A3970" t="s">
        <v>4049</v>
      </c>
      <c r="B3970">
        <v>1988</v>
      </c>
      <c r="C3970" t="s">
        <v>54</v>
      </c>
      <c r="D3970" t="s">
        <v>73</v>
      </c>
      <c r="E3970" t="s">
        <v>76</v>
      </c>
      <c r="F3970">
        <v>1</v>
      </c>
    </row>
    <row r="3971" spans="1:6" x14ac:dyDescent="0.35">
      <c r="A3971" t="s">
        <v>4050</v>
      </c>
      <c r="B3971">
        <v>1988</v>
      </c>
      <c r="C3971" t="s">
        <v>55</v>
      </c>
      <c r="D3971" t="s">
        <v>73</v>
      </c>
      <c r="E3971" t="s">
        <v>76</v>
      </c>
      <c r="F3971">
        <v>1</v>
      </c>
    </row>
    <row r="3972" spans="1:6" x14ac:dyDescent="0.35">
      <c r="A3972" t="s">
        <v>4051</v>
      </c>
      <c r="B3972">
        <v>1988</v>
      </c>
      <c r="C3972" t="s">
        <v>55</v>
      </c>
      <c r="D3972" t="s">
        <v>117</v>
      </c>
      <c r="E3972" t="s">
        <v>76</v>
      </c>
      <c r="F3972">
        <v>0</v>
      </c>
    </row>
    <row r="3973" spans="1:6" x14ac:dyDescent="0.35">
      <c r="A3973" t="s">
        <v>4052</v>
      </c>
      <c r="B3973">
        <v>1988</v>
      </c>
      <c r="C3973" t="s">
        <v>55</v>
      </c>
      <c r="D3973" t="s">
        <v>73</v>
      </c>
      <c r="E3973" t="s">
        <v>76</v>
      </c>
      <c r="F3973">
        <v>1</v>
      </c>
    </row>
    <row r="3974" spans="1:6" x14ac:dyDescent="0.35">
      <c r="A3974" t="s">
        <v>4053</v>
      </c>
      <c r="B3974">
        <v>1988</v>
      </c>
      <c r="C3974" t="s">
        <v>54</v>
      </c>
      <c r="D3974" t="s">
        <v>73</v>
      </c>
      <c r="E3974" t="s">
        <v>76</v>
      </c>
      <c r="F3974">
        <v>1</v>
      </c>
    </row>
    <row r="3975" spans="1:6" x14ac:dyDescent="0.35">
      <c r="A3975" t="s">
        <v>4054</v>
      </c>
      <c r="B3975">
        <v>1988</v>
      </c>
      <c r="C3975" t="s">
        <v>54</v>
      </c>
      <c r="D3975" t="s">
        <v>73</v>
      </c>
      <c r="E3975" t="s">
        <v>76</v>
      </c>
      <c r="F3975">
        <v>1</v>
      </c>
    </row>
    <row r="3976" spans="1:6" x14ac:dyDescent="0.35">
      <c r="A3976" t="s">
        <v>4055</v>
      </c>
      <c r="B3976">
        <v>1988</v>
      </c>
      <c r="C3976" t="s">
        <v>54</v>
      </c>
      <c r="D3976" t="s">
        <v>73</v>
      </c>
      <c r="E3976" t="s">
        <v>76</v>
      </c>
      <c r="F3976">
        <v>1</v>
      </c>
    </row>
    <row r="3977" spans="1:6" x14ac:dyDescent="0.35">
      <c r="A3977" t="s">
        <v>4056</v>
      </c>
      <c r="B3977">
        <v>1988</v>
      </c>
      <c r="C3977" t="s">
        <v>54</v>
      </c>
      <c r="D3977" t="s">
        <v>73</v>
      </c>
      <c r="E3977" t="s">
        <v>76</v>
      </c>
      <c r="F3977">
        <v>1</v>
      </c>
    </row>
    <row r="3978" spans="1:6" x14ac:dyDescent="0.35">
      <c r="A3978" t="s">
        <v>4057</v>
      </c>
      <c r="B3978">
        <v>1988</v>
      </c>
      <c r="C3978" t="s">
        <v>55</v>
      </c>
      <c r="D3978" t="s">
        <v>73</v>
      </c>
      <c r="E3978" t="s">
        <v>76</v>
      </c>
      <c r="F3978">
        <v>1</v>
      </c>
    </row>
    <row r="3979" spans="1:6" x14ac:dyDescent="0.35">
      <c r="A3979" t="s">
        <v>4058</v>
      </c>
      <c r="B3979">
        <v>1988</v>
      </c>
      <c r="C3979" t="s">
        <v>55</v>
      </c>
      <c r="D3979" t="s">
        <v>73</v>
      </c>
      <c r="E3979" t="s">
        <v>76</v>
      </c>
      <c r="F3979">
        <v>1</v>
      </c>
    </row>
    <row r="3980" spans="1:6" x14ac:dyDescent="0.35">
      <c r="A3980" t="s">
        <v>4059</v>
      </c>
      <c r="B3980">
        <v>1988</v>
      </c>
      <c r="C3980" t="s">
        <v>55</v>
      </c>
      <c r="D3980" t="s">
        <v>73</v>
      </c>
      <c r="E3980" t="s">
        <v>76</v>
      </c>
      <c r="F3980">
        <v>1</v>
      </c>
    </row>
    <row r="3981" spans="1:6" x14ac:dyDescent="0.35">
      <c r="A3981" t="s">
        <v>4060</v>
      </c>
      <c r="B3981">
        <v>1988</v>
      </c>
      <c r="C3981" t="s">
        <v>56</v>
      </c>
      <c r="D3981" t="s">
        <v>73</v>
      </c>
      <c r="E3981" t="s">
        <v>76</v>
      </c>
      <c r="F3981">
        <v>1</v>
      </c>
    </row>
    <row r="3982" spans="1:6" x14ac:dyDescent="0.35">
      <c r="A3982" t="s">
        <v>4061</v>
      </c>
      <c r="B3982">
        <v>1988</v>
      </c>
      <c r="C3982" t="s">
        <v>56</v>
      </c>
      <c r="D3982" t="s">
        <v>73</v>
      </c>
      <c r="E3982" t="s">
        <v>76</v>
      </c>
      <c r="F3982">
        <v>1</v>
      </c>
    </row>
    <row r="3983" spans="1:6" x14ac:dyDescent="0.35">
      <c r="A3983" t="s">
        <v>4062</v>
      </c>
      <c r="B3983">
        <v>1988</v>
      </c>
      <c r="C3983" t="s">
        <v>56</v>
      </c>
      <c r="D3983" t="s">
        <v>73</v>
      </c>
      <c r="E3983" t="s">
        <v>76</v>
      </c>
      <c r="F3983">
        <v>1</v>
      </c>
    </row>
    <row r="3984" spans="1:6" x14ac:dyDescent="0.35">
      <c r="A3984" t="s">
        <v>4063</v>
      </c>
      <c r="B3984">
        <v>1988</v>
      </c>
      <c r="C3984" t="s">
        <v>56</v>
      </c>
      <c r="D3984" t="s">
        <v>73</v>
      </c>
      <c r="E3984" t="s">
        <v>76</v>
      </c>
      <c r="F3984">
        <v>1</v>
      </c>
    </row>
    <row r="3985" spans="1:6" x14ac:dyDescent="0.35">
      <c r="A3985" t="s">
        <v>4064</v>
      </c>
      <c r="B3985">
        <v>1988</v>
      </c>
      <c r="C3985" t="s">
        <v>54</v>
      </c>
      <c r="D3985" t="s">
        <v>73</v>
      </c>
      <c r="E3985" t="s">
        <v>76</v>
      </c>
      <c r="F3985">
        <v>1</v>
      </c>
    </row>
    <row r="3986" spans="1:6" x14ac:dyDescent="0.35">
      <c r="A3986" t="s">
        <v>4065</v>
      </c>
      <c r="B3986">
        <v>1988</v>
      </c>
      <c r="C3986" t="s">
        <v>54</v>
      </c>
      <c r="D3986" t="s">
        <v>73</v>
      </c>
      <c r="E3986" t="s">
        <v>76</v>
      </c>
      <c r="F3986">
        <v>1</v>
      </c>
    </row>
    <row r="3987" spans="1:6" x14ac:dyDescent="0.35">
      <c r="A3987" t="s">
        <v>4066</v>
      </c>
      <c r="B3987">
        <v>1988</v>
      </c>
      <c r="C3987" t="s">
        <v>54</v>
      </c>
      <c r="D3987" t="s">
        <v>73</v>
      </c>
      <c r="E3987" t="s">
        <v>76</v>
      </c>
      <c r="F3987">
        <v>1</v>
      </c>
    </row>
    <row r="3988" spans="1:6" x14ac:dyDescent="0.35">
      <c r="A3988" t="s">
        <v>4067</v>
      </c>
      <c r="B3988">
        <v>1988</v>
      </c>
      <c r="C3988" t="s">
        <v>56</v>
      </c>
      <c r="D3988" t="s">
        <v>117</v>
      </c>
      <c r="E3988" t="s">
        <v>76</v>
      </c>
      <c r="F3988">
        <v>1</v>
      </c>
    </row>
    <row r="3989" spans="1:6" x14ac:dyDescent="0.35">
      <c r="A3989" t="s">
        <v>4068</v>
      </c>
      <c r="B3989">
        <v>1988</v>
      </c>
      <c r="C3989" t="s">
        <v>55</v>
      </c>
      <c r="D3989" t="s">
        <v>73</v>
      </c>
      <c r="E3989" t="s">
        <v>76</v>
      </c>
      <c r="F3989">
        <v>1</v>
      </c>
    </row>
    <row r="3990" spans="1:6" x14ac:dyDescent="0.35">
      <c r="A3990" t="s">
        <v>4069</v>
      </c>
      <c r="B3990">
        <v>1988</v>
      </c>
      <c r="C3990" t="s">
        <v>54</v>
      </c>
      <c r="D3990" t="s">
        <v>73</v>
      </c>
      <c r="E3990" t="s">
        <v>76</v>
      </c>
      <c r="F3990">
        <v>1</v>
      </c>
    </row>
    <row r="3991" spans="1:6" x14ac:dyDescent="0.35">
      <c r="A3991" t="s">
        <v>4070</v>
      </c>
      <c r="B3991">
        <v>1988</v>
      </c>
      <c r="C3991" t="s">
        <v>54</v>
      </c>
      <c r="D3991" t="s">
        <v>73</v>
      </c>
      <c r="E3991" t="s">
        <v>76</v>
      </c>
      <c r="F3991">
        <v>1</v>
      </c>
    </row>
    <row r="3992" spans="1:6" x14ac:dyDescent="0.35">
      <c r="A3992" t="s">
        <v>4071</v>
      </c>
      <c r="B3992">
        <v>1988</v>
      </c>
      <c r="C3992" t="s">
        <v>55</v>
      </c>
      <c r="D3992" t="s">
        <v>73</v>
      </c>
      <c r="E3992" t="s">
        <v>76</v>
      </c>
      <c r="F3992">
        <v>1</v>
      </c>
    </row>
    <row r="3993" spans="1:6" x14ac:dyDescent="0.35">
      <c r="A3993" t="s">
        <v>4072</v>
      </c>
      <c r="B3993">
        <v>1988</v>
      </c>
      <c r="C3993" t="s">
        <v>54</v>
      </c>
      <c r="D3993" t="s">
        <v>73</v>
      </c>
      <c r="E3993" t="s">
        <v>76</v>
      </c>
      <c r="F3993">
        <v>1</v>
      </c>
    </row>
    <row r="3994" spans="1:6" x14ac:dyDescent="0.35">
      <c r="A3994" t="s">
        <v>4073</v>
      </c>
      <c r="B3994">
        <v>1988</v>
      </c>
      <c r="C3994" t="s">
        <v>54</v>
      </c>
      <c r="D3994" t="s">
        <v>73</v>
      </c>
      <c r="E3994" t="s">
        <v>76</v>
      </c>
      <c r="F3994">
        <v>1</v>
      </c>
    </row>
    <row r="3995" spans="1:6" x14ac:dyDescent="0.35">
      <c r="A3995" t="s">
        <v>4074</v>
      </c>
      <c r="B3995">
        <v>1988</v>
      </c>
      <c r="C3995" t="s">
        <v>54</v>
      </c>
      <c r="D3995" t="s">
        <v>73</v>
      </c>
      <c r="E3995" t="s">
        <v>76</v>
      </c>
      <c r="F3995">
        <v>1</v>
      </c>
    </row>
    <row r="3996" spans="1:6" x14ac:dyDescent="0.35">
      <c r="A3996" t="s">
        <v>4075</v>
      </c>
      <c r="B3996">
        <v>1988</v>
      </c>
      <c r="C3996" t="s">
        <v>55</v>
      </c>
      <c r="D3996" t="s">
        <v>73</v>
      </c>
      <c r="E3996" t="s">
        <v>76</v>
      </c>
      <c r="F3996">
        <v>1</v>
      </c>
    </row>
    <row r="3997" spans="1:6" x14ac:dyDescent="0.35">
      <c r="A3997" t="s">
        <v>4076</v>
      </c>
      <c r="B3997">
        <v>1988</v>
      </c>
      <c r="C3997" t="s">
        <v>55</v>
      </c>
      <c r="D3997" t="s">
        <v>73</v>
      </c>
      <c r="E3997" t="s">
        <v>76</v>
      </c>
      <c r="F3997">
        <v>1</v>
      </c>
    </row>
    <row r="3998" spans="1:6" x14ac:dyDescent="0.35">
      <c r="A3998" t="s">
        <v>4077</v>
      </c>
      <c r="B3998">
        <v>1988</v>
      </c>
      <c r="C3998" t="s">
        <v>55</v>
      </c>
      <c r="D3998" t="s">
        <v>117</v>
      </c>
      <c r="E3998" t="s">
        <v>76</v>
      </c>
      <c r="F3998">
        <v>0</v>
      </c>
    </row>
    <row r="3999" spans="1:6" x14ac:dyDescent="0.35">
      <c r="A3999" t="s">
        <v>4078</v>
      </c>
      <c r="B3999">
        <v>1988</v>
      </c>
      <c r="C3999" t="s">
        <v>56</v>
      </c>
      <c r="D3999" t="s">
        <v>73</v>
      </c>
      <c r="E3999" t="s">
        <v>76</v>
      </c>
      <c r="F3999">
        <v>1</v>
      </c>
    </row>
    <row r="4000" spans="1:6" x14ac:dyDescent="0.35">
      <c r="A4000" t="s">
        <v>4079</v>
      </c>
      <c r="B4000">
        <v>1988</v>
      </c>
      <c r="C4000" t="s">
        <v>54</v>
      </c>
      <c r="D4000" t="s">
        <v>73</v>
      </c>
      <c r="E4000" t="s">
        <v>76</v>
      </c>
      <c r="F4000">
        <v>1</v>
      </c>
    </row>
    <row r="4001" spans="1:6" x14ac:dyDescent="0.35">
      <c r="A4001" t="s">
        <v>4080</v>
      </c>
      <c r="B4001">
        <v>1988</v>
      </c>
      <c r="C4001" t="s">
        <v>54</v>
      </c>
      <c r="D4001" t="s">
        <v>117</v>
      </c>
      <c r="E4001" t="s">
        <v>76</v>
      </c>
      <c r="F4001">
        <v>0</v>
      </c>
    </row>
    <row r="4002" spans="1:6" x14ac:dyDescent="0.35">
      <c r="A4002" t="s">
        <v>4081</v>
      </c>
      <c r="B4002">
        <v>1988</v>
      </c>
      <c r="C4002" t="s">
        <v>54</v>
      </c>
      <c r="D4002" t="s">
        <v>73</v>
      </c>
      <c r="E4002" t="s">
        <v>76</v>
      </c>
      <c r="F4002">
        <v>1</v>
      </c>
    </row>
    <row r="4003" spans="1:6" x14ac:dyDescent="0.35">
      <c r="A4003" t="s">
        <v>4082</v>
      </c>
      <c r="B4003">
        <v>1988</v>
      </c>
      <c r="C4003" t="s">
        <v>55</v>
      </c>
      <c r="D4003" t="s">
        <v>117</v>
      </c>
      <c r="E4003" t="s">
        <v>76</v>
      </c>
      <c r="F4003">
        <v>0</v>
      </c>
    </row>
    <row r="4004" spans="1:6" x14ac:dyDescent="0.35">
      <c r="A4004" t="s">
        <v>4083</v>
      </c>
      <c r="B4004">
        <v>1988</v>
      </c>
      <c r="C4004" t="s">
        <v>55</v>
      </c>
      <c r="D4004" t="s">
        <v>73</v>
      </c>
      <c r="E4004" t="s">
        <v>76</v>
      </c>
      <c r="F4004">
        <v>1</v>
      </c>
    </row>
    <row r="4005" spans="1:6" x14ac:dyDescent="0.35">
      <c r="A4005" t="s">
        <v>4084</v>
      </c>
      <c r="B4005">
        <v>1988</v>
      </c>
      <c r="C4005" t="s">
        <v>54</v>
      </c>
      <c r="D4005" t="s">
        <v>73</v>
      </c>
      <c r="E4005" t="s">
        <v>76</v>
      </c>
      <c r="F4005">
        <v>1</v>
      </c>
    </row>
    <row r="4006" spans="1:6" x14ac:dyDescent="0.35">
      <c r="A4006" t="s">
        <v>4085</v>
      </c>
      <c r="B4006">
        <v>1988</v>
      </c>
      <c r="C4006" t="s">
        <v>56</v>
      </c>
      <c r="D4006" t="s">
        <v>73</v>
      </c>
      <c r="E4006" t="s">
        <v>76</v>
      </c>
      <c r="F4006">
        <v>1</v>
      </c>
    </row>
    <row r="4007" spans="1:6" x14ac:dyDescent="0.35">
      <c r="A4007" t="s">
        <v>4086</v>
      </c>
      <c r="B4007">
        <v>1988</v>
      </c>
      <c r="C4007" t="s">
        <v>56</v>
      </c>
      <c r="D4007" t="s">
        <v>73</v>
      </c>
      <c r="E4007" t="s">
        <v>76</v>
      </c>
      <c r="F4007">
        <v>1</v>
      </c>
    </row>
    <row r="4008" spans="1:6" x14ac:dyDescent="0.35">
      <c r="A4008" t="s">
        <v>4087</v>
      </c>
      <c r="B4008">
        <v>1988</v>
      </c>
      <c r="C4008" t="s">
        <v>55</v>
      </c>
      <c r="D4008" t="s">
        <v>73</v>
      </c>
      <c r="E4008" t="s">
        <v>76</v>
      </c>
      <c r="F4008">
        <v>1</v>
      </c>
    </row>
    <row r="4009" spans="1:6" x14ac:dyDescent="0.35">
      <c r="A4009" t="s">
        <v>4088</v>
      </c>
      <c r="B4009">
        <v>1988</v>
      </c>
      <c r="C4009" t="s">
        <v>55</v>
      </c>
      <c r="D4009" t="s">
        <v>73</v>
      </c>
      <c r="E4009" t="s">
        <v>76</v>
      </c>
      <c r="F4009">
        <v>1</v>
      </c>
    </row>
    <row r="4010" spans="1:6" x14ac:dyDescent="0.35">
      <c r="A4010" t="s">
        <v>4089</v>
      </c>
      <c r="B4010">
        <v>1988</v>
      </c>
      <c r="C4010" t="s">
        <v>56</v>
      </c>
      <c r="D4010" t="s">
        <v>73</v>
      </c>
      <c r="E4010" t="s">
        <v>76</v>
      </c>
      <c r="F4010">
        <v>1</v>
      </c>
    </row>
    <row r="4011" spans="1:6" x14ac:dyDescent="0.35">
      <c r="A4011" t="s">
        <v>4090</v>
      </c>
      <c r="B4011">
        <v>1988</v>
      </c>
      <c r="C4011" t="s">
        <v>56</v>
      </c>
      <c r="D4011" t="s">
        <v>73</v>
      </c>
      <c r="E4011" t="s">
        <v>76</v>
      </c>
      <c r="F4011">
        <v>1</v>
      </c>
    </row>
    <row r="4012" spans="1:6" x14ac:dyDescent="0.35">
      <c r="A4012" t="s">
        <v>4091</v>
      </c>
      <c r="B4012">
        <v>1988</v>
      </c>
      <c r="C4012" t="s">
        <v>56</v>
      </c>
      <c r="D4012" t="s">
        <v>73</v>
      </c>
      <c r="E4012" t="s">
        <v>76</v>
      </c>
      <c r="F4012">
        <v>1</v>
      </c>
    </row>
    <row r="4013" spans="1:6" x14ac:dyDescent="0.35">
      <c r="A4013" t="s">
        <v>4092</v>
      </c>
      <c r="B4013">
        <v>1988</v>
      </c>
      <c r="C4013" t="s">
        <v>56</v>
      </c>
      <c r="D4013" t="s">
        <v>73</v>
      </c>
      <c r="E4013" t="s">
        <v>76</v>
      </c>
      <c r="F4013">
        <v>1</v>
      </c>
    </row>
    <row r="4014" spans="1:6" x14ac:dyDescent="0.35">
      <c r="A4014" t="s">
        <v>4093</v>
      </c>
      <c r="B4014">
        <v>1988</v>
      </c>
      <c r="C4014" t="s">
        <v>56</v>
      </c>
      <c r="D4014" t="s">
        <v>73</v>
      </c>
      <c r="E4014" t="s">
        <v>76</v>
      </c>
      <c r="F4014">
        <v>1</v>
      </c>
    </row>
    <row r="4015" spans="1:6" x14ac:dyDescent="0.35">
      <c r="A4015" t="s">
        <v>4094</v>
      </c>
      <c r="B4015">
        <v>1988</v>
      </c>
      <c r="C4015" t="s">
        <v>54</v>
      </c>
      <c r="D4015" t="s">
        <v>73</v>
      </c>
      <c r="E4015" t="s">
        <v>76</v>
      </c>
      <c r="F4015">
        <v>1</v>
      </c>
    </row>
    <row r="4016" spans="1:6" x14ac:dyDescent="0.35">
      <c r="A4016" t="s">
        <v>4095</v>
      </c>
      <c r="B4016">
        <v>1988</v>
      </c>
      <c r="C4016" t="s">
        <v>55</v>
      </c>
      <c r="D4016" t="s">
        <v>73</v>
      </c>
      <c r="E4016" t="s">
        <v>76</v>
      </c>
      <c r="F4016">
        <v>1</v>
      </c>
    </row>
    <row r="4017" spans="1:6" x14ac:dyDescent="0.35">
      <c r="A4017" t="s">
        <v>4096</v>
      </c>
      <c r="B4017">
        <v>1988</v>
      </c>
      <c r="C4017" t="s">
        <v>55</v>
      </c>
      <c r="D4017" t="s">
        <v>73</v>
      </c>
      <c r="E4017" t="s">
        <v>76</v>
      </c>
      <c r="F4017">
        <v>1</v>
      </c>
    </row>
    <row r="4018" spans="1:6" x14ac:dyDescent="0.35">
      <c r="A4018" t="s">
        <v>4097</v>
      </c>
      <c r="B4018">
        <v>1988</v>
      </c>
      <c r="C4018" t="s">
        <v>55</v>
      </c>
      <c r="D4018" t="s">
        <v>117</v>
      </c>
      <c r="E4018" t="s">
        <v>76</v>
      </c>
      <c r="F4018">
        <v>0</v>
      </c>
    </row>
    <row r="4019" spans="1:6" x14ac:dyDescent="0.35">
      <c r="A4019" t="s">
        <v>4098</v>
      </c>
      <c r="B4019">
        <v>1988</v>
      </c>
      <c r="C4019" t="s">
        <v>56</v>
      </c>
      <c r="D4019" t="s">
        <v>73</v>
      </c>
      <c r="E4019" t="s">
        <v>76</v>
      </c>
      <c r="F4019">
        <v>1</v>
      </c>
    </row>
    <row r="4020" spans="1:6" x14ac:dyDescent="0.35">
      <c r="A4020" t="s">
        <v>4099</v>
      </c>
      <c r="B4020">
        <v>1988</v>
      </c>
      <c r="C4020" t="s">
        <v>56</v>
      </c>
      <c r="D4020" t="s">
        <v>73</v>
      </c>
      <c r="E4020" t="s">
        <v>76</v>
      </c>
      <c r="F4020">
        <v>1</v>
      </c>
    </row>
    <row r="4021" spans="1:6" x14ac:dyDescent="0.35">
      <c r="A4021" t="s">
        <v>4100</v>
      </c>
      <c r="B4021">
        <v>1988</v>
      </c>
      <c r="C4021" t="s">
        <v>55</v>
      </c>
      <c r="D4021" t="s">
        <v>73</v>
      </c>
      <c r="E4021" t="s">
        <v>76</v>
      </c>
      <c r="F4021">
        <v>1</v>
      </c>
    </row>
    <row r="4022" spans="1:6" x14ac:dyDescent="0.35">
      <c r="A4022" t="s">
        <v>4101</v>
      </c>
      <c r="B4022">
        <v>1988</v>
      </c>
      <c r="C4022" t="s">
        <v>56</v>
      </c>
      <c r="D4022" t="s">
        <v>73</v>
      </c>
      <c r="E4022" t="s">
        <v>76</v>
      </c>
      <c r="F4022">
        <v>1</v>
      </c>
    </row>
    <row r="4023" spans="1:6" x14ac:dyDescent="0.35">
      <c r="A4023" t="s">
        <v>4102</v>
      </c>
      <c r="B4023">
        <v>1988</v>
      </c>
      <c r="C4023" t="s">
        <v>56</v>
      </c>
      <c r="D4023" t="s">
        <v>73</v>
      </c>
      <c r="E4023" t="s">
        <v>76</v>
      </c>
      <c r="F4023">
        <v>1</v>
      </c>
    </row>
    <row r="4024" spans="1:6" x14ac:dyDescent="0.35">
      <c r="A4024" t="s">
        <v>4103</v>
      </c>
      <c r="B4024">
        <v>1988</v>
      </c>
      <c r="C4024" t="s">
        <v>56</v>
      </c>
      <c r="D4024" t="s">
        <v>73</v>
      </c>
      <c r="E4024" t="s">
        <v>76</v>
      </c>
      <c r="F4024">
        <v>1</v>
      </c>
    </row>
    <row r="4025" spans="1:6" x14ac:dyDescent="0.35">
      <c r="A4025" t="s">
        <v>4104</v>
      </c>
      <c r="B4025">
        <v>1988</v>
      </c>
      <c r="C4025" t="s">
        <v>56</v>
      </c>
      <c r="D4025" t="s">
        <v>73</v>
      </c>
      <c r="E4025" t="s">
        <v>76</v>
      </c>
      <c r="F4025">
        <v>1</v>
      </c>
    </row>
    <row r="4026" spans="1:6" x14ac:dyDescent="0.35">
      <c r="A4026" t="s">
        <v>4105</v>
      </c>
      <c r="B4026">
        <v>1988</v>
      </c>
      <c r="C4026" t="s">
        <v>56</v>
      </c>
      <c r="D4026" t="s">
        <v>73</v>
      </c>
      <c r="E4026" t="s">
        <v>76</v>
      </c>
      <c r="F4026">
        <v>1</v>
      </c>
    </row>
    <row r="4027" spans="1:6" x14ac:dyDescent="0.35">
      <c r="A4027" t="s">
        <v>4106</v>
      </c>
      <c r="B4027">
        <v>1988</v>
      </c>
      <c r="C4027" t="s">
        <v>56</v>
      </c>
      <c r="D4027" t="s">
        <v>117</v>
      </c>
      <c r="E4027" t="s">
        <v>76</v>
      </c>
      <c r="F4027">
        <v>1</v>
      </c>
    </row>
    <row r="4028" spans="1:6" x14ac:dyDescent="0.35">
      <c r="A4028" t="s">
        <v>4107</v>
      </c>
      <c r="B4028">
        <v>1988</v>
      </c>
      <c r="C4028" t="s">
        <v>56</v>
      </c>
      <c r="D4028" t="s">
        <v>441</v>
      </c>
      <c r="E4028" t="s">
        <v>76</v>
      </c>
      <c r="F4028">
        <v>1</v>
      </c>
    </row>
    <row r="4029" spans="1:6" x14ac:dyDescent="0.35">
      <c r="A4029" t="s">
        <v>4108</v>
      </c>
      <c r="B4029">
        <v>1988</v>
      </c>
      <c r="C4029" t="s">
        <v>56</v>
      </c>
      <c r="D4029" t="s">
        <v>73</v>
      </c>
      <c r="E4029" t="s">
        <v>76</v>
      </c>
      <c r="F4029">
        <v>1</v>
      </c>
    </row>
    <row r="4030" spans="1:6" x14ac:dyDescent="0.35">
      <c r="A4030" t="s">
        <v>4109</v>
      </c>
      <c r="B4030">
        <v>1988</v>
      </c>
      <c r="C4030" t="s">
        <v>56</v>
      </c>
      <c r="D4030" t="s">
        <v>73</v>
      </c>
      <c r="E4030" t="s">
        <v>76</v>
      </c>
      <c r="F4030">
        <v>1</v>
      </c>
    </row>
    <row r="4031" spans="1:6" x14ac:dyDescent="0.35">
      <c r="A4031" t="s">
        <v>4110</v>
      </c>
      <c r="B4031">
        <v>1988</v>
      </c>
      <c r="C4031" t="s">
        <v>56</v>
      </c>
      <c r="D4031" t="s">
        <v>73</v>
      </c>
      <c r="E4031" t="s">
        <v>76</v>
      </c>
      <c r="F4031">
        <v>1</v>
      </c>
    </row>
    <row r="4032" spans="1:6" x14ac:dyDescent="0.35">
      <c r="A4032" t="s">
        <v>4111</v>
      </c>
      <c r="B4032">
        <v>1988</v>
      </c>
      <c r="C4032" t="s">
        <v>55</v>
      </c>
      <c r="D4032" t="s">
        <v>73</v>
      </c>
      <c r="E4032" t="s">
        <v>76</v>
      </c>
      <c r="F4032">
        <v>1</v>
      </c>
    </row>
    <row r="4033" spans="1:6" x14ac:dyDescent="0.35">
      <c r="A4033" t="s">
        <v>4112</v>
      </c>
      <c r="B4033">
        <v>1988</v>
      </c>
      <c r="C4033" t="s">
        <v>56</v>
      </c>
      <c r="D4033" t="s">
        <v>73</v>
      </c>
      <c r="E4033" t="s">
        <v>76</v>
      </c>
      <c r="F4033">
        <v>1</v>
      </c>
    </row>
    <row r="4034" spans="1:6" x14ac:dyDescent="0.35">
      <c r="A4034" t="s">
        <v>4113</v>
      </c>
      <c r="B4034">
        <v>1988</v>
      </c>
      <c r="C4034" t="s">
        <v>56</v>
      </c>
      <c r="D4034" t="s">
        <v>73</v>
      </c>
      <c r="E4034" t="s">
        <v>76</v>
      </c>
      <c r="F4034">
        <v>1</v>
      </c>
    </row>
    <row r="4035" spans="1:6" x14ac:dyDescent="0.35">
      <c r="A4035" t="s">
        <v>4114</v>
      </c>
      <c r="B4035">
        <v>1988</v>
      </c>
      <c r="C4035" t="s">
        <v>56</v>
      </c>
      <c r="D4035" t="s">
        <v>117</v>
      </c>
      <c r="E4035" t="s">
        <v>76</v>
      </c>
      <c r="F4035">
        <v>1</v>
      </c>
    </row>
    <row r="4036" spans="1:6" x14ac:dyDescent="0.35">
      <c r="A4036" t="s">
        <v>4115</v>
      </c>
      <c r="B4036">
        <v>1988</v>
      </c>
      <c r="C4036" t="s">
        <v>56</v>
      </c>
      <c r="D4036" t="s">
        <v>117</v>
      </c>
      <c r="E4036" t="s">
        <v>76</v>
      </c>
      <c r="F4036">
        <v>1</v>
      </c>
    </row>
    <row r="4037" spans="1:6" x14ac:dyDescent="0.35">
      <c r="A4037" t="s">
        <v>4116</v>
      </c>
      <c r="B4037">
        <v>1988</v>
      </c>
      <c r="C4037" t="s">
        <v>56</v>
      </c>
      <c r="D4037" t="s">
        <v>73</v>
      </c>
      <c r="E4037" t="s">
        <v>76</v>
      </c>
      <c r="F4037">
        <v>1</v>
      </c>
    </row>
    <row r="4038" spans="1:6" x14ac:dyDescent="0.35">
      <c r="A4038" t="s">
        <v>4117</v>
      </c>
      <c r="B4038">
        <v>1988</v>
      </c>
      <c r="C4038" t="s">
        <v>56</v>
      </c>
      <c r="D4038" t="s">
        <v>73</v>
      </c>
      <c r="E4038" t="s">
        <v>76</v>
      </c>
      <c r="F4038">
        <v>1</v>
      </c>
    </row>
    <row r="4039" spans="1:6" x14ac:dyDescent="0.35">
      <c r="A4039" t="s">
        <v>4118</v>
      </c>
      <c r="B4039">
        <v>1988</v>
      </c>
      <c r="C4039" t="s">
        <v>56</v>
      </c>
      <c r="D4039" t="s">
        <v>73</v>
      </c>
      <c r="E4039" t="s">
        <v>76</v>
      </c>
      <c r="F4039">
        <v>1</v>
      </c>
    </row>
    <row r="4040" spans="1:6" x14ac:dyDescent="0.35">
      <c r="A4040" t="s">
        <v>4119</v>
      </c>
      <c r="B4040">
        <v>1988</v>
      </c>
      <c r="C4040" t="s">
        <v>54</v>
      </c>
      <c r="D4040" t="s">
        <v>73</v>
      </c>
      <c r="E4040" t="s">
        <v>76</v>
      </c>
      <c r="F4040">
        <v>1</v>
      </c>
    </row>
    <row r="4041" spans="1:6" x14ac:dyDescent="0.35">
      <c r="A4041" t="s">
        <v>4120</v>
      </c>
      <c r="B4041">
        <v>1988</v>
      </c>
      <c r="C4041" t="s">
        <v>56</v>
      </c>
      <c r="D4041" t="s">
        <v>73</v>
      </c>
      <c r="E4041" t="s">
        <v>76</v>
      </c>
      <c r="F4041">
        <v>1</v>
      </c>
    </row>
    <row r="4042" spans="1:6" x14ac:dyDescent="0.35">
      <c r="A4042" t="s">
        <v>4121</v>
      </c>
      <c r="B4042">
        <v>1988</v>
      </c>
      <c r="C4042" t="s">
        <v>56</v>
      </c>
      <c r="D4042" t="s">
        <v>73</v>
      </c>
      <c r="E4042" t="s">
        <v>76</v>
      </c>
      <c r="F4042">
        <v>1</v>
      </c>
    </row>
    <row r="4043" spans="1:6" x14ac:dyDescent="0.35">
      <c r="A4043" t="s">
        <v>4122</v>
      </c>
      <c r="B4043">
        <v>1988</v>
      </c>
      <c r="C4043" t="s">
        <v>56</v>
      </c>
      <c r="D4043" t="s">
        <v>73</v>
      </c>
      <c r="E4043" t="s">
        <v>76</v>
      </c>
      <c r="F4043">
        <v>1</v>
      </c>
    </row>
    <row r="4044" spans="1:6" x14ac:dyDescent="0.35">
      <c r="A4044" t="s">
        <v>4123</v>
      </c>
      <c r="B4044">
        <v>1988</v>
      </c>
      <c r="C4044" t="s">
        <v>56</v>
      </c>
      <c r="D4044" t="s">
        <v>73</v>
      </c>
      <c r="E4044" t="s">
        <v>76</v>
      </c>
      <c r="F4044">
        <v>1</v>
      </c>
    </row>
    <row r="4045" spans="1:6" x14ac:dyDescent="0.35">
      <c r="A4045" t="s">
        <v>4124</v>
      </c>
      <c r="B4045">
        <v>1988</v>
      </c>
      <c r="C4045" t="s">
        <v>56</v>
      </c>
      <c r="D4045" t="s">
        <v>73</v>
      </c>
      <c r="E4045" t="s">
        <v>76</v>
      </c>
      <c r="F4045">
        <v>1</v>
      </c>
    </row>
    <row r="4046" spans="1:6" x14ac:dyDescent="0.35">
      <c r="A4046" t="s">
        <v>4125</v>
      </c>
      <c r="B4046">
        <v>1988</v>
      </c>
      <c r="C4046" t="s">
        <v>56</v>
      </c>
      <c r="D4046" t="s">
        <v>73</v>
      </c>
      <c r="E4046" t="s">
        <v>76</v>
      </c>
      <c r="F4046">
        <v>1</v>
      </c>
    </row>
    <row r="4047" spans="1:6" x14ac:dyDescent="0.35">
      <c r="A4047" t="s">
        <v>4126</v>
      </c>
      <c r="B4047">
        <v>1988</v>
      </c>
      <c r="C4047" t="s">
        <v>56</v>
      </c>
      <c r="D4047" t="s">
        <v>73</v>
      </c>
      <c r="E4047" t="s">
        <v>76</v>
      </c>
      <c r="F4047">
        <v>1</v>
      </c>
    </row>
    <row r="4048" spans="1:6" x14ac:dyDescent="0.35">
      <c r="A4048" t="s">
        <v>4127</v>
      </c>
      <c r="B4048">
        <v>1988</v>
      </c>
      <c r="C4048" t="s">
        <v>56</v>
      </c>
      <c r="D4048" t="s">
        <v>73</v>
      </c>
      <c r="E4048" t="s">
        <v>76</v>
      </c>
      <c r="F4048">
        <v>1</v>
      </c>
    </row>
    <row r="4049" spans="1:6" x14ac:dyDescent="0.35">
      <c r="A4049" t="s">
        <v>4128</v>
      </c>
      <c r="B4049">
        <v>1988</v>
      </c>
      <c r="C4049" t="s">
        <v>55</v>
      </c>
      <c r="D4049" t="s">
        <v>73</v>
      </c>
      <c r="E4049" t="s">
        <v>76</v>
      </c>
      <c r="F4049">
        <v>1</v>
      </c>
    </row>
    <row r="4050" spans="1:6" x14ac:dyDescent="0.35">
      <c r="A4050" t="s">
        <v>4129</v>
      </c>
      <c r="B4050">
        <v>1988</v>
      </c>
      <c r="C4050" t="s">
        <v>55</v>
      </c>
      <c r="D4050" t="s">
        <v>73</v>
      </c>
      <c r="E4050" t="s">
        <v>76</v>
      </c>
      <c r="F4050">
        <v>1</v>
      </c>
    </row>
    <row r="4051" spans="1:6" x14ac:dyDescent="0.35">
      <c r="A4051" t="s">
        <v>4130</v>
      </c>
      <c r="B4051">
        <v>1988</v>
      </c>
      <c r="C4051" t="s">
        <v>56</v>
      </c>
      <c r="D4051" t="s">
        <v>73</v>
      </c>
      <c r="E4051" t="s">
        <v>76</v>
      </c>
      <c r="F4051">
        <v>1</v>
      </c>
    </row>
    <row r="4052" spans="1:6" x14ac:dyDescent="0.35">
      <c r="A4052" t="s">
        <v>4131</v>
      </c>
      <c r="B4052">
        <v>1988</v>
      </c>
      <c r="C4052" t="s">
        <v>55</v>
      </c>
      <c r="D4052" t="s">
        <v>73</v>
      </c>
      <c r="E4052" t="s">
        <v>76</v>
      </c>
      <c r="F4052">
        <v>1</v>
      </c>
    </row>
    <row r="4053" spans="1:6" x14ac:dyDescent="0.35">
      <c r="A4053" t="s">
        <v>4132</v>
      </c>
      <c r="B4053">
        <v>1988</v>
      </c>
      <c r="C4053" t="s">
        <v>54</v>
      </c>
      <c r="D4053" t="s">
        <v>73</v>
      </c>
      <c r="E4053" t="s">
        <v>76</v>
      </c>
      <c r="F4053">
        <v>1</v>
      </c>
    </row>
    <row r="4054" spans="1:6" x14ac:dyDescent="0.35">
      <c r="A4054" t="s">
        <v>4133</v>
      </c>
      <c r="B4054">
        <v>1988</v>
      </c>
      <c r="C4054" t="s">
        <v>55</v>
      </c>
      <c r="D4054" t="s">
        <v>73</v>
      </c>
      <c r="E4054" t="s">
        <v>76</v>
      </c>
      <c r="F4054">
        <v>1</v>
      </c>
    </row>
    <row r="4055" spans="1:6" x14ac:dyDescent="0.35">
      <c r="A4055" t="s">
        <v>4134</v>
      </c>
      <c r="B4055">
        <v>1988</v>
      </c>
      <c r="C4055" t="s">
        <v>54</v>
      </c>
      <c r="D4055" t="s">
        <v>73</v>
      </c>
      <c r="E4055" t="s">
        <v>406</v>
      </c>
      <c r="F4055">
        <v>1</v>
      </c>
    </row>
    <row r="4056" spans="1:6" x14ac:dyDescent="0.35">
      <c r="A4056" t="s">
        <v>4135</v>
      </c>
      <c r="B4056">
        <v>1988</v>
      </c>
      <c r="C4056" t="s">
        <v>54</v>
      </c>
      <c r="D4056" t="s">
        <v>73</v>
      </c>
      <c r="E4056" t="s">
        <v>406</v>
      </c>
      <c r="F4056">
        <v>1</v>
      </c>
    </row>
    <row r="4057" spans="1:6" x14ac:dyDescent="0.35">
      <c r="A4057" t="s">
        <v>4136</v>
      </c>
      <c r="B4057">
        <v>1988</v>
      </c>
      <c r="C4057" t="s">
        <v>54</v>
      </c>
      <c r="D4057" t="s">
        <v>73</v>
      </c>
      <c r="E4057" t="s">
        <v>406</v>
      </c>
      <c r="F4057">
        <v>1</v>
      </c>
    </row>
    <row r="4058" spans="1:6" x14ac:dyDescent="0.35">
      <c r="A4058" t="s">
        <v>4137</v>
      </c>
      <c r="B4058">
        <v>1988</v>
      </c>
      <c r="C4058" t="s">
        <v>55</v>
      </c>
      <c r="D4058" t="s">
        <v>73</v>
      </c>
      <c r="E4058" t="s">
        <v>406</v>
      </c>
      <c r="F4058">
        <v>1</v>
      </c>
    </row>
    <row r="4059" spans="1:6" x14ac:dyDescent="0.35">
      <c r="A4059" t="s">
        <v>4138</v>
      </c>
      <c r="B4059">
        <v>1988</v>
      </c>
      <c r="C4059" t="s">
        <v>56</v>
      </c>
      <c r="D4059" t="s">
        <v>73</v>
      </c>
      <c r="E4059" t="s">
        <v>406</v>
      </c>
      <c r="F4059">
        <v>1</v>
      </c>
    </row>
    <row r="4060" spans="1:6" x14ac:dyDescent="0.35">
      <c r="A4060" t="s">
        <v>4139</v>
      </c>
      <c r="B4060">
        <v>1988</v>
      </c>
      <c r="C4060" t="s">
        <v>56</v>
      </c>
      <c r="D4060" t="s">
        <v>73</v>
      </c>
      <c r="E4060" t="s">
        <v>406</v>
      </c>
      <c r="F4060">
        <v>1</v>
      </c>
    </row>
    <row r="4061" spans="1:6" x14ac:dyDescent="0.35">
      <c r="A4061" t="s">
        <v>4140</v>
      </c>
      <c r="B4061">
        <v>1988</v>
      </c>
      <c r="C4061" t="s">
        <v>56</v>
      </c>
      <c r="D4061" t="s">
        <v>117</v>
      </c>
      <c r="E4061" t="s">
        <v>406</v>
      </c>
      <c r="F4061">
        <v>1</v>
      </c>
    </row>
    <row r="4062" spans="1:6" x14ac:dyDescent="0.35">
      <c r="A4062" t="s">
        <v>4141</v>
      </c>
      <c r="B4062">
        <v>1988</v>
      </c>
      <c r="C4062" t="s">
        <v>56</v>
      </c>
      <c r="D4062" t="s">
        <v>73</v>
      </c>
      <c r="E4062" t="s">
        <v>406</v>
      </c>
      <c r="F4062">
        <v>1</v>
      </c>
    </row>
    <row r="4063" spans="1:6" x14ac:dyDescent="0.35">
      <c r="A4063" t="s">
        <v>4142</v>
      </c>
      <c r="B4063">
        <v>1988</v>
      </c>
      <c r="C4063" t="s">
        <v>56</v>
      </c>
      <c r="D4063" t="s">
        <v>73</v>
      </c>
      <c r="E4063" t="s">
        <v>406</v>
      </c>
      <c r="F4063">
        <v>1</v>
      </c>
    </row>
    <row r="4064" spans="1:6" x14ac:dyDescent="0.35">
      <c r="A4064" t="s">
        <v>4143</v>
      </c>
      <c r="B4064">
        <v>1988</v>
      </c>
      <c r="C4064" t="s">
        <v>56</v>
      </c>
      <c r="D4064" t="s">
        <v>73</v>
      </c>
      <c r="E4064" t="s">
        <v>406</v>
      </c>
      <c r="F4064">
        <v>1</v>
      </c>
    </row>
    <row r="4065" spans="1:6" x14ac:dyDescent="0.35">
      <c r="A4065" t="s">
        <v>4144</v>
      </c>
      <c r="B4065">
        <v>1988</v>
      </c>
      <c r="C4065" t="s">
        <v>56</v>
      </c>
      <c r="D4065" t="s">
        <v>73</v>
      </c>
      <c r="E4065" t="s">
        <v>406</v>
      </c>
      <c r="F4065">
        <v>1</v>
      </c>
    </row>
    <row r="4066" spans="1:6" x14ac:dyDescent="0.35">
      <c r="A4066" t="s">
        <v>4145</v>
      </c>
      <c r="B4066">
        <v>1988</v>
      </c>
      <c r="C4066" t="s">
        <v>56</v>
      </c>
      <c r="D4066" t="s">
        <v>73</v>
      </c>
      <c r="E4066" t="s">
        <v>406</v>
      </c>
      <c r="F4066">
        <v>1</v>
      </c>
    </row>
    <row r="4067" spans="1:6" x14ac:dyDescent="0.35">
      <c r="A4067" t="s">
        <v>4146</v>
      </c>
      <c r="B4067">
        <v>1988</v>
      </c>
      <c r="C4067" t="s">
        <v>56</v>
      </c>
      <c r="D4067" t="s">
        <v>73</v>
      </c>
      <c r="E4067" t="s">
        <v>406</v>
      </c>
      <c r="F4067">
        <v>1</v>
      </c>
    </row>
    <row r="4068" spans="1:6" x14ac:dyDescent="0.35">
      <c r="A4068" t="s">
        <v>4147</v>
      </c>
      <c r="B4068">
        <v>1988</v>
      </c>
      <c r="C4068" t="s">
        <v>56</v>
      </c>
      <c r="D4068" t="s">
        <v>117</v>
      </c>
      <c r="E4068" t="s">
        <v>406</v>
      </c>
      <c r="F4068">
        <v>1</v>
      </c>
    </row>
    <row r="4069" spans="1:6" x14ac:dyDescent="0.35">
      <c r="A4069" t="s">
        <v>4148</v>
      </c>
      <c r="B4069">
        <v>1988</v>
      </c>
      <c r="C4069" t="s">
        <v>54</v>
      </c>
      <c r="D4069" t="s">
        <v>73</v>
      </c>
      <c r="E4069" t="s">
        <v>406</v>
      </c>
      <c r="F4069">
        <v>1</v>
      </c>
    </row>
    <row r="4070" spans="1:6" x14ac:dyDescent="0.35">
      <c r="A4070" t="s">
        <v>4149</v>
      </c>
      <c r="B4070">
        <v>1988</v>
      </c>
      <c r="C4070" t="s">
        <v>54</v>
      </c>
      <c r="D4070" t="s">
        <v>117</v>
      </c>
      <c r="E4070" t="s">
        <v>406</v>
      </c>
      <c r="F4070">
        <v>0</v>
      </c>
    </row>
    <row r="4071" spans="1:6" x14ac:dyDescent="0.35">
      <c r="A4071" t="s">
        <v>4150</v>
      </c>
      <c r="B4071">
        <v>1988</v>
      </c>
      <c r="C4071" t="s">
        <v>54</v>
      </c>
      <c r="D4071" t="s">
        <v>73</v>
      </c>
      <c r="E4071" t="s">
        <v>406</v>
      </c>
      <c r="F4071">
        <v>1</v>
      </c>
    </row>
    <row r="4072" spans="1:6" x14ac:dyDescent="0.35">
      <c r="A4072" t="s">
        <v>4151</v>
      </c>
      <c r="B4072">
        <v>1988</v>
      </c>
      <c r="C4072" t="s">
        <v>54</v>
      </c>
      <c r="D4072" t="s">
        <v>117</v>
      </c>
      <c r="E4072" t="s">
        <v>406</v>
      </c>
      <c r="F4072">
        <v>0</v>
      </c>
    </row>
    <row r="4073" spans="1:6" x14ac:dyDescent="0.35">
      <c r="A4073" t="s">
        <v>4152</v>
      </c>
      <c r="B4073">
        <v>1988</v>
      </c>
      <c r="C4073" t="s">
        <v>54</v>
      </c>
      <c r="D4073" t="s">
        <v>73</v>
      </c>
      <c r="E4073" t="s">
        <v>406</v>
      </c>
      <c r="F4073">
        <v>1</v>
      </c>
    </row>
    <row r="4074" spans="1:6" x14ac:dyDescent="0.35">
      <c r="A4074" t="s">
        <v>4153</v>
      </c>
      <c r="B4074">
        <v>1988</v>
      </c>
      <c r="C4074" t="s">
        <v>54</v>
      </c>
      <c r="D4074" t="s">
        <v>73</v>
      </c>
      <c r="E4074" t="s">
        <v>406</v>
      </c>
      <c r="F4074">
        <v>1</v>
      </c>
    </row>
    <row r="4075" spans="1:6" x14ac:dyDescent="0.35">
      <c r="A4075" t="s">
        <v>4154</v>
      </c>
      <c r="B4075">
        <v>1988</v>
      </c>
      <c r="C4075" t="s">
        <v>55</v>
      </c>
      <c r="D4075" t="s">
        <v>73</v>
      </c>
      <c r="E4075" t="s">
        <v>406</v>
      </c>
      <c r="F4075">
        <v>1</v>
      </c>
    </row>
    <row r="4076" spans="1:6" x14ac:dyDescent="0.35">
      <c r="A4076" t="s">
        <v>4155</v>
      </c>
      <c r="B4076">
        <v>1988</v>
      </c>
      <c r="C4076" t="s">
        <v>55</v>
      </c>
      <c r="D4076" t="s">
        <v>73</v>
      </c>
      <c r="E4076" t="s">
        <v>406</v>
      </c>
      <c r="F4076">
        <v>1</v>
      </c>
    </row>
    <row r="4077" spans="1:6" x14ac:dyDescent="0.35">
      <c r="A4077" t="s">
        <v>4156</v>
      </c>
      <c r="B4077">
        <v>1988</v>
      </c>
      <c r="C4077" t="s">
        <v>55</v>
      </c>
      <c r="D4077" t="s">
        <v>117</v>
      </c>
      <c r="E4077" t="s">
        <v>406</v>
      </c>
      <c r="F4077">
        <v>0</v>
      </c>
    </row>
    <row r="4078" spans="1:6" x14ac:dyDescent="0.35">
      <c r="A4078" t="s">
        <v>4157</v>
      </c>
      <c r="B4078">
        <v>1988</v>
      </c>
      <c r="C4078" t="s">
        <v>55</v>
      </c>
      <c r="D4078" t="s">
        <v>73</v>
      </c>
      <c r="E4078" t="s">
        <v>406</v>
      </c>
      <c r="F4078">
        <v>1</v>
      </c>
    </row>
    <row r="4079" spans="1:6" x14ac:dyDescent="0.35">
      <c r="A4079" t="s">
        <v>4158</v>
      </c>
      <c r="B4079">
        <v>1988</v>
      </c>
      <c r="C4079" t="s">
        <v>55</v>
      </c>
      <c r="D4079" t="s">
        <v>73</v>
      </c>
      <c r="E4079" t="s">
        <v>406</v>
      </c>
      <c r="F4079">
        <v>1</v>
      </c>
    </row>
    <row r="4080" spans="1:6" x14ac:dyDescent="0.35">
      <c r="A4080" t="s">
        <v>4159</v>
      </c>
      <c r="B4080">
        <v>1988</v>
      </c>
      <c r="C4080" t="s">
        <v>55</v>
      </c>
      <c r="D4080" t="s">
        <v>117</v>
      </c>
      <c r="E4080" t="s">
        <v>406</v>
      </c>
      <c r="F4080">
        <v>0</v>
      </c>
    </row>
    <row r="4081" spans="1:6" x14ac:dyDescent="0.35">
      <c r="A4081" t="s">
        <v>4160</v>
      </c>
      <c r="B4081">
        <v>1988</v>
      </c>
      <c r="C4081" t="s">
        <v>55</v>
      </c>
      <c r="D4081" t="s">
        <v>117</v>
      </c>
      <c r="E4081" t="s">
        <v>406</v>
      </c>
      <c r="F4081">
        <v>0</v>
      </c>
    </row>
    <row r="4082" spans="1:6" x14ac:dyDescent="0.35">
      <c r="A4082" t="s">
        <v>4161</v>
      </c>
      <c r="B4082">
        <v>1988</v>
      </c>
      <c r="C4082" t="s">
        <v>55</v>
      </c>
      <c r="D4082" t="s">
        <v>73</v>
      </c>
      <c r="E4082" t="s">
        <v>406</v>
      </c>
      <c r="F4082">
        <v>1</v>
      </c>
    </row>
    <row r="4083" spans="1:6" x14ac:dyDescent="0.35">
      <c r="A4083" t="s">
        <v>4162</v>
      </c>
      <c r="B4083">
        <v>1988</v>
      </c>
      <c r="C4083" t="s">
        <v>55</v>
      </c>
      <c r="D4083" t="s">
        <v>73</v>
      </c>
      <c r="E4083" t="s">
        <v>406</v>
      </c>
      <c r="F4083">
        <v>1</v>
      </c>
    </row>
    <row r="4084" spans="1:6" x14ac:dyDescent="0.35">
      <c r="A4084" t="s">
        <v>4163</v>
      </c>
      <c r="B4084">
        <v>1988</v>
      </c>
      <c r="C4084" t="s">
        <v>55</v>
      </c>
      <c r="D4084" t="s">
        <v>73</v>
      </c>
      <c r="E4084" t="s">
        <v>406</v>
      </c>
      <c r="F4084">
        <v>1</v>
      </c>
    </row>
    <row r="4085" spans="1:6" x14ac:dyDescent="0.35">
      <c r="A4085" t="s">
        <v>4164</v>
      </c>
      <c r="B4085">
        <v>1988</v>
      </c>
      <c r="C4085" t="s">
        <v>55</v>
      </c>
      <c r="D4085" t="s">
        <v>73</v>
      </c>
      <c r="E4085" t="s">
        <v>406</v>
      </c>
      <c r="F4085">
        <v>1</v>
      </c>
    </row>
    <row r="4086" spans="1:6" x14ac:dyDescent="0.35">
      <c r="A4086" t="s">
        <v>4165</v>
      </c>
      <c r="B4086">
        <v>1988</v>
      </c>
      <c r="C4086" t="s">
        <v>54</v>
      </c>
      <c r="D4086" t="s">
        <v>73</v>
      </c>
      <c r="E4086" t="s">
        <v>406</v>
      </c>
      <c r="F4086">
        <v>1</v>
      </c>
    </row>
    <row r="4087" spans="1:6" x14ac:dyDescent="0.35">
      <c r="A4087" t="s">
        <v>4166</v>
      </c>
      <c r="B4087">
        <v>1988</v>
      </c>
      <c r="C4087" t="s">
        <v>54</v>
      </c>
      <c r="D4087" t="s">
        <v>73</v>
      </c>
      <c r="E4087" t="s">
        <v>406</v>
      </c>
      <c r="F4087">
        <v>1</v>
      </c>
    </row>
    <row r="4088" spans="1:6" x14ac:dyDescent="0.35">
      <c r="A4088" t="s">
        <v>4167</v>
      </c>
      <c r="B4088">
        <v>1988</v>
      </c>
      <c r="C4088" t="s">
        <v>55</v>
      </c>
      <c r="D4088" t="s">
        <v>73</v>
      </c>
      <c r="E4088" t="s">
        <v>406</v>
      </c>
      <c r="F4088">
        <v>1</v>
      </c>
    </row>
    <row r="4089" spans="1:6" x14ac:dyDescent="0.35">
      <c r="A4089" t="s">
        <v>4168</v>
      </c>
      <c r="B4089">
        <v>1988</v>
      </c>
      <c r="C4089" t="s">
        <v>55</v>
      </c>
      <c r="D4089" t="s">
        <v>73</v>
      </c>
      <c r="E4089" t="s">
        <v>406</v>
      </c>
      <c r="F4089">
        <v>1</v>
      </c>
    </row>
    <row r="4090" spans="1:6" x14ac:dyDescent="0.35">
      <c r="A4090" t="s">
        <v>4169</v>
      </c>
      <c r="B4090">
        <v>1988</v>
      </c>
      <c r="C4090" t="s">
        <v>56</v>
      </c>
      <c r="D4090" t="s">
        <v>73</v>
      </c>
      <c r="E4090" t="s">
        <v>406</v>
      </c>
      <c r="F4090">
        <v>1</v>
      </c>
    </row>
    <row r="4091" spans="1:6" x14ac:dyDescent="0.35">
      <c r="A4091" t="s">
        <v>4170</v>
      </c>
      <c r="B4091">
        <v>1988</v>
      </c>
      <c r="C4091" t="s">
        <v>56</v>
      </c>
      <c r="D4091" t="s">
        <v>73</v>
      </c>
      <c r="E4091" t="s">
        <v>406</v>
      </c>
      <c r="F4091">
        <v>1</v>
      </c>
    </row>
    <row r="4092" spans="1:6" x14ac:dyDescent="0.35">
      <c r="A4092" t="s">
        <v>4171</v>
      </c>
      <c r="B4092">
        <v>1988</v>
      </c>
      <c r="C4092" t="s">
        <v>56</v>
      </c>
      <c r="D4092" t="s">
        <v>73</v>
      </c>
      <c r="E4092" t="s">
        <v>406</v>
      </c>
      <c r="F4092">
        <v>1</v>
      </c>
    </row>
    <row r="4093" spans="1:6" x14ac:dyDescent="0.35">
      <c r="A4093" t="s">
        <v>4172</v>
      </c>
      <c r="B4093">
        <v>1988</v>
      </c>
      <c r="C4093" t="s">
        <v>55</v>
      </c>
      <c r="D4093" t="s">
        <v>73</v>
      </c>
      <c r="E4093" t="s">
        <v>1288</v>
      </c>
      <c r="F4093">
        <v>1</v>
      </c>
    </row>
    <row r="4094" spans="1:6" x14ac:dyDescent="0.35">
      <c r="A4094" t="s">
        <v>4173</v>
      </c>
      <c r="B4094">
        <v>1988</v>
      </c>
      <c r="C4094" t="s">
        <v>54</v>
      </c>
      <c r="D4094" t="s">
        <v>73</v>
      </c>
      <c r="E4094" t="s">
        <v>1288</v>
      </c>
      <c r="F4094">
        <v>1</v>
      </c>
    </row>
    <row r="4095" spans="1:6" x14ac:dyDescent="0.35">
      <c r="A4095" t="s">
        <v>4174</v>
      </c>
      <c r="B4095">
        <v>1988</v>
      </c>
      <c r="C4095" t="s">
        <v>54</v>
      </c>
      <c r="D4095" t="s">
        <v>73</v>
      </c>
      <c r="E4095" t="s">
        <v>1288</v>
      </c>
      <c r="F4095">
        <v>1</v>
      </c>
    </row>
    <row r="4096" spans="1:6" x14ac:dyDescent="0.35">
      <c r="A4096" t="s">
        <v>4175</v>
      </c>
      <c r="B4096">
        <v>1989</v>
      </c>
      <c r="C4096" t="s">
        <v>56</v>
      </c>
      <c r="D4096" t="s">
        <v>73</v>
      </c>
      <c r="E4096" t="s">
        <v>74</v>
      </c>
      <c r="F4096">
        <v>1</v>
      </c>
    </row>
    <row r="4097" spans="1:6" x14ac:dyDescent="0.35">
      <c r="A4097" t="s">
        <v>4176</v>
      </c>
      <c r="B4097">
        <v>1989</v>
      </c>
      <c r="C4097" t="s">
        <v>56</v>
      </c>
      <c r="D4097" t="s">
        <v>73</v>
      </c>
      <c r="E4097" t="s">
        <v>74</v>
      </c>
      <c r="F4097">
        <v>1</v>
      </c>
    </row>
    <row r="4098" spans="1:6" x14ac:dyDescent="0.35">
      <c r="A4098" t="s">
        <v>4177</v>
      </c>
      <c r="B4098">
        <v>1989</v>
      </c>
      <c r="C4098" t="s">
        <v>56</v>
      </c>
      <c r="D4098" t="s">
        <v>73</v>
      </c>
      <c r="E4098" t="s">
        <v>270</v>
      </c>
      <c r="F4098">
        <v>1</v>
      </c>
    </row>
    <row r="4099" spans="1:6" x14ac:dyDescent="0.35">
      <c r="A4099" t="s">
        <v>4178</v>
      </c>
      <c r="B4099">
        <v>1989</v>
      </c>
      <c r="C4099" t="s">
        <v>56</v>
      </c>
      <c r="D4099" t="s">
        <v>73</v>
      </c>
      <c r="E4099" t="s">
        <v>270</v>
      </c>
      <c r="F4099">
        <v>1</v>
      </c>
    </row>
    <row r="4100" spans="1:6" x14ac:dyDescent="0.35">
      <c r="A4100" t="s">
        <v>4179</v>
      </c>
      <c r="B4100">
        <v>1989</v>
      </c>
      <c r="C4100" t="s">
        <v>56</v>
      </c>
      <c r="D4100" t="s">
        <v>73</v>
      </c>
      <c r="E4100" t="s">
        <v>270</v>
      </c>
      <c r="F4100">
        <v>1</v>
      </c>
    </row>
    <row r="4101" spans="1:6" x14ac:dyDescent="0.35">
      <c r="A4101" t="s">
        <v>4180</v>
      </c>
      <c r="B4101">
        <v>1989</v>
      </c>
      <c r="C4101" t="s">
        <v>56</v>
      </c>
      <c r="D4101" t="s">
        <v>73</v>
      </c>
      <c r="E4101" t="s">
        <v>270</v>
      </c>
      <c r="F4101">
        <v>1</v>
      </c>
    </row>
    <row r="4102" spans="1:6" x14ac:dyDescent="0.35">
      <c r="A4102" t="s">
        <v>4181</v>
      </c>
      <c r="B4102">
        <v>1989</v>
      </c>
      <c r="C4102" t="s">
        <v>56</v>
      </c>
      <c r="D4102" t="s">
        <v>73</v>
      </c>
      <c r="E4102" t="s">
        <v>270</v>
      </c>
      <c r="F4102">
        <v>1</v>
      </c>
    </row>
    <row r="4103" spans="1:6" x14ac:dyDescent="0.35">
      <c r="A4103" t="s">
        <v>4182</v>
      </c>
      <c r="B4103">
        <v>1989</v>
      </c>
      <c r="C4103" t="s">
        <v>56</v>
      </c>
      <c r="D4103" t="s">
        <v>73</v>
      </c>
      <c r="E4103" t="s">
        <v>270</v>
      </c>
      <c r="F4103">
        <v>1</v>
      </c>
    </row>
    <row r="4104" spans="1:6" x14ac:dyDescent="0.35">
      <c r="A4104" t="s">
        <v>4183</v>
      </c>
      <c r="B4104">
        <v>1989</v>
      </c>
      <c r="C4104" t="s">
        <v>56</v>
      </c>
      <c r="D4104" t="s">
        <v>73</v>
      </c>
      <c r="E4104" t="s">
        <v>270</v>
      </c>
      <c r="F4104">
        <v>1</v>
      </c>
    </row>
    <row r="4105" spans="1:6" x14ac:dyDescent="0.35">
      <c r="A4105" t="s">
        <v>4184</v>
      </c>
      <c r="B4105">
        <v>1989</v>
      </c>
      <c r="C4105" t="s">
        <v>54</v>
      </c>
      <c r="D4105" t="s">
        <v>73</v>
      </c>
      <c r="E4105" t="s">
        <v>270</v>
      </c>
      <c r="F4105">
        <v>1</v>
      </c>
    </row>
    <row r="4106" spans="1:6" x14ac:dyDescent="0.35">
      <c r="A4106" t="s">
        <v>4185</v>
      </c>
      <c r="B4106">
        <v>1989</v>
      </c>
      <c r="C4106" t="s">
        <v>54</v>
      </c>
      <c r="D4106" t="s">
        <v>73</v>
      </c>
      <c r="E4106" t="s">
        <v>270</v>
      </c>
      <c r="F4106">
        <v>1</v>
      </c>
    </row>
    <row r="4107" spans="1:6" x14ac:dyDescent="0.35">
      <c r="A4107" t="s">
        <v>4186</v>
      </c>
      <c r="B4107">
        <v>1989</v>
      </c>
      <c r="C4107" t="s">
        <v>54</v>
      </c>
      <c r="D4107" t="s">
        <v>73</v>
      </c>
      <c r="E4107" t="s">
        <v>406</v>
      </c>
      <c r="F4107">
        <v>1</v>
      </c>
    </row>
    <row r="4108" spans="1:6" x14ac:dyDescent="0.35">
      <c r="A4108" t="s">
        <v>4187</v>
      </c>
      <c r="B4108">
        <v>1989</v>
      </c>
      <c r="C4108" t="s">
        <v>55</v>
      </c>
      <c r="D4108" t="s">
        <v>73</v>
      </c>
      <c r="E4108" t="s">
        <v>74</v>
      </c>
      <c r="F4108">
        <v>1</v>
      </c>
    </row>
    <row r="4109" spans="1:6" x14ac:dyDescent="0.35">
      <c r="A4109" t="s">
        <v>4188</v>
      </c>
      <c r="B4109">
        <v>1989</v>
      </c>
      <c r="C4109" t="s">
        <v>55</v>
      </c>
      <c r="D4109" t="s">
        <v>73</v>
      </c>
      <c r="E4109" t="s">
        <v>74</v>
      </c>
      <c r="F4109">
        <v>1</v>
      </c>
    </row>
    <row r="4110" spans="1:6" x14ac:dyDescent="0.35">
      <c r="A4110" t="s">
        <v>4189</v>
      </c>
      <c r="B4110">
        <v>1989</v>
      </c>
      <c r="C4110" t="s">
        <v>55</v>
      </c>
      <c r="D4110" t="s">
        <v>73</v>
      </c>
      <c r="E4110" t="s">
        <v>74</v>
      </c>
      <c r="F4110">
        <v>1</v>
      </c>
    </row>
    <row r="4111" spans="1:6" x14ac:dyDescent="0.35">
      <c r="A4111" t="s">
        <v>4190</v>
      </c>
      <c r="B4111">
        <v>1989</v>
      </c>
      <c r="C4111" t="s">
        <v>56</v>
      </c>
      <c r="D4111" t="s">
        <v>73</v>
      </c>
      <c r="E4111" t="s">
        <v>74</v>
      </c>
      <c r="F4111">
        <v>1</v>
      </c>
    </row>
    <row r="4112" spans="1:6" x14ac:dyDescent="0.35">
      <c r="A4112" t="s">
        <v>4191</v>
      </c>
      <c r="B4112">
        <v>1989</v>
      </c>
      <c r="C4112" t="s">
        <v>54</v>
      </c>
      <c r="D4112" t="s">
        <v>73</v>
      </c>
      <c r="E4112" t="s">
        <v>74</v>
      </c>
      <c r="F4112">
        <v>1</v>
      </c>
    </row>
    <row r="4113" spans="1:6" x14ac:dyDescent="0.35">
      <c r="A4113" t="s">
        <v>4192</v>
      </c>
      <c r="B4113">
        <v>1989</v>
      </c>
      <c r="C4113" t="s">
        <v>55</v>
      </c>
      <c r="D4113" t="s">
        <v>73</v>
      </c>
      <c r="E4113" t="s">
        <v>74</v>
      </c>
      <c r="F4113">
        <v>1</v>
      </c>
    </row>
    <row r="4114" spans="1:6" x14ac:dyDescent="0.35">
      <c r="A4114" t="s">
        <v>4193</v>
      </c>
      <c r="B4114">
        <v>1989</v>
      </c>
      <c r="C4114" t="s">
        <v>55</v>
      </c>
      <c r="D4114" t="s">
        <v>73</v>
      </c>
      <c r="E4114" t="s">
        <v>74</v>
      </c>
      <c r="F4114">
        <v>1</v>
      </c>
    </row>
    <row r="4115" spans="1:6" x14ac:dyDescent="0.35">
      <c r="A4115" t="s">
        <v>4194</v>
      </c>
      <c r="B4115">
        <v>1989</v>
      </c>
      <c r="C4115" t="s">
        <v>56</v>
      </c>
      <c r="D4115" t="s">
        <v>73</v>
      </c>
      <c r="E4115" t="s">
        <v>74</v>
      </c>
      <c r="F4115">
        <v>1</v>
      </c>
    </row>
    <row r="4116" spans="1:6" x14ac:dyDescent="0.35">
      <c r="A4116" t="s">
        <v>4195</v>
      </c>
      <c r="B4116">
        <v>1989</v>
      </c>
      <c r="C4116" t="s">
        <v>54</v>
      </c>
      <c r="D4116" t="s">
        <v>73</v>
      </c>
      <c r="E4116" t="s">
        <v>74</v>
      </c>
      <c r="F4116">
        <v>1</v>
      </c>
    </row>
    <row r="4117" spans="1:6" x14ac:dyDescent="0.35">
      <c r="A4117" t="s">
        <v>4196</v>
      </c>
      <c r="B4117">
        <v>1989</v>
      </c>
      <c r="C4117" t="s">
        <v>54</v>
      </c>
      <c r="D4117" t="s">
        <v>73</v>
      </c>
      <c r="E4117" t="s">
        <v>74</v>
      </c>
      <c r="F4117">
        <v>1</v>
      </c>
    </row>
    <row r="4118" spans="1:6" x14ac:dyDescent="0.35">
      <c r="A4118" t="s">
        <v>4197</v>
      </c>
      <c r="B4118">
        <v>1989</v>
      </c>
      <c r="C4118" t="s">
        <v>54</v>
      </c>
      <c r="D4118" t="s">
        <v>73</v>
      </c>
      <c r="E4118" t="s">
        <v>74</v>
      </c>
      <c r="F4118">
        <v>1</v>
      </c>
    </row>
    <row r="4119" spans="1:6" x14ac:dyDescent="0.35">
      <c r="A4119" t="s">
        <v>4198</v>
      </c>
      <c r="B4119">
        <v>1989</v>
      </c>
      <c r="C4119" t="s">
        <v>54</v>
      </c>
      <c r="D4119" t="s">
        <v>73</v>
      </c>
      <c r="E4119" t="s">
        <v>74</v>
      </c>
      <c r="F4119">
        <v>1</v>
      </c>
    </row>
    <row r="4120" spans="1:6" x14ac:dyDescent="0.35">
      <c r="A4120" t="s">
        <v>4199</v>
      </c>
      <c r="B4120">
        <v>1989</v>
      </c>
      <c r="C4120" t="s">
        <v>55</v>
      </c>
      <c r="D4120" t="s">
        <v>73</v>
      </c>
      <c r="E4120" t="s">
        <v>74</v>
      </c>
      <c r="F4120">
        <v>1</v>
      </c>
    </row>
    <row r="4121" spans="1:6" x14ac:dyDescent="0.35">
      <c r="A4121" t="s">
        <v>4200</v>
      </c>
      <c r="B4121">
        <v>1989</v>
      </c>
      <c r="C4121" t="s">
        <v>56</v>
      </c>
      <c r="D4121" t="s">
        <v>73</v>
      </c>
      <c r="E4121" t="s">
        <v>74</v>
      </c>
      <c r="F4121">
        <v>1</v>
      </c>
    </row>
    <row r="4122" spans="1:6" x14ac:dyDescent="0.35">
      <c r="A4122" t="s">
        <v>4201</v>
      </c>
      <c r="B4122">
        <v>1989</v>
      </c>
      <c r="C4122" t="s">
        <v>55</v>
      </c>
      <c r="D4122" t="s">
        <v>73</v>
      </c>
      <c r="E4122" t="s">
        <v>74</v>
      </c>
      <c r="F4122">
        <v>1</v>
      </c>
    </row>
    <row r="4123" spans="1:6" x14ac:dyDescent="0.35">
      <c r="A4123" t="s">
        <v>4202</v>
      </c>
      <c r="B4123">
        <v>1989</v>
      </c>
      <c r="C4123" t="s">
        <v>55</v>
      </c>
      <c r="D4123" t="s">
        <v>73</v>
      </c>
      <c r="E4123" t="s">
        <v>74</v>
      </c>
      <c r="F4123">
        <v>1</v>
      </c>
    </row>
    <row r="4124" spans="1:6" x14ac:dyDescent="0.35">
      <c r="A4124" t="s">
        <v>4203</v>
      </c>
      <c r="B4124">
        <v>1989</v>
      </c>
      <c r="C4124" t="s">
        <v>55</v>
      </c>
      <c r="D4124" t="s">
        <v>73</v>
      </c>
      <c r="E4124" t="s">
        <v>74</v>
      </c>
      <c r="F4124">
        <v>1</v>
      </c>
    </row>
    <row r="4125" spans="1:6" x14ac:dyDescent="0.35">
      <c r="A4125" t="s">
        <v>4204</v>
      </c>
      <c r="B4125">
        <v>1989</v>
      </c>
      <c r="C4125" t="s">
        <v>54</v>
      </c>
      <c r="D4125" t="s">
        <v>73</v>
      </c>
      <c r="E4125" t="s">
        <v>74</v>
      </c>
      <c r="F4125">
        <v>1</v>
      </c>
    </row>
    <row r="4126" spans="1:6" x14ac:dyDescent="0.35">
      <c r="A4126" t="s">
        <v>4205</v>
      </c>
      <c r="B4126">
        <v>1989</v>
      </c>
      <c r="C4126" t="s">
        <v>54</v>
      </c>
      <c r="D4126" t="s">
        <v>117</v>
      </c>
      <c r="E4126" t="s">
        <v>74</v>
      </c>
      <c r="F4126">
        <v>0</v>
      </c>
    </row>
    <row r="4127" spans="1:6" x14ac:dyDescent="0.35">
      <c r="A4127" t="s">
        <v>4206</v>
      </c>
      <c r="B4127">
        <v>1989</v>
      </c>
      <c r="C4127" t="s">
        <v>54</v>
      </c>
      <c r="D4127" t="s">
        <v>73</v>
      </c>
      <c r="E4127" t="s">
        <v>74</v>
      </c>
      <c r="F4127">
        <v>1</v>
      </c>
    </row>
    <row r="4128" spans="1:6" x14ac:dyDescent="0.35">
      <c r="A4128" t="s">
        <v>4207</v>
      </c>
      <c r="B4128">
        <v>1989</v>
      </c>
      <c r="C4128" t="s">
        <v>56</v>
      </c>
      <c r="D4128" t="s">
        <v>73</v>
      </c>
      <c r="E4128" t="s">
        <v>74</v>
      </c>
      <c r="F4128">
        <v>1</v>
      </c>
    </row>
    <row r="4129" spans="1:6" x14ac:dyDescent="0.35">
      <c r="A4129" t="s">
        <v>4208</v>
      </c>
      <c r="B4129">
        <v>1989</v>
      </c>
      <c r="C4129" t="s">
        <v>56</v>
      </c>
      <c r="D4129" t="s">
        <v>73</v>
      </c>
      <c r="E4129" t="s">
        <v>74</v>
      </c>
      <c r="F4129">
        <v>1</v>
      </c>
    </row>
    <row r="4130" spans="1:6" x14ac:dyDescent="0.35">
      <c r="A4130" t="s">
        <v>4209</v>
      </c>
      <c r="B4130">
        <v>1989</v>
      </c>
      <c r="C4130" t="s">
        <v>56</v>
      </c>
      <c r="D4130" t="s">
        <v>73</v>
      </c>
      <c r="E4130" t="s">
        <v>74</v>
      </c>
      <c r="F4130">
        <v>1</v>
      </c>
    </row>
    <row r="4131" spans="1:6" x14ac:dyDescent="0.35">
      <c r="A4131" t="s">
        <v>4210</v>
      </c>
      <c r="B4131">
        <v>1989</v>
      </c>
      <c r="C4131" t="s">
        <v>56</v>
      </c>
      <c r="D4131" t="s">
        <v>73</v>
      </c>
      <c r="E4131" t="s">
        <v>74</v>
      </c>
      <c r="F4131">
        <v>1</v>
      </c>
    </row>
    <row r="4132" spans="1:6" x14ac:dyDescent="0.35">
      <c r="A4132" t="s">
        <v>4211</v>
      </c>
      <c r="B4132">
        <v>1989</v>
      </c>
      <c r="C4132" t="s">
        <v>54</v>
      </c>
      <c r="D4132" t="s">
        <v>117</v>
      </c>
      <c r="E4132" t="s">
        <v>74</v>
      </c>
      <c r="F4132">
        <v>0</v>
      </c>
    </row>
    <row r="4133" spans="1:6" x14ac:dyDescent="0.35">
      <c r="A4133" t="s">
        <v>4212</v>
      </c>
      <c r="B4133">
        <v>1989</v>
      </c>
      <c r="C4133" t="s">
        <v>55</v>
      </c>
      <c r="D4133" t="s">
        <v>73</v>
      </c>
      <c r="E4133" t="s">
        <v>74</v>
      </c>
      <c r="F4133">
        <v>1</v>
      </c>
    </row>
    <row r="4134" spans="1:6" x14ac:dyDescent="0.35">
      <c r="A4134" t="s">
        <v>4213</v>
      </c>
      <c r="B4134">
        <v>1989</v>
      </c>
      <c r="C4134" t="s">
        <v>56</v>
      </c>
      <c r="D4134" t="s">
        <v>441</v>
      </c>
      <c r="E4134" t="s">
        <v>74</v>
      </c>
      <c r="F4134">
        <v>1</v>
      </c>
    </row>
    <row r="4135" spans="1:6" x14ac:dyDescent="0.35">
      <c r="A4135" t="s">
        <v>4214</v>
      </c>
      <c r="B4135">
        <v>1989</v>
      </c>
      <c r="C4135" t="s">
        <v>54</v>
      </c>
      <c r="D4135" t="s">
        <v>73</v>
      </c>
      <c r="E4135" t="s">
        <v>74</v>
      </c>
      <c r="F4135">
        <v>1</v>
      </c>
    </row>
    <row r="4136" spans="1:6" x14ac:dyDescent="0.35">
      <c r="A4136" t="s">
        <v>4215</v>
      </c>
      <c r="B4136">
        <v>1989</v>
      </c>
      <c r="C4136" t="s">
        <v>54</v>
      </c>
      <c r="D4136" t="s">
        <v>73</v>
      </c>
      <c r="E4136" t="s">
        <v>74</v>
      </c>
      <c r="F4136">
        <v>1</v>
      </c>
    </row>
    <row r="4137" spans="1:6" x14ac:dyDescent="0.35">
      <c r="A4137" t="s">
        <v>4216</v>
      </c>
      <c r="B4137">
        <v>1989</v>
      </c>
      <c r="C4137" t="s">
        <v>54</v>
      </c>
      <c r="D4137" t="s">
        <v>117</v>
      </c>
      <c r="E4137" t="s">
        <v>74</v>
      </c>
      <c r="F4137">
        <v>0</v>
      </c>
    </row>
    <row r="4138" spans="1:6" x14ac:dyDescent="0.35">
      <c r="A4138" t="s">
        <v>4217</v>
      </c>
      <c r="B4138">
        <v>1989</v>
      </c>
      <c r="C4138" t="s">
        <v>55</v>
      </c>
      <c r="D4138" t="s">
        <v>73</v>
      </c>
      <c r="E4138" t="s">
        <v>74</v>
      </c>
      <c r="F4138">
        <v>1</v>
      </c>
    </row>
    <row r="4139" spans="1:6" x14ac:dyDescent="0.35">
      <c r="A4139" t="s">
        <v>4218</v>
      </c>
      <c r="B4139">
        <v>1989</v>
      </c>
      <c r="C4139" t="s">
        <v>54</v>
      </c>
      <c r="D4139" t="s">
        <v>73</v>
      </c>
      <c r="E4139" t="s">
        <v>406</v>
      </c>
      <c r="F4139">
        <v>1</v>
      </c>
    </row>
    <row r="4140" spans="1:6" x14ac:dyDescent="0.35">
      <c r="A4140" t="s">
        <v>4219</v>
      </c>
      <c r="B4140">
        <v>1989</v>
      </c>
      <c r="C4140" t="s">
        <v>55</v>
      </c>
      <c r="D4140" t="s">
        <v>73</v>
      </c>
      <c r="E4140" t="s">
        <v>406</v>
      </c>
      <c r="F4140">
        <v>1</v>
      </c>
    </row>
    <row r="4141" spans="1:6" x14ac:dyDescent="0.35">
      <c r="A4141" t="s">
        <v>4220</v>
      </c>
      <c r="B4141">
        <v>1989</v>
      </c>
      <c r="C4141" t="s">
        <v>55</v>
      </c>
      <c r="D4141" t="s">
        <v>117</v>
      </c>
      <c r="E4141" t="s">
        <v>406</v>
      </c>
      <c r="F4141">
        <v>0</v>
      </c>
    </row>
    <row r="4142" spans="1:6" x14ac:dyDescent="0.35">
      <c r="A4142" t="s">
        <v>4221</v>
      </c>
      <c r="B4142">
        <v>1989</v>
      </c>
      <c r="C4142" t="s">
        <v>56</v>
      </c>
      <c r="D4142" t="s">
        <v>73</v>
      </c>
      <c r="E4142" t="s">
        <v>406</v>
      </c>
      <c r="F4142">
        <v>1</v>
      </c>
    </row>
    <row r="4143" spans="1:6" x14ac:dyDescent="0.35">
      <c r="A4143" t="s">
        <v>4222</v>
      </c>
      <c r="B4143">
        <v>1989</v>
      </c>
      <c r="C4143" t="s">
        <v>56</v>
      </c>
      <c r="D4143" t="s">
        <v>73</v>
      </c>
      <c r="E4143" t="s">
        <v>406</v>
      </c>
      <c r="F4143">
        <v>1</v>
      </c>
    </row>
    <row r="4144" spans="1:6" x14ac:dyDescent="0.35">
      <c r="A4144" t="s">
        <v>4223</v>
      </c>
      <c r="B4144">
        <v>1989</v>
      </c>
      <c r="C4144" t="s">
        <v>56</v>
      </c>
      <c r="D4144" t="s">
        <v>73</v>
      </c>
      <c r="E4144" t="s">
        <v>406</v>
      </c>
      <c r="F4144">
        <v>1</v>
      </c>
    </row>
    <row r="4145" spans="1:6" x14ac:dyDescent="0.35">
      <c r="A4145" t="s">
        <v>4224</v>
      </c>
      <c r="B4145">
        <v>1989</v>
      </c>
      <c r="C4145" t="s">
        <v>56</v>
      </c>
      <c r="D4145" t="s">
        <v>73</v>
      </c>
      <c r="E4145" t="s">
        <v>406</v>
      </c>
      <c r="F4145">
        <v>1</v>
      </c>
    </row>
    <row r="4146" spans="1:6" x14ac:dyDescent="0.35">
      <c r="A4146" t="s">
        <v>4225</v>
      </c>
      <c r="B4146">
        <v>1989</v>
      </c>
      <c r="C4146" t="s">
        <v>56</v>
      </c>
      <c r="D4146" t="s">
        <v>73</v>
      </c>
      <c r="E4146" t="s">
        <v>406</v>
      </c>
      <c r="F4146">
        <v>1</v>
      </c>
    </row>
    <row r="4147" spans="1:6" x14ac:dyDescent="0.35">
      <c r="A4147" t="s">
        <v>4226</v>
      </c>
      <c r="B4147">
        <v>1989</v>
      </c>
      <c r="C4147" t="s">
        <v>56</v>
      </c>
      <c r="D4147" t="s">
        <v>73</v>
      </c>
      <c r="E4147" t="s">
        <v>406</v>
      </c>
      <c r="F4147">
        <v>1</v>
      </c>
    </row>
    <row r="4148" spans="1:6" x14ac:dyDescent="0.35">
      <c r="A4148" t="s">
        <v>4227</v>
      </c>
      <c r="B4148">
        <v>1989</v>
      </c>
      <c r="C4148" t="s">
        <v>56</v>
      </c>
      <c r="D4148" t="s">
        <v>73</v>
      </c>
      <c r="E4148" t="s">
        <v>406</v>
      </c>
      <c r="F4148">
        <v>1</v>
      </c>
    </row>
    <row r="4149" spans="1:6" x14ac:dyDescent="0.35">
      <c r="A4149" t="s">
        <v>4228</v>
      </c>
      <c r="B4149">
        <v>1989</v>
      </c>
      <c r="C4149" t="s">
        <v>56</v>
      </c>
      <c r="D4149" t="s">
        <v>73</v>
      </c>
      <c r="E4149" t="s">
        <v>406</v>
      </c>
      <c r="F4149">
        <v>1</v>
      </c>
    </row>
    <row r="4150" spans="1:6" x14ac:dyDescent="0.35">
      <c r="A4150" t="s">
        <v>4229</v>
      </c>
      <c r="B4150">
        <v>1989</v>
      </c>
      <c r="C4150" t="s">
        <v>56</v>
      </c>
      <c r="D4150" t="s">
        <v>73</v>
      </c>
      <c r="E4150" t="s">
        <v>406</v>
      </c>
      <c r="F4150">
        <v>1</v>
      </c>
    </row>
    <row r="4151" spans="1:6" x14ac:dyDescent="0.35">
      <c r="A4151" t="s">
        <v>4230</v>
      </c>
      <c r="B4151">
        <v>1989</v>
      </c>
      <c r="C4151" t="s">
        <v>56</v>
      </c>
      <c r="D4151" t="s">
        <v>73</v>
      </c>
      <c r="E4151" t="s">
        <v>406</v>
      </c>
      <c r="F4151">
        <v>1</v>
      </c>
    </row>
    <row r="4152" spans="1:6" x14ac:dyDescent="0.35">
      <c r="A4152" t="s">
        <v>4231</v>
      </c>
      <c r="B4152">
        <v>1989</v>
      </c>
      <c r="C4152" t="s">
        <v>56</v>
      </c>
      <c r="D4152" t="s">
        <v>73</v>
      </c>
      <c r="E4152" t="s">
        <v>406</v>
      </c>
      <c r="F4152">
        <v>1</v>
      </c>
    </row>
    <row r="4153" spans="1:6" x14ac:dyDescent="0.35">
      <c r="A4153" t="s">
        <v>4232</v>
      </c>
      <c r="B4153">
        <v>1989</v>
      </c>
      <c r="C4153" t="s">
        <v>55</v>
      </c>
      <c r="D4153" t="s">
        <v>73</v>
      </c>
      <c r="E4153" t="s">
        <v>406</v>
      </c>
      <c r="F4153">
        <v>1</v>
      </c>
    </row>
    <row r="4154" spans="1:6" x14ac:dyDescent="0.35">
      <c r="A4154" t="s">
        <v>4233</v>
      </c>
      <c r="B4154">
        <v>1989</v>
      </c>
      <c r="C4154" t="s">
        <v>55</v>
      </c>
      <c r="D4154" t="s">
        <v>73</v>
      </c>
      <c r="E4154" t="s">
        <v>406</v>
      </c>
      <c r="F4154">
        <v>1</v>
      </c>
    </row>
    <row r="4155" spans="1:6" x14ac:dyDescent="0.35">
      <c r="A4155" t="s">
        <v>4234</v>
      </c>
      <c r="B4155">
        <v>1989</v>
      </c>
      <c r="C4155" t="s">
        <v>55</v>
      </c>
      <c r="D4155" t="s">
        <v>73</v>
      </c>
      <c r="E4155" t="s">
        <v>406</v>
      </c>
      <c r="F4155">
        <v>1</v>
      </c>
    </row>
    <row r="4156" spans="1:6" x14ac:dyDescent="0.35">
      <c r="A4156" t="s">
        <v>4235</v>
      </c>
      <c r="B4156">
        <v>1989</v>
      </c>
      <c r="C4156" t="s">
        <v>55</v>
      </c>
      <c r="D4156" t="s">
        <v>73</v>
      </c>
      <c r="E4156" t="s">
        <v>406</v>
      </c>
      <c r="F4156">
        <v>1</v>
      </c>
    </row>
    <row r="4157" spans="1:6" x14ac:dyDescent="0.35">
      <c r="A4157" t="s">
        <v>4236</v>
      </c>
      <c r="B4157">
        <v>1989</v>
      </c>
      <c r="C4157" t="s">
        <v>55</v>
      </c>
      <c r="D4157" t="s">
        <v>73</v>
      </c>
      <c r="E4157" t="s">
        <v>406</v>
      </c>
      <c r="F4157">
        <v>1</v>
      </c>
    </row>
    <row r="4158" spans="1:6" x14ac:dyDescent="0.35">
      <c r="A4158" t="s">
        <v>4237</v>
      </c>
      <c r="B4158">
        <v>1989</v>
      </c>
      <c r="C4158" t="s">
        <v>54</v>
      </c>
      <c r="D4158" t="s">
        <v>73</v>
      </c>
      <c r="E4158" t="s">
        <v>406</v>
      </c>
      <c r="F4158">
        <v>1</v>
      </c>
    </row>
    <row r="4159" spans="1:6" x14ac:dyDescent="0.35">
      <c r="A4159" t="s">
        <v>4238</v>
      </c>
      <c r="B4159">
        <v>1989</v>
      </c>
      <c r="C4159" t="s">
        <v>55</v>
      </c>
      <c r="D4159" t="s">
        <v>73</v>
      </c>
      <c r="E4159" t="s">
        <v>74</v>
      </c>
      <c r="F4159">
        <v>1</v>
      </c>
    </row>
    <row r="4160" spans="1:6" x14ac:dyDescent="0.35">
      <c r="A4160" t="s">
        <v>4239</v>
      </c>
      <c r="B4160">
        <v>1989</v>
      </c>
      <c r="C4160" t="s">
        <v>55</v>
      </c>
      <c r="D4160" t="s">
        <v>73</v>
      </c>
      <c r="E4160" t="s">
        <v>74</v>
      </c>
      <c r="F4160">
        <v>1</v>
      </c>
    </row>
    <row r="4161" spans="1:6" x14ac:dyDescent="0.35">
      <c r="A4161" t="s">
        <v>4240</v>
      </c>
      <c r="B4161">
        <v>1989</v>
      </c>
      <c r="C4161" t="s">
        <v>55</v>
      </c>
      <c r="D4161" t="s">
        <v>73</v>
      </c>
      <c r="E4161" t="s">
        <v>74</v>
      </c>
      <c r="F4161">
        <v>1</v>
      </c>
    </row>
    <row r="4162" spans="1:6" x14ac:dyDescent="0.35">
      <c r="A4162" t="s">
        <v>4241</v>
      </c>
      <c r="B4162">
        <v>1989</v>
      </c>
      <c r="C4162" t="s">
        <v>55</v>
      </c>
      <c r="D4162" t="s">
        <v>73</v>
      </c>
      <c r="E4162" t="s">
        <v>74</v>
      </c>
      <c r="F4162">
        <v>1</v>
      </c>
    </row>
    <row r="4163" spans="1:6" x14ac:dyDescent="0.35">
      <c r="A4163" t="s">
        <v>4242</v>
      </c>
      <c r="B4163">
        <v>1989</v>
      </c>
      <c r="C4163" t="s">
        <v>55</v>
      </c>
      <c r="D4163" t="s">
        <v>73</v>
      </c>
      <c r="E4163" t="s">
        <v>74</v>
      </c>
      <c r="F4163">
        <v>1</v>
      </c>
    </row>
    <row r="4164" spans="1:6" x14ac:dyDescent="0.35">
      <c r="A4164" t="s">
        <v>4243</v>
      </c>
      <c r="B4164">
        <v>1989</v>
      </c>
      <c r="C4164" t="s">
        <v>54</v>
      </c>
      <c r="D4164" t="s">
        <v>73</v>
      </c>
      <c r="E4164" t="s">
        <v>74</v>
      </c>
      <c r="F4164">
        <v>1</v>
      </c>
    </row>
    <row r="4165" spans="1:6" x14ac:dyDescent="0.35">
      <c r="A4165" t="s">
        <v>4244</v>
      </c>
      <c r="B4165">
        <v>1989</v>
      </c>
      <c r="C4165" t="s">
        <v>56</v>
      </c>
      <c r="D4165" t="s">
        <v>73</v>
      </c>
      <c r="E4165" t="s">
        <v>406</v>
      </c>
      <c r="F4165">
        <v>1</v>
      </c>
    </row>
    <row r="4166" spans="1:6" x14ac:dyDescent="0.35">
      <c r="A4166" t="s">
        <v>4245</v>
      </c>
      <c r="B4166">
        <v>1989</v>
      </c>
      <c r="C4166" t="s">
        <v>56</v>
      </c>
      <c r="D4166" t="s">
        <v>117</v>
      </c>
      <c r="E4166" t="s">
        <v>406</v>
      </c>
      <c r="F4166">
        <v>1</v>
      </c>
    </row>
    <row r="4167" spans="1:6" x14ac:dyDescent="0.35">
      <c r="A4167" t="s">
        <v>4246</v>
      </c>
      <c r="B4167">
        <v>1989</v>
      </c>
      <c r="C4167" t="s">
        <v>54</v>
      </c>
      <c r="D4167" t="s">
        <v>73</v>
      </c>
      <c r="E4167" t="s">
        <v>406</v>
      </c>
      <c r="F4167">
        <v>1</v>
      </c>
    </row>
    <row r="4168" spans="1:6" x14ac:dyDescent="0.35">
      <c r="A4168" t="s">
        <v>4247</v>
      </c>
      <c r="B4168">
        <v>1989</v>
      </c>
      <c r="C4168" t="s">
        <v>54</v>
      </c>
      <c r="D4168" t="s">
        <v>73</v>
      </c>
      <c r="E4168" t="s">
        <v>74</v>
      </c>
      <c r="F4168">
        <v>1</v>
      </c>
    </row>
    <row r="4169" spans="1:6" x14ac:dyDescent="0.35">
      <c r="A4169" t="s">
        <v>4248</v>
      </c>
      <c r="B4169">
        <v>1989</v>
      </c>
      <c r="C4169" t="s">
        <v>54</v>
      </c>
      <c r="D4169" t="s">
        <v>117</v>
      </c>
      <c r="E4169" t="s">
        <v>74</v>
      </c>
      <c r="F4169">
        <v>0</v>
      </c>
    </row>
    <row r="4170" spans="1:6" x14ac:dyDescent="0.35">
      <c r="A4170" t="s">
        <v>4249</v>
      </c>
      <c r="B4170">
        <v>1989</v>
      </c>
      <c r="C4170" t="s">
        <v>56</v>
      </c>
      <c r="D4170" t="s">
        <v>73</v>
      </c>
      <c r="E4170" t="s">
        <v>406</v>
      </c>
      <c r="F4170">
        <v>1</v>
      </c>
    </row>
    <row r="4171" spans="1:6" x14ac:dyDescent="0.35">
      <c r="A4171" t="s">
        <v>4250</v>
      </c>
      <c r="B4171">
        <v>1989</v>
      </c>
      <c r="C4171" t="s">
        <v>56</v>
      </c>
      <c r="D4171" t="s">
        <v>73</v>
      </c>
      <c r="E4171" t="s">
        <v>406</v>
      </c>
      <c r="F4171">
        <v>1</v>
      </c>
    </row>
    <row r="4172" spans="1:6" x14ac:dyDescent="0.35">
      <c r="A4172" t="s">
        <v>4251</v>
      </c>
      <c r="B4172">
        <v>1989</v>
      </c>
      <c r="C4172" t="s">
        <v>56</v>
      </c>
      <c r="D4172" t="s">
        <v>73</v>
      </c>
      <c r="E4172" t="s">
        <v>406</v>
      </c>
      <c r="F4172">
        <v>1</v>
      </c>
    </row>
    <row r="4173" spans="1:6" x14ac:dyDescent="0.35">
      <c r="A4173" t="s">
        <v>4252</v>
      </c>
      <c r="B4173">
        <v>1989</v>
      </c>
      <c r="C4173" t="s">
        <v>56</v>
      </c>
      <c r="D4173" t="s">
        <v>73</v>
      </c>
      <c r="E4173" t="s">
        <v>406</v>
      </c>
      <c r="F4173">
        <v>1</v>
      </c>
    </row>
    <row r="4174" spans="1:6" x14ac:dyDescent="0.35">
      <c r="A4174" t="s">
        <v>4253</v>
      </c>
      <c r="B4174">
        <v>1989</v>
      </c>
      <c r="C4174" t="s">
        <v>56</v>
      </c>
      <c r="D4174" t="s">
        <v>73</v>
      </c>
      <c r="E4174" t="s">
        <v>406</v>
      </c>
      <c r="F4174">
        <v>1</v>
      </c>
    </row>
    <row r="4175" spans="1:6" x14ac:dyDescent="0.35">
      <c r="A4175" t="s">
        <v>4254</v>
      </c>
      <c r="B4175">
        <v>1989</v>
      </c>
      <c r="C4175" t="s">
        <v>56</v>
      </c>
      <c r="D4175" t="s">
        <v>73</v>
      </c>
      <c r="E4175" t="s">
        <v>406</v>
      </c>
      <c r="F4175">
        <v>1</v>
      </c>
    </row>
    <row r="4176" spans="1:6" x14ac:dyDescent="0.35">
      <c r="A4176" t="s">
        <v>4255</v>
      </c>
      <c r="B4176">
        <v>1989</v>
      </c>
      <c r="C4176" t="s">
        <v>56</v>
      </c>
      <c r="D4176" t="s">
        <v>73</v>
      </c>
      <c r="E4176" t="s">
        <v>406</v>
      </c>
      <c r="F4176">
        <v>1</v>
      </c>
    </row>
    <row r="4177" spans="1:6" x14ac:dyDescent="0.35">
      <c r="A4177" t="s">
        <v>4256</v>
      </c>
      <c r="B4177">
        <v>1989</v>
      </c>
      <c r="C4177" t="s">
        <v>56</v>
      </c>
      <c r="D4177" t="s">
        <v>73</v>
      </c>
      <c r="E4177" t="s">
        <v>406</v>
      </c>
      <c r="F4177">
        <v>1</v>
      </c>
    </row>
    <row r="4178" spans="1:6" x14ac:dyDescent="0.35">
      <c r="A4178" t="s">
        <v>4257</v>
      </c>
      <c r="B4178">
        <v>1989</v>
      </c>
      <c r="C4178" t="s">
        <v>56</v>
      </c>
      <c r="D4178" t="s">
        <v>73</v>
      </c>
      <c r="E4178" t="s">
        <v>406</v>
      </c>
      <c r="F4178">
        <v>1</v>
      </c>
    </row>
    <row r="4179" spans="1:6" x14ac:dyDescent="0.35">
      <c r="A4179" t="s">
        <v>4258</v>
      </c>
      <c r="B4179">
        <v>1989</v>
      </c>
      <c r="C4179" t="s">
        <v>56</v>
      </c>
      <c r="D4179" t="s">
        <v>117</v>
      </c>
      <c r="E4179" t="s">
        <v>406</v>
      </c>
      <c r="F4179">
        <v>1</v>
      </c>
    </row>
    <row r="4180" spans="1:6" x14ac:dyDescent="0.35">
      <c r="A4180" t="s">
        <v>4259</v>
      </c>
      <c r="B4180">
        <v>1989</v>
      </c>
      <c r="C4180" t="s">
        <v>56</v>
      </c>
      <c r="D4180" t="s">
        <v>73</v>
      </c>
      <c r="E4180" t="s">
        <v>406</v>
      </c>
      <c r="F4180">
        <v>1</v>
      </c>
    </row>
    <row r="4181" spans="1:6" x14ac:dyDescent="0.35">
      <c r="A4181" t="s">
        <v>4260</v>
      </c>
      <c r="B4181">
        <v>1989</v>
      </c>
      <c r="C4181" t="s">
        <v>56</v>
      </c>
      <c r="D4181" t="s">
        <v>73</v>
      </c>
      <c r="E4181" t="s">
        <v>406</v>
      </c>
      <c r="F4181">
        <v>1</v>
      </c>
    </row>
    <row r="4182" spans="1:6" x14ac:dyDescent="0.35">
      <c r="A4182" t="s">
        <v>4261</v>
      </c>
      <c r="B4182">
        <v>1989</v>
      </c>
      <c r="C4182" t="s">
        <v>54</v>
      </c>
      <c r="D4182" t="s">
        <v>73</v>
      </c>
      <c r="E4182" t="s">
        <v>406</v>
      </c>
      <c r="F4182">
        <v>1</v>
      </c>
    </row>
    <row r="4183" spans="1:6" x14ac:dyDescent="0.35">
      <c r="A4183" t="s">
        <v>4262</v>
      </c>
      <c r="B4183">
        <v>1989</v>
      </c>
      <c r="C4183" t="s">
        <v>54</v>
      </c>
      <c r="D4183" t="s">
        <v>73</v>
      </c>
      <c r="E4183" t="s">
        <v>74</v>
      </c>
      <c r="F4183">
        <v>1</v>
      </c>
    </row>
    <row r="4184" spans="1:6" x14ac:dyDescent="0.35">
      <c r="A4184" t="s">
        <v>4263</v>
      </c>
      <c r="B4184">
        <v>1989</v>
      </c>
      <c r="C4184" t="s">
        <v>54</v>
      </c>
      <c r="D4184" t="s">
        <v>73</v>
      </c>
      <c r="E4184" t="s">
        <v>484</v>
      </c>
      <c r="F4184">
        <v>1</v>
      </c>
    </row>
    <row r="4185" spans="1:6" x14ac:dyDescent="0.35">
      <c r="A4185" t="s">
        <v>4264</v>
      </c>
      <c r="B4185">
        <v>1989</v>
      </c>
      <c r="C4185" t="s">
        <v>54</v>
      </c>
      <c r="D4185" t="s">
        <v>73</v>
      </c>
      <c r="E4185" t="s">
        <v>484</v>
      </c>
      <c r="F4185">
        <v>1</v>
      </c>
    </row>
    <row r="4186" spans="1:6" x14ac:dyDescent="0.35">
      <c r="A4186" t="s">
        <v>4265</v>
      </c>
      <c r="B4186">
        <v>1989</v>
      </c>
      <c r="C4186" t="s">
        <v>54</v>
      </c>
      <c r="D4186" t="s">
        <v>73</v>
      </c>
      <c r="E4186" t="s">
        <v>74</v>
      </c>
      <c r="F4186">
        <v>1</v>
      </c>
    </row>
    <row r="4187" spans="1:6" x14ac:dyDescent="0.35">
      <c r="A4187" t="s">
        <v>4266</v>
      </c>
      <c r="B4187">
        <v>1989</v>
      </c>
      <c r="C4187" t="s">
        <v>54</v>
      </c>
      <c r="D4187" t="s">
        <v>73</v>
      </c>
      <c r="E4187" t="s">
        <v>74</v>
      </c>
      <c r="F4187">
        <v>1</v>
      </c>
    </row>
    <row r="4188" spans="1:6" x14ac:dyDescent="0.35">
      <c r="A4188" t="s">
        <v>4267</v>
      </c>
      <c r="B4188">
        <v>1989</v>
      </c>
      <c r="C4188" t="s">
        <v>54</v>
      </c>
      <c r="D4188" t="s">
        <v>73</v>
      </c>
      <c r="E4188" t="s">
        <v>74</v>
      </c>
      <c r="F4188">
        <v>1</v>
      </c>
    </row>
    <row r="4189" spans="1:6" x14ac:dyDescent="0.35">
      <c r="A4189" t="s">
        <v>4268</v>
      </c>
      <c r="B4189">
        <v>1989</v>
      </c>
      <c r="C4189" t="s">
        <v>54</v>
      </c>
      <c r="D4189" t="s">
        <v>73</v>
      </c>
      <c r="E4189" t="s">
        <v>74</v>
      </c>
      <c r="F4189">
        <v>1</v>
      </c>
    </row>
    <row r="4190" spans="1:6" x14ac:dyDescent="0.35">
      <c r="A4190" t="s">
        <v>4269</v>
      </c>
      <c r="B4190">
        <v>1989</v>
      </c>
      <c r="C4190" t="s">
        <v>55</v>
      </c>
      <c r="D4190" t="s">
        <v>73</v>
      </c>
      <c r="E4190" t="s">
        <v>74</v>
      </c>
      <c r="F4190">
        <v>1</v>
      </c>
    </row>
    <row r="4191" spans="1:6" x14ac:dyDescent="0.35">
      <c r="A4191" t="s">
        <v>4270</v>
      </c>
      <c r="B4191">
        <v>1989</v>
      </c>
      <c r="C4191" t="s">
        <v>54</v>
      </c>
      <c r="D4191" t="s">
        <v>73</v>
      </c>
      <c r="E4191" t="s">
        <v>74</v>
      </c>
      <c r="F4191">
        <v>1</v>
      </c>
    </row>
    <row r="4192" spans="1:6" x14ac:dyDescent="0.35">
      <c r="A4192" t="s">
        <v>4271</v>
      </c>
      <c r="B4192">
        <v>1989</v>
      </c>
      <c r="C4192" t="s">
        <v>54</v>
      </c>
      <c r="D4192" t="s">
        <v>73</v>
      </c>
      <c r="E4192" t="s">
        <v>74</v>
      </c>
      <c r="F4192">
        <v>1</v>
      </c>
    </row>
    <row r="4193" spans="1:6" x14ac:dyDescent="0.35">
      <c r="A4193" t="s">
        <v>4272</v>
      </c>
      <c r="B4193">
        <v>1989</v>
      </c>
      <c r="C4193" t="s">
        <v>54</v>
      </c>
      <c r="D4193" t="s">
        <v>73</v>
      </c>
      <c r="E4193" t="s">
        <v>74</v>
      </c>
      <c r="F4193">
        <v>1</v>
      </c>
    </row>
    <row r="4194" spans="1:6" x14ac:dyDescent="0.35">
      <c r="A4194" t="s">
        <v>4273</v>
      </c>
      <c r="B4194">
        <v>1989</v>
      </c>
      <c r="C4194" t="s">
        <v>54</v>
      </c>
      <c r="D4194" t="s">
        <v>73</v>
      </c>
      <c r="E4194" t="s">
        <v>74</v>
      </c>
      <c r="F4194">
        <v>1</v>
      </c>
    </row>
    <row r="4195" spans="1:6" x14ac:dyDescent="0.35">
      <c r="A4195" t="s">
        <v>4274</v>
      </c>
      <c r="B4195">
        <v>1989</v>
      </c>
      <c r="C4195" t="s">
        <v>55</v>
      </c>
      <c r="D4195" t="s">
        <v>73</v>
      </c>
      <c r="E4195" t="s">
        <v>74</v>
      </c>
      <c r="F4195">
        <v>1</v>
      </c>
    </row>
    <row r="4196" spans="1:6" x14ac:dyDescent="0.35">
      <c r="A4196" t="s">
        <v>4275</v>
      </c>
      <c r="B4196">
        <v>1989</v>
      </c>
      <c r="C4196" t="s">
        <v>55</v>
      </c>
      <c r="D4196" t="s">
        <v>73</v>
      </c>
      <c r="E4196" t="s">
        <v>74</v>
      </c>
      <c r="F4196">
        <v>1</v>
      </c>
    </row>
    <row r="4197" spans="1:6" x14ac:dyDescent="0.35">
      <c r="A4197" t="s">
        <v>4276</v>
      </c>
      <c r="B4197">
        <v>1989</v>
      </c>
      <c r="C4197" t="s">
        <v>55</v>
      </c>
      <c r="D4197" t="s">
        <v>73</v>
      </c>
      <c r="E4197" t="s">
        <v>74</v>
      </c>
      <c r="F4197">
        <v>1</v>
      </c>
    </row>
    <row r="4198" spans="1:6" x14ac:dyDescent="0.35">
      <c r="A4198" t="s">
        <v>4277</v>
      </c>
      <c r="B4198">
        <v>1989</v>
      </c>
      <c r="C4198" t="s">
        <v>54</v>
      </c>
      <c r="D4198" t="s">
        <v>73</v>
      </c>
      <c r="E4198" t="s">
        <v>406</v>
      </c>
      <c r="F4198">
        <v>1</v>
      </c>
    </row>
    <row r="4199" spans="1:6" x14ac:dyDescent="0.35">
      <c r="A4199" t="s">
        <v>4278</v>
      </c>
      <c r="B4199">
        <v>1989</v>
      </c>
      <c r="C4199" t="s">
        <v>56</v>
      </c>
      <c r="D4199" t="s">
        <v>73</v>
      </c>
      <c r="E4199" t="s">
        <v>406</v>
      </c>
      <c r="F4199">
        <v>1</v>
      </c>
    </row>
    <row r="4200" spans="1:6" x14ac:dyDescent="0.35">
      <c r="A4200" t="s">
        <v>4279</v>
      </c>
      <c r="B4200">
        <v>1989</v>
      </c>
      <c r="C4200" t="s">
        <v>56</v>
      </c>
      <c r="D4200" t="s">
        <v>117</v>
      </c>
      <c r="E4200" t="s">
        <v>406</v>
      </c>
      <c r="F4200">
        <v>1</v>
      </c>
    </row>
    <row r="4201" spans="1:6" x14ac:dyDescent="0.35">
      <c r="A4201" t="s">
        <v>4280</v>
      </c>
      <c r="B4201">
        <v>1989</v>
      </c>
      <c r="C4201" t="s">
        <v>56</v>
      </c>
      <c r="D4201" t="s">
        <v>73</v>
      </c>
      <c r="E4201" t="s">
        <v>406</v>
      </c>
      <c r="F4201">
        <v>1</v>
      </c>
    </row>
    <row r="4202" spans="1:6" x14ac:dyDescent="0.35">
      <c r="A4202" t="s">
        <v>4281</v>
      </c>
      <c r="B4202">
        <v>1989</v>
      </c>
      <c r="C4202" t="s">
        <v>54</v>
      </c>
      <c r="D4202" t="s">
        <v>73</v>
      </c>
      <c r="E4202" t="s">
        <v>406</v>
      </c>
      <c r="F4202">
        <v>1</v>
      </c>
    </row>
    <row r="4203" spans="1:6" x14ac:dyDescent="0.35">
      <c r="A4203" t="s">
        <v>4282</v>
      </c>
      <c r="B4203">
        <v>1989</v>
      </c>
      <c r="C4203" t="s">
        <v>54</v>
      </c>
      <c r="D4203" t="s">
        <v>73</v>
      </c>
      <c r="E4203" t="s">
        <v>406</v>
      </c>
      <c r="F4203">
        <v>1</v>
      </c>
    </row>
    <row r="4204" spans="1:6" x14ac:dyDescent="0.35">
      <c r="A4204" t="s">
        <v>4283</v>
      </c>
      <c r="B4204">
        <v>1989</v>
      </c>
      <c r="C4204" t="s">
        <v>56</v>
      </c>
      <c r="D4204" t="s">
        <v>73</v>
      </c>
      <c r="E4204" t="s">
        <v>406</v>
      </c>
      <c r="F4204">
        <v>1</v>
      </c>
    </row>
    <row r="4205" spans="1:6" x14ac:dyDescent="0.35">
      <c r="A4205" t="s">
        <v>4284</v>
      </c>
      <c r="B4205">
        <v>1989</v>
      </c>
      <c r="C4205" t="s">
        <v>56</v>
      </c>
      <c r="D4205" t="s">
        <v>73</v>
      </c>
      <c r="E4205" t="s">
        <v>406</v>
      </c>
      <c r="F4205">
        <v>1</v>
      </c>
    </row>
    <row r="4206" spans="1:6" x14ac:dyDescent="0.35">
      <c r="A4206" t="s">
        <v>4285</v>
      </c>
      <c r="B4206">
        <v>1989</v>
      </c>
      <c r="C4206" t="s">
        <v>55</v>
      </c>
      <c r="D4206" t="s">
        <v>73</v>
      </c>
      <c r="E4206" t="s">
        <v>406</v>
      </c>
      <c r="F4206">
        <v>1</v>
      </c>
    </row>
    <row r="4207" spans="1:6" x14ac:dyDescent="0.35">
      <c r="A4207" t="s">
        <v>4286</v>
      </c>
      <c r="B4207">
        <v>1989</v>
      </c>
      <c r="C4207" t="s">
        <v>55</v>
      </c>
      <c r="D4207" t="s">
        <v>117</v>
      </c>
      <c r="E4207" t="s">
        <v>406</v>
      </c>
      <c r="F4207">
        <v>0</v>
      </c>
    </row>
    <row r="4208" spans="1:6" x14ac:dyDescent="0.35">
      <c r="A4208" t="s">
        <v>4287</v>
      </c>
      <c r="B4208">
        <v>1989</v>
      </c>
      <c r="C4208" t="s">
        <v>56</v>
      </c>
      <c r="D4208" t="s">
        <v>73</v>
      </c>
      <c r="E4208" t="s">
        <v>406</v>
      </c>
      <c r="F4208">
        <v>1</v>
      </c>
    </row>
    <row r="4209" spans="1:6" x14ac:dyDescent="0.35">
      <c r="A4209" t="s">
        <v>4288</v>
      </c>
      <c r="B4209">
        <v>1989</v>
      </c>
      <c r="C4209" t="s">
        <v>56</v>
      </c>
      <c r="D4209" t="s">
        <v>73</v>
      </c>
      <c r="E4209" t="s">
        <v>406</v>
      </c>
      <c r="F4209">
        <v>1</v>
      </c>
    </row>
    <row r="4210" spans="1:6" x14ac:dyDescent="0.35">
      <c r="A4210" t="s">
        <v>4289</v>
      </c>
      <c r="B4210">
        <v>1989</v>
      </c>
      <c r="C4210" t="s">
        <v>56</v>
      </c>
      <c r="D4210" t="s">
        <v>117</v>
      </c>
      <c r="E4210" t="s">
        <v>406</v>
      </c>
      <c r="F4210">
        <v>1</v>
      </c>
    </row>
    <row r="4211" spans="1:6" x14ac:dyDescent="0.35">
      <c r="A4211" t="s">
        <v>4290</v>
      </c>
      <c r="B4211">
        <v>1989</v>
      </c>
      <c r="C4211" t="s">
        <v>56</v>
      </c>
      <c r="D4211" t="s">
        <v>117</v>
      </c>
      <c r="E4211" t="s">
        <v>406</v>
      </c>
      <c r="F4211">
        <v>1</v>
      </c>
    </row>
    <row r="4212" spans="1:6" x14ac:dyDescent="0.35">
      <c r="A4212" t="s">
        <v>4291</v>
      </c>
      <c r="B4212">
        <v>1989</v>
      </c>
      <c r="C4212" t="s">
        <v>56</v>
      </c>
      <c r="D4212" t="s">
        <v>117</v>
      </c>
      <c r="E4212" t="s">
        <v>406</v>
      </c>
      <c r="F4212">
        <v>1</v>
      </c>
    </row>
    <row r="4213" spans="1:6" x14ac:dyDescent="0.35">
      <c r="A4213" t="s">
        <v>4292</v>
      </c>
      <c r="B4213">
        <v>1989</v>
      </c>
      <c r="C4213" t="s">
        <v>56</v>
      </c>
      <c r="D4213" t="s">
        <v>117</v>
      </c>
      <c r="E4213" t="s">
        <v>406</v>
      </c>
      <c r="F4213">
        <v>1</v>
      </c>
    </row>
    <row r="4214" spans="1:6" x14ac:dyDescent="0.35">
      <c r="A4214" t="s">
        <v>4293</v>
      </c>
      <c r="B4214">
        <v>1989</v>
      </c>
      <c r="C4214" t="s">
        <v>56</v>
      </c>
      <c r="D4214" t="s">
        <v>117</v>
      </c>
      <c r="E4214" t="s">
        <v>406</v>
      </c>
      <c r="F4214">
        <v>1</v>
      </c>
    </row>
    <row r="4215" spans="1:6" x14ac:dyDescent="0.35">
      <c r="A4215" t="s">
        <v>4294</v>
      </c>
      <c r="B4215">
        <v>1989</v>
      </c>
      <c r="C4215" t="s">
        <v>56</v>
      </c>
      <c r="D4215" t="s">
        <v>73</v>
      </c>
      <c r="E4215" t="s">
        <v>406</v>
      </c>
      <c r="F4215">
        <v>1</v>
      </c>
    </row>
    <row r="4216" spans="1:6" x14ac:dyDescent="0.35">
      <c r="A4216" t="s">
        <v>4295</v>
      </c>
      <c r="B4216">
        <v>1989</v>
      </c>
      <c r="C4216" t="s">
        <v>56</v>
      </c>
      <c r="D4216" t="s">
        <v>117</v>
      </c>
      <c r="E4216" t="s">
        <v>406</v>
      </c>
      <c r="F4216">
        <v>1</v>
      </c>
    </row>
    <row r="4217" spans="1:6" x14ac:dyDescent="0.35">
      <c r="A4217" t="s">
        <v>4296</v>
      </c>
      <c r="B4217">
        <v>1989</v>
      </c>
      <c r="C4217" t="s">
        <v>56</v>
      </c>
      <c r="D4217" t="s">
        <v>73</v>
      </c>
      <c r="E4217" t="s">
        <v>406</v>
      </c>
      <c r="F4217">
        <v>1</v>
      </c>
    </row>
    <row r="4218" spans="1:6" x14ac:dyDescent="0.35">
      <c r="A4218" t="s">
        <v>4297</v>
      </c>
      <c r="B4218">
        <v>1989</v>
      </c>
      <c r="C4218" t="s">
        <v>56</v>
      </c>
      <c r="D4218" t="s">
        <v>73</v>
      </c>
      <c r="E4218" t="s">
        <v>406</v>
      </c>
      <c r="F4218">
        <v>1</v>
      </c>
    </row>
    <row r="4219" spans="1:6" x14ac:dyDescent="0.35">
      <c r="A4219" t="s">
        <v>4298</v>
      </c>
      <c r="B4219">
        <v>1989</v>
      </c>
      <c r="C4219" t="s">
        <v>56</v>
      </c>
      <c r="D4219" t="s">
        <v>73</v>
      </c>
      <c r="E4219" t="s">
        <v>406</v>
      </c>
      <c r="F4219">
        <v>1</v>
      </c>
    </row>
    <row r="4220" spans="1:6" x14ac:dyDescent="0.35">
      <c r="A4220" t="s">
        <v>4299</v>
      </c>
      <c r="B4220">
        <v>1989</v>
      </c>
      <c r="C4220" t="s">
        <v>56</v>
      </c>
      <c r="D4220" t="s">
        <v>73</v>
      </c>
      <c r="E4220" t="s">
        <v>406</v>
      </c>
      <c r="F4220">
        <v>1</v>
      </c>
    </row>
    <row r="4221" spans="1:6" x14ac:dyDescent="0.35">
      <c r="A4221" t="s">
        <v>4300</v>
      </c>
      <c r="B4221">
        <v>1989</v>
      </c>
      <c r="C4221" t="s">
        <v>56</v>
      </c>
      <c r="D4221" t="s">
        <v>73</v>
      </c>
      <c r="E4221" t="s">
        <v>406</v>
      </c>
      <c r="F4221">
        <v>1</v>
      </c>
    </row>
    <row r="4222" spans="1:6" x14ac:dyDescent="0.35">
      <c r="A4222" t="s">
        <v>4301</v>
      </c>
      <c r="B4222">
        <v>1989</v>
      </c>
      <c r="C4222" t="s">
        <v>56</v>
      </c>
      <c r="D4222" t="s">
        <v>117</v>
      </c>
      <c r="E4222" t="s">
        <v>406</v>
      </c>
      <c r="F4222">
        <v>1</v>
      </c>
    </row>
    <row r="4223" spans="1:6" x14ac:dyDescent="0.35">
      <c r="A4223" t="s">
        <v>4302</v>
      </c>
      <c r="B4223">
        <v>1989</v>
      </c>
      <c r="C4223" t="s">
        <v>56</v>
      </c>
      <c r="D4223" t="s">
        <v>73</v>
      </c>
      <c r="E4223" t="s">
        <v>406</v>
      </c>
      <c r="F4223">
        <v>1</v>
      </c>
    </row>
    <row r="4224" spans="1:6" x14ac:dyDescent="0.35">
      <c r="A4224" t="s">
        <v>4303</v>
      </c>
      <c r="B4224">
        <v>1989</v>
      </c>
      <c r="C4224" t="s">
        <v>56</v>
      </c>
      <c r="D4224" t="s">
        <v>73</v>
      </c>
      <c r="E4224" t="s">
        <v>406</v>
      </c>
      <c r="F4224">
        <v>1</v>
      </c>
    </row>
    <row r="4225" spans="1:6" x14ac:dyDescent="0.35">
      <c r="A4225" t="s">
        <v>4304</v>
      </c>
      <c r="B4225">
        <v>1989</v>
      </c>
      <c r="C4225" t="s">
        <v>56</v>
      </c>
      <c r="D4225" t="s">
        <v>73</v>
      </c>
      <c r="E4225" t="s">
        <v>406</v>
      </c>
      <c r="F4225">
        <v>1</v>
      </c>
    </row>
    <row r="4226" spans="1:6" x14ac:dyDescent="0.35">
      <c r="A4226" t="s">
        <v>4305</v>
      </c>
      <c r="B4226">
        <v>1989</v>
      </c>
      <c r="C4226" t="s">
        <v>56</v>
      </c>
      <c r="D4226" t="s">
        <v>73</v>
      </c>
      <c r="E4226" t="s">
        <v>406</v>
      </c>
      <c r="F4226">
        <v>1</v>
      </c>
    </row>
    <row r="4227" spans="1:6" x14ac:dyDescent="0.35">
      <c r="A4227" t="s">
        <v>4306</v>
      </c>
      <c r="B4227">
        <v>1989</v>
      </c>
      <c r="C4227" t="s">
        <v>55</v>
      </c>
      <c r="D4227" t="s">
        <v>73</v>
      </c>
      <c r="E4227" t="s">
        <v>406</v>
      </c>
      <c r="F4227">
        <v>1</v>
      </c>
    </row>
    <row r="4228" spans="1:6" x14ac:dyDescent="0.35">
      <c r="A4228" t="s">
        <v>4307</v>
      </c>
      <c r="B4228">
        <v>1989</v>
      </c>
      <c r="C4228" t="s">
        <v>56</v>
      </c>
      <c r="D4228" t="s">
        <v>73</v>
      </c>
      <c r="E4228" t="s">
        <v>406</v>
      </c>
      <c r="F4228">
        <v>1</v>
      </c>
    </row>
    <row r="4229" spans="1:6" x14ac:dyDescent="0.35">
      <c r="A4229" t="s">
        <v>4308</v>
      </c>
      <c r="B4229">
        <v>1989</v>
      </c>
      <c r="C4229" t="s">
        <v>56</v>
      </c>
      <c r="D4229" t="s">
        <v>117</v>
      </c>
      <c r="E4229" t="s">
        <v>406</v>
      </c>
      <c r="F4229">
        <v>1</v>
      </c>
    </row>
    <row r="4230" spans="1:6" x14ac:dyDescent="0.35">
      <c r="A4230" t="s">
        <v>4309</v>
      </c>
      <c r="B4230">
        <v>1989</v>
      </c>
      <c r="C4230" t="s">
        <v>56</v>
      </c>
      <c r="D4230" t="s">
        <v>73</v>
      </c>
      <c r="E4230" t="s">
        <v>406</v>
      </c>
      <c r="F4230">
        <v>1</v>
      </c>
    </row>
    <row r="4231" spans="1:6" x14ac:dyDescent="0.35">
      <c r="A4231" t="s">
        <v>4310</v>
      </c>
      <c r="B4231">
        <v>1989</v>
      </c>
      <c r="C4231" t="s">
        <v>55</v>
      </c>
      <c r="D4231" t="s">
        <v>73</v>
      </c>
      <c r="E4231" t="s">
        <v>406</v>
      </c>
      <c r="F4231">
        <v>1</v>
      </c>
    </row>
    <row r="4232" spans="1:6" x14ac:dyDescent="0.35">
      <c r="A4232" t="s">
        <v>4311</v>
      </c>
      <c r="B4232">
        <v>1989</v>
      </c>
      <c r="C4232" t="s">
        <v>54</v>
      </c>
      <c r="D4232" t="s">
        <v>73</v>
      </c>
      <c r="E4232" t="s">
        <v>406</v>
      </c>
      <c r="F4232">
        <v>1</v>
      </c>
    </row>
    <row r="4233" spans="1:6" x14ac:dyDescent="0.35">
      <c r="A4233" t="s">
        <v>4312</v>
      </c>
      <c r="B4233">
        <v>1989</v>
      </c>
      <c r="C4233" t="s">
        <v>56</v>
      </c>
      <c r="D4233" t="s">
        <v>73</v>
      </c>
      <c r="E4233" t="s">
        <v>406</v>
      </c>
      <c r="F4233">
        <v>1</v>
      </c>
    </row>
    <row r="4234" spans="1:6" x14ac:dyDescent="0.35">
      <c r="A4234" t="s">
        <v>4313</v>
      </c>
      <c r="B4234">
        <v>1989</v>
      </c>
      <c r="C4234" t="s">
        <v>56</v>
      </c>
      <c r="D4234" t="s">
        <v>73</v>
      </c>
      <c r="E4234" t="s">
        <v>406</v>
      </c>
      <c r="F4234">
        <v>1</v>
      </c>
    </row>
    <row r="4235" spans="1:6" x14ac:dyDescent="0.35">
      <c r="A4235" t="s">
        <v>4314</v>
      </c>
      <c r="B4235">
        <v>1989</v>
      </c>
      <c r="C4235" t="s">
        <v>56</v>
      </c>
      <c r="D4235" t="s">
        <v>117</v>
      </c>
      <c r="E4235" t="s">
        <v>406</v>
      </c>
      <c r="F4235">
        <v>1</v>
      </c>
    </row>
    <row r="4236" spans="1:6" x14ac:dyDescent="0.35">
      <c r="A4236" t="s">
        <v>4315</v>
      </c>
      <c r="B4236">
        <v>1989</v>
      </c>
      <c r="C4236" t="s">
        <v>56</v>
      </c>
      <c r="D4236" t="s">
        <v>73</v>
      </c>
      <c r="E4236" t="s">
        <v>406</v>
      </c>
      <c r="F4236">
        <v>1</v>
      </c>
    </row>
    <row r="4237" spans="1:6" x14ac:dyDescent="0.35">
      <c r="A4237" t="s">
        <v>4316</v>
      </c>
      <c r="B4237">
        <v>1989</v>
      </c>
      <c r="C4237" t="s">
        <v>56</v>
      </c>
      <c r="D4237" t="s">
        <v>73</v>
      </c>
      <c r="E4237" t="s">
        <v>406</v>
      </c>
      <c r="F4237">
        <v>1</v>
      </c>
    </row>
    <row r="4238" spans="1:6" x14ac:dyDescent="0.35">
      <c r="A4238" t="s">
        <v>4317</v>
      </c>
      <c r="B4238">
        <v>1989</v>
      </c>
      <c r="C4238" t="s">
        <v>56</v>
      </c>
      <c r="D4238" t="s">
        <v>73</v>
      </c>
      <c r="E4238" t="s">
        <v>406</v>
      </c>
      <c r="F4238">
        <v>1</v>
      </c>
    </row>
    <row r="4239" spans="1:6" x14ac:dyDescent="0.35">
      <c r="A4239" t="s">
        <v>4318</v>
      </c>
      <c r="B4239">
        <v>1989</v>
      </c>
      <c r="C4239" t="s">
        <v>56</v>
      </c>
      <c r="D4239" t="s">
        <v>73</v>
      </c>
      <c r="E4239" t="s">
        <v>406</v>
      </c>
      <c r="F4239">
        <v>1</v>
      </c>
    </row>
    <row r="4240" spans="1:6" x14ac:dyDescent="0.35">
      <c r="A4240" t="s">
        <v>4319</v>
      </c>
      <c r="B4240">
        <v>1989</v>
      </c>
      <c r="C4240" t="s">
        <v>56</v>
      </c>
      <c r="D4240" t="s">
        <v>73</v>
      </c>
      <c r="E4240" t="s">
        <v>406</v>
      </c>
      <c r="F4240">
        <v>1</v>
      </c>
    </row>
    <row r="4241" spans="1:6" x14ac:dyDescent="0.35">
      <c r="A4241" t="s">
        <v>4320</v>
      </c>
      <c r="B4241">
        <v>1989</v>
      </c>
      <c r="C4241" t="s">
        <v>56</v>
      </c>
      <c r="D4241" t="s">
        <v>73</v>
      </c>
      <c r="E4241" t="s">
        <v>406</v>
      </c>
      <c r="F4241">
        <v>1</v>
      </c>
    </row>
    <row r="4242" spans="1:6" x14ac:dyDescent="0.35">
      <c r="A4242" t="s">
        <v>4321</v>
      </c>
      <c r="B4242">
        <v>1989</v>
      </c>
      <c r="C4242" t="s">
        <v>55</v>
      </c>
      <c r="D4242" t="s">
        <v>73</v>
      </c>
      <c r="E4242" t="s">
        <v>74</v>
      </c>
      <c r="F4242">
        <v>1</v>
      </c>
    </row>
    <row r="4243" spans="1:6" x14ac:dyDescent="0.35">
      <c r="A4243" t="s">
        <v>4322</v>
      </c>
      <c r="B4243">
        <v>1989</v>
      </c>
      <c r="C4243" t="s">
        <v>55</v>
      </c>
      <c r="D4243" t="s">
        <v>73</v>
      </c>
      <c r="E4243" t="s">
        <v>74</v>
      </c>
      <c r="F4243">
        <v>1</v>
      </c>
    </row>
    <row r="4244" spans="1:6" x14ac:dyDescent="0.35">
      <c r="A4244" t="s">
        <v>4323</v>
      </c>
      <c r="B4244">
        <v>1989</v>
      </c>
      <c r="C4244" t="s">
        <v>54</v>
      </c>
      <c r="D4244" t="s">
        <v>73</v>
      </c>
      <c r="E4244" t="s">
        <v>74</v>
      </c>
      <c r="F4244">
        <v>1</v>
      </c>
    </row>
    <row r="4245" spans="1:6" x14ac:dyDescent="0.35">
      <c r="A4245" t="s">
        <v>4324</v>
      </c>
      <c r="B4245">
        <v>1989</v>
      </c>
      <c r="C4245" t="s">
        <v>54</v>
      </c>
      <c r="D4245" t="s">
        <v>73</v>
      </c>
      <c r="E4245" t="s">
        <v>74</v>
      </c>
      <c r="F4245">
        <v>1</v>
      </c>
    </row>
    <row r="4246" spans="1:6" x14ac:dyDescent="0.35">
      <c r="A4246" t="s">
        <v>4325</v>
      </c>
      <c r="B4246">
        <v>1989</v>
      </c>
      <c r="C4246" t="s">
        <v>55</v>
      </c>
      <c r="D4246" t="s">
        <v>73</v>
      </c>
      <c r="E4246" t="s">
        <v>74</v>
      </c>
      <c r="F4246">
        <v>1</v>
      </c>
    </row>
    <row r="4247" spans="1:6" x14ac:dyDescent="0.35">
      <c r="A4247" t="s">
        <v>4326</v>
      </c>
      <c r="B4247">
        <v>1989</v>
      </c>
      <c r="C4247" t="s">
        <v>54</v>
      </c>
      <c r="D4247" t="s">
        <v>73</v>
      </c>
      <c r="E4247" t="s">
        <v>74</v>
      </c>
      <c r="F4247">
        <v>1</v>
      </c>
    </row>
    <row r="4248" spans="1:6" x14ac:dyDescent="0.35">
      <c r="A4248" t="s">
        <v>4327</v>
      </c>
      <c r="B4248">
        <v>1989</v>
      </c>
      <c r="C4248" t="s">
        <v>55</v>
      </c>
      <c r="D4248" t="s">
        <v>73</v>
      </c>
      <c r="E4248" t="s">
        <v>74</v>
      </c>
      <c r="F4248">
        <v>1</v>
      </c>
    </row>
    <row r="4249" spans="1:6" x14ac:dyDescent="0.35">
      <c r="A4249" t="s">
        <v>4328</v>
      </c>
      <c r="B4249">
        <v>1989</v>
      </c>
      <c r="C4249" t="s">
        <v>55</v>
      </c>
      <c r="D4249" t="s">
        <v>73</v>
      </c>
      <c r="E4249" t="s">
        <v>74</v>
      </c>
      <c r="F4249">
        <v>1</v>
      </c>
    </row>
    <row r="4250" spans="1:6" x14ac:dyDescent="0.35">
      <c r="A4250" t="s">
        <v>4329</v>
      </c>
      <c r="B4250">
        <v>1989</v>
      </c>
      <c r="C4250" t="s">
        <v>54</v>
      </c>
      <c r="D4250" t="s">
        <v>73</v>
      </c>
      <c r="E4250" t="s">
        <v>74</v>
      </c>
      <c r="F4250">
        <v>1</v>
      </c>
    </row>
    <row r="4251" spans="1:6" x14ac:dyDescent="0.35">
      <c r="A4251" t="s">
        <v>4330</v>
      </c>
      <c r="B4251">
        <v>1989</v>
      </c>
      <c r="C4251" t="s">
        <v>55</v>
      </c>
      <c r="D4251" t="s">
        <v>73</v>
      </c>
      <c r="E4251" t="s">
        <v>74</v>
      </c>
      <c r="F4251">
        <v>1</v>
      </c>
    </row>
    <row r="4252" spans="1:6" x14ac:dyDescent="0.35">
      <c r="A4252" t="s">
        <v>4331</v>
      </c>
      <c r="B4252">
        <v>1989</v>
      </c>
      <c r="C4252" t="s">
        <v>54</v>
      </c>
      <c r="D4252" t="s">
        <v>73</v>
      </c>
      <c r="E4252" t="s">
        <v>74</v>
      </c>
      <c r="F4252">
        <v>1</v>
      </c>
    </row>
    <row r="4253" spans="1:6" x14ac:dyDescent="0.35">
      <c r="A4253" t="s">
        <v>4332</v>
      </c>
      <c r="B4253">
        <v>1989</v>
      </c>
      <c r="C4253" t="s">
        <v>55</v>
      </c>
      <c r="D4253" t="s">
        <v>73</v>
      </c>
      <c r="E4253" t="s">
        <v>74</v>
      </c>
      <c r="F4253">
        <v>1</v>
      </c>
    </row>
    <row r="4254" spans="1:6" x14ac:dyDescent="0.35">
      <c r="A4254" t="s">
        <v>4333</v>
      </c>
      <c r="B4254">
        <v>1989</v>
      </c>
      <c r="C4254" t="s">
        <v>55</v>
      </c>
      <c r="D4254" t="s">
        <v>73</v>
      </c>
      <c r="E4254" t="s">
        <v>74</v>
      </c>
      <c r="F4254">
        <v>1</v>
      </c>
    </row>
    <row r="4255" spans="1:6" x14ac:dyDescent="0.35">
      <c r="A4255" t="s">
        <v>4334</v>
      </c>
      <c r="B4255">
        <v>1989</v>
      </c>
      <c r="C4255" t="s">
        <v>54</v>
      </c>
      <c r="D4255" t="s">
        <v>73</v>
      </c>
      <c r="E4255" t="s">
        <v>74</v>
      </c>
      <c r="F4255">
        <v>1</v>
      </c>
    </row>
    <row r="4256" spans="1:6" x14ac:dyDescent="0.35">
      <c r="A4256" t="s">
        <v>4335</v>
      </c>
      <c r="B4256">
        <v>1989</v>
      </c>
      <c r="C4256" t="s">
        <v>54</v>
      </c>
      <c r="D4256" t="s">
        <v>73</v>
      </c>
      <c r="E4256" t="s">
        <v>74</v>
      </c>
      <c r="F4256">
        <v>1</v>
      </c>
    </row>
    <row r="4257" spans="1:6" x14ac:dyDescent="0.35">
      <c r="A4257" t="s">
        <v>4336</v>
      </c>
      <c r="B4257">
        <v>1989</v>
      </c>
      <c r="C4257" t="s">
        <v>54</v>
      </c>
      <c r="D4257" t="s">
        <v>73</v>
      </c>
      <c r="E4257" t="s">
        <v>74</v>
      </c>
      <c r="F4257">
        <v>1</v>
      </c>
    </row>
    <row r="4258" spans="1:6" x14ac:dyDescent="0.35">
      <c r="A4258" t="s">
        <v>4337</v>
      </c>
      <c r="B4258">
        <v>1989</v>
      </c>
      <c r="C4258" t="s">
        <v>54</v>
      </c>
      <c r="D4258" t="s">
        <v>73</v>
      </c>
      <c r="E4258" t="s">
        <v>74</v>
      </c>
      <c r="F4258">
        <v>1</v>
      </c>
    </row>
    <row r="4259" spans="1:6" x14ac:dyDescent="0.35">
      <c r="A4259" t="s">
        <v>4338</v>
      </c>
      <c r="B4259">
        <v>1989</v>
      </c>
      <c r="C4259" t="s">
        <v>54</v>
      </c>
      <c r="D4259" t="s">
        <v>117</v>
      </c>
      <c r="E4259" t="s">
        <v>74</v>
      </c>
      <c r="F4259">
        <v>0</v>
      </c>
    </row>
    <row r="4260" spans="1:6" x14ac:dyDescent="0.35">
      <c r="A4260" t="s">
        <v>4339</v>
      </c>
      <c r="B4260">
        <v>1989</v>
      </c>
      <c r="C4260" t="s">
        <v>55</v>
      </c>
      <c r="D4260" t="s">
        <v>73</v>
      </c>
      <c r="E4260" t="s">
        <v>74</v>
      </c>
      <c r="F4260">
        <v>1</v>
      </c>
    </row>
    <row r="4261" spans="1:6" x14ac:dyDescent="0.35">
      <c r="A4261" t="s">
        <v>4340</v>
      </c>
      <c r="B4261">
        <v>1989</v>
      </c>
      <c r="C4261" t="s">
        <v>55</v>
      </c>
      <c r="D4261" t="s">
        <v>73</v>
      </c>
      <c r="E4261" t="s">
        <v>74</v>
      </c>
      <c r="F4261">
        <v>1</v>
      </c>
    </row>
    <row r="4262" spans="1:6" x14ac:dyDescent="0.35">
      <c r="A4262" t="s">
        <v>4341</v>
      </c>
      <c r="B4262">
        <v>1989</v>
      </c>
      <c r="C4262" t="s">
        <v>55</v>
      </c>
      <c r="D4262" t="s">
        <v>117</v>
      </c>
      <c r="E4262" t="s">
        <v>74</v>
      </c>
      <c r="F4262">
        <v>0</v>
      </c>
    </row>
    <row r="4263" spans="1:6" x14ac:dyDescent="0.35">
      <c r="A4263" t="s">
        <v>4342</v>
      </c>
      <c r="B4263">
        <v>1989</v>
      </c>
      <c r="C4263" t="s">
        <v>55</v>
      </c>
      <c r="D4263" t="s">
        <v>73</v>
      </c>
      <c r="E4263" t="s">
        <v>74</v>
      </c>
      <c r="F4263">
        <v>1</v>
      </c>
    </row>
    <row r="4264" spans="1:6" x14ac:dyDescent="0.35">
      <c r="A4264" t="s">
        <v>4343</v>
      </c>
      <c r="B4264">
        <v>1989</v>
      </c>
      <c r="C4264" t="s">
        <v>54</v>
      </c>
      <c r="D4264" t="s">
        <v>73</v>
      </c>
      <c r="E4264" t="s">
        <v>74</v>
      </c>
      <c r="F4264">
        <v>1</v>
      </c>
    </row>
    <row r="4265" spans="1:6" x14ac:dyDescent="0.35">
      <c r="A4265" t="s">
        <v>4344</v>
      </c>
      <c r="B4265">
        <v>1989</v>
      </c>
      <c r="C4265" t="s">
        <v>55</v>
      </c>
      <c r="D4265" t="s">
        <v>73</v>
      </c>
      <c r="E4265" t="s">
        <v>74</v>
      </c>
      <c r="F4265">
        <v>1</v>
      </c>
    </row>
    <row r="4266" spans="1:6" x14ac:dyDescent="0.35">
      <c r="A4266" t="s">
        <v>4345</v>
      </c>
      <c r="B4266">
        <v>1989</v>
      </c>
      <c r="C4266" t="s">
        <v>54</v>
      </c>
      <c r="D4266" t="s">
        <v>73</v>
      </c>
      <c r="E4266" t="s">
        <v>74</v>
      </c>
      <c r="F4266">
        <v>1</v>
      </c>
    </row>
    <row r="4267" spans="1:6" x14ac:dyDescent="0.35">
      <c r="A4267" t="s">
        <v>4346</v>
      </c>
      <c r="B4267">
        <v>1989</v>
      </c>
      <c r="C4267" t="s">
        <v>56</v>
      </c>
      <c r="D4267" t="s">
        <v>73</v>
      </c>
      <c r="E4267" t="s">
        <v>406</v>
      </c>
      <c r="F4267">
        <v>1</v>
      </c>
    </row>
    <row r="4268" spans="1:6" x14ac:dyDescent="0.35">
      <c r="A4268" t="s">
        <v>4347</v>
      </c>
      <c r="B4268">
        <v>1989</v>
      </c>
      <c r="C4268" t="s">
        <v>56</v>
      </c>
      <c r="D4268" t="s">
        <v>73</v>
      </c>
      <c r="E4268" t="s">
        <v>406</v>
      </c>
      <c r="F4268">
        <v>1</v>
      </c>
    </row>
    <row r="4269" spans="1:6" x14ac:dyDescent="0.35">
      <c r="A4269" t="s">
        <v>4348</v>
      </c>
      <c r="B4269">
        <v>1989</v>
      </c>
      <c r="C4269" t="s">
        <v>56</v>
      </c>
      <c r="D4269" t="s">
        <v>73</v>
      </c>
      <c r="E4269" t="s">
        <v>406</v>
      </c>
      <c r="F4269">
        <v>1</v>
      </c>
    </row>
    <row r="4270" spans="1:6" x14ac:dyDescent="0.35">
      <c r="A4270" t="s">
        <v>4349</v>
      </c>
      <c r="B4270">
        <v>1989</v>
      </c>
      <c r="C4270" t="s">
        <v>56</v>
      </c>
      <c r="D4270" t="s">
        <v>73</v>
      </c>
      <c r="E4270" t="s">
        <v>406</v>
      </c>
      <c r="F4270">
        <v>1</v>
      </c>
    </row>
    <row r="4271" spans="1:6" x14ac:dyDescent="0.35">
      <c r="A4271" t="s">
        <v>4350</v>
      </c>
      <c r="B4271">
        <v>1989</v>
      </c>
      <c r="C4271" t="s">
        <v>55</v>
      </c>
      <c r="D4271" t="s">
        <v>73</v>
      </c>
      <c r="E4271" t="s">
        <v>406</v>
      </c>
      <c r="F4271">
        <v>1</v>
      </c>
    </row>
    <row r="4272" spans="1:6" x14ac:dyDescent="0.35">
      <c r="A4272" t="s">
        <v>4351</v>
      </c>
      <c r="B4272">
        <v>1989</v>
      </c>
      <c r="C4272" t="s">
        <v>55</v>
      </c>
      <c r="D4272" t="s">
        <v>441</v>
      </c>
      <c r="E4272" t="s">
        <v>406</v>
      </c>
      <c r="F4272">
        <v>1</v>
      </c>
    </row>
    <row r="4273" spans="1:6" x14ac:dyDescent="0.35">
      <c r="A4273" t="s">
        <v>4352</v>
      </c>
      <c r="B4273">
        <v>1989</v>
      </c>
      <c r="C4273" t="s">
        <v>56</v>
      </c>
      <c r="D4273" t="s">
        <v>73</v>
      </c>
      <c r="E4273" t="s">
        <v>406</v>
      </c>
      <c r="F4273">
        <v>1</v>
      </c>
    </row>
    <row r="4274" spans="1:6" x14ac:dyDescent="0.35">
      <c r="A4274" t="s">
        <v>4353</v>
      </c>
      <c r="B4274">
        <v>1989</v>
      </c>
      <c r="C4274" t="s">
        <v>56</v>
      </c>
      <c r="D4274" t="s">
        <v>117</v>
      </c>
      <c r="E4274" t="s">
        <v>406</v>
      </c>
      <c r="F4274">
        <v>1</v>
      </c>
    </row>
    <row r="4275" spans="1:6" x14ac:dyDescent="0.35">
      <c r="A4275" t="s">
        <v>4354</v>
      </c>
      <c r="B4275">
        <v>1989</v>
      </c>
      <c r="C4275" t="s">
        <v>56</v>
      </c>
      <c r="D4275" t="s">
        <v>73</v>
      </c>
      <c r="E4275" t="s">
        <v>406</v>
      </c>
      <c r="F4275">
        <v>1</v>
      </c>
    </row>
    <row r="4276" spans="1:6" x14ac:dyDescent="0.35">
      <c r="A4276" t="s">
        <v>4355</v>
      </c>
      <c r="B4276">
        <v>1989</v>
      </c>
      <c r="C4276" t="s">
        <v>56</v>
      </c>
      <c r="D4276" t="s">
        <v>73</v>
      </c>
      <c r="E4276" t="s">
        <v>406</v>
      </c>
      <c r="F4276">
        <v>1</v>
      </c>
    </row>
    <row r="4277" spans="1:6" x14ac:dyDescent="0.35">
      <c r="A4277" t="s">
        <v>4356</v>
      </c>
      <c r="B4277">
        <v>1989</v>
      </c>
      <c r="C4277" t="s">
        <v>56</v>
      </c>
      <c r="D4277" t="s">
        <v>73</v>
      </c>
      <c r="E4277" t="s">
        <v>406</v>
      </c>
      <c r="F4277">
        <v>1</v>
      </c>
    </row>
    <row r="4278" spans="1:6" x14ac:dyDescent="0.35">
      <c r="A4278" t="s">
        <v>4357</v>
      </c>
      <c r="B4278">
        <v>1989</v>
      </c>
      <c r="C4278" t="s">
        <v>56</v>
      </c>
      <c r="D4278" t="s">
        <v>117</v>
      </c>
      <c r="E4278" t="s">
        <v>406</v>
      </c>
      <c r="F4278">
        <v>1</v>
      </c>
    </row>
    <row r="4279" spans="1:6" x14ac:dyDescent="0.35">
      <c r="A4279" t="s">
        <v>4358</v>
      </c>
      <c r="B4279">
        <v>1989</v>
      </c>
      <c r="C4279" t="s">
        <v>54</v>
      </c>
      <c r="D4279" t="s">
        <v>73</v>
      </c>
      <c r="E4279" t="s">
        <v>406</v>
      </c>
      <c r="F4279">
        <v>1</v>
      </c>
    </row>
    <row r="4280" spans="1:6" x14ac:dyDescent="0.35">
      <c r="A4280" t="s">
        <v>4359</v>
      </c>
      <c r="B4280">
        <v>1989</v>
      </c>
      <c r="C4280" t="s">
        <v>55</v>
      </c>
      <c r="D4280" t="s">
        <v>73</v>
      </c>
      <c r="E4280" t="s">
        <v>406</v>
      </c>
      <c r="F4280">
        <v>1</v>
      </c>
    </row>
    <row r="4281" spans="1:6" x14ac:dyDescent="0.35">
      <c r="A4281" t="s">
        <v>4360</v>
      </c>
      <c r="B4281">
        <v>1989</v>
      </c>
      <c r="C4281" t="s">
        <v>55</v>
      </c>
      <c r="D4281" t="s">
        <v>73</v>
      </c>
      <c r="E4281" t="s">
        <v>406</v>
      </c>
      <c r="F4281">
        <v>1</v>
      </c>
    </row>
    <row r="4282" spans="1:6" x14ac:dyDescent="0.35">
      <c r="A4282" t="s">
        <v>4361</v>
      </c>
      <c r="B4282">
        <v>1989</v>
      </c>
      <c r="C4282" t="s">
        <v>54</v>
      </c>
      <c r="D4282" t="s">
        <v>73</v>
      </c>
      <c r="E4282" t="s">
        <v>406</v>
      </c>
      <c r="F4282">
        <v>1</v>
      </c>
    </row>
    <row r="4283" spans="1:6" x14ac:dyDescent="0.35">
      <c r="A4283" t="s">
        <v>4362</v>
      </c>
      <c r="B4283">
        <v>1989</v>
      </c>
      <c r="C4283" t="s">
        <v>54</v>
      </c>
      <c r="D4283" t="s">
        <v>73</v>
      </c>
      <c r="E4283" t="s">
        <v>406</v>
      </c>
      <c r="F4283">
        <v>1</v>
      </c>
    </row>
    <row r="4284" spans="1:6" x14ac:dyDescent="0.35">
      <c r="A4284" t="s">
        <v>4363</v>
      </c>
      <c r="B4284">
        <v>1989</v>
      </c>
      <c r="C4284" t="s">
        <v>54</v>
      </c>
      <c r="D4284" t="s">
        <v>73</v>
      </c>
      <c r="E4284" t="s">
        <v>74</v>
      </c>
      <c r="F4284">
        <v>1</v>
      </c>
    </row>
    <row r="4285" spans="1:6" x14ac:dyDescent="0.35">
      <c r="A4285" t="s">
        <v>4364</v>
      </c>
      <c r="B4285">
        <v>1989</v>
      </c>
      <c r="C4285" t="s">
        <v>55</v>
      </c>
      <c r="D4285" t="s">
        <v>73</v>
      </c>
      <c r="E4285" t="s">
        <v>74</v>
      </c>
      <c r="F4285">
        <v>1</v>
      </c>
    </row>
    <row r="4286" spans="1:6" x14ac:dyDescent="0.35">
      <c r="A4286" t="s">
        <v>4365</v>
      </c>
      <c r="B4286">
        <v>1989</v>
      </c>
      <c r="C4286" t="s">
        <v>54</v>
      </c>
      <c r="D4286" t="s">
        <v>73</v>
      </c>
      <c r="E4286" t="s">
        <v>74</v>
      </c>
      <c r="F4286">
        <v>1</v>
      </c>
    </row>
    <row r="4287" spans="1:6" x14ac:dyDescent="0.35">
      <c r="A4287" t="s">
        <v>4366</v>
      </c>
      <c r="B4287">
        <v>1989</v>
      </c>
      <c r="C4287" t="s">
        <v>54</v>
      </c>
      <c r="D4287" t="s">
        <v>73</v>
      </c>
      <c r="E4287" t="s">
        <v>74</v>
      </c>
      <c r="F4287">
        <v>1</v>
      </c>
    </row>
    <row r="4288" spans="1:6" x14ac:dyDescent="0.35">
      <c r="A4288" t="s">
        <v>4367</v>
      </c>
      <c r="B4288">
        <v>1989</v>
      </c>
      <c r="C4288" t="s">
        <v>56</v>
      </c>
      <c r="D4288" t="s">
        <v>73</v>
      </c>
      <c r="E4288" t="s">
        <v>74</v>
      </c>
      <c r="F4288">
        <v>1</v>
      </c>
    </row>
    <row r="4289" spans="1:6" x14ac:dyDescent="0.35">
      <c r="A4289" t="s">
        <v>4368</v>
      </c>
      <c r="B4289">
        <v>1989</v>
      </c>
      <c r="C4289" t="s">
        <v>56</v>
      </c>
      <c r="D4289" t="s">
        <v>73</v>
      </c>
      <c r="E4289" t="s">
        <v>74</v>
      </c>
      <c r="F4289">
        <v>1</v>
      </c>
    </row>
    <row r="4290" spans="1:6" x14ac:dyDescent="0.35">
      <c r="A4290" t="s">
        <v>4369</v>
      </c>
      <c r="B4290">
        <v>1989</v>
      </c>
      <c r="C4290" t="s">
        <v>56</v>
      </c>
      <c r="D4290" t="s">
        <v>73</v>
      </c>
      <c r="E4290" t="s">
        <v>74</v>
      </c>
      <c r="F4290">
        <v>1</v>
      </c>
    </row>
    <row r="4291" spans="1:6" x14ac:dyDescent="0.35">
      <c r="A4291" t="s">
        <v>4370</v>
      </c>
      <c r="B4291">
        <v>1989</v>
      </c>
      <c r="C4291" t="s">
        <v>56</v>
      </c>
      <c r="D4291" t="s">
        <v>73</v>
      </c>
      <c r="E4291" t="s">
        <v>74</v>
      </c>
      <c r="F4291">
        <v>1</v>
      </c>
    </row>
    <row r="4292" spans="1:6" x14ac:dyDescent="0.35">
      <c r="A4292" t="s">
        <v>4371</v>
      </c>
      <c r="B4292">
        <v>1989</v>
      </c>
      <c r="C4292" t="s">
        <v>56</v>
      </c>
      <c r="D4292" t="s">
        <v>73</v>
      </c>
      <c r="E4292" t="s">
        <v>74</v>
      </c>
      <c r="F4292">
        <v>1</v>
      </c>
    </row>
    <row r="4293" spans="1:6" x14ac:dyDescent="0.35">
      <c r="A4293" t="s">
        <v>4372</v>
      </c>
      <c r="B4293">
        <v>1989</v>
      </c>
      <c r="C4293" t="s">
        <v>56</v>
      </c>
      <c r="D4293" t="s">
        <v>73</v>
      </c>
      <c r="E4293" t="s">
        <v>74</v>
      </c>
      <c r="F4293">
        <v>1</v>
      </c>
    </row>
    <row r="4294" spans="1:6" x14ac:dyDescent="0.35">
      <c r="A4294" t="s">
        <v>4373</v>
      </c>
      <c r="B4294">
        <v>1989</v>
      </c>
      <c r="C4294" t="s">
        <v>56</v>
      </c>
      <c r="D4294" t="s">
        <v>117</v>
      </c>
      <c r="E4294" t="s">
        <v>74</v>
      </c>
      <c r="F4294">
        <v>1</v>
      </c>
    </row>
    <row r="4295" spans="1:6" x14ac:dyDescent="0.35">
      <c r="A4295" t="s">
        <v>4374</v>
      </c>
      <c r="B4295">
        <v>1989</v>
      </c>
      <c r="C4295" t="s">
        <v>56</v>
      </c>
      <c r="D4295" t="s">
        <v>73</v>
      </c>
      <c r="E4295" t="s">
        <v>74</v>
      </c>
      <c r="F4295">
        <v>1</v>
      </c>
    </row>
    <row r="4296" spans="1:6" x14ac:dyDescent="0.35">
      <c r="A4296" t="s">
        <v>4375</v>
      </c>
      <c r="B4296">
        <v>1989</v>
      </c>
      <c r="C4296" t="s">
        <v>56</v>
      </c>
      <c r="D4296" t="s">
        <v>73</v>
      </c>
      <c r="E4296" t="s">
        <v>74</v>
      </c>
      <c r="F4296">
        <v>1</v>
      </c>
    </row>
    <row r="4297" spans="1:6" x14ac:dyDescent="0.35">
      <c r="A4297" t="s">
        <v>4376</v>
      </c>
      <c r="B4297">
        <v>1989</v>
      </c>
      <c r="C4297" t="s">
        <v>54</v>
      </c>
      <c r="D4297" t="s">
        <v>73</v>
      </c>
      <c r="E4297" t="s">
        <v>74</v>
      </c>
      <c r="F4297">
        <v>1</v>
      </c>
    </row>
    <row r="4298" spans="1:6" x14ac:dyDescent="0.35">
      <c r="A4298" t="s">
        <v>4377</v>
      </c>
      <c r="B4298">
        <v>1989</v>
      </c>
      <c r="C4298" t="s">
        <v>56</v>
      </c>
      <c r="D4298" t="s">
        <v>73</v>
      </c>
      <c r="E4298" t="s">
        <v>74</v>
      </c>
      <c r="F4298">
        <v>1</v>
      </c>
    </row>
    <row r="4299" spans="1:6" x14ac:dyDescent="0.35">
      <c r="A4299" t="s">
        <v>4378</v>
      </c>
      <c r="B4299">
        <v>1989</v>
      </c>
      <c r="C4299" t="s">
        <v>55</v>
      </c>
      <c r="D4299" t="s">
        <v>73</v>
      </c>
      <c r="E4299" t="s">
        <v>74</v>
      </c>
      <c r="F4299">
        <v>1</v>
      </c>
    </row>
    <row r="4300" spans="1:6" x14ac:dyDescent="0.35">
      <c r="A4300" t="s">
        <v>4379</v>
      </c>
      <c r="B4300">
        <v>1989</v>
      </c>
      <c r="C4300" t="s">
        <v>55</v>
      </c>
      <c r="D4300" t="s">
        <v>73</v>
      </c>
      <c r="E4300" t="s">
        <v>406</v>
      </c>
      <c r="F4300">
        <v>1</v>
      </c>
    </row>
    <row r="4301" spans="1:6" x14ac:dyDescent="0.35">
      <c r="A4301" t="s">
        <v>4380</v>
      </c>
      <c r="B4301">
        <v>1989</v>
      </c>
      <c r="C4301" t="s">
        <v>55</v>
      </c>
      <c r="D4301" t="s">
        <v>73</v>
      </c>
      <c r="E4301" t="s">
        <v>76</v>
      </c>
      <c r="F4301">
        <v>1</v>
      </c>
    </row>
    <row r="4302" spans="1:6" x14ac:dyDescent="0.35">
      <c r="A4302" t="s">
        <v>4381</v>
      </c>
      <c r="B4302">
        <v>1989</v>
      </c>
      <c r="C4302" t="s">
        <v>55</v>
      </c>
      <c r="D4302" t="s">
        <v>73</v>
      </c>
      <c r="E4302" t="s">
        <v>76</v>
      </c>
      <c r="F4302">
        <v>1</v>
      </c>
    </row>
    <row r="4303" spans="1:6" x14ac:dyDescent="0.35">
      <c r="A4303" t="s">
        <v>4382</v>
      </c>
      <c r="B4303">
        <v>1989</v>
      </c>
      <c r="C4303" t="s">
        <v>54</v>
      </c>
      <c r="D4303" t="s">
        <v>73</v>
      </c>
      <c r="E4303" t="s">
        <v>76</v>
      </c>
      <c r="F4303">
        <v>1</v>
      </c>
    </row>
    <row r="4304" spans="1:6" x14ac:dyDescent="0.35">
      <c r="A4304" t="s">
        <v>4383</v>
      </c>
      <c r="B4304">
        <v>1989</v>
      </c>
      <c r="C4304" t="s">
        <v>56</v>
      </c>
      <c r="D4304" t="s">
        <v>73</v>
      </c>
      <c r="E4304" t="s">
        <v>76</v>
      </c>
      <c r="F4304">
        <v>1</v>
      </c>
    </row>
    <row r="4305" spans="1:6" x14ac:dyDescent="0.35">
      <c r="A4305" t="s">
        <v>4384</v>
      </c>
      <c r="B4305">
        <v>1989</v>
      </c>
      <c r="C4305" t="s">
        <v>56</v>
      </c>
      <c r="D4305" t="s">
        <v>73</v>
      </c>
      <c r="E4305" t="s">
        <v>76</v>
      </c>
      <c r="F4305">
        <v>1</v>
      </c>
    </row>
    <row r="4306" spans="1:6" x14ac:dyDescent="0.35">
      <c r="A4306" t="s">
        <v>4385</v>
      </c>
      <c r="B4306">
        <v>1989</v>
      </c>
      <c r="C4306" t="s">
        <v>56</v>
      </c>
      <c r="D4306" t="s">
        <v>73</v>
      </c>
      <c r="E4306" t="s">
        <v>76</v>
      </c>
      <c r="F4306">
        <v>1</v>
      </c>
    </row>
    <row r="4307" spans="1:6" x14ac:dyDescent="0.35">
      <c r="A4307" t="s">
        <v>4386</v>
      </c>
      <c r="B4307">
        <v>1989</v>
      </c>
      <c r="C4307" t="s">
        <v>56</v>
      </c>
      <c r="D4307" t="s">
        <v>73</v>
      </c>
      <c r="E4307" t="s">
        <v>76</v>
      </c>
      <c r="F4307">
        <v>1</v>
      </c>
    </row>
    <row r="4308" spans="1:6" x14ac:dyDescent="0.35">
      <c r="A4308" t="s">
        <v>4387</v>
      </c>
      <c r="B4308">
        <v>1989</v>
      </c>
      <c r="C4308" t="s">
        <v>56</v>
      </c>
      <c r="D4308" t="s">
        <v>73</v>
      </c>
      <c r="E4308" t="s">
        <v>76</v>
      </c>
      <c r="F4308">
        <v>1</v>
      </c>
    </row>
    <row r="4309" spans="1:6" x14ac:dyDescent="0.35">
      <c r="A4309" t="s">
        <v>4388</v>
      </c>
      <c r="B4309">
        <v>1989</v>
      </c>
      <c r="C4309" t="s">
        <v>56</v>
      </c>
      <c r="D4309" t="s">
        <v>73</v>
      </c>
      <c r="E4309" t="s">
        <v>76</v>
      </c>
      <c r="F4309">
        <v>1</v>
      </c>
    </row>
    <row r="4310" spans="1:6" x14ac:dyDescent="0.35">
      <c r="A4310" t="s">
        <v>4389</v>
      </c>
      <c r="B4310">
        <v>1989</v>
      </c>
      <c r="C4310" t="s">
        <v>56</v>
      </c>
      <c r="D4310" t="s">
        <v>73</v>
      </c>
      <c r="E4310" t="s">
        <v>76</v>
      </c>
      <c r="F4310">
        <v>1</v>
      </c>
    </row>
    <row r="4311" spans="1:6" x14ac:dyDescent="0.35">
      <c r="A4311" t="s">
        <v>4390</v>
      </c>
      <c r="B4311">
        <v>1989</v>
      </c>
      <c r="C4311" t="s">
        <v>56</v>
      </c>
      <c r="D4311" t="s">
        <v>73</v>
      </c>
      <c r="E4311" t="s">
        <v>76</v>
      </c>
      <c r="F4311">
        <v>1</v>
      </c>
    </row>
    <row r="4312" spans="1:6" x14ac:dyDescent="0.35">
      <c r="A4312" t="s">
        <v>4391</v>
      </c>
      <c r="B4312">
        <v>1989</v>
      </c>
      <c r="C4312" t="s">
        <v>56</v>
      </c>
      <c r="D4312" t="s">
        <v>73</v>
      </c>
      <c r="E4312" t="s">
        <v>76</v>
      </c>
      <c r="F4312">
        <v>1</v>
      </c>
    </row>
    <row r="4313" spans="1:6" x14ac:dyDescent="0.35">
      <c r="A4313" t="s">
        <v>4392</v>
      </c>
      <c r="B4313">
        <v>1989</v>
      </c>
      <c r="C4313" t="s">
        <v>56</v>
      </c>
      <c r="D4313" t="s">
        <v>73</v>
      </c>
      <c r="E4313" t="s">
        <v>76</v>
      </c>
      <c r="F4313">
        <v>1</v>
      </c>
    </row>
    <row r="4314" spans="1:6" x14ac:dyDescent="0.35">
      <c r="A4314" t="s">
        <v>4393</v>
      </c>
      <c r="B4314">
        <v>1989</v>
      </c>
      <c r="C4314" t="s">
        <v>56</v>
      </c>
      <c r="D4314" t="s">
        <v>73</v>
      </c>
      <c r="E4314" t="s">
        <v>76</v>
      </c>
      <c r="F4314">
        <v>1</v>
      </c>
    </row>
    <row r="4315" spans="1:6" x14ac:dyDescent="0.35">
      <c r="A4315" t="s">
        <v>4394</v>
      </c>
      <c r="B4315">
        <v>1989</v>
      </c>
      <c r="C4315" t="s">
        <v>55</v>
      </c>
      <c r="D4315" t="s">
        <v>73</v>
      </c>
      <c r="E4315" t="s">
        <v>76</v>
      </c>
      <c r="F4315">
        <v>1</v>
      </c>
    </row>
    <row r="4316" spans="1:6" x14ac:dyDescent="0.35">
      <c r="A4316" t="s">
        <v>4395</v>
      </c>
      <c r="B4316">
        <v>1989</v>
      </c>
      <c r="C4316" t="s">
        <v>54</v>
      </c>
      <c r="D4316" t="s">
        <v>73</v>
      </c>
      <c r="E4316" t="s">
        <v>76</v>
      </c>
      <c r="F4316">
        <v>1</v>
      </c>
    </row>
    <row r="4317" spans="1:6" x14ac:dyDescent="0.35">
      <c r="A4317" t="s">
        <v>4396</v>
      </c>
      <c r="B4317">
        <v>1989</v>
      </c>
      <c r="C4317" t="s">
        <v>56</v>
      </c>
      <c r="D4317" t="s">
        <v>73</v>
      </c>
      <c r="E4317" t="s">
        <v>76</v>
      </c>
      <c r="F4317">
        <v>1</v>
      </c>
    </row>
    <row r="4318" spans="1:6" x14ac:dyDescent="0.35">
      <c r="A4318" t="s">
        <v>4397</v>
      </c>
      <c r="B4318">
        <v>1989</v>
      </c>
      <c r="C4318" t="s">
        <v>56</v>
      </c>
      <c r="D4318" t="s">
        <v>73</v>
      </c>
      <c r="E4318" t="s">
        <v>76</v>
      </c>
      <c r="F4318">
        <v>1</v>
      </c>
    </row>
    <row r="4319" spans="1:6" x14ac:dyDescent="0.35">
      <c r="A4319" t="s">
        <v>4398</v>
      </c>
      <c r="B4319">
        <v>1989</v>
      </c>
      <c r="C4319" t="s">
        <v>56</v>
      </c>
      <c r="D4319" t="s">
        <v>73</v>
      </c>
      <c r="E4319" t="s">
        <v>76</v>
      </c>
      <c r="F4319">
        <v>1</v>
      </c>
    </row>
    <row r="4320" spans="1:6" x14ac:dyDescent="0.35">
      <c r="A4320" t="s">
        <v>4399</v>
      </c>
      <c r="B4320">
        <v>1989</v>
      </c>
      <c r="C4320" t="s">
        <v>56</v>
      </c>
      <c r="D4320" t="s">
        <v>73</v>
      </c>
      <c r="E4320" t="s">
        <v>76</v>
      </c>
      <c r="F4320">
        <v>1</v>
      </c>
    </row>
    <row r="4321" spans="1:6" x14ac:dyDescent="0.35">
      <c r="A4321" t="s">
        <v>4400</v>
      </c>
      <c r="B4321">
        <v>1989</v>
      </c>
      <c r="C4321" t="s">
        <v>56</v>
      </c>
      <c r="D4321" t="s">
        <v>73</v>
      </c>
      <c r="E4321" t="s">
        <v>76</v>
      </c>
      <c r="F4321">
        <v>1</v>
      </c>
    </row>
    <row r="4322" spans="1:6" x14ac:dyDescent="0.35">
      <c r="A4322" t="s">
        <v>4401</v>
      </c>
      <c r="B4322">
        <v>1989</v>
      </c>
      <c r="C4322" t="s">
        <v>56</v>
      </c>
      <c r="D4322" t="s">
        <v>73</v>
      </c>
      <c r="E4322" t="s">
        <v>76</v>
      </c>
      <c r="F4322">
        <v>1</v>
      </c>
    </row>
    <row r="4323" spans="1:6" x14ac:dyDescent="0.35">
      <c r="A4323" t="s">
        <v>4402</v>
      </c>
      <c r="B4323">
        <v>1989</v>
      </c>
      <c r="C4323" t="s">
        <v>56</v>
      </c>
      <c r="D4323" t="s">
        <v>73</v>
      </c>
      <c r="E4323" t="s">
        <v>76</v>
      </c>
      <c r="F4323">
        <v>1</v>
      </c>
    </row>
    <row r="4324" spans="1:6" x14ac:dyDescent="0.35">
      <c r="A4324" t="s">
        <v>4403</v>
      </c>
      <c r="B4324">
        <v>1989</v>
      </c>
      <c r="C4324" t="s">
        <v>54</v>
      </c>
      <c r="D4324" t="s">
        <v>73</v>
      </c>
      <c r="E4324" t="s">
        <v>76</v>
      </c>
      <c r="F4324">
        <v>1</v>
      </c>
    </row>
    <row r="4325" spans="1:6" x14ac:dyDescent="0.35">
      <c r="A4325" t="s">
        <v>4404</v>
      </c>
      <c r="B4325">
        <v>1989</v>
      </c>
      <c r="C4325" t="s">
        <v>55</v>
      </c>
      <c r="D4325" t="s">
        <v>73</v>
      </c>
      <c r="E4325" t="s">
        <v>76</v>
      </c>
      <c r="F4325">
        <v>1</v>
      </c>
    </row>
    <row r="4326" spans="1:6" x14ac:dyDescent="0.35">
      <c r="A4326" t="s">
        <v>4405</v>
      </c>
      <c r="B4326">
        <v>1989</v>
      </c>
      <c r="C4326" t="s">
        <v>55</v>
      </c>
      <c r="D4326" t="s">
        <v>73</v>
      </c>
      <c r="E4326" t="s">
        <v>76</v>
      </c>
      <c r="F4326">
        <v>1</v>
      </c>
    </row>
    <row r="4327" spans="1:6" x14ac:dyDescent="0.35">
      <c r="A4327" t="s">
        <v>4406</v>
      </c>
      <c r="B4327">
        <v>1989</v>
      </c>
      <c r="C4327" t="s">
        <v>54</v>
      </c>
      <c r="D4327" t="s">
        <v>73</v>
      </c>
      <c r="E4327" t="s">
        <v>76</v>
      </c>
      <c r="F4327">
        <v>1</v>
      </c>
    </row>
    <row r="4328" spans="1:6" x14ac:dyDescent="0.35">
      <c r="A4328" t="s">
        <v>4407</v>
      </c>
      <c r="B4328">
        <v>1989</v>
      </c>
      <c r="C4328" t="s">
        <v>54</v>
      </c>
      <c r="D4328" t="s">
        <v>73</v>
      </c>
      <c r="E4328" t="s">
        <v>76</v>
      </c>
      <c r="F4328">
        <v>1</v>
      </c>
    </row>
    <row r="4329" spans="1:6" x14ac:dyDescent="0.35">
      <c r="A4329" t="s">
        <v>4408</v>
      </c>
      <c r="B4329">
        <v>1989</v>
      </c>
      <c r="C4329" t="s">
        <v>54</v>
      </c>
      <c r="D4329" t="s">
        <v>73</v>
      </c>
      <c r="E4329" t="s">
        <v>76</v>
      </c>
      <c r="F4329">
        <v>1</v>
      </c>
    </row>
    <row r="4330" spans="1:6" x14ac:dyDescent="0.35">
      <c r="A4330" t="s">
        <v>4409</v>
      </c>
      <c r="B4330">
        <v>1989</v>
      </c>
      <c r="C4330" t="s">
        <v>54</v>
      </c>
      <c r="D4330" t="s">
        <v>73</v>
      </c>
      <c r="E4330" t="s">
        <v>76</v>
      </c>
      <c r="F4330">
        <v>1</v>
      </c>
    </row>
    <row r="4331" spans="1:6" x14ac:dyDescent="0.35">
      <c r="A4331" t="s">
        <v>4410</v>
      </c>
      <c r="B4331">
        <v>1989</v>
      </c>
      <c r="C4331" t="s">
        <v>56</v>
      </c>
      <c r="D4331" t="s">
        <v>73</v>
      </c>
      <c r="E4331" t="s">
        <v>76</v>
      </c>
      <c r="F4331">
        <v>1</v>
      </c>
    </row>
    <row r="4332" spans="1:6" x14ac:dyDescent="0.35">
      <c r="A4332" t="s">
        <v>4411</v>
      </c>
      <c r="B4332">
        <v>1989</v>
      </c>
      <c r="C4332" t="s">
        <v>56</v>
      </c>
      <c r="D4332" t="s">
        <v>73</v>
      </c>
      <c r="E4332" t="s">
        <v>76</v>
      </c>
      <c r="F4332">
        <v>1</v>
      </c>
    </row>
    <row r="4333" spans="1:6" x14ac:dyDescent="0.35">
      <c r="A4333" t="s">
        <v>4412</v>
      </c>
      <c r="B4333">
        <v>1989</v>
      </c>
      <c r="C4333" t="s">
        <v>56</v>
      </c>
      <c r="D4333" t="s">
        <v>73</v>
      </c>
      <c r="E4333" t="s">
        <v>76</v>
      </c>
      <c r="F4333">
        <v>1</v>
      </c>
    </row>
    <row r="4334" spans="1:6" x14ac:dyDescent="0.35">
      <c r="A4334" t="s">
        <v>4413</v>
      </c>
      <c r="B4334">
        <v>1989</v>
      </c>
      <c r="C4334" t="s">
        <v>56</v>
      </c>
      <c r="D4334" t="s">
        <v>73</v>
      </c>
      <c r="E4334" t="s">
        <v>76</v>
      </c>
      <c r="F4334">
        <v>1</v>
      </c>
    </row>
    <row r="4335" spans="1:6" x14ac:dyDescent="0.35">
      <c r="A4335" t="s">
        <v>4414</v>
      </c>
      <c r="B4335">
        <v>1989</v>
      </c>
      <c r="C4335" t="s">
        <v>56</v>
      </c>
      <c r="D4335" t="s">
        <v>73</v>
      </c>
      <c r="E4335" t="s">
        <v>76</v>
      </c>
      <c r="F4335">
        <v>1</v>
      </c>
    </row>
    <row r="4336" spans="1:6" x14ac:dyDescent="0.35">
      <c r="A4336" t="s">
        <v>4415</v>
      </c>
      <c r="B4336">
        <v>1989</v>
      </c>
      <c r="C4336" t="s">
        <v>54</v>
      </c>
      <c r="D4336" t="s">
        <v>73</v>
      </c>
      <c r="E4336" t="s">
        <v>76</v>
      </c>
      <c r="F4336">
        <v>1</v>
      </c>
    </row>
    <row r="4337" spans="1:6" x14ac:dyDescent="0.35">
      <c r="A4337" t="s">
        <v>4416</v>
      </c>
      <c r="B4337">
        <v>1989</v>
      </c>
      <c r="C4337" t="s">
        <v>55</v>
      </c>
      <c r="D4337" t="s">
        <v>73</v>
      </c>
      <c r="E4337" t="s">
        <v>76</v>
      </c>
      <c r="F4337">
        <v>1</v>
      </c>
    </row>
    <row r="4338" spans="1:6" x14ac:dyDescent="0.35">
      <c r="A4338" t="s">
        <v>4417</v>
      </c>
      <c r="B4338">
        <v>1989</v>
      </c>
      <c r="C4338" t="s">
        <v>55</v>
      </c>
      <c r="D4338" t="s">
        <v>73</v>
      </c>
      <c r="E4338" t="s">
        <v>76</v>
      </c>
      <c r="F4338">
        <v>1</v>
      </c>
    </row>
    <row r="4339" spans="1:6" x14ac:dyDescent="0.35">
      <c r="A4339" t="s">
        <v>4418</v>
      </c>
      <c r="B4339">
        <v>1989</v>
      </c>
      <c r="C4339" t="s">
        <v>55</v>
      </c>
      <c r="D4339" t="s">
        <v>73</v>
      </c>
      <c r="E4339" t="s">
        <v>76</v>
      </c>
      <c r="F4339">
        <v>1</v>
      </c>
    </row>
    <row r="4340" spans="1:6" x14ac:dyDescent="0.35">
      <c r="A4340" t="s">
        <v>4419</v>
      </c>
      <c r="B4340">
        <v>1989</v>
      </c>
      <c r="C4340" t="s">
        <v>54</v>
      </c>
      <c r="D4340" t="s">
        <v>73</v>
      </c>
      <c r="E4340" t="s">
        <v>76</v>
      </c>
      <c r="F4340">
        <v>1</v>
      </c>
    </row>
    <row r="4341" spans="1:6" x14ac:dyDescent="0.35">
      <c r="A4341" t="s">
        <v>4420</v>
      </c>
      <c r="B4341">
        <v>1989</v>
      </c>
      <c r="C4341" t="s">
        <v>54</v>
      </c>
      <c r="D4341" t="s">
        <v>73</v>
      </c>
      <c r="E4341" t="s">
        <v>76</v>
      </c>
      <c r="F4341">
        <v>1</v>
      </c>
    </row>
    <row r="4342" spans="1:6" x14ac:dyDescent="0.35">
      <c r="A4342" t="s">
        <v>4421</v>
      </c>
      <c r="B4342">
        <v>1989</v>
      </c>
      <c r="C4342" t="s">
        <v>54</v>
      </c>
      <c r="D4342" t="s">
        <v>73</v>
      </c>
      <c r="E4342" t="s">
        <v>76</v>
      </c>
      <c r="F4342">
        <v>1</v>
      </c>
    </row>
    <row r="4343" spans="1:6" x14ac:dyDescent="0.35">
      <c r="A4343" t="s">
        <v>4422</v>
      </c>
      <c r="B4343">
        <v>1989</v>
      </c>
      <c r="C4343" t="s">
        <v>55</v>
      </c>
      <c r="D4343" t="s">
        <v>73</v>
      </c>
      <c r="E4343" t="s">
        <v>76</v>
      </c>
      <c r="F4343">
        <v>1</v>
      </c>
    </row>
    <row r="4344" spans="1:6" x14ac:dyDescent="0.35">
      <c r="A4344" t="s">
        <v>4423</v>
      </c>
      <c r="B4344">
        <v>1989</v>
      </c>
      <c r="C4344" t="s">
        <v>54</v>
      </c>
      <c r="D4344" t="s">
        <v>73</v>
      </c>
      <c r="E4344" t="s">
        <v>76</v>
      </c>
      <c r="F4344">
        <v>1</v>
      </c>
    </row>
    <row r="4345" spans="1:6" x14ac:dyDescent="0.35">
      <c r="A4345" t="s">
        <v>4424</v>
      </c>
      <c r="B4345">
        <v>1989</v>
      </c>
      <c r="C4345" t="s">
        <v>55</v>
      </c>
      <c r="D4345" t="s">
        <v>73</v>
      </c>
      <c r="E4345" t="s">
        <v>76</v>
      </c>
      <c r="F4345">
        <v>1</v>
      </c>
    </row>
    <row r="4346" spans="1:6" x14ac:dyDescent="0.35">
      <c r="A4346" t="s">
        <v>4425</v>
      </c>
      <c r="B4346">
        <v>1989</v>
      </c>
      <c r="C4346" t="s">
        <v>56</v>
      </c>
      <c r="D4346" t="s">
        <v>73</v>
      </c>
      <c r="E4346" t="s">
        <v>76</v>
      </c>
      <c r="F4346">
        <v>1</v>
      </c>
    </row>
    <row r="4347" spans="1:6" x14ac:dyDescent="0.35">
      <c r="A4347" t="s">
        <v>4426</v>
      </c>
      <c r="B4347">
        <v>1989</v>
      </c>
      <c r="C4347" t="s">
        <v>56</v>
      </c>
      <c r="D4347" t="s">
        <v>73</v>
      </c>
      <c r="E4347" t="s">
        <v>76</v>
      </c>
      <c r="F4347">
        <v>1</v>
      </c>
    </row>
    <row r="4348" spans="1:6" x14ac:dyDescent="0.35">
      <c r="A4348" t="s">
        <v>4427</v>
      </c>
      <c r="B4348">
        <v>1989</v>
      </c>
      <c r="C4348" t="s">
        <v>56</v>
      </c>
      <c r="D4348" t="s">
        <v>73</v>
      </c>
      <c r="E4348" t="s">
        <v>76</v>
      </c>
      <c r="F4348">
        <v>1</v>
      </c>
    </row>
    <row r="4349" spans="1:6" x14ac:dyDescent="0.35">
      <c r="A4349" t="s">
        <v>4428</v>
      </c>
      <c r="B4349">
        <v>1989</v>
      </c>
      <c r="C4349" t="s">
        <v>56</v>
      </c>
      <c r="D4349" t="s">
        <v>73</v>
      </c>
      <c r="E4349" t="s">
        <v>76</v>
      </c>
      <c r="F4349">
        <v>1</v>
      </c>
    </row>
    <row r="4350" spans="1:6" x14ac:dyDescent="0.35">
      <c r="A4350" t="s">
        <v>4429</v>
      </c>
      <c r="B4350">
        <v>1989</v>
      </c>
      <c r="C4350" t="s">
        <v>54</v>
      </c>
      <c r="D4350" t="s">
        <v>73</v>
      </c>
      <c r="E4350" t="s">
        <v>76</v>
      </c>
      <c r="F4350">
        <v>1</v>
      </c>
    </row>
    <row r="4351" spans="1:6" x14ac:dyDescent="0.35">
      <c r="A4351" t="s">
        <v>4430</v>
      </c>
      <c r="B4351">
        <v>1989</v>
      </c>
      <c r="C4351" t="s">
        <v>55</v>
      </c>
      <c r="D4351" t="s">
        <v>73</v>
      </c>
      <c r="E4351" t="s">
        <v>76</v>
      </c>
      <c r="F4351">
        <v>1</v>
      </c>
    </row>
    <row r="4352" spans="1:6" x14ac:dyDescent="0.35">
      <c r="A4352" t="s">
        <v>4431</v>
      </c>
      <c r="B4352">
        <v>1989</v>
      </c>
      <c r="C4352" t="s">
        <v>56</v>
      </c>
      <c r="D4352" t="s">
        <v>73</v>
      </c>
      <c r="E4352" t="s">
        <v>76</v>
      </c>
      <c r="F4352">
        <v>1</v>
      </c>
    </row>
    <row r="4353" spans="1:6" x14ac:dyDescent="0.35">
      <c r="A4353" t="s">
        <v>4432</v>
      </c>
      <c r="B4353">
        <v>1989</v>
      </c>
      <c r="C4353" t="s">
        <v>56</v>
      </c>
      <c r="D4353" t="s">
        <v>73</v>
      </c>
      <c r="E4353" t="s">
        <v>76</v>
      </c>
      <c r="F4353">
        <v>1</v>
      </c>
    </row>
    <row r="4354" spans="1:6" x14ac:dyDescent="0.35">
      <c r="A4354" t="s">
        <v>4433</v>
      </c>
      <c r="B4354">
        <v>1989</v>
      </c>
      <c r="C4354" t="s">
        <v>56</v>
      </c>
      <c r="D4354" t="s">
        <v>73</v>
      </c>
      <c r="E4354" t="s">
        <v>76</v>
      </c>
      <c r="F4354">
        <v>1</v>
      </c>
    </row>
    <row r="4355" spans="1:6" x14ac:dyDescent="0.35">
      <c r="A4355" t="s">
        <v>4434</v>
      </c>
      <c r="B4355">
        <v>1989</v>
      </c>
      <c r="C4355" t="s">
        <v>56</v>
      </c>
      <c r="D4355" t="s">
        <v>73</v>
      </c>
      <c r="E4355" t="s">
        <v>76</v>
      </c>
      <c r="F4355">
        <v>1</v>
      </c>
    </row>
    <row r="4356" spans="1:6" x14ac:dyDescent="0.35">
      <c r="A4356" t="s">
        <v>4435</v>
      </c>
      <c r="B4356">
        <v>1989</v>
      </c>
      <c r="C4356" t="s">
        <v>56</v>
      </c>
      <c r="D4356" t="s">
        <v>73</v>
      </c>
      <c r="E4356" t="s">
        <v>76</v>
      </c>
      <c r="F4356">
        <v>1</v>
      </c>
    </row>
    <row r="4357" spans="1:6" x14ac:dyDescent="0.35">
      <c r="A4357" t="s">
        <v>4436</v>
      </c>
      <c r="B4357">
        <v>1989</v>
      </c>
      <c r="C4357" t="s">
        <v>56</v>
      </c>
      <c r="D4357" t="s">
        <v>73</v>
      </c>
      <c r="E4357" t="s">
        <v>76</v>
      </c>
      <c r="F4357">
        <v>1</v>
      </c>
    </row>
    <row r="4358" spans="1:6" x14ac:dyDescent="0.35">
      <c r="A4358" t="s">
        <v>4437</v>
      </c>
      <c r="B4358">
        <v>1989</v>
      </c>
      <c r="C4358" t="s">
        <v>56</v>
      </c>
      <c r="D4358" t="s">
        <v>73</v>
      </c>
      <c r="E4358" t="s">
        <v>76</v>
      </c>
      <c r="F4358">
        <v>1</v>
      </c>
    </row>
    <row r="4359" spans="1:6" x14ac:dyDescent="0.35">
      <c r="A4359" t="s">
        <v>4438</v>
      </c>
      <c r="B4359">
        <v>1989</v>
      </c>
      <c r="C4359" t="s">
        <v>55</v>
      </c>
      <c r="D4359" t="s">
        <v>73</v>
      </c>
      <c r="E4359" t="s">
        <v>76</v>
      </c>
      <c r="F4359">
        <v>1</v>
      </c>
    </row>
    <row r="4360" spans="1:6" x14ac:dyDescent="0.35">
      <c r="A4360" t="s">
        <v>4439</v>
      </c>
      <c r="B4360">
        <v>1989</v>
      </c>
      <c r="C4360" t="s">
        <v>54</v>
      </c>
      <c r="D4360" t="s">
        <v>73</v>
      </c>
      <c r="E4360" t="s">
        <v>76</v>
      </c>
      <c r="F4360">
        <v>1</v>
      </c>
    </row>
    <row r="4361" spans="1:6" x14ac:dyDescent="0.35">
      <c r="A4361" t="s">
        <v>4440</v>
      </c>
      <c r="B4361">
        <v>1989</v>
      </c>
      <c r="C4361" t="s">
        <v>54</v>
      </c>
      <c r="D4361" t="s">
        <v>73</v>
      </c>
      <c r="E4361" t="s">
        <v>76</v>
      </c>
      <c r="F4361">
        <v>1</v>
      </c>
    </row>
    <row r="4362" spans="1:6" x14ac:dyDescent="0.35">
      <c r="A4362" t="s">
        <v>4441</v>
      </c>
      <c r="B4362">
        <v>1989</v>
      </c>
      <c r="C4362" t="s">
        <v>54</v>
      </c>
      <c r="D4362" t="s">
        <v>117</v>
      </c>
      <c r="E4362" t="s">
        <v>76</v>
      </c>
      <c r="F4362">
        <v>0</v>
      </c>
    </row>
    <row r="4363" spans="1:6" x14ac:dyDescent="0.35">
      <c r="A4363" t="s">
        <v>4442</v>
      </c>
      <c r="B4363">
        <v>1989</v>
      </c>
      <c r="C4363" t="s">
        <v>56</v>
      </c>
      <c r="D4363" t="s">
        <v>73</v>
      </c>
      <c r="E4363" t="s">
        <v>76</v>
      </c>
      <c r="F4363">
        <v>1</v>
      </c>
    </row>
    <row r="4364" spans="1:6" x14ac:dyDescent="0.35">
      <c r="A4364" t="s">
        <v>4443</v>
      </c>
      <c r="B4364">
        <v>1989</v>
      </c>
      <c r="C4364" t="s">
        <v>56</v>
      </c>
      <c r="D4364" t="s">
        <v>73</v>
      </c>
      <c r="E4364" t="s">
        <v>76</v>
      </c>
      <c r="F4364">
        <v>1</v>
      </c>
    </row>
    <row r="4365" spans="1:6" x14ac:dyDescent="0.35">
      <c r="A4365" t="s">
        <v>4444</v>
      </c>
      <c r="B4365">
        <v>1989</v>
      </c>
      <c r="C4365" t="s">
        <v>54</v>
      </c>
      <c r="D4365" t="s">
        <v>73</v>
      </c>
      <c r="E4365" t="s">
        <v>76</v>
      </c>
      <c r="F4365">
        <v>1</v>
      </c>
    </row>
    <row r="4366" spans="1:6" x14ac:dyDescent="0.35">
      <c r="A4366" t="s">
        <v>4445</v>
      </c>
      <c r="B4366">
        <v>1989</v>
      </c>
      <c r="C4366" t="s">
        <v>54</v>
      </c>
      <c r="D4366" t="s">
        <v>73</v>
      </c>
      <c r="E4366" t="s">
        <v>76</v>
      </c>
      <c r="F4366">
        <v>1</v>
      </c>
    </row>
    <row r="4367" spans="1:6" x14ac:dyDescent="0.35">
      <c r="A4367" t="s">
        <v>4446</v>
      </c>
      <c r="B4367">
        <v>1989</v>
      </c>
      <c r="C4367" t="s">
        <v>55</v>
      </c>
      <c r="D4367" t="s">
        <v>73</v>
      </c>
      <c r="E4367" t="s">
        <v>76</v>
      </c>
      <c r="F4367">
        <v>1</v>
      </c>
    </row>
    <row r="4368" spans="1:6" x14ac:dyDescent="0.35">
      <c r="A4368" t="s">
        <v>4447</v>
      </c>
      <c r="B4368">
        <v>1989</v>
      </c>
      <c r="C4368" t="s">
        <v>54</v>
      </c>
      <c r="D4368" t="s">
        <v>73</v>
      </c>
      <c r="E4368" t="s">
        <v>76</v>
      </c>
      <c r="F4368">
        <v>1</v>
      </c>
    </row>
    <row r="4369" spans="1:6" x14ac:dyDescent="0.35">
      <c r="A4369" t="s">
        <v>4448</v>
      </c>
      <c r="B4369">
        <v>1989</v>
      </c>
      <c r="C4369" t="s">
        <v>54</v>
      </c>
      <c r="D4369" t="s">
        <v>73</v>
      </c>
      <c r="E4369" t="s">
        <v>76</v>
      </c>
      <c r="F4369">
        <v>1</v>
      </c>
    </row>
    <row r="4370" spans="1:6" x14ac:dyDescent="0.35">
      <c r="A4370" t="s">
        <v>4449</v>
      </c>
      <c r="B4370">
        <v>1989</v>
      </c>
      <c r="C4370" t="s">
        <v>55</v>
      </c>
      <c r="D4370" t="s">
        <v>73</v>
      </c>
      <c r="E4370" t="s">
        <v>76</v>
      </c>
      <c r="F4370">
        <v>1</v>
      </c>
    </row>
    <row r="4371" spans="1:6" x14ac:dyDescent="0.35">
      <c r="A4371" t="s">
        <v>4450</v>
      </c>
      <c r="B4371">
        <v>1989</v>
      </c>
      <c r="C4371" t="s">
        <v>54</v>
      </c>
      <c r="D4371" t="s">
        <v>73</v>
      </c>
      <c r="E4371" t="s">
        <v>76</v>
      </c>
      <c r="F4371">
        <v>1</v>
      </c>
    </row>
    <row r="4372" spans="1:6" x14ac:dyDescent="0.35">
      <c r="A4372" t="s">
        <v>4451</v>
      </c>
      <c r="B4372">
        <v>1989</v>
      </c>
      <c r="C4372" t="s">
        <v>54</v>
      </c>
      <c r="D4372" t="s">
        <v>73</v>
      </c>
      <c r="E4372" t="s">
        <v>76</v>
      </c>
      <c r="F4372">
        <v>1</v>
      </c>
    </row>
    <row r="4373" spans="1:6" x14ac:dyDescent="0.35">
      <c r="A4373" t="s">
        <v>4452</v>
      </c>
      <c r="B4373">
        <v>1989</v>
      </c>
      <c r="C4373" t="s">
        <v>54</v>
      </c>
      <c r="D4373" t="s">
        <v>73</v>
      </c>
      <c r="E4373" t="s">
        <v>76</v>
      </c>
      <c r="F4373">
        <v>1</v>
      </c>
    </row>
    <row r="4374" spans="1:6" x14ac:dyDescent="0.35">
      <c r="A4374" t="s">
        <v>4453</v>
      </c>
      <c r="B4374">
        <v>1989</v>
      </c>
      <c r="C4374" t="s">
        <v>54</v>
      </c>
      <c r="D4374" t="s">
        <v>73</v>
      </c>
      <c r="E4374" t="s">
        <v>76</v>
      </c>
      <c r="F4374">
        <v>1</v>
      </c>
    </row>
    <row r="4375" spans="1:6" x14ac:dyDescent="0.35">
      <c r="A4375" t="s">
        <v>4454</v>
      </c>
      <c r="B4375">
        <v>1989</v>
      </c>
      <c r="C4375" t="s">
        <v>55</v>
      </c>
      <c r="D4375" t="s">
        <v>73</v>
      </c>
      <c r="E4375" t="s">
        <v>76</v>
      </c>
      <c r="F4375">
        <v>1</v>
      </c>
    </row>
    <row r="4376" spans="1:6" x14ac:dyDescent="0.35">
      <c r="A4376" t="s">
        <v>4455</v>
      </c>
      <c r="B4376">
        <v>1989</v>
      </c>
      <c r="C4376" t="s">
        <v>56</v>
      </c>
      <c r="D4376" t="s">
        <v>73</v>
      </c>
      <c r="E4376" t="s">
        <v>76</v>
      </c>
      <c r="F4376">
        <v>1</v>
      </c>
    </row>
    <row r="4377" spans="1:6" x14ac:dyDescent="0.35">
      <c r="A4377" t="s">
        <v>4456</v>
      </c>
      <c r="B4377">
        <v>1989</v>
      </c>
      <c r="C4377" t="s">
        <v>54</v>
      </c>
      <c r="D4377" t="s">
        <v>73</v>
      </c>
      <c r="E4377" t="s">
        <v>76</v>
      </c>
      <c r="F4377">
        <v>1</v>
      </c>
    </row>
    <row r="4378" spans="1:6" x14ac:dyDescent="0.35">
      <c r="A4378" t="s">
        <v>4457</v>
      </c>
      <c r="B4378">
        <v>1989</v>
      </c>
      <c r="C4378" t="s">
        <v>56</v>
      </c>
      <c r="D4378" t="s">
        <v>73</v>
      </c>
      <c r="E4378" t="s">
        <v>76</v>
      </c>
      <c r="F4378">
        <v>1</v>
      </c>
    </row>
    <row r="4379" spans="1:6" x14ac:dyDescent="0.35">
      <c r="A4379" t="s">
        <v>4458</v>
      </c>
      <c r="B4379">
        <v>1989</v>
      </c>
      <c r="C4379" t="s">
        <v>56</v>
      </c>
      <c r="D4379" t="s">
        <v>73</v>
      </c>
      <c r="E4379" t="s">
        <v>76</v>
      </c>
      <c r="F4379">
        <v>1</v>
      </c>
    </row>
    <row r="4380" spans="1:6" x14ac:dyDescent="0.35">
      <c r="A4380" t="s">
        <v>4459</v>
      </c>
      <c r="B4380">
        <v>1989</v>
      </c>
      <c r="C4380" t="s">
        <v>54</v>
      </c>
      <c r="D4380" t="s">
        <v>73</v>
      </c>
      <c r="E4380" t="s">
        <v>76</v>
      </c>
      <c r="F4380">
        <v>1</v>
      </c>
    </row>
    <row r="4381" spans="1:6" x14ac:dyDescent="0.35">
      <c r="A4381" t="s">
        <v>4460</v>
      </c>
      <c r="B4381">
        <v>1989</v>
      </c>
      <c r="C4381" t="s">
        <v>56</v>
      </c>
      <c r="D4381" t="s">
        <v>73</v>
      </c>
      <c r="E4381" t="s">
        <v>76</v>
      </c>
      <c r="F4381">
        <v>1</v>
      </c>
    </row>
    <row r="4382" spans="1:6" x14ac:dyDescent="0.35">
      <c r="A4382" t="s">
        <v>4461</v>
      </c>
      <c r="B4382">
        <v>1989</v>
      </c>
      <c r="C4382" t="s">
        <v>54</v>
      </c>
      <c r="D4382" t="s">
        <v>73</v>
      </c>
      <c r="E4382" t="s">
        <v>76</v>
      </c>
      <c r="F4382">
        <v>1</v>
      </c>
    </row>
    <row r="4383" spans="1:6" x14ac:dyDescent="0.35">
      <c r="A4383" t="s">
        <v>4462</v>
      </c>
      <c r="B4383">
        <v>1989</v>
      </c>
      <c r="C4383" t="s">
        <v>54</v>
      </c>
      <c r="D4383" t="s">
        <v>73</v>
      </c>
      <c r="E4383" t="s">
        <v>76</v>
      </c>
      <c r="F4383">
        <v>1</v>
      </c>
    </row>
    <row r="4384" spans="1:6" x14ac:dyDescent="0.35">
      <c r="A4384" t="s">
        <v>4463</v>
      </c>
      <c r="B4384">
        <v>1989</v>
      </c>
      <c r="C4384" t="s">
        <v>56</v>
      </c>
      <c r="D4384" t="s">
        <v>73</v>
      </c>
      <c r="E4384" t="s">
        <v>76</v>
      </c>
      <c r="F4384">
        <v>1</v>
      </c>
    </row>
    <row r="4385" spans="1:6" x14ac:dyDescent="0.35">
      <c r="A4385" t="s">
        <v>4464</v>
      </c>
      <c r="B4385">
        <v>1989</v>
      </c>
      <c r="C4385" t="s">
        <v>54</v>
      </c>
      <c r="D4385" t="s">
        <v>73</v>
      </c>
      <c r="E4385" t="s">
        <v>76</v>
      </c>
      <c r="F4385">
        <v>1</v>
      </c>
    </row>
    <row r="4386" spans="1:6" x14ac:dyDescent="0.35">
      <c r="A4386" t="s">
        <v>4465</v>
      </c>
      <c r="B4386">
        <v>1989</v>
      </c>
      <c r="C4386" t="s">
        <v>54</v>
      </c>
      <c r="D4386" t="s">
        <v>73</v>
      </c>
      <c r="E4386" t="s">
        <v>76</v>
      </c>
      <c r="F4386">
        <v>1</v>
      </c>
    </row>
    <row r="4387" spans="1:6" x14ac:dyDescent="0.35">
      <c r="A4387" t="s">
        <v>4466</v>
      </c>
      <c r="B4387">
        <v>1989</v>
      </c>
      <c r="C4387" t="s">
        <v>54</v>
      </c>
      <c r="D4387" t="s">
        <v>73</v>
      </c>
      <c r="E4387" t="s">
        <v>76</v>
      </c>
      <c r="F4387">
        <v>1</v>
      </c>
    </row>
    <row r="4388" spans="1:6" x14ac:dyDescent="0.35">
      <c r="A4388" t="s">
        <v>4467</v>
      </c>
      <c r="B4388">
        <v>1989</v>
      </c>
      <c r="C4388" t="s">
        <v>56</v>
      </c>
      <c r="D4388" t="s">
        <v>73</v>
      </c>
      <c r="E4388" t="s">
        <v>76</v>
      </c>
      <c r="F4388">
        <v>1</v>
      </c>
    </row>
    <row r="4389" spans="1:6" x14ac:dyDescent="0.35">
      <c r="A4389" t="s">
        <v>4468</v>
      </c>
      <c r="B4389">
        <v>1989</v>
      </c>
      <c r="C4389" t="s">
        <v>56</v>
      </c>
      <c r="D4389" t="s">
        <v>73</v>
      </c>
      <c r="E4389" t="s">
        <v>76</v>
      </c>
      <c r="F4389">
        <v>1</v>
      </c>
    </row>
    <row r="4390" spans="1:6" x14ac:dyDescent="0.35">
      <c r="A4390" t="s">
        <v>4469</v>
      </c>
      <c r="B4390">
        <v>1989</v>
      </c>
      <c r="C4390" t="s">
        <v>56</v>
      </c>
      <c r="D4390" t="s">
        <v>117</v>
      </c>
      <c r="E4390" t="s">
        <v>76</v>
      </c>
      <c r="F4390">
        <v>1</v>
      </c>
    </row>
    <row r="4391" spans="1:6" x14ac:dyDescent="0.35">
      <c r="A4391" t="s">
        <v>4470</v>
      </c>
      <c r="B4391">
        <v>1989</v>
      </c>
      <c r="C4391" t="s">
        <v>56</v>
      </c>
      <c r="D4391" t="s">
        <v>73</v>
      </c>
      <c r="E4391" t="s">
        <v>76</v>
      </c>
      <c r="F4391">
        <v>1</v>
      </c>
    </row>
    <row r="4392" spans="1:6" x14ac:dyDescent="0.35">
      <c r="A4392" t="s">
        <v>4471</v>
      </c>
      <c r="B4392">
        <v>1989</v>
      </c>
      <c r="C4392" t="s">
        <v>56</v>
      </c>
      <c r="D4392" t="s">
        <v>73</v>
      </c>
      <c r="E4392" t="s">
        <v>76</v>
      </c>
      <c r="F4392">
        <v>1</v>
      </c>
    </row>
    <row r="4393" spans="1:6" x14ac:dyDescent="0.35">
      <c r="A4393" t="s">
        <v>4472</v>
      </c>
      <c r="B4393">
        <v>1989</v>
      </c>
      <c r="C4393" t="s">
        <v>56</v>
      </c>
      <c r="D4393" t="s">
        <v>73</v>
      </c>
      <c r="E4393" t="s">
        <v>76</v>
      </c>
      <c r="F4393">
        <v>1</v>
      </c>
    </row>
    <row r="4394" spans="1:6" x14ac:dyDescent="0.35">
      <c r="A4394" t="s">
        <v>4473</v>
      </c>
      <c r="B4394">
        <v>1989</v>
      </c>
      <c r="C4394" t="s">
        <v>54</v>
      </c>
      <c r="D4394" t="s">
        <v>73</v>
      </c>
      <c r="E4394" t="s">
        <v>76</v>
      </c>
      <c r="F4394">
        <v>1</v>
      </c>
    </row>
    <row r="4395" spans="1:6" x14ac:dyDescent="0.35">
      <c r="A4395" t="s">
        <v>4474</v>
      </c>
      <c r="B4395">
        <v>1989</v>
      </c>
      <c r="C4395" t="s">
        <v>54</v>
      </c>
      <c r="D4395" t="s">
        <v>73</v>
      </c>
      <c r="E4395" t="s">
        <v>76</v>
      </c>
      <c r="F4395">
        <v>1</v>
      </c>
    </row>
    <row r="4396" spans="1:6" x14ac:dyDescent="0.35">
      <c r="A4396" t="s">
        <v>4475</v>
      </c>
      <c r="B4396">
        <v>1989</v>
      </c>
      <c r="C4396" t="s">
        <v>56</v>
      </c>
      <c r="D4396" t="s">
        <v>73</v>
      </c>
      <c r="E4396" t="s">
        <v>76</v>
      </c>
      <c r="F4396">
        <v>1</v>
      </c>
    </row>
    <row r="4397" spans="1:6" x14ac:dyDescent="0.35">
      <c r="A4397" t="s">
        <v>4476</v>
      </c>
      <c r="B4397">
        <v>1989</v>
      </c>
      <c r="C4397" t="s">
        <v>56</v>
      </c>
      <c r="D4397" t="s">
        <v>73</v>
      </c>
      <c r="E4397" t="s">
        <v>76</v>
      </c>
      <c r="F4397">
        <v>1</v>
      </c>
    </row>
    <row r="4398" spans="1:6" x14ac:dyDescent="0.35">
      <c r="A4398" t="s">
        <v>4477</v>
      </c>
      <c r="B4398">
        <v>1989</v>
      </c>
      <c r="C4398" t="s">
        <v>56</v>
      </c>
      <c r="D4398" t="s">
        <v>73</v>
      </c>
      <c r="E4398" t="s">
        <v>76</v>
      </c>
      <c r="F4398">
        <v>1</v>
      </c>
    </row>
    <row r="4399" spans="1:6" x14ac:dyDescent="0.35">
      <c r="A4399" t="s">
        <v>4478</v>
      </c>
      <c r="B4399">
        <v>1989</v>
      </c>
      <c r="C4399" t="s">
        <v>56</v>
      </c>
      <c r="D4399" t="s">
        <v>73</v>
      </c>
      <c r="E4399" t="s">
        <v>76</v>
      </c>
      <c r="F4399">
        <v>1</v>
      </c>
    </row>
    <row r="4400" spans="1:6" x14ac:dyDescent="0.35">
      <c r="A4400" t="s">
        <v>4479</v>
      </c>
      <c r="B4400">
        <v>1989</v>
      </c>
      <c r="C4400" t="s">
        <v>56</v>
      </c>
      <c r="D4400" t="s">
        <v>73</v>
      </c>
      <c r="E4400" t="s">
        <v>76</v>
      </c>
      <c r="F4400">
        <v>1</v>
      </c>
    </row>
    <row r="4401" spans="1:6" x14ac:dyDescent="0.35">
      <c r="A4401" t="s">
        <v>4480</v>
      </c>
      <c r="B4401">
        <v>1989</v>
      </c>
      <c r="C4401" t="s">
        <v>56</v>
      </c>
      <c r="D4401" t="s">
        <v>73</v>
      </c>
      <c r="E4401" t="s">
        <v>76</v>
      </c>
      <c r="F4401">
        <v>1</v>
      </c>
    </row>
    <row r="4402" spans="1:6" x14ac:dyDescent="0.35">
      <c r="A4402" t="s">
        <v>4481</v>
      </c>
      <c r="B4402">
        <v>1989</v>
      </c>
      <c r="C4402" t="s">
        <v>54</v>
      </c>
      <c r="D4402" t="s">
        <v>73</v>
      </c>
      <c r="E4402" t="s">
        <v>76</v>
      </c>
      <c r="F4402">
        <v>1</v>
      </c>
    </row>
    <row r="4403" spans="1:6" x14ac:dyDescent="0.35">
      <c r="A4403" t="s">
        <v>4482</v>
      </c>
      <c r="B4403">
        <v>1989</v>
      </c>
      <c r="C4403" t="s">
        <v>55</v>
      </c>
      <c r="D4403" t="s">
        <v>117</v>
      </c>
      <c r="E4403" t="s">
        <v>76</v>
      </c>
      <c r="F4403">
        <v>0</v>
      </c>
    </row>
    <row r="4404" spans="1:6" x14ac:dyDescent="0.35">
      <c r="A4404" t="s">
        <v>4483</v>
      </c>
      <c r="B4404">
        <v>1989</v>
      </c>
      <c r="C4404" t="s">
        <v>54</v>
      </c>
      <c r="D4404" t="s">
        <v>73</v>
      </c>
      <c r="E4404" t="s">
        <v>76</v>
      </c>
      <c r="F4404">
        <v>1</v>
      </c>
    </row>
    <row r="4405" spans="1:6" x14ac:dyDescent="0.35">
      <c r="A4405" t="s">
        <v>4484</v>
      </c>
      <c r="B4405">
        <v>1989</v>
      </c>
      <c r="C4405" t="s">
        <v>54</v>
      </c>
      <c r="D4405" t="s">
        <v>73</v>
      </c>
      <c r="E4405" t="s">
        <v>76</v>
      </c>
      <c r="F4405">
        <v>1</v>
      </c>
    </row>
    <row r="4406" spans="1:6" x14ac:dyDescent="0.35">
      <c r="A4406" t="s">
        <v>4485</v>
      </c>
      <c r="B4406">
        <v>1989</v>
      </c>
      <c r="C4406" t="s">
        <v>55</v>
      </c>
      <c r="D4406" t="s">
        <v>73</v>
      </c>
      <c r="E4406" t="s">
        <v>76</v>
      </c>
      <c r="F4406">
        <v>1</v>
      </c>
    </row>
    <row r="4407" spans="1:6" x14ac:dyDescent="0.35">
      <c r="A4407" t="s">
        <v>4486</v>
      </c>
      <c r="B4407">
        <v>1989</v>
      </c>
      <c r="C4407" t="s">
        <v>54</v>
      </c>
      <c r="D4407" t="s">
        <v>73</v>
      </c>
      <c r="E4407" t="s">
        <v>76</v>
      </c>
      <c r="F4407">
        <v>1</v>
      </c>
    </row>
    <row r="4408" spans="1:6" x14ac:dyDescent="0.35">
      <c r="A4408" t="s">
        <v>4487</v>
      </c>
      <c r="B4408">
        <v>1989</v>
      </c>
      <c r="C4408" t="s">
        <v>54</v>
      </c>
      <c r="D4408" t="s">
        <v>73</v>
      </c>
      <c r="E4408" t="s">
        <v>76</v>
      </c>
      <c r="F4408">
        <v>1</v>
      </c>
    </row>
    <row r="4409" spans="1:6" x14ac:dyDescent="0.35">
      <c r="A4409" t="s">
        <v>4488</v>
      </c>
      <c r="B4409">
        <v>1989</v>
      </c>
      <c r="C4409" t="s">
        <v>54</v>
      </c>
      <c r="D4409" t="s">
        <v>73</v>
      </c>
      <c r="E4409" t="s">
        <v>406</v>
      </c>
      <c r="F4409">
        <v>1</v>
      </c>
    </row>
    <row r="4410" spans="1:6" x14ac:dyDescent="0.35">
      <c r="A4410" t="s">
        <v>4489</v>
      </c>
      <c r="B4410">
        <v>1989</v>
      </c>
      <c r="C4410" t="s">
        <v>55</v>
      </c>
      <c r="D4410" t="s">
        <v>73</v>
      </c>
      <c r="E4410" t="s">
        <v>406</v>
      </c>
      <c r="F4410">
        <v>1</v>
      </c>
    </row>
    <row r="4411" spans="1:6" x14ac:dyDescent="0.35">
      <c r="A4411" t="s">
        <v>4490</v>
      </c>
      <c r="B4411">
        <v>1989</v>
      </c>
      <c r="C4411" t="s">
        <v>56</v>
      </c>
      <c r="D4411" t="s">
        <v>73</v>
      </c>
      <c r="E4411" t="s">
        <v>406</v>
      </c>
      <c r="F4411">
        <v>1</v>
      </c>
    </row>
    <row r="4412" spans="1:6" x14ac:dyDescent="0.35">
      <c r="A4412" t="s">
        <v>4491</v>
      </c>
      <c r="B4412">
        <v>1989</v>
      </c>
      <c r="C4412" t="s">
        <v>56</v>
      </c>
      <c r="D4412" t="s">
        <v>73</v>
      </c>
      <c r="E4412" t="s">
        <v>406</v>
      </c>
      <c r="F4412">
        <v>1</v>
      </c>
    </row>
    <row r="4413" spans="1:6" x14ac:dyDescent="0.35">
      <c r="A4413" t="s">
        <v>4492</v>
      </c>
      <c r="B4413">
        <v>1989</v>
      </c>
      <c r="C4413" t="s">
        <v>56</v>
      </c>
      <c r="D4413" t="s">
        <v>73</v>
      </c>
      <c r="E4413" t="s">
        <v>406</v>
      </c>
      <c r="F4413">
        <v>1</v>
      </c>
    </row>
    <row r="4414" spans="1:6" x14ac:dyDescent="0.35">
      <c r="A4414" t="s">
        <v>4493</v>
      </c>
      <c r="B4414">
        <v>1989</v>
      </c>
      <c r="C4414" t="s">
        <v>56</v>
      </c>
      <c r="D4414" t="s">
        <v>117</v>
      </c>
      <c r="E4414" t="s">
        <v>406</v>
      </c>
      <c r="F4414">
        <v>1</v>
      </c>
    </row>
    <row r="4415" spans="1:6" x14ac:dyDescent="0.35">
      <c r="A4415" t="s">
        <v>4494</v>
      </c>
      <c r="B4415">
        <v>1989</v>
      </c>
      <c r="C4415" t="s">
        <v>56</v>
      </c>
      <c r="D4415" t="s">
        <v>73</v>
      </c>
      <c r="E4415" t="s">
        <v>406</v>
      </c>
      <c r="F4415">
        <v>1</v>
      </c>
    </row>
    <row r="4416" spans="1:6" x14ac:dyDescent="0.35">
      <c r="A4416" t="s">
        <v>4495</v>
      </c>
      <c r="B4416">
        <v>1989</v>
      </c>
      <c r="C4416" t="s">
        <v>55</v>
      </c>
      <c r="D4416" t="s">
        <v>117</v>
      </c>
      <c r="E4416" t="s">
        <v>406</v>
      </c>
      <c r="F4416">
        <v>0</v>
      </c>
    </row>
    <row r="4417" spans="1:6" x14ac:dyDescent="0.35">
      <c r="A4417" t="s">
        <v>4496</v>
      </c>
      <c r="B4417">
        <v>1989</v>
      </c>
      <c r="C4417" t="s">
        <v>56</v>
      </c>
      <c r="D4417" t="s">
        <v>73</v>
      </c>
      <c r="E4417" t="s">
        <v>406</v>
      </c>
      <c r="F4417">
        <v>1</v>
      </c>
    </row>
    <row r="4418" spans="1:6" x14ac:dyDescent="0.35">
      <c r="A4418" t="s">
        <v>4497</v>
      </c>
      <c r="B4418">
        <v>1989</v>
      </c>
      <c r="C4418" t="s">
        <v>56</v>
      </c>
      <c r="D4418" t="s">
        <v>117</v>
      </c>
      <c r="E4418" t="s">
        <v>406</v>
      </c>
      <c r="F4418">
        <v>1</v>
      </c>
    </row>
    <row r="4419" spans="1:6" x14ac:dyDescent="0.35">
      <c r="A4419" t="s">
        <v>4498</v>
      </c>
      <c r="B4419">
        <v>1989</v>
      </c>
      <c r="C4419" t="s">
        <v>55</v>
      </c>
      <c r="D4419" t="s">
        <v>73</v>
      </c>
      <c r="E4419" t="s">
        <v>406</v>
      </c>
      <c r="F4419">
        <v>1</v>
      </c>
    </row>
    <row r="4420" spans="1:6" x14ac:dyDescent="0.35">
      <c r="A4420" t="s">
        <v>4499</v>
      </c>
      <c r="B4420">
        <v>1989</v>
      </c>
      <c r="C4420" t="s">
        <v>56</v>
      </c>
      <c r="D4420" t="s">
        <v>73</v>
      </c>
      <c r="E4420" t="s">
        <v>406</v>
      </c>
      <c r="F4420">
        <v>1</v>
      </c>
    </row>
    <row r="4421" spans="1:6" x14ac:dyDescent="0.35">
      <c r="A4421" t="s">
        <v>4500</v>
      </c>
      <c r="B4421">
        <v>1989</v>
      </c>
      <c r="C4421" t="s">
        <v>56</v>
      </c>
      <c r="D4421" t="s">
        <v>117</v>
      </c>
      <c r="E4421" t="s">
        <v>406</v>
      </c>
      <c r="F4421">
        <v>1</v>
      </c>
    </row>
    <row r="4422" spans="1:6" x14ac:dyDescent="0.35">
      <c r="A4422" t="s">
        <v>4501</v>
      </c>
      <c r="B4422">
        <v>1989</v>
      </c>
      <c r="C4422" t="s">
        <v>54</v>
      </c>
      <c r="D4422" t="s">
        <v>117</v>
      </c>
      <c r="E4422" t="s">
        <v>406</v>
      </c>
      <c r="F4422">
        <v>0</v>
      </c>
    </row>
    <row r="4423" spans="1:6" x14ac:dyDescent="0.35">
      <c r="A4423" t="s">
        <v>4502</v>
      </c>
      <c r="B4423">
        <v>1989</v>
      </c>
      <c r="C4423" t="s">
        <v>55</v>
      </c>
      <c r="D4423" t="s">
        <v>73</v>
      </c>
      <c r="E4423" t="s">
        <v>406</v>
      </c>
      <c r="F4423">
        <v>1</v>
      </c>
    </row>
    <row r="4424" spans="1:6" x14ac:dyDescent="0.35">
      <c r="A4424" t="s">
        <v>4503</v>
      </c>
      <c r="B4424">
        <v>1989</v>
      </c>
      <c r="C4424" t="s">
        <v>55</v>
      </c>
      <c r="D4424" t="s">
        <v>73</v>
      </c>
      <c r="E4424" t="s">
        <v>406</v>
      </c>
      <c r="F4424">
        <v>1</v>
      </c>
    </row>
    <row r="4425" spans="1:6" x14ac:dyDescent="0.35">
      <c r="A4425" t="s">
        <v>4504</v>
      </c>
      <c r="B4425">
        <v>1989</v>
      </c>
      <c r="C4425" t="s">
        <v>54</v>
      </c>
      <c r="D4425" t="s">
        <v>73</v>
      </c>
      <c r="E4425" t="s">
        <v>406</v>
      </c>
      <c r="F4425">
        <v>1</v>
      </c>
    </row>
    <row r="4426" spans="1:6" x14ac:dyDescent="0.35">
      <c r="A4426" t="s">
        <v>4505</v>
      </c>
      <c r="B4426">
        <v>1989</v>
      </c>
      <c r="C4426" t="s">
        <v>55</v>
      </c>
      <c r="D4426" t="s">
        <v>73</v>
      </c>
      <c r="E4426" t="s">
        <v>406</v>
      </c>
      <c r="F4426">
        <v>1</v>
      </c>
    </row>
    <row r="4427" spans="1:6" x14ac:dyDescent="0.35">
      <c r="A4427" t="s">
        <v>4506</v>
      </c>
      <c r="B4427">
        <v>1989</v>
      </c>
      <c r="C4427" t="s">
        <v>54</v>
      </c>
      <c r="D4427" t="s">
        <v>73</v>
      </c>
      <c r="E4427" t="s">
        <v>406</v>
      </c>
      <c r="F4427">
        <v>1</v>
      </c>
    </row>
    <row r="4428" spans="1:6" x14ac:dyDescent="0.35">
      <c r="A4428" t="s">
        <v>4507</v>
      </c>
      <c r="B4428">
        <v>1989</v>
      </c>
      <c r="C4428" t="s">
        <v>55</v>
      </c>
      <c r="D4428" t="s">
        <v>73</v>
      </c>
      <c r="E4428" t="s">
        <v>406</v>
      </c>
      <c r="F4428">
        <v>1</v>
      </c>
    </row>
    <row r="4429" spans="1:6" x14ac:dyDescent="0.35">
      <c r="A4429" t="s">
        <v>4508</v>
      </c>
      <c r="B4429">
        <v>1989</v>
      </c>
      <c r="C4429" t="s">
        <v>54</v>
      </c>
      <c r="D4429" t="s">
        <v>73</v>
      </c>
      <c r="E4429" t="s">
        <v>406</v>
      </c>
      <c r="F4429">
        <v>1</v>
      </c>
    </row>
    <row r="4430" spans="1:6" x14ac:dyDescent="0.35">
      <c r="A4430" t="s">
        <v>4509</v>
      </c>
      <c r="B4430">
        <v>1989</v>
      </c>
      <c r="C4430" t="s">
        <v>55</v>
      </c>
      <c r="D4430" t="s">
        <v>73</v>
      </c>
      <c r="E4430" t="s">
        <v>406</v>
      </c>
      <c r="F4430">
        <v>1</v>
      </c>
    </row>
    <row r="4431" spans="1:6" x14ac:dyDescent="0.35">
      <c r="A4431" t="s">
        <v>4510</v>
      </c>
      <c r="B4431">
        <v>1989</v>
      </c>
      <c r="C4431" t="s">
        <v>55</v>
      </c>
      <c r="D4431" t="s">
        <v>73</v>
      </c>
      <c r="E4431" t="s">
        <v>406</v>
      </c>
      <c r="F4431">
        <v>1</v>
      </c>
    </row>
    <row r="4432" spans="1:6" x14ac:dyDescent="0.35">
      <c r="A4432" t="s">
        <v>4511</v>
      </c>
      <c r="B4432">
        <v>1989</v>
      </c>
      <c r="C4432" t="s">
        <v>55</v>
      </c>
      <c r="D4432" t="s">
        <v>117</v>
      </c>
      <c r="E4432" t="s">
        <v>406</v>
      </c>
      <c r="F4432">
        <v>0</v>
      </c>
    </row>
    <row r="4433" spans="1:6" x14ac:dyDescent="0.35">
      <c r="A4433" t="s">
        <v>4512</v>
      </c>
      <c r="B4433">
        <v>1989</v>
      </c>
      <c r="C4433" t="s">
        <v>55</v>
      </c>
      <c r="D4433" t="s">
        <v>117</v>
      </c>
      <c r="E4433" t="s">
        <v>406</v>
      </c>
      <c r="F4433">
        <v>0</v>
      </c>
    </row>
    <row r="4434" spans="1:6" x14ac:dyDescent="0.35">
      <c r="A4434" t="s">
        <v>4513</v>
      </c>
      <c r="B4434">
        <v>1989</v>
      </c>
      <c r="C4434" t="s">
        <v>55</v>
      </c>
      <c r="D4434" t="s">
        <v>117</v>
      </c>
      <c r="E4434" t="s">
        <v>406</v>
      </c>
      <c r="F4434">
        <v>0</v>
      </c>
    </row>
    <row r="4435" spans="1:6" x14ac:dyDescent="0.35">
      <c r="A4435" t="s">
        <v>4514</v>
      </c>
      <c r="B4435">
        <v>1989</v>
      </c>
      <c r="C4435" t="s">
        <v>55</v>
      </c>
      <c r="D4435" t="s">
        <v>73</v>
      </c>
      <c r="E4435" t="s">
        <v>406</v>
      </c>
      <c r="F4435">
        <v>1</v>
      </c>
    </row>
    <row r="4436" spans="1:6" x14ac:dyDescent="0.35">
      <c r="A4436" t="s">
        <v>4515</v>
      </c>
      <c r="B4436">
        <v>1989</v>
      </c>
      <c r="C4436" t="s">
        <v>55</v>
      </c>
      <c r="D4436" t="s">
        <v>117</v>
      </c>
      <c r="E4436" t="s">
        <v>406</v>
      </c>
      <c r="F4436">
        <v>0</v>
      </c>
    </row>
    <row r="4437" spans="1:6" x14ac:dyDescent="0.35">
      <c r="A4437" t="s">
        <v>4516</v>
      </c>
      <c r="B4437">
        <v>1989</v>
      </c>
      <c r="C4437" t="s">
        <v>55</v>
      </c>
      <c r="D4437" t="s">
        <v>117</v>
      </c>
      <c r="E4437" t="s">
        <v>406</v>
      </c>
      <c r="F4437">
        <v>0</v>
      </c>
    </row>
    <row r="4438" spans="1:6" x14ac:dyDescent="0.35">
      <c r="A4438" t="s">
        <v>4517</v>
      </c>
      <c r="B4438">
        <v>1989</v>
      </c>
      <c r="C4438" t="s">
        <v>55</v>
      </c>
      <c r="D4438" t="s">
        <v>73</v>
      </c>
      <c r="E4438" t="s">
        <v>406</v>
      </c>
      <c r="F4438">
        <v>1</v>
      </c>
    </row>
    <row r="4439" spans="1:6" x14ac:dyDescent="0.35">
      <c r="A4439" t="s">
        <v>4518</v>
      </c>
      <c r="B4439">
        <v>1989</v>
      </c>
      <c r="C4439" t="s">
        <v>54</v>
      </c>
      <c r="D4439" t="s">
        <v>73</v>
      </c>
      <c r="E4439" t="s">
        <v>406</v>
      </c>
      <c r="F4439">
        <v>1</v>
      </c>
    </row>
    <row r="4440" spans="1:6" x14ac:dyDescent="0.35">
      <c r="A4440" t="s">
        <v>4519</v>
      </c>
      <c r="B4440">
        <v>1989</v>
      </c>
      <c r="C4440" t="s">
        <v>55</v>
      </c>
      <c r="D4440" t="s">
        <v>73</v>
      </c>
      <c r="E4440" t="s">
        <v>406</v>
      </c>
      <c r="F4440">
        <v>1</v>
      </c>
    </row>
    <row r="4441" spans="1:6" x14ac:dyDescent="0.35">
      <c r="A4441" t="s">
        <v>4520</v>
      </c>
      <c r="B4441">
        <v>1989</v>
      </c>
      <c r="C4441" t="s">
        <v>55</v>
      </c>
      <c r="D4441" t="s">
        <v>73</v>
      </c>
      <c r="E4441" t="s">
        <v>406</v>
      </c>
      <c r="F4441">
        <v>1</v>
      </c>
    </row>
    <row r="4442" spans="1:6" x14ac:dyDescent="0.35">
      <c r="A4442" t="s">
        <v>4521</v>
      </c>
      <c r="B4442">
        <v>1989</v>
      </c>
      <c r="C4442" t="s">
        <v>55</v>
      </c>
      <c r="D4442" t="s">
        <v>117</v>
      </c>
      <c r="E4442" t="s">
        <v>406</v>
      </c>
      <c r="F4442">
        <v>0</v>
      </c>
    </row>
    <row r="4443" spans="1:6" x14ac:dyDescent="0.35">
      <c r="A4443" t="s">
        <v>4522</v>
      </c>
      <c r="B4443">
        <v>1989</v>
      </c>
      <c r="C4443" t="s">
        <v>55</v>
      </c>
      <c r="D4443" t="s">
        <v>73</v>
      </c>
      <c r="E4443" t="s">
        <v>406</v>
      </c>
      <c r="F4443">
        <v>1</v>
      </c>
    </row>
    <row r="4444" spans="1:6" x14ac:dyDescent="0.35">
      <c r="A4444" t="s">
        <v>4523</v>
      </c>
      <c r="B4444">
        <v>1989</v>
      </c>
      <c r="C4444" t="s">
        <v>55</v>
      </c>
      <c r="D4444" t="s">
        <v>73</v>
      </c>
      <c r="E4444" t="s">
        <v>406</v>
      </c>
      <c r="F4444">
        <v>1</v>
      </c>
    </row>
    <row r="4445" spans="1:6" x14ac:dyDescent="0.35">
      <c r="A4445" t="s">
        <v>4524</v>
      </c>
      <c r="B4445">
        <v>1989</v>
      </c>
      <c r="C4445" t="s">
        <v>55</v>
      </c>
      <c r="D4445" t="s">
        <v>117</v>
      </c>
      <c r="E4445" t="s">
        <v>406</v>
      </c>
      <c r="F4445">
        <v>0</v>
      </c>
    </row>
    <row r="4446" spans="1:6" x14ac:dyDescent="0.35">
      <c r="A4446" t="s">
        <v>4525</v>
      </c>
      <c r="B4446">
        <v>1989</v>
      </c>
      <c r="C4446" t="s">
        <v>54</v>
      </c>
      <c r="D4446" t="s">
        <v>73</v>
      </c>
      <c r="E4446" t="s">
        <v>406</v>
      </c>
      <c r="F4446">
        <v>1</v>
      </c>
    </row>
    <row r="4447" spans="1:6" x14ac:dyDescent="0.35">
      <c r="A4447" t="s">
        <v>4526</v>
      </c>
      <c r="B4447">
        <v>1989</v>
      </c>
      <c r="C4447" t="s">
        <v>54</v>
      </c>
      <c r="D4447" t="s">
        <v>73</v>
      </c>
      <c r="E4447" t="s">
        <v>406</v>
      </c>
      <c r="F4447">
        <v>1</v>
      </c>
    </row>
    <row r="4448" spans="1:6" x14ac:dyDescent="0.35">
      <c r="A4448" t="s">
        <v>4527</v>
      </c>
      <c r="B4448">
        <v>1989</v>
      </c>
      <c r="C4448" t="s">
        <v>54</v>
      </c>
      <c r="D4448" t="s">
        <v>73</v>
      </c>
      <c r="E4448" t="s">
        <v>270</v>
      </c>
      <c r="F4448">
        <v>1</v>
      </c>
    </row>
    <row r="4449" spans="1:6" x14ac:dyDescent="0.35">
      <c r="A4449" t="s">
        <v>4528</v>
      </c>
      <c r="B4449">
        <v>1989</v>
      </c>
      <c r="C4449" t="s">
        <v>55</v>
      </c>
      <c r="D4449" t="s">
        <v>73</v>
      </c>
      <c r="E4449" t="s">
        <v>1288</v>
      </c>
      <c r="F4449">
        <v>1</v>
      </c>
    </row>
    <row r="4450" spans="1:6" x14ac:dyDescent="0.35">
      <c r="A4450" t="s">
        <v>4529</v>
      </c>
      <c r="B4450">
        <v>1990</v>
      </c>
      <c r="C4450" t="s">
        <v>54</v>
      </c>
      <c r="D4450" t="s">
        <v>73</v>
      </c>
      <c r="E4450" t="s">
        <v>270</v>
      </c>
      <c r="F4450">
        <v>1</v>
      </c>
    </row>
    <row r="4451" spans="1:6" x14ac:dyDescent="0.35">
      <c r="A4451" t="s">
        <v>4530</v>
      </c>
      <c r="B4451">
        <v>1990</v>
      </c>
      <c r="C4451" t="s">
        <v>54</v>
      </c>
      <c r="D4451" t="s">
        <v>73</v>
      </c>
      <c r="E4451" t="s">
        <v>74</v>
      </c>
      <c r="F4451">
        <v>1</v>
      </c>
    </row>
    <row r="4452" spans="1:6" x14ac:dyDescent="0.35">
      <c r="A4452" t="s">
        <v>4531</v>
      </c>
      <c r="B4452">
        <v>1990</v>
      </c>
      <c r="C4452" t="s">
        <v>56</v>
      </c>
      <c r="D4452" t="s">
        <v>73</v>
      </c>
      <c r="E4452" t="s">
        <v>74</v>
      </c>
      <c r="F4452">
        <v>1</v>
      </c>
    </row>
    <row r="4453" spans="1:6" x14ac:dyDescent="0.35">
      <c r="A4453" t="s">
        <v>4532</v>
      </c>
      <c r="B4453">
        <v>1990</v>
      </c>
      <c r="C4453" t="s">
        <v>56</v>
      </c>
      <c r="D4453" t="s">
        <v>73</v>
      </c>
      <c r="E4453" t="s">
        <v>270</v>
      </c>
      <c r="F4453">
        <v>1</v>
      </c>
    </row>
    <row r="4454" spans="1:6" x14ac:dyDescent="0.35">
      <c r="A4454" t="s">
        <v>4533</v>
      </c>
      <c r="B4454">
        <v>1990</v>
      </c>
      <c r="C4454" t="s">
        <v>56</v>
      </c>
      <c r="D4454" t="s">
        <v>73</v>
      </c>
      <c r="E4454" t="s">
        <v>270</v>
      </c>
      <c r="F4454">
        <v>1</v>
      </c>
    </row>
    <row r="4455" spans="1:6" x14ac:dyDescent="0.35">
      <c r="A4455" t="s">
        <v>4534</v>
      </c>
      <c r="B4455">
        <v>1990</v>
      </c>
      <c r="C4455" t="s">
        <v>56</v>
      </c>
      <c r="D4455" t="s">
        <v>73</v>
      </c>
      <c r="E4455" t="s">
        <v>270</v>
      </c>
      <c r="F4455">
        <v>1</v>
      </c>
    </row>
    <row r="4456" spans="1:6" x14ac:dyDescent="0.35">
      <c r="A4456" t="s">
        <v>4535</v>
      </c>
      <c r="B4456">
        <v>1990</v>
      </c>
      <c r="C4456" t="s">
        <v>56</v>
      </c>
      <c r="D4456" t="s">
        <v>73</v>
      </c>
      <c r="E4456" t="s">
        <v>270</v>
      </c>
      <c r="F4456">
        <v>1</v>
      </c>
    </row>
    <row r="4457" spans="1:6" x14ac:dyDescent="0.35">
      <c r="A4457" t="s">
        <v>4536</v>
      </c>
      <c r="B4457">
        <v>1990</v>
      </c>
      <c r="C4457" t="s">
        <v>54</v>
      </c>
      <c r="D4457" t="s">
        <v>73</v>
      </c>
      <c r="E4457" t="s">
        <v>270</v>
      </c>
      <c r="F4457">
        <v>1</v>
      </c>
    </row>
    <row r="4458" spans="1:6" x14ac:dyDescent="0.35">
      <c r="A4458" t="s">
        <v>4537</v>
      </c>
      <c r="B4458">
        <v>1990</v>
      </c>
      <c r="C4458" t="s">
        <v>54</v>
      </c>
      <c r="D4458" t="s">
        <v>73</v>
      </c>
      <c r="E4458" t="s">
        <v>270</v>
      </c>
      <c r="F4458">
        <v>1</v>
      </c>
    </row>
    <row r="4459" spans="1:6" x14ac:dyDescent="0.35">
      <c r="A4459" t="s">
        <v>4538</v>
      </c>
      <c r="B4459">
        <v>1990</v>
      </c>
      <c r="C4459" t="s">
        <v>54</v>
      </c>
      <c r="D4459" t="s">
        <v>73</v>
      </c>
      <c r="E4459" t="s">
        <v>270</v>
      </c>
      <c r="F4459">
        <v>1</v>
      </c>
    </row>
    <row r="4460" spans="1:6" x14ac:dyDescent="0.35">
      <c r="A4460" t="s">
        <v>4539</v>
      </c>
      <c r="B4460">
        <v>1990</v>
      </c>
      <c r="C4460" t="s">
        <v>55</v>
      </c>
      <c r="D4460" t="s">
        <v>73</v>
      </c>
      <c r="E4460" t="s">
        <v>270</v>
      </c>
      <c r="F4460">
        <v>1</v>
      </c>
    </row>
    <row r="4461" spans="1:6" x14ac:dyDescent="0.35">
      <c r="A4461" t="s">
        <v>4540</v>
      </c>
      <c r="B4461">
        <v>1990</v>
      </c>
      <c r="C4461" t="s">
        <v>54</v>
      </c>
      <c r="D4461" t="s">
        <v>73</v>
      </c>
      <c r="E4461" t="s">
        <v>270</v>
      </c>
      <c r="F4461">
        <v>1</v>
      </c>
    </row>
    <row r="4462" spans="1:6" x14ac:dyDescent="0.35">
      <c r="A4462" t="s">
        <v>4541</v>
      </c>
      <c r="B4462">
        <v>1990</v>
      </c>
      <c r="C4462" t="s">
        <v>54</v>
      </c>
      <c r="D4462" t="s">
        <v>73</v>
      </c>
      <c r="E4462" t="s">
        <v>270</v>
      </c>
      <c r="F4462">
        <v>1</v>
      </c>
    </row>
    <row r="4463" spans="1:6" x14ac:dyDescent="0.35">
      <c r="A4463" t="s">
        <v>4542</v>
      </c>
      <c r="B4463">
        <v>1990</v>
      </c>
      <c r="C4463" t="s">
        <v>54</v>
      </c>
      <c r="D4463" t="s">
        <v>73</v>
      </c>
      <c r="E4463" t="s">
        <v>406</v>
      </c>
      <c r="F4463">
        <v>1</v>
      </c>
    </row>
    <row r="4464" spans="1:6" x14ac:dyDescent="0.35">
      <c r="A4464" t="s">
        <v>4543</v>
      </c>
      <c r="B4464">
        <v>1990</v>
      </c>
      <c r="C4464" t="s">
        <v>54</v>
      </c>
      <c r="D4464" t="s">
        <v>73</v>
      </c>
      <c r="E4464" t="s">
        <v>74</v>
      </c>
      <c r="F4464">
        <v>1</v>
      </c>
    </row>
    <row r="4465" spans="1:6" x14ac:dyDescent="0.35">
      <c r="A4465" t="s">
        <v>4544</v>
      </c>
      <c r="B4465">
        <v>1990</v>
      </c>
      <c r="C4465" t="s">
        <v>54</v>
      </c>
      <c r="D4465" t="s">
        <v>73</v>
      </c>
      <c r="E4465" t="s">
        <v>74</v>
      </c>
      <c r="F4465">
        <v>1</v>
      </c>
    </row>
    <row r="4466" spans="1:6" x14ac:dyDescent="0.35">
      <c r="A4466" t="s">
        <v>4545</v>
      </c>
      <c r="B4466">
        <v>1990</v>
      </c>
      <c r="C4466" t="s">
        <v>55</v>
      </c>
      <c r="D4466" t="s">
        <v>73</v>
      </c>
      <c r="E4466" t="s">
        <v>74</v>
      </c>
      <c r="F4466">
        <v>1</v>
      </c>
    </row>
    <row r="4467" spans="1:6" x14ac:dyDescent="0.35">
      <c r="A4467" t="s">
        <v>4546</v>
      </c>
      <c r="B4467">
        <v>1990</v>
      </c>
      <c r="C4467" t="s">
        <v>55</v>
      </c>
      <c r="D4467" t="s">
        <v>73</v>
      </c>
      <c r="E4467" t="s">
        <v>74</v>
      </c>
      <c r="F4467">
        <v>1</v>
      </c>
    </row>
    <row r="4468" spans="1:6" x14ac:dyDescent="0.35">
      <c r="A4468" t="s">
        <v>4547</v>
      </c>
      <c r="B4468">
        <v>1990</v>
      </c>
      <c r="C4468" t="s">
        <v>54</v>
      </c>
      <c r="D4468" t="s">
        <v>73</v>
      </c>
      <c r="E4468" t="s">
        <v>74</v>
      </c>
      <c r="F4468">
        <v>1</v>
      </c>
    </row>
    <row r="4469" spans="1:6" x14ac:dyDescent="0.35">
      <c r="A4469" t="s">
        <v>4548</v>
      </c>
      <c r="B4469">
        <v>1990</v>
      </c>
      <c r="C4469" t="s">
        <v>55</v>
      </c>
      <c r="D4469" t="s">
        <v>73</v>
      </c>
      <c r="E4469" t="s">
        <v>74</v>
      </c>
      <c r="F4469">
        <v>1</v>
      </c>
    </row>
    <row r="4470" spans="1:6" x14ac:dyDescent="0.35">
      <c r="A4470" t="s">
        <v>4549</v>
      </c>
      <c r="B4470">
        <v>1990</v>
      </c>
      <c r="C4470" t="s">
        <v>54</v>
      </c>
      <c r="D4470" t="s">
        <v>73</v>
      </c>
      <c r="E4470" t="s">
        <v>74</v>
      </c>
      <c r="F4470">
        <v>1</v>
      </c>
    </row>
    <row r="4471" spans="1:6" x14ac:dyDescent="0.35">
      <c r="A4471" t="s">
        <v>4550</v>
      </c>
      <c r="B4471">
        <v>1990</v>
      </c>
      <c r="C4471" t="s">
        <v>55</v>
      </c>
      <c r="D4471" t="s">
        <v>73</v>
      </c>
      <c r="E4471" t="s">
        <v>74</v>
      </c>
      <c r="F4471">
        <v>1</v>
      </c>
    </row>
    <row r="4472" spans="1:6" x14ac:dyDescent="0.35">
      <c r="A4472" t="s">
        <v>4551</v>
      </c>
      <c r="B4472">
        <v>1990</v>
      </c>
      <c r="C4472" t="s">
        <v>55</v>
      </c>
      <c r="D4472" t="s">
        <v>73</v>
      </c>
      <c r="E4472" t="s">
        <v>74</v>
      </c>
      <c r="F4472">
        <v>1</v>
      </c>
    </row>
    <row r="4473" spans="1:6" x14ac:dyDescent="0.35">
      <c r="A4473" t="s">
        <v>4552</v>
      </c>
      <c r="B4473">
        <v>1990</v>
      </c>
      <c r="C4473" t="s">
        <v>54</v>
      </c>
      <c r="D4473" t="s">
        <v>73</v>
      </c>
      <c r="E4473" t="s">
        <v>74</v>
      </c>
      <c r="F4473">
        <v>1</v>
      </c>
    </row>
    <row r="4474" spans="1:6" x14ac:dyDescent="0.35">
      <c r="A4474" t="s">
        <v>4553</v>
      </c>
      <c r="B4474">
        <v>1990</v>
      </c>
      <c r="C4474" t="s">
        <v>54</v>
      </c>
      <c r="D4474" t="s">
        <v>73</v>
      </c>
      <c r="E4474" t="s">
        <v>74</v>
      </c>
      <c r="F4474">
        <v>1</v>
      </c>
    </row>
    <row r="4475" spans="1:6" x14ac:dyDescent="0.35">
      <c r="A4475" t="s">
        <v>4554</v>
      </c>
      <c r="B4475">
        <v>1990</v>
      </c>
      <c r="C4475" t="s">
        <v>55</v>
      </c>
      <c r="D4475" t="s">
        <v>73</v>
      </c>
      <c r="E4475" t="s">
        <v>74</v>
      </c>
      <c r="F4475">
        <v>1</v>
      </c>
    </row>
    <row r="4476" spans="1:6" x14ac:dyDescent="0.35">
      <c r="A4476" t="s">
        <v>4555</v>
      </c>
      <c r="B4476">
        <v>1990</v>
      </c>
      <c r="C4476" t="s">
        <v>54</v>
      </c>
      <c r="D4476" t="s">
        <v>73</v>
      </c>
      <c r="E4476" t="s">
        <v>74</v>
      </c>
      <c r="F4476">
        <v>1</v>
      </c>
    </row>
    <row r="4477" spans="1:6" x14ac:dyDescent="0.35">
      <c r="A4477" t="s">
        <v>4556</v>
      </c>
      <c r="B4477">
        <v>1990</v>
      </c>
      <c r="C4477" t="s">
        <v>54</v>
      </c>
      <c r="D4477" t="s">
        <v>73</v>
      </c>
      <c r="E4477" t="s">
        <v>74</v>
      </c>
      <c r="F4477">
        <v>1</v>
      </c>
    </row>
    <row r="4478" spans="1:6" x14ac:dyDescent="0.35">
      <c r="A4478" t="s">
        <v>4557</v>
      </c>
      <c r="B4478">
        <v>1990</v>
      </c>
      <c r="C4478" t="s">
        <v>55</v>
      </c>
      <c r="D4478" t="s">
        <v>73</v>
      </c>
      <c r="E4478" t="s">
        <v>74</v>
      </c>
      <c r="F4478">
        <v>1</v>
      </c>
    </row>
    <row r="4479" spans="1:6" x14ac:dyDescent="0.35">
      <c r="A4479" t="s">
        <v>4558</v>
      </c>
      <c r="B4479">
        <v>1990</v>
      </c>
      <c r="C4479" t="s">
        <v>54</v>
      </c>
      <c r="D4479" t="s">
        <v>73</v>
      </c>
      <c r="E4479" t="s">
        <v>74</v>
      </c>
      <c r="F4479">
        <v>1</v>
      </c>
    </row>
    <row r="4480" spans="1:6" x14ac:dyDescent="0.35">
      <c r="A4480" t="s">
        <v>4559</v>
      </c>
      <c r="B4480">
        <v>1990</v>
      </c>
      <c r="C4480" t="s">
        <v>56</v>
      </c>
      <c r="D4480" t="s">
        <v>73</v>
      </c>
      <c r="E4480" t="s">
        <v>74</v>
      </c>
      <c r="F4480">
        <v>1</v>
      </c>
    </row>
    <row r="4481" spans="1:6" x14ac:dyDescent="0.35">
      <c r="A4481" t="s">
        <v>4560</v>
      </c>
      <c r="B4481">
        <v>1990</v>
      </c>
      <c r="C4481" t="s">
        <v>56</v>
      </c>
      <c r="D4481" t="s">
        <v>117</v>
      </c>
      <c r="E4481" t="s">
        <v>74</v>
      </c>
      <c r="F4481">
        <v>1</v>
      </c>
    </row>
    <row r="4482" spans="1:6" x14ac:dyDescent="0.35">
      <c r="A4482" t="s">
        <v>4561</v>
      </c>
      <c r="B4482">
        <v>1990</v>
      </c>
      <c r="C4482" t="s">
        <v>55</v>
      </c>
      <c r="D4482" t="s">
        <v>73</v>
      </c>
      <c r="E4482" t="s">
        <v>74</v>
      </c>
      <c r="F4482">
        <v>1</v>
      </c>
    </row>
    <row r="4483" spans="1:6" x14ac:dyDescent="0.35">
      <c r="A4483" t="s">
        <v>4562</v>
      </c>
      <c r="B4483">
        <v>1990</v>
      </c>
      <c r="C4483" t="s">
        <v>54</v>
      </c>
      <c r="D4483" t="s">
        <v>73</v>
      </c>
      <c r="E4483" t="s">
        <v>74</v>
      </c>
      <c r="F4483">
        <v>1</v>
      </c>
    </row>
    <row r="4484" spans="1:6" x14ac:dyDescent="0.35">
      <c r="A4484" t="s">
        <v>4563</v>
      </c>
      <c r="B4484">
        <v>1990</v>
      </c>
      <c r="C4484" t="s">
        <v>54</v>
      </c>
      <c r="D4484" t="s">
        <v>73</v>
      </c>
      <c r="E4484" t="s">
        <v>74</v>
      </c>
      <c r="F4484">
        <v>1</v>
      </c>
    </row>
    <row r="4485" spans="1:6" x14ac:dyDescent="0.35">
      <c r="A4485" t="s">
        <v>4564</v>
      </c>
      <c r="B4485">
        <v>1990</v>
      </c>
      <c r="C4485" t="s">
        <v>55</v>
      </c>
      <c r="D4485" t="s">
        <v>73</v>
      </c>
      <c r="E4485" t="s">
        <v>74</v>
      </c>
      <c r="F4485">
        <v>1</v>
      </c>
    </row>
    <row r="4486" spans="1:6" x14ac:dyDescent="0.35">
      <c r="A4486" t="s">
        <v>4565</v>
      </c>
      <c r="B4486">
        <v>1990</v>
      </c>
      <c r="C4486" t="s">
        <v>55</v>
      </c>
      <c r="D4486" t="s">
        <v>73</v>
      </c>
      <c r="E4486" t="s">
        <v>74</v>
      </c>
      <c r="F4486">
        <v>1</v>
      </c>
    </row>
    <row r="4487" spans="1:6" x14ac:dyDescent="0.35">
      <c r="A4487" t="s">
        <v>4566</v>
      </c>
      <c r="B4487">
        <v>1990</v>
      </c>
      <c r="C4487" t="s">
        <v>56</v>
      </c>
      <c r="D4487" t="s">
        <v>117</v>
      </c>
      <c r="E4487" t="s">
        <v>74</v>
      </c>
      <c r="F4487">
        <v>1</v>
      </c>
    </row>
    <row r="4488" spans="1:6" x14ac:dyDescent="0.35">
      <c r="A4488" t="s">
        <v>4567</v>
      </c>
      <c r="B4488">
        <v>1990</v>
      </c>
      <c r="C4488" t="s">
        <v>54</v>
      </c>
      <c r="D4488" t="s">
        <v>73</v>
      </c>
      <c r="E4488" t="s">
        <v>74</v>
      </c>
      <c r="F4488">
        <v>1</v>
      </c>
    </row>
    <row r="4489" spans="1:6" x14ac:dyDescent="0.35">
      <c r="A4489" t="s">
        <v>4568</v>
      </c>
      <c r="B4489">
        <v>1990</v>
      </c>
      <c r="C4489" t="s">
        <v>54</v>
      </c>
      <c r="D4489" t="s">
        <v>73</v>
      </c>
      <c r="E4489" t="s">
        <v>74</v>
      </c>
      <c r="F4489">
        <v>1</v>
      </c>
    </row>
    <row r="4490" spans="1:6" x14ac:dyDescent="0.35">
      <c r="A4490" t="s">
        <v>4569</v>
      </c>
      <c r="B4490">
        <v>1990</v>
      </c>
      <c r="C4490" t="s">
        <v>54</v>
      </c>
      <c r="D4490" t="s">
        <v>73</v>
      </c>
      <c r="E4490" t="s">
        <v>74</v>
      </c>
      <c r="F4490">
        <v>1</v>
      </c>
    </row>
    <row r="4491" spans="1:6" x14ac:dyDescent="0.35">
      <c r="A4491" t="s">
        <v>4570</v>
      </c>
      <c r="B4491">
        <v>1990</v>
      </c>
      <c r="C4491" t="s">
        <v>54</v>
      </c>
      <c r="D4491" t="s">
        <v>73</v>
      </c>
      <c r="E4491" t="s">
        <v>74</v>
      </c>
      <c r="F4491">
        <v>1</v>
      </c>
    </row>
    <row r="4492" spans="1:6" x14ac:dyDescent="0.35">
      <c r="A4492" t="s">
        <v>4571</v>
      </c>
      <c r="B4492">
        <v>1990</v>
      </c>
      <c r="C4492" t="s">
        <v>54</v>
      </c>
      <c r="D4492" t="s">
        <v>73</v>
      </c>
      <c r="E4492" t="s">
        <v>74</v>
      </c>
      <c r="F4492">
        <v>1</v>
      </c>
    </row>
    <row r="4493" spans="1:6" x14ac:dyDescent="0.35">
      <c r="A4493" t="s">
        <v>4572</v>
      </c>
      <c r="B4493">
        <v>1990</v>
      </c>
      <c r="C4493" t="s">
        <v>54</v>
      </c>
      <c r="D4493" t="s">
        <v>73</v>
      </c>
      <c r="E4493" t="s">
        <v>406</v>
      </c>
      <c r="F4493">
        <v>1</v>
      </c>
    </row>
    <row r="4494" spans="1:6" x14ac:dyDescent="0.35">
      <c r="A4494" t="s">
        <v>4573</v>
      </c>
      <c r="B4494">
        <v>1990</v>
      </c>
      <c r="C4494" t="s">
        <v>56</v>
      </c>
      <c r="D4494" t="s">
        <v>73</v>
      </c>
      <c r="E4494" t="s">
        <v>74</v>
      </c>
      <c r="F4494">
        <v>1</v>
      </c>
    </row>
    <row r="4495" spans="1:6" x14ac:dyDescent="0.35">
      <c r="A4495" t="s">
        <v>4574</v>
      </c>
      <c r="B4495">
        <v>1990</v>
      </c>
      <c r="C4495" t="s">
        <v>56</v>
      </c>
      <c r="D4495" t="s">
        <v>117</v>
      </c>
      <c r="E4495" t="s">
        <v>74</v>
      </c>
      <c r="F4495">
        <v>1</v>
      </c>
    </row>
    <row r="4496" spans="1:6" x14ac:dyDescent="0.35">
      <c r="A4496" t="s">
        <v>4575</v>
      </c>
      <c r="B4496">
        <v>1990</v>
      </c>
      <c r="C4496" t="s">
        <v>54</v>
      </c>
      <c r="D4496" t="s">
        <v>73</v>
      </c>
      <c r="E4496" t="s">
        <v>74</v>
      </c>
      <c r="F4496">
        <v>1</v>
      </c>
    </row>
    <row r="4497" spans="1:6" x14ac:dyDescent="0.35">
      <c r="A4497" t="s">
        <v>4576</v>
      </c>
      <c r="B4497">
        <v>1990</v>
      </c>
      <c r="C4497" t="s">
        <v>56</v>
      </c>
      <c r="D4497" t="s">
        <v>73</v>
      </c>
      <c r="E4497" t="s">
        <v>74</v>
      </c>
      <c r="F4497">
        <v>1</v>
      </c>
    </row>
    <row r="4498" spans="1:6" x14ac:dyDescent="0.35">
      <c r="A4498" t="s">
        <v>4577</v>
      </c>
      <c r="B4498">
        <v>1990</v>
      </c>
      <c r="C4498" t="s">
        <v>56</v>
      </c>
      <c r="D4498" t="s">
        <v>73</v>
      </c>
      <c r="E4498" t="s">
        <v>74</v>
      </c>
      <c r="F4498">
        <v>1</v>
      </c>
    </row>
    <row r="4499" spans="1:6" x14ac:dyDescent="0.35">
      <c r="A4499" t="s">
        <v>4578</v>
      </c>
      <c r="B4499">
        <v>1990</v>
      </c>
      <c r="C4499" t="s">
        <v>56</v>
      </c>
      <c r="D4499" t="s">
        <v>73</v>
      </c>
      <c r="E4499" t="s">
        <v>74</v>
      </c>
      <c r="F4499">
        <v>1</v>
      </c>
    </row>
    <row r="4500" spans="1:6" x14ac:dyDescent="0.35">
      <c r="A4500" t="s">
        <v>4579</v>
      </c>
      <c r="B4500">
        <v>1990</v>
      </c>
      <c r="C4500" t="s">
        <v>56</v>
      </c>
      <c r="D4500" t="s">
        <v>117</v>
      </c>
      <c r="E4500" t="s">
        <v>74</v>
      </c>
      <c r="F4500">
        <v>1</v>
      </c>
    </row>
    <row r="4501" spans="1:6" x14ac:dyDescent="0.35">
      <c r="A4501" t="s">
        <v>4580</v>
      </c>
      <c r="B4501">
        <v>1990</v>
      </c>
      <c r="C4501" t="s">
        <v>56</v>
      </c>
      <c r="D4501" t="s">
        <v>73</v>
      </c>
      <c r="E4501" t="s">
        <v>74</v>
      </c>
      <c r="F4501">
        <v>1</v>
      </c>
    </row>
    <row r="4502" spans="1:6" x14ac:dyDescent="0.35">
      <c r="A4502" t="s">
        <v>4581</v>
      </c>
      <c r="B4502">
        <v>1990</v>
      </c>
      <c r="C4502" t="s">
        <v>56</v>
      </c>
      <c r="D4502" t="s">
        <v>73</v>
      </c>
      <c r="E4502" t="s">
        <v>74</v>
      </c>
      <c r="F4502">
        <v>1</v>
      </c>
    </row>
    <row r="4503" spans="1:6" x14ac:dyDescent="0.35">
      <c r="A4503" t="s">
        <v>4582</v>
      </c>
      <c r="B4503">
        <v>1990</v>
      </c>
      <c r="C4503" t="s">
        <v>56</v>
      </c>
      <c r="D4503" t="s">
        <v>73</v>
      </c>
      <c r="E4503" t="s">
        <v>74</v>
      </c>
      <c r="F4503">
        <v>1</v>
      </c>
    </row>
    <row r="4504" spans="1:6" x14ac:dyDescent="0.35">
      <c r="A4504" t="s">
        <v>4583</v>
      </c>
      <c r="B4504">
        <v>1990</v>
      </c>
      <c r="C4504" t="s">
        <v>54</v>
      </c>
      <c r="D4504" t="s">
        <v>73</v>
      </c>
      <c r="E4504" t="s">
        <v>406</v>
      </c>
      <c r="F4504">
        <v>1</v>
      </c>
    </row>
    <row r="4505" spans="1:6" x14ac:dyDescent="0.35">
      <c r="A4505" t="s">
        <v>4584</v>
      </c>
      <c r="B4505">
        <v>1990</v>
      </c>
      <c r="C4505" t="s">
        <v>54</v>
      </c>
      <c r="D4505" t="s">
        <v>73</v>
      </c>
      <c r="E4505" t="s">
        <v>406</v>
      </c>
      <c r="F4505">
        <v>1</v>
      </c>
    </row>
    <row r="4506" spans="1:6" x14ac:dyDescent="0.35">
      <c r="A4506" t="s">
        <v>4585</v>
      </c>
      <c r="B4506">
        <v>1990</v>
      </c>
      <c r="C4506" t="s">
        <v>55</v>
      </c>
      <c r="D4506" t="s">
        <v>73</v>
      </c>
      <c r="E4506" t="s">
        <v>406</v>
      </c>
      <c r="F4506">
        <v>1</v>
      </c>
    </row>
    <row r="4507" spans="1:6" x14ac:dyDescent="0.35">
      <c r="A4507" t="s">
        <v>4586</v>
      </c>
      <c r="B4507">
        <v>1990</v>
      </c>
      <c r="C4507" t="s">
        <v>55</v>
      </c>
      <c r="D4507" t="s">
        <v>73</v>
      </c>
      <c r="E4507" t="s">
        <v>406</v>
      </c>
      <c r="F4507">
        <v>1</v>
      </c>
    </row>
    <row r="4508" spans="1:6" x14ac:dyDescent="0.35">
      <c r="A4508" t="s">
        <v>4587</v>
      </c>
      <c r="B4508">
        <v>1990</v>
      </c>
      <c r="C4508" t="s">
        <v>54</v>
      </c>
      <c r="D4508" t="s">
        <v>73</v>
      </c>
      <c r="E4508" t="s">
        <v>406</v>
      </c>
      <c r="F4508">
        <v>1</v>
      </c>
    </row>
    <row r="4509" spans="1:6" x14ac:dyDescent="0.35">
      <c r="A4509" t="s">
        <v>4588</v>
      </c>
      <c r="B4509">
        <v>1990</v>
      </c>
      <c r="C4509" t="s">
        <v>54</v>
      </c>
      <c r="D4509" t="s">
        <v>73</v>
      </c>
      <c r="E4509" t="s">
        <v>406</v>
      </c>
      <c r="F4509">
        <v>1</v>
      </c>
    </row>
    <row r="4510" spans="1:6" x14ac:dyDescent="0.35">
      <c r="A4510" t="s">
        <v>4589</v>
      </c>
      <c r="B4510">
        <v>1990</v>
      </c>
      <c r="C4510" t="s">
        <v>54</v>
      </c>
      <c r="D4510" t="s">
        <v>73</v>
      </c>
      <c r="E4510" t="s">
        <v>74</v>
      </c>
      <c r="F4510">
        <v>1</v>
      </c>
    </row>
    <row r="4511" spans="1:6" x14ac:dyDescent="0.35">
      <c r="A4511" t="s">
        <v>4590</v>
      </c>
      <c r="B4511">
        <v>1990</v>
      </c>
      <c r="C4511" t="s">
        <v>55</v>
      </c>
      <c r="D4511" t="s">
        <v>73</v>
      </c>
      <c r="E4511" t="s">
        <v>74</v>
      </c>
      <c r="F4511">
        <v>1</v>
      </c>
    </row>
    <row r="4512" spans="1:6" x14ac:dyDescent="0.35">
      <c r="A4512" t="s">
        <v>4591</v>
      </c>
      <c r="B4512">
        <v>1990</v>
      </c>
      <c r="C4512" t="s">
        <v>54</v>
      </c>
      <c r="D4512" t="s">
        <v>117</v>
      </c>
      <c r="E4512" t="s">
        <v>74</v>
      </c>
      <c r="F4512">
        <v>0</v>
      </c>
    </row>
    <row r="4513" spans="1:6" x14ac:dyDescent="0.35">
      <c r="A4513" t="s">
        <v>4592</v>
      </c>
      <c r="B4513">
        <v>1990</v>
      </c>
      <c r="C4513" t="s">
        <v>56</v>
      </c>
      <c r="D4513" t="s">
        <v>73</v>
      </c>
      <c r="E4513" t="s">
        <v>74</v>
      </c>
      <c r="F4513">
        <v>1</v>
      </c>
    </row>
    <row r="4514" spans="1:6" x14ac:dyDescent="0.35">
      <c r="A4514" t="s">
        <v>4593</v>
      </c>
      <c r="B4514">
        <v>1990</v>
      </c>
      <c r="C4514" t="s">
        <v>54</v>
      </c>
      <c r="D4514" t="s">
        <v>73</v>
      </c>
      <c r="E4514" t="s">
        <v>74</v>
      </c>
      <c r="F4514">
        <v>1</v>
      </c>
    </row>
    <row r="4515" spans="1:6" x14ac:dyDescent="0.35">
      <c r="A4515" t="s">
        <v>4594</v>
      </c>
      <c r="B4515">
        <v>1990</v>
      </c>
      <c r="C4515" t="s">
        <v>54</v>
      </c>
      <c r="D4515" t="s">
        <v>73</v>
      </c>
      <c r="E4515" t="s">
        <v>74</v>
      </c>
      <c r="F4515">
        <v>1</v>
      </c>
    </row>
    <row r="4516" spans="1:6" x14ac:dyDescent="0.35">
      <c r="A4516" t="s">
        <v>4595</v>
      </c>
      <c r="B4516">
        <v>1990</v>
      </c>
      <c r="C4516" t="s">
        <v>54</v>
      </c>
      <c r="D4516" t="s">
        <v>73</v>
      </c>
      <c r="E4516" t="s">
        <v>74</v>
      </c>
      <c r="F4516">
        <v>1</v>
      </c>
    </row>
    <row r="4517" spans="1:6" x14ac:dyDescent="0.35">
      <c r="A4517" t="s">
        <v>4596</v>
      </c>
      <c r="B4517">
        <v>1990</v>
      </c>
      <c r="C4517" t="s">
        <v>54</v>
      </c>
      <c r="D4517" t="s">
        <v>73</v>
      </c>
      <c r="E4517" t="s">
        <v>406</v>
      </c>
      <c r="F4517">
        <v>1</v>
      </c>
    </row>
    <row r="4518" spans="1:6" x14ac:dyDescent="0.35">
      <c r="A4518" t="s">
        <v>4597</v>
      </c>
      <c r="B4518">
        <v>1990</v>
      </c>
      <c r="C4518" t="s">
        <v>55</v>
      </c>
      <c r="D4518" t="s">
        <v>73</v>
      </c>
      <c r="E4518" t="s">
        <v>74</v>
      </c>
      <c r="F4518">
        <v>1</v>
      </c>
    </row>
    <row r="4519" spans="1:6" x14ac:dyDescent="0.35">
      <c r="A4519" t="s">
        <v>4598</v>
      </c>
      <c r="B4519">
        <v>1990</v>
      </c>
      <c r="C4519" t="s">
        <v>55</v>
      </c>
      <c r="D4519" t="s">
        <v>73</v>
      </c>
      <c r="E4519" t="s">
        <v>74</v>
      </c>
      <c r="F4519">
        <v>1</v>
      </c>
    </row>
    <row r="4520" spans="1:6" x14ac:dyDescent="0.35">
      <c r="A4520" t="s">
        <v>4599</v>
      </c>
      <c r="B4520">
        <v>1990</v>
      </c>
      <c r="C4520" t="s">
        <v>55</v>
      </c>
      <c r="D4520" t="s">
        <v>73</v>
      </c>
      <c r="E4520" t="s">
        <v>74</v>
      </c>
      <c r="F4520">
        <v>1</v>
      </c>
    </row>
    <row r="4521" spans="1:6" x14ac:dyDescent="0.35">
      <c r="A4521" t="s">
        <v>4600</v>
      </c>
      <c r="B4521">
        <v>1990</v>
      </c>
      <c r="C4521" t="s">
        <v>54</v>
      </c>
      <c r="D4521" t="s">
        <v>73</v>
      </c>
      <c r="E4521" t="s">
        <v>406</v>
      </c>
      <c r="F4521">
        <v>1</v>
      </c>
    </row>
    <row r="4522" spans="1:6" x14ac:dyDescent="0.35">
      <c r="A4522" t="s">
        <v>4601</v>
      </c>
      <c r="B4522">
        <v>1990</v>
      </c>
      <c r="C4522" t="s">
        <v>54</v>
      </c>
      <c r="D4522" t="s">
        <v>73</v>
      </c>
      <c r="E4522" t="s">
        <v>406</v>
      </c>
      <c r="F4522">
        <v>1</v>
      </c>
    </row>
    <row r="4523" spans="1:6" x14ac:dyDescent="0.35">
      <c r="A4523" t="s">
        <v>4602</v>
      </c>
      <c r="B4523">
        <v>1990</v>
      </c>
      <c r="C4523" t="s">
        <v>54</v>
      </c>
      <c r="D4523" t="s">
        <v>73</v>
      </c>
      <c r="E4523" t="s">
        <v>406</v>
      </c>
      <c r="F4523">
        <v>1</v>
      </c>
    </row>
    <row r="4524" spans="1:6" x14ac:dyDescent="0.35">
      <c r="A4524" t="s">
        <v>4603</v>
      </c>
      <c r="B4524">
        <v>1990</v>
      </c>
      <c r="C4524" t="s">
        <v>56</v>
      </c>
      <c r="D4524" t="s">
        <v>117</v>
      </c>
      <c r="E4524" t="s">
        <v>406</v>
      </c>
      <c r="F4524">
        <v>1</v>
      </c>
    </row>
    <row r="4525" spans="1:6" x14ac:dyDescent="0.35">
      <c r="A4525" t="s">
        <v>4604</v>
      </c>
      <c r="B4525">
        <v>1990</v>
      </c>
      <c r="C4525" t="s">
        <v>56</v>
      </c>
      <c r="D4525" t="s">
        <v>73</v>
      </c>
      <c r="E4525" t="s">
        <v>406</v>
      </c>
      <c r="F4525">
        <v>1</v>
      </c>
    </row>
    <row r="4526" spans="1:6" x14ac:dyDescent="0.35">
      <c r="A4526" t="s">
        <v>4605</v>
      </c>
      <c r="B4526">
        <v>1990</v>
      </c>
      <c r="C4526" t="s">
        <v>56</v>
      </c>
      <c r="D4526" t="s">
        <v>73</v>
      </c>
      <c r="E4526" t="s">
        <v>406</v>
      </c>
      <c r="F4526">
        <v>1</v>
      </c>
    </row>
    <row r="4527" spans="1:6" x14ac:dyDescent="0.35">
      <c r="A4527" t="s">
        <v>4606</v>
      </c>
      <c r="B4527">
        <v>1990</v>
      </c>
      <c r="C4527" t="s">
        <v>56</v>
      </c>
      <c r="D4527" t="s">
        <v>117</v>
      </c>
      <c r="E4527" t="s">
        <v>406</v>
      </c>
      <c r="F4527">
        <v>1</v>
      </c>
    </row>
    <row r="4528" spans="1:6" x14ac:dyDescent="0.35">
      <c r="A4528" t="s">
        <v>4607</v>
      </c>
      <c r="B4528">
        <v>1990</v>
      </c>
      <c r="C4528" t="s">
        <v>56</v>
      </c>
      <c r="D4528" t="s">
        <v>73</v>
      </c>
      <c r="E4528" t="s">
        <v>406</v>
      </c>
      <c r="F4528">
        <v>1</v>
      </c>
    </row>
    <row r="4529" spans="1:6" x14ac:dyDescent="0.35">
      <c r="A4529" t="s">
        <v>4608</v>
      </c>
      <c r="B4529">
        <v>1990</v>
      </c>
      <c r="C4529" t="s">
        <v>56</v>
      </c>
      <c r="D4529" t="s">
        <v>73</v>
      </c>
      <c r="E4529" t="s">
        <v>406</v>
      </c>
      <c r="F4529">
        <v>1</v>
      </c>
    </row>
    <row r="4530" spans="1:6" x14ac:dyDescent="0.35">
      <c r="A4530" t="s">
        <v>4609</v>
      </c>
      <c r="B4530">
        <v>1990</v>
      </c>
      <c r="C4530" t="s">
        <v>56</v>
      </c>
      <c r="D4530" t="s">
        <v>73</v>
      </c>
      <c r="E4530" t="s">
        <v>406</v>
      </c>
      <c r="F4530">
        <v>1</v>
      </c>
    </row>
    <row r="4531" spans="1:6" x14ac:dyDescent="0.35">
      <c r="A4531" t="s">
        <v>4610</v>
      </c>
      <c r="B4531">
        <v>1990</v>
      </c>
      <c r="C4531" t="s">
        <v>54</v>
      </c>
      <c r="D4531" t="s">
        <v>73</v>
      </c>
      <c r="E4531" t="s">
        <v>406</v>
      </c>
      <c r="F4531">
        <v>1</v>
      </c>
    </row>
    <row r="4532" spans="1:6" x14ac:dyDescent="0.35">
      <c r="A4532" t="s">
        <v>4611</v>
      </c>
      <c r="B4532">
        <v>1990</v>
      </c>
      <c r="C4532" t="s">
        <v>54</v>
      </c>
      <c r="D4532" t="s">
        <v>117</v>
      </c>
      <c r="E4532" t="s">
        <v>406</v>
      </c>
      <c r="F4532">
        <v>0</v>
      </c>
    </row>
    <row r="4533" spans="1:6" x14ac:dyDescent="0.35">
      <c r="A4533" t="s">
        <v>4612</v>
      </c>
      <c r="B4533">
        <v>1990</v>
      </c>
      <c r="C4533" t="s">
        <v>56</v>
      </c>
      <c r="D4533" t="s">
        <v>73</v>
      </c>
      <c r="E4533" t="s">
        <v>406</v>
      </c>
      <c r="F4533">
        <v>1</v>
      </c>
    </row>
    <row r="4534" spans="1:6" x14ac:dyDescent="0.35">
      <c r="A4534" t="s">
        <v>4613</v>
      </c>
      <c r="B4534">
        <v>1990</v>
      </c>
      <c r="C4534" t="s">
        <v>54</v>
      </c>
      <c r="D4534" t="s">
        <v>73</v>
      </c>
      <c r="E4534" t="s">
        <v>406</v>
      </c>
      <c r="F4534">
        <v>1</v>
      </c>
    </row>
    <row r="4535" spans="1:6" x14ac:dyDescent="0.35">
      <c r="A4535" t="s">
        <v>4614</v>
      </c>
      <c r="B4535">
        <v>1990</v>
      </c>
      <c r="C4535" t="s">
        <v>54</v>
      </c>
      <c r="D4535" t="s">
        <v>73</v>
      </c>
      <c r="E4535" t="s">
        <v>406</v>
      </c>
      <c r="F4535">
        <v>1</v>
      </c>
    </row>
    <row r="4536" spans="1:6" x14ac:dyDescent="0.35">
      <c r="A4536" t="s">
        <v>4615</v>
      </c>
      <c r="B4536">
        <v>1990</v>
      </c>
      <c r="C4536" t="s">
        <v>55</v>
      </c>
      <c r="D4536" t="s">
        <v>73</v>
      </c>
      <c r="E4536" t="s">
        <v>406</v>
      </c>
      <c r="F4536">
        <v>1</v>
      </c>
    </row>
    <row r="4537" spans="1:6" x14ac:dyDescent="0.35">
      <c r="A4537" t="s">
        <v>4616</v>
      </c>
      <c r="B4537">
        <v>1990</v>
      </c>
      <c r="C4537" t="s">
        <v>54</v>
      </c>
      <c r="D4537" t="s">
        <v>73</v>
      </c>
      <c r="E4537" t="s">
        <v>406</v>
      </c>
      <c r="F4537">
        <v>1</v>
      </c>
    </row>
    <row r="4538" spans="1:6" x14ac:dyDescent="0.35">
      <c r="A4538" t="s">
        <v>4617</v>
      </c>
      <c r="B4538">
        <v>1990</v>
      </c>
      <c r="C4538" t="s">
        <v>54</v>
      </c>
      <c r="D4538" t="s">
        <v>73</v>
      </c>
      <c r="E4538" t="s">
        <v>406</v>
      </c>
      <c r="F4538">
        <v>1</v>
      </c>
    </row>
    <row r="4539" spans="1:6" x14ac:dyDescent="0.35">
      <c r="A4539" t="s">
        <v>4618</v>
      </c>
      <c r="B4539">
        <v>1990</v>
      </c>
      <c r="C4539" t="s">
        <v>54</v>
      </c>
      <c r="D4539" t="s">
        <v>73</v>
      </c>
      <c r="E4539" t="s">
        <v>406</v>
      </c>
      <c r="F4539">
        <v>1</v>
      </c>
    </row>
    <row r="4540" spans="1:6" x14ac:dyDescent="0.35">
      <c r="A4540" t="s">
        <v>4619</v>
      </c>
      <c r="B4540">
        <v>1990</v>
      </c>
      <c r="C4540" t="s">
        <v>54</v>
      </c>
      <c r="D4540" t="s">
        <v>73</v>
      </c>
      <c r="E4540" t="s">
        <v>74</v>
      </c>
      <c r="F4540">
        <v>1</v>
      </c>
    </row>
    <row r="4541" spans="1:6" x14ac:dyDescent="0.35">
      <c r="A4541" t="s">
        <v>4620</v>
      </c>
      <c r="B4541">
        <v>1990</v>
      </c>
      <c r="C4541" t="s">
        <v>55</v>
      </c>
      <c r="D4541" t="s">
        <v>73</v>
      </c>
      <c r="E4541" t="s">
        <v>74</v>
      </c>
      <c r="F4541">
        <v>1</v>
      </c>
    </row>
    <row r="4542" spans="1:6" x14ac:dyDescent="0.35">
      <c r="A4542" t="s">
        <v>4621</v>
      </c>
      <c r="B4542">
        <v>1990</v>
      </c>
      <c r="C4542" t="s">
        <v>55</v>
      </c>
      <c r="D4542" t="s">
        <v>117</v>
      </c>
      <c r="E4542" t="s">
        <v>74</v>
      </c>
      <c r="F4542">
        <v>0</v>
      </c>
    </row>
    <row r="4543" spans="1:6" x14ac:dyDescent="0.35">
      <c r="A4543" t="s">
        <v>4622</v>
      </c>
      <c r="B4543">
        <v>1990</v>
      </c>
      <c r="C4543" t="s">
        <v>54</v>
      </c>
      <c r="D4543" t="s">
        <v>73</v>
      </c>
      <c r="E4543" t="s">
        <v>406</v>
      </c>
      <c r="F4543">
        <v>1</v>
      </c>
    </row>
    <row r="4544" spans="1:6" x14ac:dyDescent="0.35">
      <c r="A4544" t="s">
        <v>4623</v>
      </c>
      <c r="B4544">
        <v>1990</v>
      </c>
      <c r="C4544" t="s">
        <v>54</v>
      </c>
      <c r="D4544" t="s">
        <v>73</v>
      </c>
      <c r="E4544" t="s">
        <v>406</v>
      </c>
      <c r="F4544">
        <v>1</v>
      </c>
    </row>
    <row r="4545" spans="1:6" x14ac:dyDescent="0.35">
      <c r="A4545" t="s">
        <v>4624</v>
      </c>
      <c r="B4545">
        <v>1990</v>
      </c>
      <c r="C4545" t="s">
        <v>54</v>
      </c>
      <c r="D4545" t="s">
        <v>117</v>
      </c>
      <c r="E4545" t="s">
        <v>406</v>
      </c>
      <c r="F4545">
        <v>0</v>
      </c>
    </row>
    <row r="4546" spans="1:6" x14ac:dyDescent="0.35">
      <c r="A4546" t="s">
        <v>4625</v>
      </c>
      <c r="B4546">
        <v>1990</v>
      </c>
      <c r="C4546" t="s">
        <v>56</v>
      </c>
      <c r="D4546" t="s">
        <v>117</v>
      </c>
      <c r="E4546" t="s">
        <v>406</v>
      </c>
      <c r="F4546">
        <v>1</v>
      </c>
    </row>
    <row r="4547" spans="1:6" x14ac:dyDescent="0.35">
      <c r="A4547" t="s">
        <v>4626</v>
      </c>
      <c r="B4547">
        <v>1990</v>
      </c>
      <c r="C4547" t="s">
        <v>54</v>
      </c>
      <c r="D4547" t="s">
        <v>73</v>
      </c>
      <c r="E4547" t="s">
        <v>484</v>
      </c>
      <c r="F4547">
        <v>1</v>
      </c>
    </row>
    <row r="4548" spans="1:6" x14ac:dyDescent="0.35">
      <c r="A4548" t="s">
        <v>4627</v>
      </c>
      <c r="B4548">
        <v>1990</v>
      </c>
      <c r="C4548" t="s">
        <v>54</v>
      </c>
      <c r="D4548" t="s">
        <v>73</v>
      </c>
      <c r="E4548" t="s">
        <v>74</v>
      </c>
      <c r="F4548">
        <v>1</v>
      </c>
    </row>
    <row r="4549" spans="1:6" x14ac:dyDescent="0.35">
      <c r="A4549" t="s">
        <v>4628</v>
      </c>
      <c r="B4549">
        <v>1990</v>
      </c>
      <c r="C4549" t="s">
        <v>56</v>
      </c>
      <c r="D4549" t="s">
        <v>73</v>
      </c>
      <c r="E4549" t="s">
        <v>406</v>
      </c>
      <c r="F4549">
        <v>1</v>
      </c>
    </row>
    <row r="4550" spans="1:6" x14ac:dyDescent="0.35">
      <c r="A4550" t="s">
        <v>4629</v>
      </c>
      <c r="B4550">
        <v>1990</v>
      </c>
      <c r="C4550" t="s">
        <v>56</v>
      </c>
      <c r="D4550" t="s">
        <v>73</v>
      </c>
      <c r="E4550" t="s">
        <v>406</v>
      </c>
      <c r="F4550">
        <v>1</v>
      </c>
    </row>
    <row r="4551" spans="1:6" x14ac:dyDescent="0.35">
      <c r="A4551" t="s">
        <v>4630</v>
      </c>
      <c r="B4551">
        <v>1990</v>
      </c>
      <c r="C4551" t="s">
        <v>56</v>
      </c>
      <c r="D4551" t="s">
        <v>73</v>
      </c>
      <c r="E4551" t="s">
        <v>406</v>
      </c>
      <c r="F4551">
        <v>1</v>
      </c>
    </row>
    <row r="4552" spans="1:6" x14ac:dyDescent="0.35">
      <c r="A4552" t="s">
        <v>4631</v>
      </c>
      <c r="B4552">
        <v>1990</v>
      </c>
      <c r="C4552" t="s">
        <v>54</v>
      </c>
      <c r="D4552" t="s">
        <v>73</v>
      </c>
      <c r="E4552" t="s">
        <v>74</v>
      </c>
      <c r="F4552">
        <v>1</v>
      </c>
    </row>
    <row r="4553" spans="1:6" x14ac:dyDescent="0.35">
      <c r="A4553" t="s">
        <v>4632</v>
      </c>
      <c r="B4553">
        <v>1990</v>
      </c>
      <c r="C4553" t="s">
        <v>56</v>
      </c>
      <c r="D4553" t="s">
        <v>73</v>
      </c>
      <c r="E4553" t="s">
        <v>74</v>
      </c>
      <c r="F4553">
        <v>1</v>
      </c>
    </row>
    <row r="4554" spans="1:6" x14ac:dyDescent="0.35">
      <c r="A4554" t="s">
        <v>4633</v>
      </c>
      <c r="B4554">
        <v>1990</v>
      </c>
      <c r="C4554" t="s">
        <v>54</v>
      </c>
      <c r="D4554" t="s">
        <v>73</v>
      </c>
      <c r="E4554" t="s">
        <v>74</v>
      </c>
      <c r="F4554">
        <v>1</v>
      </c>
    </row>
    <row r="4555" spans="1:6" x14ac:dyDescent="0.35">
      <c r="A4555" t="s">
        <v>4634</v>
      </c>
      <c r="B4555">
        <v>1990</v>
      </c>
      <c r="C4555" t="s">
        <v>54</v>
      </c>
      <c r="D4555" t="s">
        <v>73</v>
      </c>
      <c r="E4555" t="s">
        <v>484</v>
      </c>
      <c r="F4555">
        <v>1</v>
      </c>
    </row>
    <row r="4556" spans="1:6" x14ac:dyDescent="0.35">
      <c r="A4556" t="s">
        <v>4635</v>
      </c>
      <c r="B4556">
        <v>1990</v>
      </c>
      <c r="C4556" t="s">
        <v>54</v>
      </c>
      <c r="D4556" t="s">
        <v>73</v>
      </c>
      <c r="E4556" t="s">
        <v>484</v>
      </c>
      <c r="F4556">
        <v>1</v>
      </c>
    </row>
    <row r="4557" spans="1:6" x14ac:dyDescent="0.35">
      <c r="A4557" t="s">
        <v>4636</v>
      </c>
      <c r="B4557">
        <v>1990</v>
      </c>
      <c r="C4557" t="s">
        <v>54</v>
      </c>
      <c r="D4557" t="s">
        <v>73</v>
      </c>
      <c r="E4557" t="s">
        <v>484</v>
      </c>
      <c r="F4557">
        <v>1</v>
      </c>
    </row>
    <row r="4558" spans="1:6" x14ac:dyDescent="0.35">
      <c r="A4558" t="s">
        <v>4637</v>
      </c>
      <c r="B4558">
        <v>1990</v>
      </c>
      <c r="C4558" t="s">
        <v>54</v>
      </c>
      <c r="D4558" t="s">
        <v>73</v>
      </c>
      <c r="E4558" t="s">
        <v>484</v>
      </c>
      <c r="F4558">
        <v>1</v>
      </c>
    </row>
    <row r="4559" spans="1:6" x14ac:dyDescent="0.35">
      <c r="A4559" t="s">
        <v>4638</v>
      </c>
      <c r="B4559">
        <v>1990</v>
      </c>
      <c r="C4559" t="s">
        <v>54</v>
      </c>
      <c r="D4559" t="s">
        <v>73</v>
      </c>
      <c r="E4559" t="s">
        <v>484</v>
      </c>
      <c r="F4559">
        <v>1</v>
      </c>
    </row>
    <row r="4560" spans="1:6" x14ac:dyDescent="0.35">
      <c r="A4560" t="s">
        <v>4639</v>
      </c>
      <c r="B4560">
        <v>1990</v>
      </c>
      <c r="C4560" t="s">
        <v>54</v>
      </c>
      <c r="D4560" t="s">
        <v>73</v>
      </c>
      <c r="E4560" t="s">
        <v>484</v>
      </c>
      <c r="F4560">
        <v>1</v>
      </c>
    </row>
    <row r="4561" spans="1:6" x14ac:dyDescent="0.35">
      <c r="A4561" t="s">
        <v>4640</v>
      </c>
      <c r="B4561">
        <v>1990</v>
      </c>
      <c r="C4561" t="s">
        <v>54</v>
      </c>
      <c r="D4561" t="s">
        <v>73</v>
      </c>
      <c r="E4561" t="s">
        <v>484</v>
      </c>
      <c r="F4561">
        <v>1</v>
      </c>
    </row>
    <row r="4562" spans="1:6" x14ac:dyDescent="0.35">
      <c r="A4562" t="s">
        <v>4641</v>
      </c>
      <c r="B4562">
        <v>1990</v>
      </c>
      <c r="C4562" t="s">
        <v>54</v>
      </c>
      <c r="D4562" t="s">
        <v>117</v>
      </c>
      <c r="E4562" t="s">
        <v>484</v>
      </c>
      <c r="F4562">
        <v>0</v>
      </c>
    </row>
    <row r="4563" spans="1:6" x14ac:dyDescent="0.35">
      <c r="A4563" t="s">
        <v>4642</v>
      </c>
      <c r="B4563">
        <v>1990</v>
      </c>
      <c r="C4563" t="s">
        <v>54</v>
      </c>
      <c r="D4563" t="s">
        <v>73</v>
      </c>
      <c r="E4563" t="s">
        <v>74</v>
      </c>
      <c r="F4563">
        <v>1</v>
      </c>
    </row>
    <row r="4564" spans="1:6" x14ac:dyDescent="0.35">
      <c r="A4564" t="s">
        <v>4643</v>
      </c>
      <c r="B4564">
        <v>1990</v>
      </c>
      <c r="C4564" t="s">
        <v>54</v>
      </c>
      <c r="D4564" t="s">
        <v>73</v>
      </c>
      <c r="E4564" t="s">
        <v>74</v>
      </c>
      <c r="F4564">
        <v>1</v>
      </c>
    </row>
    <row r="4565" spans="1:6" x14ac:dyDescent="0.35">
      <c r="A4565" t="s">
        <v>4644</v>
      </c>
      <c r="B4565">
        <v>1990</v>
      </c>
      <c r="C4565" t="s">
        <v>54</v>
      </c>
      <c r="D4565" t="s">
        <v>73</v>
      </c>
      <c r="E4565" t="s">
        <v>74</v>
      </c>
      <c r="F4565">
        <v>1</v>
      </c>
    </row>
    <row r="4566" spans="1:6" x14ac:dyDescent="0.35">
      <c r="A4566" t="s">
        <v>4645</v>
      </c>
      <c r="B4566">
        <v>1990</v>
      </c>
      <c r="C4566" t="s">
        <v>54</v>
      </c>
      <c r="D4566" t="s">
        <v>73</v>
      </c>
      <c r="E4566" t="s">
        <v>74</v>
      </c>
      <c r="F4566">
        <v>1</v>
      </c>
    </row>
    <row r="4567" spans="1:6" x14ac:dyDescent="0.35">
      <c r="A4567" t="s">
        <v>4646</v>
      </c>
      <c r="B4567">
        <v>1990</v>
      </c>
      <c r="C4567" t="s">
        <v>54</v>
      </c>
      <c r="D4567" t="s">
        <v>73</v>
      </c>
      <c r="E4567" t="s">
        <v>74</v>
      </c>
      <c r="F4567">
        <v>1</v>
      </c>
    </row>
    <row r="4568" spans="1:6" x14ac:dyDescent="0.35">
      <c r="A4568" t="s">
        <v>4647</v>
      </c>
      <c r="B4568">
        <v>1990</v>
      </c>
      <c r="C4568" t="s">
        <v>54</v>
      </c>
      <c r="D4568" t="s">
        <v>73</v>
      </c>
      <c r="E4568" t="s">
        <v>74</v>
      </c>
      <c r="F4568">
        <v>1</v>
      </c>
    </row>
    <row r="4569" spans="1:6" x14ac:dyDescent="0.35">
      <c r="A4569" t="s">
        <v>4648</v>
      </c>
      <c r="B4569">
        <v>1990</v>
      </c>
      <c r="C4569" t="s">
        <v>54</v>
      </c>
      <c r="D4569" t="s">
        <v>73</v>
      </c>
      <c r="E4569" t="s">
        <v>74</v>
      </c>
      <c r="F4569">
        <v>1</v>
      </c>
    </row>
    <row r="4570" spans="1:6" x14ac:dyDescent="0.35">
      <c r="A4570" t="s">
        <v>4649</v>
      </c>
      <c r="B4570">
        <v>1990</v>
      </c>
      <c r="C4570" t="s">
        <v>54</v>
      </c>
      <c r="D4570" t="s">
        <v>73</v>
      </c>
      <c r="E4570" t="s">
        <v>74</v>
      </c>
      <c r="F4570">
        <v>1</v>
      </c>
    </row>
    <row r="4571" spans="1:6" x14ac:dyDescent="0.35">
      <c r="A4571" t="s">
        <v>4650</v>
      </c>
      <c r="B4571">
        <v>1990</v>
      </c>
      <c r="C4571" t="s">
        <v>56</v>
      </c>
      <c r="D4571" t="s">
        <v>73</v>
      </c>
      <c r="E4571" t="s">
        <v>74</v>
      </c>
      <c r="F4571">
        <v>1</v>
      </c>
    </row>
    <row r="4572" spans="1:6" x14ac:dyDescent="0.35">
      <c r="A4572" t="s">
        <v>4651</v>
      </c>
      <c r="B4572">
        <v>1990</v>
      </c>
      <c r="C4572" t="s">
        <v>56</v>
      </c>
      <c r="D4572" t="s">
        <v>73</v>
      </c>
      <c r="E4572" t="s">
        <v>74</v>
      </c>
      <c r="F4572">
        <v>1</v>
      </c>
    </row>
    <row r="4573" spans="1:6" x14ac:dyDescent="0.35">
      <c r="A4573" t="s">
        <v>4652</v>
      </c>
      <c r="B4573">
        <v>1990</v>
      </c>
      <c r="C4573" t="s">
        <v>56</v>
      </c>
      <c r="D4573" t="s">
        <v>73</v>
      </c>
      <c r="E4573" t="s">
        <v>74</v>
      </c>
      <c r="F4573">
        <v>1</v>
      </c>
    </row>
    <row r="4574" spans="1:6" x14ac:dyDescent="0.35">
      <c r="A4574" t="s">
        <v>4653</v>
      </c>
      <c r="B4574">
        <v>1990</v>
      </c>
      <c r="C4574" t="s">
        <v>54</v>
      </c>
      <c r="D4574" t="s">
        <v>73</v>
      </c>
      <c r="E4574" t="s">
        <v>74</v>
      </c>
      <c r="F4574">
        <v>1</v>
      </c>
    </row>
    <row r="4575" spans="1:6" x14ac:dyDescent="0.35">
      <c r="A4575" t="s">
        <v>4654</v>
      </c>
      <c r="B4575">
        <v>1990</v>
      </c>
      <c r="C4575" t="s">
        <v>54</v>
      </c>
      <c r="D4575" t="s">
        <v>73</v>
      </c>
      <c r="E4575" t="s">
        <v>74</v>
      </c>
      <c r="F4575">
        <v>1</v>
      </c>
    </row>
    <row r="4576" spans="1:6" x14ac:dyDescent="0.35">
      <c r="A4576" t="s">
        <v>4655</v>
      </c>
      <c r="B4576">
        <v>1990</v>
      </c>
      <c r="C4576" t="s">
        <v>54</v>
      </c>
      <c r="D4576" t="s">
        <v>117</v>
      </c>
      <c r="E4576" t="s">
        <v>74</v>
      </c>
      <c r="F4576">
        <v>0</v>
      </c>
    </row>
    <row r="4577" spans="1:6" x14ac:dyDescent="0.35">
      <c r="A4577" t="s">
        <v>4656</v>
      </c>
      <c r="B4577">
        <v>1990</v>
      </c>
      <c r="C4577" t="s">
        <v>54</v>
      </c>
      <c r="D4577" t="s">
        <v>117</v>
      </c>
      <c r="E4577" t="s">
        <v>74</v>
      </c>
      <c r="F4577">
        <v>0</v>
      </c>
    </row>
    <row r="4578" spans="1:6" x14ac:dyDescent="0.35">
      <c r="A4578" t="s">
        <v>4657</v>
      </c>
      <c r="B4578">
        <v>1990</v>
      </c>
      <c r="C4578" t="s">
        <v>54</v>
      </c>
      <c r="D4578" t="s">
        <v>73</v>
      </c>
      <c r="E4578" t="s">
        <v>74</v>
      </c>
      <c r="F4578">
        <v>1</v>
      </c>
    </row>
    <row r="4579" spans="1:6" x14ac:dyDescent="0.35">
      <c r="A4579" t="s">
        <v>4658</v>
      </c>
      <c r="B4579">
        <v>1990</v>
      </c>
      <c r="C4579" t="s">
        <v>54</v>
      </c>
      <c r="D4579" t="s">
        <v>73</v>
      </c>
      <c r="E4579" t="s">
        <v>74</v>
      </c>
      <c r="F4579">
        <v>1</v>
      </c>
    </row>
    <row r="4580" spans="1:6" x14ac:dyDescent="0.35">
      <c r="A4580" t="s">
        <v>4659</v>
      </c>
      <c r="B4580">
        <v>1990</v>
      </c>
      <c r="C4580" t="s">
        <v>55</v>
      </c>
      <c r="D4580" t="s">
        <v>73</v>
      </c>
      <c r="E4580" t="s">
        <v>74</v>
      </c>
      <c r="F4580">
        <v>1</v>
      </c>
    </row>
    <row r="4581" spans="1:6" x14ac:dyDescent="0.35">
      <c r="A4581" t="s">
        <v>4660</v>
      </c>
      <c r="B4581">
        <v>1990</v>
      </c>
      <c r="C4581" t="s">
        <v>55</v>
      </c>
      <c r="D4581" t="s">
        <v>73</v>
      </c>
      <c r="E4581" t="s">
        <v>74</v>
      </c>
      <c r="F4581">
        <v>1</v>
      </c>
    </row>
    <row r="4582" spans="1:6" x14ac:dyDescent="0.35">
      <c r="A4582" t="s">
        <v>4661</v>
      </c>
      <c r="B4582">
        <v>1990</v>
      </c>
      <c r="C4582" t="s">
        <v>55</v>
      </c>
      <c r="D4582" t="s">
        <v>73</v>
      </c>
      <c r="E4582" t="s">
        <v>74</v>
      </c>
      <c r="F4582">
        <v>1</v>
      </c>
    </row>
    <row r="4583" spans="1:6" x14ac:dyDescent="0.35">
      <c r="A4583" t="s">
        <v>4662</v>
      </c>
      <c r="B4583">
        <v>1990</v>
      </c>
      <c r="C4583" t="s">
        <v>55</v>
      </c>
      <c r="D4583" t="s">
        <v>73</v>
      </c>
      <c r="E4583" t="s">
        <v>74</v>
      </c>
      <c r="F4583">
        <v>1</v>
      </c>
    </row>
    <row r="4584" spans="1:6" x14ac:dyDescent="0.35">
      <c r="A4584" t="s">
        <v>4663</v>
      </c>
      <c r="B4584">
        <v>1990</v>
      </c>
      <c r="C4584" t="s">
        <v>54</v>
      </c>
      <c r="D4584" t="s">
        <v>73</v>
      </c>
      <c r="E4584" t="s">
        <v>74</v>
      </c>
      <c r="F4584">
        <v>1</v>
      </c>
    </row>
    <row r="4585" spans="1:6" x14ac:dyDescent="0.35">
      <c r="A4585" t="s">
        <v>4664</v>
      </c>
      <c r="B4585">
        <v>1990</v>
      </c>
      <c r="C4585" t="s">
        <v>54</v>
      </c>
      <c r="D4585" t="s">
        <v>73</v>
      </c>
      <c r="E4585" t="s">
        <v>406</v>
      </c>
      <c r="F4585">
        <v>1</v>
      </c>
    </row>
    <row r="4586" spans="1:6" x14ac:dyDescent="0.35">
      <c r="A4586" t="s">
        <v>4665</v>
      </c>
      <c r="B4586">
        <v>1990</v>
      </c>
      <c r="C4586" t="s">
        <v>54</v>
      </c>
      <c r="D4586" t="s">
        <v>73</v>
      </c>
      <c r="E4586" t="s">
        <v>406</v>
      </c>
      <c r="F4586">
        <v>1</v>
      </c>
    </row>
    <row r="4587" spans="1:6" x14ac:dyDescent="0.35">
      <c r="A4587" t="s">
        <v>4666</v>
      </c>
      <c r="B4587">
        <v>1990</v>
      </c>
      <c r="C4587" t="s">
        <v>54</v>
      </c>
      <c r="D4587" t="s">
        <v>73</v>
      </c>
      <c r="E4587" t="s">
        <v>406</v>
      </c>
      <c r="F4587">
        <v>1</v>
      </c>
    </row>
    <row r="4588" spans="1:6" x14ac:dyDescent="0.35">
      <c r="A4588" t="s">
        <v>4667</v>
      </c>
      <c r="B4588">
        <v>1990</v>
      </c>
      <c r="C4588" t="s">
        <v>54</v>
      </c>
      <c r="D4588" t="s">
        <v>73</v>
      </c>
      <c r="E4588" t="s">
        <v>406</v>
      </c>
      <c r="F4588">
        <v>1</v>
      </c>
    </row>
    <row r="4589" spans="1:6" x14ac:dyDescent="0.35">
      <c r="A4589" t="s">
        <v>4668</v>
      </c>
      <c r="B4589">
        <v>1990</v>
      </c>
      <c r="C4589" t="s">
        <v>54</v>
      </c>
      <c r="D4589" t="s">
        <v>73</v>
      </c>
      <c r="E4589" t="s">
        <v>406</v>
      </c>
      <c r="F4589">
        <v>1</v>
      </c>
    </row>
    <row r="4590" spans="1:6" x14ac:dyDescent="0.35">
      <c r="A4590" t="s">
        <v>4669</v>
      </c>
      <c r="B4590">
        <v>1990</v>
      </c>
      <c r="C4590" t="s">
        <v>56</v>
      </c>
      <c r="D4590" t="s">
        <v>73</v>
      </c>
      <c r="E4590" t="s">
        <v>406</v>
      </c>
      <c r="F4590">
        <v>1</v>
      </c>
    </row>
    <row r="4591" spans="1:6" x14ac:dyDescent="0.35">
      <c r="A4591" t="s">
        <v>4670</v>
      </c>
      <c r="B4591">
        <v>1990</v>
      </c>
      <c r="C4591" t="s">
        <v>56</v>
      </c>
      <c r="D4591" t="s">
        <v>73</v>
      </c>
      <c r="E4591" t="s">
        <v>406</v>
      </c>
      <c r="F4591">
        <v>1</v>
      </c>
    </row>
    <row r="4592" spans="1:6" x14ac:dyDescent="0.35">
      <c r="A4592" t="s">
        <v>4671</v>
      </c>
      <c r="B4592">
        <v>1990</v>
      </c>
      <c r="C4592" t="s">
        <v>56</v>
      </c>
      <c r="D4592" t="s">
        <v>117</v>
      </c>
      <c r="E4592" t="s">
        <v>406</v>
      </c>
      <c r="F4592">
        <v>1</v>
      </c>
    </row>
    <row r="4593" spans="1:6" x14ac:dyDescent="0.35">
      <c r="A4593" t="s">
        <v>4672</v>
      </c>
      <c r="B4593">
        <v>1990</v>
      </c>
      <c r="C4593" t="s">
        <v>56</v>
      </c>
      <c r="D4593" t="s">
        <v>73</v>
      </c>
      <c r="E4593" t="s">
        <v>406</v>
      </c>
      <c r="F4593">
        <v>1</v>
      </c>
    </row>
    <row r="4594" spans="1:6" x14ac:dyDescent="0.35">
      <c r="A4594" t="s">
        <v>4673</v>
      </c>
      <c r="B4594">
        <v>1990</v>
      </c>
      <c r="C4594" t="s">
        <v>56</v>
      </c>
      <c r="D4594" t="s">
        <v>73</v>
      </c>
      <c r="E4594" t="s">
        <v>406</v>
      </c>
      <c r="F4594">
        <v>1</v>
      </c>
    </row>
    <row r="4595" spans="1:6" x14ac:dyDescent="0.35">
      <c r="A4595" t="s">
        <v>4674</v>
      </c>
      <c r="B4595">
        <v>1990</v>
      </c>
      <c r="C4595" t="s">
        <v>54</v>
      </c>
      <c r="D4595" t="s">
        <v>73</v>
      </c>
      <c r="E4595" t="s">
        <v>406</v>
      </c>
      <c r="F4595">
        <v>1</v>
      </c>
    </row>
    <row r="4596" spans="1:6" x14ac:dyDescent="0.35">
      <c r="A4596" t="s">
        <v>4675</v>
      </c>
      <c r="B4596">
        <v>1990</v>
      </c>
      <c r="C4596" t="s">
        <v>54</v>
      </c>
      <c r="D4596" t="s">
        <v>73</v>
      </c>
      <c r="E4596" t="s">
        <v>406</v>
      </c>
      <c r="F4596">
        <v>1</v>
      </c>
    </row>
    <row r="4597" spans="1:6" x14ac:dyDescent="0.35">
      <c r="A4597" t="s">
        <v>4676</v>
      </c>
      <c r="B4597">
        <v>1990</v>
      </c>
      <c r="C4597" t="s">
        <v>54</v>
      </c>
      <c r="D4597" t="s">
        <v>73</v>
      </c>
      <c r="E4597" t="s">
        <v>406</v>
      </c>
      <c r="F4597">
        <v>1</v>
      </c>
    </row>
    <row r="4598" spans="1:6" x14ac:dyDescent="0.35">
      <c r="A4598" t="s">
        <v>4677</v>
      </c>
      <c r="B4598">
        <v>1990</v>
      </c>
      <c r="C4598" t="s">
        <v>54</v>
      </c>
      <c r="D4598" t="s">
        <v>117</v>
      </c>
      <c r="E4598" t="s">
        <v>406</v>
      </c>
      <c r="F4598">
        <v>0</v>
      </c>
    </row>
    <row r="4599" spans="1:6" x14ac:dyDescent="0.35">
      <c r="A4599" t="s">
        <v>4678</v>
      </c>
      <c r="B4599">
        <v>1990</v>
      </c>
      <c r="C4599" t="s">
        <v>54</v>
      </c>
      <c r="D4599" t="s">
        <v>73</v>
      </c>
      <c r="E4599" t="s">
        <v>406</v>
      </c>
      <c r="F4599">
        <v>1</v>
      </c>
    </row>
    <row r="4600" spans="1:6" x14ac:dyDescent="0.35">
      <c r="A4600" t="s">
        <v>4679</v>
      </c>
      <c r="B4600">
        <v>1990</v>
      </c>
      <c r="C4600" t="s">
        <v>56</v>
      </c>
      <c r="D4600" t="s">
        <v>73</v>
      </c>
      <c r="E4600" t="s">
        <v>406</v>
      </c>
      <c r="F4600">
        <v>1</v>
      </c>
    </row>
    <row r="4601" spans="1:6" x14ac:dyDescent="0.35">
      <c r="A4601" t="s">
        <v>4680</v>
      </c>
      <c r="B4601">
        <v>1990</v>
      </c>
      <c r="C4601" t="s">
        <v>56</v>
      </c>
      <c r="D4601" t="s">
        <v>73</v>
      </c>
      <c r="E4601" t="s">
        <v>406</v>
      </c>
      <c r="F4601">
        <v>1</v>
      </c>
    </row>
    <row r="4602" spans="1:6" x14ac:dyDescent="0.35">
      <c r="A4602" t="s">
        <v>4681</v>
      </c>
      <c r="B4602">
        <v>1990</v>
      </c>
      <c r="C4602" t="s">
        <v>54</v>
      </c>
      <c r="D4602" t="s">
        <v>73</v>
      </c>
      <c r="E4602" t="s">
        <v>406</v>
      </c>
      <c r="F4602">
        <v>1</v>
      </c>
    </row>
    <row r="4603" spans="1:6" x14ac:dyDescent="0.35">
      <c r="A4603" t="s">
        <v>4682</v>
      </c>
      <c r="B4603">
        <v>1990</v>
      </c>
      <c r="C4603" t="s">
        <v>55</v>
      </c>
      <c r="D4603" t="s">
        <v>73</v>
      </c>
      <c r="E4603" t="s">
        <v>406</v>
      </c>
      <c r="F4603">
        <v>1</v>
      </c>
    </row>
    <row r="4604" spans="1:6" x14ac:dyDescent="0.35">
      <c r="A4604" t="s">
        <v>4683</v>
      </c>
      <c r="B4604">
        <v>1990</v>
      </c>
      <c r="C4604" t="s">
        <v>55</v>
      </c>
      <c r="D4604" t="s">
        <v>73</v>
      </c>
      <c r="E4604" t="s">
        <v>406</v>
      </c>
      <c r="F4604">
        <v>1</v>
      </c>
    </row>
    <row r="4605" spans="1:6" x14ac:dyDescent="0.35">
      <c r="A4605" t="s">
        <v>4684</v>
      </c>
      <c r="B4605">
        <v>1990</v>
      </c>
      <c r="C4605" t="s">
        <v>56</v>
      </c>
      <c r="D4605" t="s">
        <v>73</v>
      </c>
      <c r="E4605" t="s">
        <v>406</v>
      </c>
      <c r="F4605">
        <v>1</v>
      </c>
    </row>
    <row r="4606" spans="1:6" x14ac:dyDescent="0.35">
      <c r="A4606" t="s">
        <v>4685</v>
      </c>
      <c r="B4606">
        <v>1990</v>
      </c>
      <c r="C4606" t="s">
        <v>56</v>
      </c>
      <c r="D4606" t="s">
        <v>73</v>
      </c>
      <c r="E4606" t="s">
        <v>406</v>
      </c>
      <c r="F4606">
        <v>1</v>
      </c>
    </row>
    <row r="4607" spans="1:6" x14ac:dyDescent="0.35">
      <c r="A4607" t="s">
        <v>4686</v>
      </c>
      <c r="B4607">
        <v>1990</v>
      </c>
      <c r="C4607" t="s">
        <v>56</v>
      </c>
      <c r="D4607" t="s">
        <v>117</v>
      </c>
      <c r="E4607" t="s">
        <v>406</v>
      </c>
      <c r="F4607">
        <v>1</v>
      </c>
    </row>
    <row r="4608" spans="1:6" x14ac:dyDescent="0.35">
      <c r="A4608" t="s">
        <v>4687</v>
      </c>
      <c r="B4608">
        <v>1990</v>
      </c>
      <c r="C4608" t="s">
        <v>56</v>
      </c>
      <c r="D4608" t="s">
        <v>117</v>
      </c>
      <c r="E4608" t="s">
        <v>406</v>
      </c>
      <c r="F4608">
        <v>1</v>
      </c>
    </row>
    <row r="4609" spans="1:6" x14ac:dyDescent="0.35">
      <c r="A4609" t="s">
        <v>4688</v>
      </c>
      <c r="B4609">
        <v>1990</v>
      </c>
      <c r="C4609" t="s">
        <v>56</v>
      </c>
      <c r="D4609" t="s">
        <v>117</v>
      </c>
      <c r="E4609" t="s">
        <v>406</v>
      </c>
      <c r="F4609">
        <v>1</v>
      </c>
    </row>
    <row r="4610" spans="1:6" x14ac:dyDescent="0.35">
      <c r="A4610" t="s">
        <v>4689</v>
      </c>
      <c r="B4610">
        <v>1990</v>
      </c>
      <c r="C4610" t="s">
        <v>56</v>
      </c>
      <c r="D4610" t="s">
        <v>117</v>
      </c>
      <c r="E4610" t="s">
        <v>406</v>
      </c>
      <c r="F4610">
        <v>1</v>
      </c>
    </row>
    <row r="4611" spans="1:6" x14ac:dyDescent="0.35">
      <c r="A4611" t="s">
        <v>4690</v>
      </c>
      <c r="B4611">
        <v>1990</v>
      </c>
      <c r="C4611" t="s">
        <v>56</v>
      </c>
      <c r="D4611" t="s">
        <v>73</v>
      </c>
      <c r="E4611" t="s">
        <v>406</v>
      </c>
      <c r="F4611">
        <v>1</v>
      </c>
    </row>
    <row r="4612" spans="1:6" x14ac:dyDescent="0.35">
      <c r="A4612" t="s">
        <v>4691</v>
      </c>
      <c r="B4612">
        <v>1990</v>
      </c>
      <c r="C4612" t="s">
        <v>56</v>
      </c>
      <c r="D4612" t="s">
        <v>73</v>
      </c>
      <c r="E4612" t="s">
        <v>406</v>
      </c>
      <c r="F4612">
        <v>1</v>
      </c>
    </row>
    <row r="4613" spans="1:6" x14ac:dyDescent="0.35">
      <c r="A4613" t="s">
        <v>4692</v>
      </c>
      <c r="B4613">
        <v>1990</v>
      </c>
      <c r="C4613" t="s">
        <v>56</v>
      </c>
      <c r="D4613" t="s">
        <v>73</v>
      </c>
      <c r="E4613" t="s">
        <v>406</v>
      </c>
      <c r="F4613">
        <v>1</v>
      </c>
    </row>
    <row r="4614" spans="1:6" x14ac:dyDescent="0.35">
      <c r="A4614" t="s">
        <v>4693</v>
      </c>
      <c r="B4614">
        <v>1990</v>
      </c>
      <c r="C4614" t="s">
        <v>56</v>
      </c>
      <c r="D4614" t="s">
        <v>73</v>
      </c>
      <c r="E4614" t="s">
        <v>406</v>
      </c>
      <c r="F4614">
        <v>1</v>
      </c>
    </row>
    <row r="4615" spans="1:6" x14ac:dyDescent="0.35">
      <c r="A4615" t="s">
        <v>4694</v>
      </c>
      <c r="B4615">
        <v>1990</v>
      </c>
      <c r="C4615" t="s">
        <v>56</v>
      </c>
      <c r="D4615" t="s">
        <v>73</v>
      </c>
      <c r="E4615" t="s">
        <v>406</v>
      </c>
      <c r="F4615">
        <v>1</v>
      </c>
    </row>
    <row r="4616" spans="1:6" x14ac:dyDescent="0.35">
      <c r="A4616" t="s">
        <v>4695</v>
      </c>
      <c r="B4616">
        <v>1990</v>
      </c>
      <c r="C4616" t="s">
        <v>55</v>
      </c>
      <c r="D4616" t="s">
        <v>73</v>
      </c>
      <c r="E4616" t="s">
        <v>406</v>
      </c>
      <c r="F4616">
        <v>1</v>
      </c>
    </row>
    <row r="4617" spans="1:6" x14ac:dyDescent="0.35">
      <c r="A4617" t="s">
        <v>4696</v>
      </c>
      <c r="B4617">
        <v>1990</v>
      </c>
      <c r="C4617" t="s">
        <v>55</v>
      </c>
      <c r="D4617" t="s">
        <v>117</v>
      </c>
      <c r="E4617" t="s">
        <v>406</v>
      </c>
      <c r="F4617">
        <v>0</v>
      </c>
    </row>
    <row r="4618" spans="1:6" x14ac:dyDescent="0.35">
      <c r="A4618" t="s">
        <v>4697</v>
      </c>
      <c r="B4618">
        <v>1990</v>
      </c>
      <c r="C4618" t="s">
        <v>56</v>
      </c>
      <c r="D4618" t="s">
        <v>73</v>
      </c>
      <c r="E4618" t="s">
        <v>406</v>
      </c>
      <c r="F4618">
        <v>1</v>
      </c>
    </row>
    <row r="4619" spans="1:6" x14ac:dyDescent="0.35">
      <c r="A4619" t="s">
        <v>4698</v>
      </c>
      <c r="B4619">
        <v>1990</v>
      </c>
      <c r="C4619" t="s">
        <v>56</v>
      </c>
      <c r="D4619" t="s">
        <v>73</v>
      </c>
      <c r="E4619" t="s">
        <v>406</v>
      </c>
      <c r="F4619">
        <v>1</v>
      </c>
    </row>
    <row r="4620" spans="1:6" x14ac:dyDescent="0.35">
      <c r="A4620" t="s">
        <v>4699</v>
      </c>
      <c r="B4620">
        <v>1990</v>
      </c>
      <c r="C4620" t="s">
        <v>56</v>
      </c>
      <c r="D4620" t="s">
        <v>117</v>
      </c>
      <c r="E4620" t="s">
        <v>406</v>
      </c>
      <c r="F4620">
        <v>1</v>
      </c>
    </row>
    <row r="4621" spans="1:6" x14ac:dyDescent="0.35">
      <c r="A4621" t="s">
        <v>4700</v>
      </c>
      <c r="B4621">
        <v>1990</v>
      </c>
      <c r="C4621" t="s">
        <v>56</v>
      </c>
      <c r="D4621" t="s">
        <v>441</v>
      </c>
      <c r="E4621" t="s">
        <v>406</v>
      </c>
      <c r="F4621">
        <v>1</v>
      </c>
    </row>
    <row r="4622" spans="1:6" x14ac:dyDescent="0.35">
      <c r="A4622" t="s">
        <v>4701</v>
      </c>
      <c r="B4622">
        <v>1990</v>
      </c>
      <c r="C4622" t="s">
        <v>56</v>
      </c>
      <c r="D4622" t="s">
        <v>73</v>
      </c>
      <c r="E4622" t="s">
        <v>406</v>
      </c>
      <c r="F4622">
        <v>1</v>
      </c>
    </row>
    <row r="4623" spans="1:6" x14ac:dyDescent="0.35">
      <c r="A4623" t="s">
        <v>4702</v>
      </c>
      <c r="B4623">
        <v>1990</v>
      </c>
      <c r="C4623" t="s">
        <v>56</v>
      </c>
      <c r="D4623" t="s">
        <v>73</v>
      </c>
      <c r="E4623" t="s">
        <v>406</v>
      </c>
      <c r="F4623">
        <v>1</v>
      </c>
    </row>
    <row r="4624" spans="1:6" x14ac:dyDescent="0.35">
      <c r="A4624" t="s">
        <v>4703</v>
      </c>
      <c r="B4624">
        <v>1990</v>
      </c>
      <c r="C4624" t="s">
        <v>56</v>
      </c>
      <c r="D4624" t="s">
        <v>73</v>
      </c>
      <c r="E4624" t="s">
        <v>406</v>
      </c>
      <c r="F4624">
        <v>1</v>
      </c>
    </row>
    <row r="4625" spans="1:6" x14ac:dyDescent="0.35">
      <c r="A4625" t="s">
        <v>4704</v>
      </c>
      <c r="B4625">
        <v>1990</v>
      </c>
      <c r="C4625" t="s">
        <v>56</v>
      </c>
      <c r="D4625" t="s">
        <v>73</v>
      </c>
      <c r="E4625" t="s">
        <v>406</v>
      </c>
      <c r="F4625">
        <v>1</v>
      </c>
    </row>
    <row r="4626" spans="1:6" x14ac:dyDescent="0.35">
      <c r="A4626" t="s">
        <v>4705</v>
      </c>
      <c r="B4626">
        <v>1990</v>
      </c>
      <c r="C4626" t="s">
        <v>56</v>
      </c>
      <c r="D4626" t="s">
        <v>117</v>
      </c>
      <c r="E4626" t="s">
        <v>406</v>
      </c>
      <c r="F4626">
        <v>1</v>
      </c>
    </row>
    <row r="4627" spans="1:6" x14ac:dyDescent="0.35">
      <c r="A4627" t="s">
        <v>4706</v>
      </c>
      <c r="B4627">
        <v>1990</v>
      </c>
      <c r="C4627" t="s">
        <v>56</v>
      </c>
      <c r="D4627" t="s">
        <v>73</v>
      </c>
      <c r="E4627" t="s">
        <v>406</v>
      </c>
      <c r="F4627">
        <v>1</v>
      </c>
    </row>
    <row r="4628" spans="1:6" x14ac:dyDescent="0.35">
      <c r="A4628" t="s">
        <v>4707</v>
      </c>
      <c r="B4628">
        <v>1990</v>
      </c>
      <c r="C4628" t="s">
        <v>56</v>
      </c>
      <c r="D4628" t="s">
        <v>73</v>
      </c>
      <c r="E4628" t="s">
        <v>406</v>
      </c>
      <c r="F4628">
        <v>1</v>
      </c>
    </row>
    <row r="4629" spans="1:6" x14ac:dyDescent="0.35">
      <c r="A4629" t="s">
        <v>4708</v>
      </c>
      <c r="B4629">
        <v>1990</v>
      </c>
      <c r="C4629" t="s">
        <v>56</v>
      </c>
      <c r="D4629" t="s">
        <v>73</v>
      </c>
      <c r="E4629" t="s">
        <v>406</v>
      </c>
      <c r="F4629">
        <v>1</v>
      </c>
    </row>
    <row r="4630" spans="1:6" x14ac:dyDescent="0.35">
      <c r="A4630" t="s">
        <v>4709</v>
      </c>
      <c r="B4630">
        <v>1990</v>
      </c>
      <c r="C4630" t="s">
        <v>56</v>
      </c>
      <c r="D4630" t="s">
        <v>73</v>
      </c>
      <c r="E4630" t="s">
        <v>406</v>
      </c>
      <c r="F4630">
        <v>1</v>
      </c>
    </row>
    <row r="4631" spans="1:6" x14ac:dyDescent="0.35">
      <c r="A4631" t="s">
        <v>4710</v>
      </c>
      <c r="B4631">
        <v>1990</v>
      </c>
      <c r="C4631" t="s">
        <v>56</v>
      </c>
      <c r="D4631" t="s">
        <v>73</v>
      </c>
      <c r="E4631" t="s">
        <v>406</v>
      </c>
      <c r="F4631">
        <v>1</v>
      </c>
    </row>
    <row r="4632" spans="1:6" x14ac:dyDescent="0.35">
      <c r="A4632" t="s">
        <v>4711</v>
      </c>
      <c r="B4632">
        <v>1990</v>
      </c>
      <c r="C4632" t="s">
        <v>56</v>
      </c>
      <c r="D4632" t="s">
        <v>73</v>
      </c>
      <c r="E4632" t="s">
        <v>406</v>
      </c>
      <c r="F4632">
        <v>1</v>
      </c>
    </row>
    <row r="4633" spans="1:6" x14ac:dyDescent="0.35">
      <c r="A4633" t="s">
        <v>4712</v>
      </c>
      <c r="B4633">
        <v>1990</v>
      </c>
      <c r="C4633" t="s">
        <v>54</v>
      </c>
      <c r="D4633" t="s">
        <v>73</v>
      </c>
      <c r="E4633" t="s">
        <v>406</v>
      </c>
      <c r="F4633">
        <v>1</v>
      </c>
    </row>
    <row r="4634" spans="1:6" x14ac:dyDescent="0.35">
      <c r="A4634" t="s">
        <v>4713</v>
      </c>
      <c r="B4634">
        <v>1990</v>
      </c>
      <c r="C4634" t="s">
        <v>54</v>
      </c>
      <c r="D4634" t="s">
        <v>73</v>
      </c>
      <c r="E4634" t="s">
        <v>74</v>
      </c>
      <c r="F4634">
        <v>1</v>
      </c>
    </row>
    <row r="4635" spans="1:6" x14ac:dyDescent="0.35">
      <c r="A4635" t="s">
        <v>4714</v>
      </c>
      <c r="B4635">
        <v>1990</v>
      </c>
      <c r="C4635" t="s">
        <v>54</v>
      </c>
      <c r="D4635" t="s">
        <v>73</v>
      </c>
      <c r="E4635" t="s">
        <v>74</v>
      </c>
      <c r="F4635">
        <v>1</v>
      </c>
    </row>
    <row r="4636" spans="1:6" x14ac:dyDescent="0.35">
      <c r="A4636" t="s">
        <v>4715</v>
      </c>
      <c r="B4636">
        <v>1990</v>
      </c>
      <c r="C4636" t="s">
        <v>54</v>
      </c>
      <c r="D4636" t="s">
        <v>73</v>
      </c>
      <c r="E4636" t="s">
        <v>74</v>
      </c>
      <c r="F4636">
        <v>1</v>
      </c>
    </row>
    <row r="4637" spans="1:6" x14ac:dyDescent="0.35">
      <c r="A4637" t="s">
        <v>4716</v>
      </c>
      <c r="B4637">
        <v>1990</v>
      </c>
      <c r="C4637" t="s">
        <v>54</v>
      </c>
      <c r="D4637" t="s">
        <v>73</v>
      </c>
      <c r="E4637" t="s">
        <v>74</v>
      </c>
      <c r="F4637">
        <v>1</v>
      </c>
    </row>
    <row r="4638" spans="1:6" x14ac:dyDescent="0.35">
      <c r="A4638" t="s">
        <v>4717</v>
      </c>
      <c r="B4638">
        <v>1990</v>
      </c>
      <c r="C4638" t="s">
        <v>54</v>
      </c>
      <c r="D4638" t="s">
        <v>73</v>
      </c>
      <c r="E4638" t="s">
        <v>74</v>
      </c>
      <c r="F4638">
        <v>1</v>
      </c>
    </row>
    <row r="4639" spans="1:6" x14ac:dyDescent="0.35">
      <c r="A4639" t="s">
        <v>4718</v>
      </c>
      <c r="B4639">
        <v>1990</v>
      </c>
      <c r="C4639" t="s">
        <v>54</v>
      </c>
      <c r="D4639" t="s">
        <v>73</v>
      </c>
      <c r="E4639" t="s">
        <v>74</v>
      </c>
      <c r="F4639">
        <v>1</v>
      </c>
    </row>
    <row r="4640" spans="1:6" x14ac:dyDescent="0.35">
      <c r="A4640" t="s">
        <v>4719</v>
      </c>
      <c r="B4640">
        <v>1990</v>
      </c>
      <c r="C4640" t="s">
        <v>54</v>
      </c>
      <c r="D4640" t="s">
        <v>73</v>
      </c>
      <c r="E4640" t="s">
        <v>74</v>
      </c>
      <c r="F4640">
        <v>1</v>
      </c>
    </row>
    <row r="4641" spans="1:6" x14ac:dyDescent="0.35">
      <c r="A4641" t="s">
        <v>4720</v>
      </c>
      <c r="B4641">
        <v>1990</v>
      </c>
      <c r="C4641" t="s">
        <v>54</v>
      </c>
      <c r="D4641" t="s">
        <v>73</v>
      </c>
      <c r="E4641" t="s">
        <v>74</v>
      </c>
      <c r="F4641">
        <v>1</v>
      </c>
    </row>
    <row r="4642" spans="1:6" x14ac:dyDescent="0.35">
      <c r="A4642" t="s">
        <v>4721</v>
      </c>
      <c r="B4642">
        <v>1990</v>
      </c>
      <c r="C4642" t="s">
        <v>55</v>
      </c>
      <c r="D4642" t="s">
        <v>73</v>
      </c>
      <c r="E4642" t="s">
        <v>74</v>
      </c>
      <c r="F4642">
        <v>1</v>
      </c>
    </row>
    <row r="4643" spans="1:6" x14ac:dyDescent="0.35">
      <c r="A4643" t="s">
        <v>4722</v>
      </c>
      <c r="B4643">
        <v>1990</v>
      </c>
      <c r="C4643" t="s">
        <v>54</v>
      </c>
      <c r="D4643" t="s">
        <v>73</v>
      </c>
      <c r="E4643" t="s">
        <v>74</v>
      </c>
      <c r="F4643">
        <v>1</v>
      </c>
    </row>
    <row r="4644" spans="1:6" x14ac:dyDescent="0.35">
      <c r="A4644" t="s">
        <v>4723</v>
      </c>
      <c r="B4644">
        <v>1990</v>
      </c>
      <c r="C4644" t="s">
        <v>55</v>
      </c>
      <c r="D4644" t="s">
        <v>73</v>
      </c>
      <c r="E4644" t="s">
        <v>74</v>
      </c>
      <c r="F4644">
        <v>1</v>
      </c>
    </row>
    <row r="4645" spans="1:6" x14ac:dyDescent="0.35">
      <c r="A4645" t="s">
        <v>4724</v>
      </c>
      <c r="B4645">
        <v>1990</v>
      </c>
      <c r="C4645" t="s">
        <v>54</v>
      </c>
      <c r="D4645" t="s">
        <v>73</v>
      </c>
      <c r="E4645" t="s">
        <v>74</v>
      </c>
      <c r="F4645">
        <v>1</v>
      </c>
    </row>
    <row r="4646" spans="1:6" x14ac:dyDescent="0.35">
      <c r="A4646" t="s">
        <v>4725</v>
      </c>
      <c r="B4646">
        <v>1990</v>
      </c>
      <c r="C4646" t="s">
        <v>56</v>
      </c>
      <c r="D4646" t="s">
        <v>73</v>
      </c>
      <c r="E4646" t="s">
        <v>74</v>
      </c>
      <c r="F4646">
        <v>1</v>
      </c>
    </row>
    <row r="4647" spans="1:6" x14ac:dyDescent="0.35">
      <c r="A4647" t="s">
        <v>4726</v>
      </c>
      <c r="B4647">
        <v>1990</v>
      </c>
      <c r="C4647" t="s">
        <v>56</v>
      </c>
      <c r="D4647" t="s">
        <v>117</v>
      </c>
      <c r="E4647" t="s">
        <v>74</v>
      </c>
      <c r="F4647">
        <v>1</v>
      </c>
    </row>
    <row r="4648" spans="1:6" x14ac:dyDescent="0.35">
      <c r="A4648" t="s">
        <v>4727</v>
      </c>
      <c r="B4648">
        <v>1990</v>
      </c>
      <c r="C4648" t="s">
        <v>56</v>
      </c>
      <c r="D4648" t="s">
        <v>73</v>
      </c>
      <c r="E4648" t="s">
        <v>74</v>
      </c>
      <c r="F4648">
        <v>1</v>
      </c>
    </row>
    <row r="4649" spans="1:6" x14ac:dyDescent="0.35">
      <c r="A4649" t="s">
        <v>4728</v>
      </c>
      <c r="B4649">
        <v>1990</v>
      </c>
      <c r="C4649" t="s">
        <v>56</v>
      </c>
      <c r="D4649" t="s">
        <v>73</v>
      </c>
      <c r="E4649" t="s">
        <v>74</v>
      </c>
      <c r="F4649">
        <v>1</v>
      </c>
    </row>
    <row r="4650" spans="1:6" x14ac:dyDescent="0.35">
      <c r="A4650" t="s">
        <v>4729</v>
      </c>
      <c r="B4650">
        <v>1990</v>
      </c>
      <c r="C4650" t="s">
        <v>54</v>
      </c>
      <c r="D4650" t="s">
        <v>73</v>
      </c>
      <c r="E4650" t="s">
        <v>74</v>
      </c>
      <c r="F4650">
        <v>1</v>
      </c>
    </row>
    <row r="4651" spans="1:6" x14ac:dyDescent="0.35">
      <c r="A4651" t="s">
        <v>4730</v>
      </c>
      <c r="B4651">
        <v>1990</v>
      </c>
      <c r="C4651" t="s">
        <v>55</v>
      </c>
      <c r="D4651" t="s">
        <v>117</v>
      </c>
      <c r="E4651" t="s">
        <v>74</v>
      </c>
      <c r="F4651">
        <v>0</v>
      </c>
    </row>
    <row r="4652" spans="1:6" x14ac:dyDescent="0.35">
      <c r="A4652" t="s">
        <v>4731</v>
      </c>
      <c r="B4652">
        <v>1990</v>
      </c>
      <c r="C4652" t="s">
        <v>54</v>
      </c>
      <c r="D4652" t="s">
        <v>73</v>
      </c>
      <c r="E4652" t="s">
        <v>74</v>
      </c>
      <c r="F4652">
        <v>1</v>
      </c>
    </row>
    <row r="4653" spans="1:6" x14ac:dyDescent="0.35">
      <c r="A4653" t="s">
        <v>4732</v>
      </c>
      <c r="B4653">
        <v>1990</v>
      </c>
      <c r="C4653" t="s">
        <v>55</v>
      </c>
      <c r="D4653" t="s">
        <v>73</v>
      </c>
      <c r="E4653" t="s">
        <v>74</v>
      </c>
      <c r="F4653">
        <v>1</v>
      </c>
    </row>
    <row r="4654" spans="1:6" x14ac:dyDescent="0.35">
      <c r="A4654" t="s">
        <v>4733</v>
      </c>
      <c r="B4654">
        <v>1990</v>
      </c>
      <c r="C4654" t="s">
        <v>54</v>
      </c>
      <c r="D4654" t="s">
        <v>73</v>
      </c>
      <c r="E4654" t="s">
        <v>74</v>
      </c>
      <c r="F4654">
        <v>1</v>
      </c>
    </row>
    <row r="4655" spans="1:6" x14ac:dyDescent="0.35">
      <c r="A4655" t="s">
        <v>4734</v>
      </c>
      <c r="B4655">
        <v>1990</v>
      </c>
      <c r="C4655" t="s">
        <v>54</v>
      </c>
      <c r="D4655" t="s">
        <v>73</v>
      </c>
      <c r="E4655" t="s">
        <v>74</v>
      </c>
      <c r="F4655">
        <v>1</v>
      </c>
    </row>
    <row r="4656" spans="1:6" x14ac:dyDescent="0.35">
      <c r="A4656" t="s">
        <v>4735</v>
      </c>
      <c r="B4656">
        <v>1990</v>
      </c>
      <c r="C4656" t="s">
        <v>55</v>
      </c>
      <c r="D4656" t="s">
        <v>73</v>
      </c>
      <c r="E4656" t="s">
        <v>74</v>
      </c>
      <c r="F4656">
        <v>1</v>
      </c>
    </row>
    <row r="4657" spans="1:6" x14ac:dyDescent="0.35">
      <c r="A4657" t="s">
        <v>4736</v>
      </c>
      <c r="B4657">
        <v>1990</v>
      </c>
      <c r="C4657" t="s">
        <v>54</v>
      </c>
      <c r="D4657" t="s">
        <v>73</v>
      </c>
      <c r="E4657" t="s">
        <v>74</v>
      </c>
      <c r="F4657">
        <v>1</v>
      </c>
    </row>
    <row r="4658" spans="1:6" x14ac:dyDescent="0.35">
      <c r="A4658" t="s">
        <v>4737</v>
      </c>
      <c r="B4658">
        <v>1990</v>
      </c>
      <c r="C4658" t="s">
        <v>55</v>
      </c>
      <c r="D4658" t="s">
        <v>73</v>
      </c>
      <c r="E4658" t="s">
        <v>74</v>
      </c>
      <c r="F4658">
        <v>1</v>
      </c>
    </row>
    <row r="4659" spans="1:6" x14ac:dyDescent="0.35">
      <c r="A4659" t="s">
        <v>4738</v>
      </c>
      <c r="B4659">
        <v>1990</v>
      </c>
      <c r="C4659" t="s">
        <v>55</v>
      </c>
      <c r="D4659" t="s">
        <v>117</v>
      </c>
      <c r="E4659" t="s">
        <v>74</v>
      </c>
      <c r="F4659">
        <v>0</v>
      </c>
    </row>
    <row r="4660" spans="1:6" x14ac:dyDescent="0.35">
      <c r="A4660" t="s">
        <v>4739</v>
      </c>
      <c r="B4660">
        <v>1990</v>
      </c>
      <c r="C4660" t="s">
        <v>55</v>
      </c>
      <c r="D4660" t="s">
        <v>117</v>
      </c>
      <c r="E4660" t="s">
        <v>74</v>
      </c>
      <c r="F4660">
        <v>0</v>
      </c>
    </row>
    <row r="4661" spans="1:6" x14ac:dyDescent="0.35">
      <c r="A4661" t="s">
        <v>4740</v>
      </c>
      <c r="B4661">
        <v>1990</v>
      </c>
      <c r="C4661" t="s">
        <v>55</v>
      </c>
      <c r="D4661" t="s">
        <v>117</v>
      </c>
      <c r="E4661" t="s">
        <v>74</v>
      </c>
      <c r="F4661">
        <v>0</v>
      </c>
    </row>
    <row r="4662" spans="1:6" x14ac:dyDescent="0.35">
      <c r="A4662" t="s">
        <v>4741</v>
      </c>
      <c r="B4662">
        <v>1990</v>
      </c>
      <c r="C4662" t="s">
        <v>55</v>
      </c>
      <c r="D4662" t="s">
        <v>73</v>
      </c>
      <c r="E4662" t="s">
        <v>74</v>
      </c>
      <c r="F4662">
        <v>1</v>
      </c>
    </row>
    <row r="4663" spans="1:6" x14ac:dyDescent="0.35">
      <c r="A4663" t="s">
        <v>4742</v>
      </c>
      <c r="B4663">
        <v>1990</v>
      </c>
      <c r="C4663" t="s">
        <v>54</v>
      </c>
      <c r="D4663" t="s">
        <v>73</v>
      </c>
      <c r="E4663" t="s">
        <v>74</v>
      </c>
      <c r="F4663">
        <v>1</v>
      </c>
    </row>
    <row r="4664" spans="1:6" x14ac:dyDescent="0.35">
      <c r="A4664" t="s">
        <v>4743</v>
      </c>
      <c r="B4664">
        <v>1990</v>
      </c>
      <c r="C4664" t="s">
        <v>54</v>
      </c>
      <c r="D4664" t="s">
        <v>73</v>
      </c>
      <c r="E4664" t="s">
        <v>74</v>
      </c>
      <c r="F4664">
        <v>1</v>
      </c>
    </row>
    <row r="4665" spans="1:6" x14ac:dyDescent="0.35">
      <c r="A4665" t="s">
        <v>4744</v>
      </c>
      <c r="B4665">
        <v>1990</v>
      </c>
      <c r="C4665" t="s">
        <v>54</v>
      </c>
      <c r="D4665" t="s">
        <v>73</v>
      </c>
      <c r="E4665" t="s">
        <v>74</v>
      </c>
      <c r="F4665">
        <v>1</v>
      </c>
    </row>
    <row r="4666" spans="1:6" x14ac:dyDescent="0.35">
      <c r="A4666" t="s">
        <v>4745</v>
      </c>
      <c r="B4666">
        <v>1990</v>
      </c>
      <c r="C4666" t="s">
        <v>54</v>
      </c>
      <c r="D4666" t="s">
        <v>73</v>
      </c>
      <c r="E4666" t="s">
        <v>74</v>
      </c>
      <c r="F4666">
        <v>1</v>
      </c>
    </row>
    <row r="4667" spans="1:6" x14ac:dyDescent="0.35">
      <c r="A4667" t="s">
        <v>4746</v>
      </c>
      <c r="B4667">
        <v>1990</v>
      </c>
      <c r="C4667" t="s">
        <v>55</v>
      </c>
      <c r="D4667" t="s">
        <v>73</v>
      </c>
      <c r="E4667" t="s">
        <v>74</v>
      </c>
      <c r="F4667">
        <v>1</v>
      </c>
    </row>
    <row r="4668" spans="1:6" x14ac:dyDescent="0.35">
      <c r="A4668" t="s">
        <v>4747</v>
      </c>
      <c r="B4668">
        <v>1990</v>
      </c>
      <c r="C4668" t="s">
        <v>54</v>
      </c>
      <c r="D4668" t="s">
        <v>73</v>
      </c>
      <c r="E4668" t="s">
        <v>74</v>
      </c>
      <c r="F4668">
        <v>1</v>
      </c>
    </row>
    <row r="4669" spans="1:6" x14ac:dyDescent="0.35">
      <c r="A4669" t="s">
        <v>4748</v>
      </c>
      <c r="B4669">
        <v>1990</v>
      </c>
      <c r="C4669" t="s">
        <v>54</v>
      </c>
      <c r="D4669" t="s">
        <v>73</v>
      </c>
      <c r="E4669" t="s">
        <v>74</v>
      </c>
      <c r="F4669">
        <v>1</v>
      </c>
    </row>
    <row r="4670" spans="1:6" x14ac:dyDescent="0.35">
      <c r="A4670" t="s">
        <v>4749</v>
      </c>
      <c r="B4670">
        <v>1990</v>
      </c>
      <c r="C4670" t="s">
        <v>54</v>
      </c>
      <c r="D4670" t="s">
        <v>73</v>
      </c>
      <c r="E4670" t="s">
        <v>406</v>
      </c>
      <c r="F4670">
        <v>1</v>
      </c>
    </row>
    <row r="4671" spans="1:6" x14ac:dyDescent="0.35">
      <c r="A4671" t="s">
        <v>4750</v>
      </c>
      <c r="B4671">
        <v>1990</v>
      </c>
      <c r="C4671" t="s">
        <v>56</v>
      </c>
      <c r="D4671" t="s">
        <v>73</v>
      </c>
      <c r="E4671" t="s">
        <v>406</v>
      </c>
      <c r="F4671">
        <v>1</v>
      </c>
    </row>
    <row r="4672" spans="1:6" x14ac:dyDescent="0.35">
      <c r="A4672" t="s">
        <v>4751</v>
      </c>
      <c r="B4672">
        <v>1990</v>
      </c>
      <c r="C4672" t="s">
        <v>56</v>
      </c>
      <c r="D4672" t="s">
        <v>73</v>
      </c>
      <c r="E4672" t="s">
        <v>406</v>
      </c>
      <c r="F4672">
        <v>1</v>
      </c>
    </row>
    <row r="4673" spans="1:6" x14ac:dyDescent="0.35">
      <c r="A4673" t="s">
        <v>4752</v>
      </c>
      <c r="B4673">
        <v>1990</v>
      </c>
      <c r="C4673" t="s">
        <v>56</v>
      </c>
      <c r="D4673" t="s">
        <v>73</v>
      </c>
      <c r="E4673" t="s">
        <v>406</v>
      </c>
      <c r="F4673">
        <v>1</v>
      </c>
    </row>
    <row r="4674" spans="1:6" x14ac:dyDescent="0.35">
      <c r="A4674" t="s">
        <v>4753</v>
      </c>
      <c r="B4674">
        <v>1990</v>
      </c>
      <c r="C4674" t="s">
        <v>56</v>
      </c>
      <c r="D4674" t="s">
        <v>73</v>
      </c>
      <c r="E4674" t="s">
        <v>406</v>
      </c>
      <c r="F4674">
        <v>1</v>
      </c>
    </row>
    <row r="4675" spans="1:6" x14ac:dyDescent="0.35">
      <c r="A4675" t="s">
        <v>4754</v>
      </c>
      <c r="B4675">
        <v>1990</v>
      </c>
      <c r="C4675" t="s">
        <v>56</v>
      </c>
      <c r="D4675" t="s">
        <v>117</v>
      </c>
      <c r="E4675" t="s">
        <v>406</v>
      </c>
      <c r="F4675">
        <v>1</v>
      </c>
    </row>
    <row r="4676" spans="1:6" x14ac:dyDescent="0.35">
      <c r="A4676" t="s">
        <v>4755</v>
      </c>
      <c r="B4676">
        <v>1990</v>
      </c>
      <c r="C4676" t="s">
        <v>54</v>
      </c>
      <c r="D4676" t="s">
        <v>73</v>
      </c>
      <c r="E4676" t="s">
        <v>406</v>
      </c>
      <c r="F4676">
        <v>1</v>
      </c>
    </row>
    <row r="4677" spans="1:6" x14ac:dyDescent="0.35">
      <c r="A4677" t="s">
        <v>4756</v>
      </c>
      <c r="B4677">
        <v>1990</v>
      </c>
      <c r="C4677" t="s">
        <v>54</v>
      </c>
      <c r="D4677" t="s">
        <v>73</v>
      </c>
      <c r="E4677" t="s">
        <v>406</v>
      </c>
      <c r="F4677">
        <v>1</v>
      </c>
    </row>
    <row r="4678" spans="1:6" x14ac:dyDescent="0.35">
      <c r="A4678" t="s">
        <v>4757</v>
      </c>
      <c r="B4678">
        <v>1990</v>
      </c>
      <c r="C4678" t="s">
        <v>54</v>
      </c>
      <c r="D4678" t="s">
        <v>73</v>
      </c>
      <c r="E4678" t="s">
        <v>406</v>
      </c>
      <c r="F4678">
        <v>1</v>
      </c>
    </row>
    <row r="4679" spans="1:6" x14ac:dyDescent="0.35">
      <c r="A4679" t="s">
        <v>4758</v>
      </c>
      <c r="B4679">
        <v>1990</v>
      </c>
      <c r="C4679" t="s">
        <v>54</v>
      </c>
      <c r="D4679" t="s">
        <v>73</v>
      </c>
      <c r="E4679" t="s">
        <v>406</v>
      </c>
      <c r="F4679">
        <v>1</v>
      </c>
    </row>
    <row r="4680" spans="1:6" x14ac:dyDescent="0.35">
      <c r="A4680" t="s">
        <v>4759</v>
      </c>
      <c r="B4680">
        <v>1990</v>
      </c>
      <c r="C4680" t="s">
        <v>55</v>
      </c>
      <c r="D4680" t="s">
        <v>73</v>
      </c>
      <c r="E4680" t="s">
        <v>406</v>
      </c>
      <c r="F4680">
        <v>1</v>
      </c>
    </row>
    <row r="4681" spans="1:6" x14ac:dyDescent="0.35">
      <c r="A4681" t="s">
        <v>4760</v>
      </c>
      <c r="B4681">
        <v>1990</v>
      </c>
      <c r="C4681" t="s">
        <v>54</v>
      </c>
      <c r="D4681" t="s">
        <v>73</v>
      </c>
      <c r="E4681" t="s">
        <v>406</v>
      </c>
      <c r="F4681">
        <v>1</v>
      </c>
    </row>
    <row r="4682" spans="1:6" x14ac:dyDescent="0.35">
      <c r="A4682" t="s">
        <v>4761</v>
      </c>
      <c r="B4682">
        <v>1990</v>
      </c>
      <c r="C4682" t="s">
        <v>56</v>
      </c>
      <c r="D4682" t="s">
        <v>73</v>
      </c>
      <c r="E4682" t="s">
        <v>74</v>
      </c>
      <c r="F4682">
        <v>1</v>
      </c>
    </row>
    <row r="4683" spans="1:6" x14ac:dyDescent="0.35">
      <c r="A4683" t="s">
        <v>4762</v>
      </c>
      <c r="B4683">
        <v>1990</v>
      </c>
      <c r="C4683" t="s">
        <v>56</v>
      </c>
      <c r="D4683" t="s">
        <v>73</v>
      </c>
      <c r="E4683" t="s">
        <v>74</v>
      </c>
      <c r="F4683">
        <v>1</v>
      </c>
    </row>
    <row r="4684" spans="1:6" x14ac:dyDescent="0.35">
      <c r="A4684" t="s">
        <v>4763</v>
      </c>
      <c r="B4684">
        <v>1990</v>
      </c>
      <c r="C4684" t="s">
        <v>56</v>
      </c>
      <c r="D4684" t="s">
        <v>73</v>
      </c>
      <c r="E4684" t="s">
        <v>74</v>
      </c>
      <c r="F4684">
        <v>1</v>
      </c>
    </row>
    <row r="4685" spans="1:6" x14ac:dyDescent="0.35">
      <c r="A4685" t="s">
        <v>4764</v>
      </c>
      <c r="B4685">
        <v>1990</v>
      </c>
      <c r="C4685" t="s">
        <v>54</v>
      </c>
      <c r="D4685" t="s">
        <v>73</v>
      </c>
      <c r="E4685" t="s">
        <v>74</v>
      </c>
      <c r="F4685">
        <v>1</v>
      </c>
    </row>
    <row r="4686" spans="1:6" x14ac:dyDescent="0.35">
      <c r="A4686" t="s">
        <v>4765</v>
      </c>
      <c r="B4686">
        <v>1990</v>
      </c>
      <c r="C4686" t="s">
        <v>56</v>
      </c>
      <c r="D4686" t="s">
        <v>117</v>
      </c>
      <c r="E4686" t="s">
        <v>74</v>
      </c>
      <c r="F4686">
        <v>1</v>
      </c>
    </row>
    <row r="4687" spans="1:6" x14ac:dyDescent="0.35">
      <c r="A4687" t="s">
        <v>4766</v>
      </c>
      <c r="B4687">
        <v>1990</v>
      </c>
      <c r="C4687" t="s">
        <v>56</v>
      </c>
      <c r="D4687" t="s">
        <v>73</v>
      </c>
      <c r="E4687" t="s">
        <v>74</v>
      </c>
      <c r="F4687">
        <v>1</v>
      </c>
    </row>
    <row r="4688" spans="1:6" x14ac:dyDescent="0.35">
      <c r="A4688" t="s">
        <v>4767</v>
      </c>
      <c r="B4688">
        <v>1990</v>
      </c>
      <c r="C4688" t="s">
        <v>55</v>
      </c>
      <c r="D4688" t="s">
        <v>73</v>
      </c>
      <c r="E4688" t="s">
        <v>74</v>
      </c>
      <c r="F4688">
        <v>1</v>
      </c>
    </row>
    <row r="4689" spans="1:6" x14ac:dyDescent="0.35">
      <c r="A4689" t="s">
        <v>4768</v>
      </c>
      <c r="B4689">
        <v>1990</v>
      </c>
      <c r="C4689" t="s">
        <v>54</v>
      </c>
      <c r="D4689" t="s">
        <v>73</v>
      </c>
      <c r="E4689" t="s">
        <v>74</v>
      </c>
      <c r="F4689">
        <v>1</v>
      </c>
    </row>
    <row r="4690" spans="1:6" x14ac:dyDescent="0.35">
      <c r="A4690" t="s">
        <v>4769</v>
      </c>
      <c r="B4690">
        <v>1990</v>
      </c>
      <c r="C4690" t="s">
        <v>54</v>
      </c>
      <c r="D4690" t="s">
        <v>73</v>
      </c>
      <c r="E4690" t="s">
        <v>76</v>
      </c>
      <c r="F4690">
        <v>1</v>
      </c>
    </row>
    <row r="4691" spans="1:6" x14ac:dyDescent="0.35">
      <c r="A4691" t="s">
        <v>4770</v>
      </c>
      <c r="B4691">
        <v>1990</v>
      </c>
      <c r="C4691" t="s">
        <v>54</v>
      </c>
      <c r="D4691" t="s">
        <v>73</v>
      </c>
      <c r="E4691" t="s">
        <v>76</v>
      </c>
      <c r="F4691">
        <v>1</v>
      </c>
    </row>
    <row r="4692" spans="1:6" x14ac:dyDescent="0.35">
      <c r="A4692" t="s">
        <v>4771</v>
      </c>
      <c r="B4692">
        <v>1990</v>
      </c>
      <c r="C4692" t="s">
        <v>54</v>
      </c>
      <c r="D4692" t="s">
        <v>73</v>
      </c>
      <c r="E4692" t="s">
        <v>76</v>
      </c>
      <c r="F4692">
        <v>1</v>
      </c>
    </row>
    <row r="4693" spans="1:6" x14ac:dyDescent="0.35">
      <c r="A4693" t="s">
        <v>4772</v>
      </c>
      <c r="B4693">
        <v>1990</v>
      </c>
      <c r="C4693" t="s">
        <v>54</v>
      </c>
      <c r="D4693" t="s">
        <v>73</v>
      </c>
      <c r="E4693" t="s">
        <v>76</v>
      </c>
      <c r="F4693">
        <v>1</v>
      </c>
    </row>
    <row r="4694" spans="1:6" x14ac:dyDescent="0.35">
      <c r="A4694" t="s">
        <v>4773</v>
      </c>
      <c r="B4694">
        <v>1990</v>
      </c>
      <c r="C4694" t="s">
        <v>54</v>
      </c>
      <c r="D4694" t="s">
        <v>73</v>
      </c>
      <c r="E4694" t="s">
        <v>76</v>
      </c>
      <c r="F4694">
        <v>1</v>
      </c>
    </row>
    <row r="4695" spans="1:6" x14ac:dyDescent="0.35">
      <c r="A4695" t="s">
        <v>4774</v>
      </c>
      <c r="B4695">
        <v>1990</v>
      </c>
      <c r="C4695" t="s">
        <v>54</v>
      </c>
      <c r="D4695" t="s">
        <v>73</v>
      </c>
      <c r="E4695" t="s">
        <v>76</v>
      </c>
      <c r="F4695">
        <v>1</v>
      </c>
    </row>
    <row r="4696" spans="1:6" x14ac:dyDescent="0.35">
      <c r="A4696" t="s">
        <v>4775</v>
      </c>
      <c r="B4696">
        <v>1990</v>
      </c>
      <c r="C4696" t="s">
        <v>54</v>
      </c>
      <c r="D4696" t="s">
        <v>73</v>
      </c>
      <c r="E4696" t="s">
        <v>76</v>
      </c>
      <c r="F4696">
        <v>1</v>
      </c>
    </row>
    <row r="4697" spans="1:6" x14ac:dyDescent="0.35">
      <c r="A4697" t="s">
        <v>4776</v>
      </c>
      <c r="B4697">
        <v>1990</v>
      </c>
      <c r="C4697" t="s">
        <v>54</v>
      </c>
      <c r="D4697" t="s">
        <v>73</v>
      </c>
      <c r="E4697" t="s">
        <v>76</v>
      </c>
      <c r="F4697">
        <v>1</v>
      </c>
    </row>
    <row r="4698" spans="1:6" x14ac:dyDescent="0.35">
      <c r="A4698" t="s">
        <v>4777</v>
      </c>
      <c r="B4698">
        <v>1990</v>
      </c>
      <c r="C4698" t="s">
        <v>54</v>
      </c>
      <c r="D4698" t="s">
        <v>73</v>
      </c>
      <c r="E4698" t="s">
        <v>76</v>
      </c>
      <c r="F4698">
        <v>1</v>
      </c>
    </row>
    <row r="4699" spans="1:6" x14ac:dyDescent="0.35">
      <c r="A4699" t="s">
        <v>4778</v>
      </c>
      <c r="B4699">
        <v>1990</v>
      </c>
      <c r="C4699" t="s">
        <v>56</v>
      </c>
      <c r="D4699" t="s">
        <v>73</v>
      </c>
      <c r="E4699" t="s">
        <v>76</v>
      </c>
      <c r="F4699">
        <v>1</v>
      </c>
    </row>
    <row r="4700" spans="1:6" x14ac:dyDescent="0.35">
      <c r="A4700" t="s">
        <v>4779</v>
      </c>
      <c r="B4700">
        <v>1990</v>
      </c>
      <c r="C4700" t="s">
        <v>56</v>
      </c>
      <c r="D4700" t="s">
        <v>73</v>
      </c>
      <c r="E4700" t="s">
        <v>76</v>
      </c>
      <c r="F4700">
        <v>1</v>
      </c>
    </row>
    <row r="4701" spans="1:6" x14ac:dyDescent="0.35">
      <c r="A4701" t="s">
        <v>4780</v>
      </c>
      <c r="B4701">
        <v>1990</v>
      </c>
      <c r="C4701" t="s">
        <v>54</v>
      </c>
      <c r="D4701" t="s">
        <v>73</v>
      </c>
      <c r="E4701" t="s">
        <v>76</v>
      </c>
      <c r="F4701">
        <v>1</v>
      </c>
    </row>
    <row r="4702" spans="1:6" x14ac:dyDescent="0.35">
      <c r="A4702" t="s">
        <v>4781</v>
      </c>
      <c r="B4702">
        <v>1990</v>
      </c>
      <c r="C4702" t="s">
        <v>56</v>
      </c>
      <c r="D4702" t="s">
        <v>73</v>
      </c>
      <c r="E4702" t="s">
        <v>76</v>
      </c>
      <c r="F4702">
        <v>1</v>
      </c>
    </row>
    <row r="4703" spans="1:6" x14ac:dyDescent="0.35">
      <c r="A4703" t="s">
        <v>4782</v>
      </c>
      <c r="B4703">
        <v>1990</v>
      </c>
      <c r="C4703" t="s">
        <v>56</v>
      </c>
      <c r="D4703" t="s">
        <v>73</v>
      </c>
      <c r="E4703" t="s">
        <v>76</v>
      </c>
      <c r="F4703">
        <v>1</v>
      </c>
    </row>
    <row r="4704" spans="1:6" x14ac:dyDescent="0.35">
      <c r="A4704" t="s">
        <v>4783</v>
      </c>
      <c r="B4704">
        <v>1990</v>
      </c>
      <c r="C4704" t="s">
        <v>56</v>
      </c>
      <c r="D4704" t="s">
        <v>73</v>
      </c>
      <c r="E4704" t="s">
        <v>76</v>
      </c>
      <c r="F4704">
        <v>1</v>
      </c>
    </row>
    <row r="4705" spans="1:6" x14ac:dyDescent="0.35">
      <c r="A4705" t="s">
        <v>4784</v>
      </c>
      <c r="B4705">
        <v>1990</v>
      </c>
      <c r="C4705" t="s">
        <v>56</v>
      </c>
      <c r="D4705" t="s">
        <v>73</v>
      </c>
      <c r="E4705" t="s">
        <v>76</v>
      </c>
      <c r="F4705">
        <v>1</v>
      </c>
    </row>
    <row r="4706" spans="1:6" x14ac:dyDescent="0.35">
      <c r="A4706" t="s">
        <v>4785</v>
      </c>
      <c r="B4706">
        <v>1990</v>
      </c>
      <c r="C4706" t="s">
        <v>56</v>
      </c>
      <c r="D4706" t="s">
        <v>73</v>
      </c>
      <c r="E4706" t="s">
        <v>76</v>
      </c>
      <c r="F4706">
        <v>1</v>
      </c>
    </row>
    <row r="4707" spans="1:6" x14ac:dyDescent="0.35">
      <c r="A4707" t="s">
        <v>4786</v>
      </c>
      <c r="B4707">
        <v>1990</v>
      </c>
      <c r="C4707" t="s">
        <v>56</v>
      </c>
      <c r="D4707" t="s">
        <v>73</v>
      </c>
      <c r="E4707" t="s">
        <v>76</v>
      </c>
      <c r="F4707">
        <v>1</v>
      </c>
    </row>
    <row r="4708" spans="1:6" x14ac:dyDescent="0.35">
      <c r="A4708" t="s">
        <v>4787</v>
      </c>
      <c r="B4708">
        <v>1990</v>
      </c>
      <c r="C4708" t="s">
        <v>56</v>
      </c>
      <c r="D4708" t="s">
        <v>117</v>
      </c>
      <c r="E4708" t="s">
        <v>76</v>
      </c>
      <c r="F4708">
        <v>1</v>
      </c>
    </row>
    <row r="4709" spans="1:6" x14ac:dyDescent="0.35">
      <c r="A4709" t="s">
        <v>4788</v>
      </c>
      <c r="B4709">
        <v>1990</v>
      </c>
      <c r="C4709" t="s">
        <v>56</v>
      </c>
      <c r="D4709" t="s">
        <v>73</v>
      </c>
      <c r="E4709" t="s">
        <v>76</v>
      </c>
      <c r="F4709">
        <v>1</v>
      </c>
    </row>
    <row r="4710" spans="1:6" x14ac:dyDescent="0.35">
      <c r="A4710" t="s">
        <v>4789</v>
      </c>
      <c r="B4710">
        <v>1990</v>
      </c>
      <c r="C4710" t="s">
        <v>56</v>
      </c>
      <c r="D4710" t="s">
        <v>73</v>
      </c>
      <c r="E4710" t="s">
        <v>76</v>
      </c>
      <c r="F4710">
        <v>1</v>
      </c>
    </row>
    <row r="4711" spans="1:6" x14ac:dyDescent="0.35">
      <c r="A4711" t="s">
        <v>4790</v>
      </c>
      <c r="B4711">
        <v>1990</v>
      </c>
      <c r="C4711" t="s">
        <v>56</v>
      </c>
      <c r="D4711" t="s">
        <v>73</v>
      </c>
      <c r="E4711" t="s">
        <v>76</v>
      </c>
      <c r="F4711">
        <v>1</v>
      </c>
    </row>
    <row r="4712" spans="1:6" x14ac:dyDescent="0.35">
      <c r="A4712" t="s">
        <v>4791</v>
      </c>
      <c r="B4712">
        <v>1990</v>
      </c>
      <c r="C4712" t="s">
        <v>54</v>
      </c>
      <c r="D4712" t="s">
        <v>73</v>
      </c>
      <c r="E4712" t="s">
        <v>76</v>
      </c>
      <c r="F4712">
        <v>1</v>
      </c>
    </row>
    <row r="4713" spans="1:6" x14ac:dyDescent="0.35">
      <c r="A4713" t="s">
        <v>4792</v>
      </c>
      <c r="B4713">
        <v>1990</v>
      </c>
      <c r="C4713" t="s">
        <v>54</v>
      </c>
      <c r="D4713" t="s">
        <v>73</v>
      </c>
      <c r="E4713" t="s">
        <v>76</v>
      </c>
      <c r="F4713">
        <v>1</v>
      </c>
    </row>
    <row r="4714" spans="1:6" x14ac:dyDescent="0.35">
      <c r="A4714" t="s">
        <v>4793</v>
      </c>
      <c r="B4714">
        <v>1990</v>
      </c>
      <c r="C4714" t="s">
        <v>54</v>
      </c>
      <c r="D4714" t="s">
        <v>73</v>
      </c>
      <c r="E4714" t="s">
        <v>76</v>
      </c>
      <c r="F4714">
        <v>1</v>
      </c>
    </row>
    <row r="4715" spans="1:6" x14ac:dyDescent="0.35">
      <c r="A4715" t="s">
        <v>4794</v>
      </c>
      <c r="B4715">
        <v>1990</v>
      </c>
      <c r="C4715" t="s">
        <v>54</v>
      </c>
      <c r="D4715" t="s">
        <v>73</v>
      </c>
      <c r="E4715" t="s">
        <v>76</v>
      </c>
      <c r="F4715">
        <v>1</v>
      </c>
    </row>
    <row r="4716" spans="1:6" x14ac:dyDescent="0.35">
      <c r="A4716" t="s">
        <v>4795</v>
      </c>
      <c r="B4716">
        <v>1990</v>
      </c>
      <c r="C4716" t="s">
        <v>54</v>
      </c>
      <c r="D4716" t="s">
        <v>73</v>
      </c>
      <c r="E4716" t="s">
        <v>76</v>
      </c>
      <c r="F4716">
        <v>1</v>
      </c>
    </row>
    <row r="4717" spans="1:6" x14ac:dyDescent="0.35">
      <c r="A4717" t="s">
        <v>4796</v>
      </c>
      <c r="B4717">
        <v>1990</v>
      </c>
      <c r="C4717" t="s">
        <v>55</v>
      </c>
      <c r="D4717" t="s">
        <v>73</v>
      </c>
      <c r="E4717" t="s">
        <v>76</v>
      </c>
      <c r="F4717">
        <v>1</v>
      </c>
    </row>
    <row r="4718" spans="1:6" x14ac:dyDescent="0.35">
      <c r="A4718" t="s">
        <v>4797</v>
      </c>
      <c r="B4718">
        <v>1990</v>
      </c>
      <c r="C4718" t="s">
        <v>54</v>
      </c>
      <c r="D4718" t="s">
        <v>73</v>
      </c>
      <c r="E4718" t="s">
        <v>76</v>
      </c>
      <c r="F4718">
        <v>1</v>
      </c>
    </row>
    <row r="4719" spans="1:6" x14ac:dyDescent="0.35">
      <c r="A4719" t="s">
        <v>4798</v>
      </c>
      <c r="B4719">
        <v>1990</v>
      </c>
      <c r="C4719" t="s">
        <v>55</v>
      </c>
      <c r="D4719" t="s">
        <v>73</v>
      </c>
      <c r="E4719" t="s">
        <v>76</v>
      </c>
      <c r="F4719">
        <v>1</v>
      </c>
    </row>
    <row r="4720" spans="1:6" x14ac:dyDescent="0.35">
      <c r="A4720" t="s">
        <v>4799</v>
      </c>
      <c r="B4720">
        <v>1990</v>
      </c>
      <c r="C4720" t="s">
        <v>55</v>
      </c>
      <c r="D4720" t="s">
        <v>73</v>
      </c>
      <c r="E4720" t="s">
        <v>76</v>
      </c>
      <c r="F4720">
        <v>1</v>
      </c>
    </row>
    <row r="4721" spans="1:6" x14ac:dyDescent="0.35">
      <c r="A4721" t="s">
        <v>4800</v>
      </c>
      <c r="B4721">
        <v>1990</v>
      </c>
      <c r="C4721" t="s">
        <v>56</v>
      </c>
      <c r="D4721" t="s">
        <v>73</v>
      </c>
      <c r="E4721" t="s">
        <v>76</v>
      </c>
      <c r="F4721">
        <v>1</v>
      </c>
    </row>
    <row r="4722" spans="1:6" x14ac:dyDescent="0.35">
      <c r="A4722" t="s">
        <v>4801</v>
      </c>
      <c r="B4722">
        <v>1990</v>
      </c>
      <c r="C4722" t="s">
        <v>56</v>
      </c>
      <c r="D4722" t="s">
        <v>73</v>
      </c>
      <c r="E4722" t="s">
        <v>76</v>
      </c>
      <c r="F4722">
        <v>1</v>
      </c>
    </row>
    <row r="4723" spans="1:6" x14ac:dyDescent="0.35">
      <c r="A4723" t="s">
        <v>4802</v>
      </c>
      <c r="B4723">
        <v>1990</v>
      </c>
      <c r="C4723" t="s">
        <v>56</v>
      </c>
      <c r="D4723" t="s">
        <v>117</v>
      </c>
      <c r="E4723" t="s">
        <v>76</v>
      </c>
      <c r="F4723">
        <v>1</v>
      </c>
    </row>
    <row r="4724" spans="1:6" x14ac:dyDescent="0.35">
      <c r="A4724" t="s">
        <v>4803</v>
      </c>
      <c r="B4724">
        <v>1990</v>
      </c>
      <c r="C4724" t="s">
        <v>56</v>
      </c>
      <c r="D4724" t="s">
        <v>73</v>
      </c>
      <c r="E4724" t="s">
        <v>76</v>
      </c>
      <c r="F4724">
        <v>1</v>
      </c>
    </row>
    <row r="4725" spans="1:6" x14ac:dyDescent="0.35">
      <c r="A4725" t="s">
        <v>4804</v>
      </c>
      <c r="B4725">
        <v>1990</v>
      </c>
      <c r="C4725" t="s">
        <v>56</v>
      </c>
      <c r="D4725" t="s">
        <v>73</v>
      </c>
      <c r="E4725" t="s">
        <v>76</v>
      </c>
      <c r="F4725">
        <v>1</v>
      </c>
    </row>
    <row r="4726" spans="1:6" x14ac:dyDescent="0.35">
      <c r="A4726" t="s">
        <v>4805</v>
      </c>
      <c r="B4726">
        <v>1990</v>
      </c>
      <c r="C4726" t="s">
        <v>54</v>
      </c>
      <c r="D4726" t="s">
        <v>73</v>
      </c>
      <c r="E4726" t="s">
        <v>76</v>
      </c>
      <c r="F4726">
        <v>1</v>
      </c>
    </row>
    <row r="4727" spans="1:6" x14ac:dyDescent="0.35">
      <c r="A4727" t="s">
        <v>4806</v>
      </c>
      <c r="B4727">
        <v>1990</v>
      </c>
      <c r="C4727" t="s">
        <v>54</v>
      </c>
      <c r="D4727" t="s">
        <v>73</v>
      </c>
      <c r="E4727" t="s">
        <v>76</v>
      </c>
      <c r="F4727">
        <v>1</v>
      </c>
    </row>
    <row r="4728" spans="1:6" x14ac:dyDescent="0.35">
      <c r="A4728" t="s">
        <v>4807</v>
      </c>
      <c r="B4728">
        <v>1990</v>
      </c>
      <c r="C4728" t="s">
        <v>56</v>
      </c>
      <c r="D4728" t="s">
        <v>117</v>
      </c>
      <c r="E4728" t="s">
        <v>76</v>
      </c>
      <c r="F4728">
        <v>1</v>
      </c>
    </row>
    <row r="4729" spans="1:6" x14ac:dyDescent="0.35">
      <c r="A4729" t="s">
        <v>4808</v>
      </c>
      <c r="B4729">
        <v>1990</v>
      </c>
      <c r="C4729" t="s">
        <v>55</v>
      </c>
      <c r="D4729" t="s">
        <v>73</v>
      </c>
      <c r="E4729" t="s">
        <v>76</v>
      </c>
      <c r="F4729">
        <v>1</v>
      </c>
    </row>
    <row r="4730" spans="1:6" x14ac:dyDescent="0.35">
      <c r="A4730" t="s">
        <v>4809</v>
      </c>
      <c r="B4730">
        <v>1990</v>
      </c>
      <c r="C4730" t="s">
        <v>55</v>
      </c>
      <c r="D4730" t="s">
        <v>73</v>
      </c>
      <c r="E4730" t="s">
        <v>76</v>
      </c>
      <c r="F4730">
        <v>1</v>
      </c>
    </row>
    <row r="4731" spans="1:6" x14ac:dyDescent="0.35">
      <c r="A4731" t="s">
        <v>4810</v>
      </c>
      <c r="B4731">
        <v>1990</v>
      </c>
      <c r="C4731" t="s">
        <v>55</v>
      </c>
      <c r="D4731" t="s">
        <v>73</v>
      </c>
      <c r="E4731" t="s">
        <v>76</v>
      </c>
      <c r="F4731">
        <v>1</v>
      </c>
    </row>
    <row r="4732" spans="1:6" x14ac:dyDescent="0.35">
      <c r="A4732" t="s">
        <v>4811</v>
      </c>
      <c r="B4732">
        <v>1990</v>
      </c>
      <c r="C4732" t="s">
        <v>56</v>
      </c>
      <c r="D4732" t="s">
        <v>73</v>
      </c>
      <c r="E4732" t="s">
        <v>76</v>
      </c>
      <c r="F4732">
        <v>1</v>
      </c>
    </row>
    <row r="4733" spans="1:6" x14ac:dyDescent="0.35">
      <c r="A4733" t="s">
        <v>4812</v>
      </c>
      <c r="B4733">
        <v>1990</v>
      </c>
      <c r="C4733" t="s">
        <v>56</v>
      </c>
      <c r="D4733" t="s">
        <v>73</v>
      </c>
      <c r="E4733" t="s">
        <v>76</v>
      </c>
      <c r="F4733">
        <v>1</v>
      </c>
    </row>
    <row r="4734" spans="1:6" x14ac:dyDescent="0.35">
      <c r="A4734" t="s">
        <v>4813</v>
      </c>
      <c r="B4734">
        <v>1990</v>
      </c>
      <c r="C4734" t="s">
        <v>56</v>
      </c>
      <c r="D4734" t="s">
        <v>73</v>
      </c>
      <c r="E4734" t="s">
        <v>76</v>
      </c>
      <c r="F4734">
        <v>1</v>
      </c>
    </row>
    <row r="4735" spans="1:6" x14ac:dyDescent="0.35">
      <c r="A4735" t="s">
        <v>4814</v>
      </c>
      <c r="B4735">
        <v>1990</v>
      </c>
      <c r="C4735" t="s">
        <v>56</v>
      </c>
      <c r="D4735" t="s">
        <v>117</v>
      </c>
      <c r="E4735" t="s">
        <v>76</v>
      </c>
      <c r="F4735">
        <v>1</v>
      </c>
    </row>
    <row r="4736" spans="1:6" x14ac:dyDescent="0.35">
      <c r="A4736" t="s">
        <v>4815</v>
      </c>
      <c r="B4736">
        <v>1990</v>
      </c>
      <c r="C4736" t="s">
        <v>54</v>
      </c>
      <c r="D4736" t="s">
        <v>73</v>
      </c>
      <c r="E4736" t="s">
        <v>76</v>
      </c>
      <c r="F4736">
        <v>1</v>
      </c>
    </row>
    <row r="4737" spans="1:6" x14ac:dyDescent="0.35">
      <c r="A4737" t="s">
        <v>4816</v>
      </c>
      <c r="B4737">
        <v>1990</v>
      </c>
      <c r="C4737" t="s">
        <v>55</v>
      </c>
      <c r="D4737" t="s">
        <v>73</v>
      </c>
      <c r="E4737" t="s">
        <v>76</v>
      </c>
      <c r="F4737">
        <v>1</v>
      </c>
    </row>
    <row r="4738" spans="1:6" x14ac:dyDescent="0.35">
      <c r="A4738" t="s">
        <v>4817</v>
      </c>
      <c r="B4738">
        <v>1990</v>
      </c>
      <c r="C4738" t="s">
        <v>55</v>
      </c>
      <c r="D4738" t="s">
        <v>73</v>
      </c>
      <c r="E4738" t="s">
        <v>76</v>
      </c>
      <c r="F4738">
        <v>1</v>
      </c>
    </row>
    <row r="4739" spans="1:6" x14ac:dyDescent="0.35">
      <c r="A4739" t="s">
        <v>4818</v>
      </c>
      <c r="B4739">
        <v>1990</v>
      </c>
      <c r="C4739" t="s">
        <v>55</v>
      </c>
      <c r="D4739" t="s">
        <v>73</v>
      </c>
      <c r="E4739" t="s">
        <v>76</v>
      </c>
      <c r="F4739">
        <v>1</v>
      </c>
    </row>
    <row r="4740" spans="1:6" x14ac:dyDescent="0.35">
      <c r="A4740" t="s">
        <v>4819</v>
      </c>
      <c r="B4740">
        <v>1990</v>
      </c>
      <c r="C4740" t="s">
        <v>56</v>
      </c>
      <c r="D4740" t="s">
        <v>73</v>
      </c>
      <c r="E4740" t="s">
        <v>76</v>
      </c>
      <c r="F4740">
        <v>1</v>
      </c>
    </row>
    <row r="4741" spans="1:6" x14ac:dyDescent="0.35">
      <c r="A4741" t="s">
        <v>4820</v>
      </c>
      <c r="B4741">
        <v>1990</v>
      </c>
      <c r="C4741" t="s">
        <v>56</v>
      </c>
      <c r="D4741" t="s">
        <v>73</v>
      </c>
      <c r="E4741" t="s">
        <v>76</v>
      </c>
      <c r="F4741">
        <v>1</v>
      </c>
    </row>
    <row r="4742" spans="1:6" x14ac:dyDescent="0.35">
      <c r="A4742" t="s">
        <v>4821</v>
      </c>
      <c r="B4742">
        <v>1990</v>
      </c>
      <c r="C4742" t="s">
        <v>56</v>
      </c>
      <c r="D4742" t="s">
        <v>73</v>
      </c>
      <c r="E4742" t="s">
        <v>76</v>
      </c>
      <c r="F4742">
        <v>1</v>
      </c>
    </row>
    <row r="4743" spans="1:6" x14ac:dyDescent="0.35">
      <c r="A4743" t="s">
        <v>4822</v>
      </c>
      <c r="B4743">
        <v>1990</v>
      </c>
      <c r="C4743" t="s">
        <v>56</v>
      </c>
      <c r="D4743" t="s">
        <v>73</v>
      </c>
      <c r="E4743" t="s">
        <v>76</v>
      </c>
      <c r="F4743">
        <v>1</v>
      </c>
    </row>
    <row r="4744" spans="1:6" x14ac:dyDescent="0.35">
      <c r="A4744" t="s">
        <v>4823</v>
      </c>
      <c r="B4744">
        <v>1990</v>
      </c>
      <c r="C4744" t="s">
        <v>54</v>
      </c>
      <c r="D4744" t="s">
        <v>73</v>
      </c>
      <c r="E4744" t="s">
        <v>76</v>
      </c>
      <c r="F4744">
        <v>1</v>
      </c>
    </row>
    <row r="4745" spans="1:6" x14ac:dyDescent="0.35">
      <c r="A4745" t="s">
        <v>4824</v>
      </c>
      <c r="B4745">
        <v>1990</v>
      </c>
      <c r="C4745" t="s">
        <v>54</v>
      </c>
      <c r="D4745" t="s">
        <v>73</v>
      </c>
      <c r="E4745" t="s">
        <v>76</v>
      </c>
      <c r="F4745">
        <v>1</v>
      </c>
    </row>
    <row r="4746" spans="1:6" x14ac:dyDescent="0.35">
      <c r="A4746" t="s">
        <v>4825</v>
      </c>
      <c r="B4746">
        <v>1990</v>
      </c>
      <c r="C4746" t="s">
        <v>55</v>
      </c>
      <c r="D4746" t="s">
        <v>73</v>
      </c>
      <c r="E4746" t="s">
        <v>76</v>
      </c>
      <c r="F4746">
        <v>1</v>
      </c>
    </row>
    <row r="4747" spans="1:6" x14ac:dyDescent="0.35">
      <c r="A4747" t="s">
        <v>4826</v>
      </c>
      <c r="B4747">
        <v>1990</v>
      </c>
      <c r="C4747" t="s">
        <v>54</v>
      </c>
      <c r="D4747" t="s">
        <v>73</v>
      </c>
      <c r="E4747" t="s">
        <v>76</v>
      </c>
      <c r="F4747">
        <v>1</v>
      </c>
    </row>
    <row r="4748" spans="1:6" x14ac:dyDescent="0.35">
      <c r="A4748" t="s">
        <v>4827</v>
      </c>
      <c r="B4748">
        <v>1990</v>
      </c>
      <c r="C4748" t="s">
        <v>56</v>
      </c>
      <c r="D4748" t="s">
        <v>73</v>
      </c>
      <c r="E4748" t="s">
        <v>76</v>
      </c>
      <c r="F4748">
        <v>1</v>
      </c>
    </row>
    <row r="4749" spans="1:6" x14ac:dyDescent="0.35">
      <c r="A4749" t="s">
        <v>4828</v>
      </c>
      <c r="B4749">
        <v>1990</v>
      </c>
      <c r="C4749" t="s">
        <v>54</v>
      </c>
      <c r="D4749" t="s">
        <v>73</v>
      </c>
      <c r="E4749" t="s">
        <v>76</v>
      </c>
      <c r="F4749">
        <v>1</v>
      </c>
    </row>
    <row r="4750" spans="1:6" x14ac:dyDescent="0.35">
      <c r="A4750" t="s">
        <v>4829</v>
      </c>
      <c r="B4750">
        <v>1990</v>
      </c>
      <c r="C4750" t="s">
        <v>54</v>
      </c>
      <c r="D4750" t="s">
        <v>73</v>
      </c>
      <c r="E4750" t="s">
        <v>76</v>
      </c>
      <c r="F4750">
        <v>1</v>
      </c>
    </row>
    <row r="4751" spans="1:6" x14ac:dyDescent="0.35">
      <c r="A4751" t="s">
        <v>4830</v>
      </c>
      <c r="B4751">
        <v>1990</v>
      </c>
      <c r="C4751" t="s">
        <v>54</v>
      </c>
      <c r="D4751" t="s">
        <v>117</v>
      </c>
      <c r="E4751" t="s">
        <v>76</v>
      </c>
      <c r="F4751">
        <v>0</v>
      </c>
    </row>
    <row r="4752" spans="1:6" x14ac:dyDescent="0.35">
      <c r="A4752" t="s">
        <v>4831</v>
      </c>
      <c r="B4752">
        <v>1990</v>
      </c>
      <c r="C4752" t="s">
        <v>54</v>
      </c>
      <c r="D4752" t="s">
        <v>73</v>
      </c>
      <c r="E4752" t="s">
        <v>76</v>
      </c>
      <c r="F4752">
        <v>1</v>
      </c>
    </row>
    <row r="4753" spans="1:6" x14ac:dyDescent="0.35">
      <c r="A4753" t="s">
        <v>4832</v>
      </c>
      <c r="B4753">
        <v>1990</v>
      </c>
      <c r="C4753" t="s">
        <v>55</v>
      </c>
      <c r="D4753" t="s">
        <v>117</v>
      </c>
      <c r="E4753" t="s">
        <v>76</v>
      </c>
      <c r="F4753">
        <v>0</v>
      </c>
    </row>
    <row r="4754" spans="1:6" x14ac:dyDescent="0.35">
      <c r="A4754" t="s">
        <v>4833</v>
      </c>
      <c r="B4754">
        <v>1990</v>
      </c>
      <c r="C4754" t="s">
        <v>54</v>
      </c>
      <c r="D4754" t="s">
        <v>73</v>
      </c>
      <c r="E4754" t="s">
        <v>76</v>
      </c>
      <c r="F4754">
        <v>1</v>
      </c>
    </row>
    <row r="4755" spans="1:6" x14ac:dyDescent="0.35">
      <c r="A4755" t="s">
        <v>4834</v>
      </c>
      <c r="B4755">
        <v>1990</v>
      </c>
      <c r="C4755" t="s">
        <v>54</v>
      </c>
      <c r="D4755" t="s">
        <v>73</v>
      </c>
      <c r="E4755" t="s">
        <v>76</v>
      </c>
      <c r="F4755">
        <v>1</v>
      </c>
    </row>
    <row r="4756" spans="1:6" x14ac:dyDescent="0.35">
      <c r="A4756" t="s">
        <v>4835</v>
      </c>
      <c r="B4756">
        <v>1990</v>
      </c>
      <c r="C4756" t="s">
        <v>56</v>
      </c>
      <c r="D4756" t="s">
        <v>73</v>
      </c>
      <c r="E4756" t="s">
        <v>76</v>
      </c>
      <c r="F4756">
        <v>1</v>
      </c>
    </row>
    <row r="4757" spans="1:6" x14ac:dyDescent="0.35">
      <c r="A4757" t="s">
        <v>4836</v>
      </c>
      <c r="B4757">
        <v>1990</v>
      </c>
      <c r="C4757" t="s">
        <v>56</v>
      </c>
      <c r="D4757" t="s">
        <v>73</v>
      </c>
      <c r="E4757" t="s">
        <v>76</v>
      </c>
      <c r="F4757">
        <v>1</v>
      </c>
    </row>
    <row r="4758" spans="1:6" x14ac:dyDescent="0.35">
      <c r="A4758" t="s">
        <v>4837</v>
      </c>
      <c r="B4758">
        <v>1990</v>
      </c>
      <c r="C4758" t="s">
        <v>56</v>
      </c>
      <c r="D4758" t="s">
        <v>117</v>
      </c>
      <c r="E4758" t="s">
        <v>76</v>
      </c>
      <c r="F4758">
        <v>1</v>
      </c>
    </row>
    <row r="4759" spans="1:6" x14ac:dyDescent="0.35">
      <c r="A4759" t="s">
        <v>4838</v>
      </c>
      <c r="B4759">
        <v>1990</v>
      </c>
      <c r="C4759" t="s">
        <v>56</v>
      </c>
      <c r="D4759" t="s">
        <v>73</v>
      </c>
      <c r="E4759" t="s">
        <v>76</v>
      </c>
      <c r="F4759">
        <v>1</v>
      </c>
    </row>
    <row r="4760" spans="1:6" x14ac:dyDescent="0.35">
      <c r="A4760" t="s">
        <v>4839</v>
      </c>
      <c r="B4760">
        <v>1990</v>
      </c>
      <c r="C4760" t="s">
        <v>56</v>
      </c>
      <c r="D4760" t="s">
        <v>73</v>
      </c>
      <c r="E4760" t="s">
        <v>76</v>
      </c>
      <c r="F4760">
        <v>1</v>
      </c>
    </row>
    <row r="4761" spans="1:6" x14ac:dyDescent="0.35">
      <c r="A4761" t="s">
        <v>4840</v>
      </c>
      <c r="B4761">
        <v>1990</v>
      </c>
      <c r="C4761" t="s">
        <v>56</v>
      </c>
      <c r="D4761" t="s">
        <v>73</v>
      </c>
      <c r="E4761" t="s">
        <v>76</v>
      </c>
      <c r="F4761">
        <v>1</v>
      </c>
    </row>
    <row r="4762" spans="1:6" x14ac:dyDescent="0.35">
      <c r="A4762" t="s">
        <v>4841</v>
      </c>
      <c r="B4762">
        <v>1990</v>
      </c>
      <c r="C4762" t="s">
        <v>54</v>
      </c>
      <c r="D4762" t="s">
        <v>73</v>
      </c>
      <c r="E4762" t="s">
        <v>76</v>
      </c>
      <c r="F4762">
        <v>1</v>
      </c>
    </row>
    <row r="4763" spans="1:6" x14ac:dyDescent="0.35">
      <c r="A4763" t="s">
        <v>4842</v>
      </c>
      <c r="B4763">
        <v>1990</v>
      </c>
      <c r="C4763" t="s">
        <v>54</v>
      </c>
      <c r="D4763" t="s">
        <v>117</v>
      </c>
      <c r="E4763" t="s">
        <v>76</v>
      </c>
      <c r="F4763">
        <v>0</v>
      </c>
    </row>
    <row r="4764" spans="1:6" x14ac:dyDescent="0.35">
      <c r="A4764" t="s">
        <v>4843</v>
      </c>
      <c r="B4764">
        <v>1990</v>
      </c>
      <c r="C4764" t="s">
        <v>55</v>
      </c>
      <c r="D4764" t="s">
        <v>73</v>
      </c>
      <c r="E4764" t="s">
        <v>76</v>
      </c>
      <c r="F4764">
        <v>1</v>
      </c>
    </row>
    <row r="4765" spans="1:6" x14ac:dyDescent="0.35">
      <c r="A4765" t="s">
        <v>4844</v>
      </c>
      <c r="B4765">
        <v>1990</v>
      </c>
      <c r="C4765" t="s">
        <v>55</v>
      </c>
      <c r="D4765" t="s">
        <v>73</v>
      </c>
      <c r="E4765" t="s">
        <v>76</v>
      </c>
      <c r="F4765">
        <v>1</v>
      </c>
    </row>
    <row r="4766" spans="1:6" x14ac:dyDescent="0.35">
      <c r="A4766" t="s">
        <v>4845</v>
      </c>
      <c r="B4766">
        <v>1990</v>
      </c>
      <c r="C4766" t="s">
        <v>56</v>
      </c>
      <c r="D4766" t="s">
        <v>73</v>
      </c>
      <c r="E4766" t="s">
        <v>76</v>
      </c>
      <c r="F4766">
        <v>1</v>
      </c>
    </row>
    <row r="4767" spans="1:6" x14ac:dyDescent="0.35">
      <c r="A4767" t="s">
        <v>4846</v>
      </c>
      <c r="B4767">
        <v>1990</v>
      </c>
      <c r="C4767" t="s">
        <v>56</v>
      </c>
      <c r="D4767" t="s">
        <v>73</v>
      </c>
      <c r="E4767" t="s">
        <v>76</v>
      </c>
      <c r="F4767">
        <v>1</v>
      </c>
    </row>
    <row r="4768" spans="1:6" x14ac:dyDescent="0.35">
      <c r="A4768" t="s">
        <v>4847</v>
      </c>
      <c r="B4768">
        <v>1990</v>
      </c>
      <c r="C4768" t="s">
        <v>56</v>
      </c>
      <c r="D4768" t="s">
        <v>73</v>
      </c>
      <c r="E4768" t="s">
        <v>76</v>
      </c>
      <c r="F4768">
        <v>1</v>
      </c>
    </row>
    <row r="4769" spans="1:6" x14ac:dyDescent="0.35">
      <c r="A4769" t="s">
        <v>4848</v>
      </c>
      <c r="B4769">
        <v>1990</v>
      </c>
      <c r="C4769" t="s">
        <v>56</v>
      </c>
      <c r="D4769" t="s">
        <v>73</v>
      </c>
      <c r="E4769" t="s">
        <v>76</v>
      </c>
      <c r="F4769">
        <v>1</v>
      </c>
    </row>
    <row r="4770" spans="1:6" x14ac:dyDescent="0.35">
      <c r="A4770" t="s">
        <v>4849</v>
      </c>
      <c r="B4770">
        <v>1990</v>
      </c>
      <c r="C4770" t="s">
        <v>54</v>
      </c>
      <c r="D4770" t="s">
        <v>73</v>
      </c>
      <c r="E4770" t="s">
        <v>76</v>
      </c>
      <c r="F4770">
        <v>1</v>
      </c>
    </row>
    <row r="4771" spans="1:6" x14ac:dyDescent="0.35">
      <c r="A4771" t="s">
        <v>4850</v>
      </c>
      <c r="B4771">
        <v>1990</v>
      </c>
      <c r="C4771" t="s">
        <v>54</v>
      </c>
      <c r="D4771" t="s">
        <v>73</v>
      </c>
      <c r="E4771" t="s">
        <v>76</v>
      </c>
      <c r="F4771">
        <v>1</v>
      </c>
    </row>
    <row r="4772" spans="1:6" x14ac:dyDescent="0.35">
      <c r="A4772" t="s">
        <v>4851</v>
      </c>
      <c r="B4772">
        <v>1990</v>
      </c>
      <c r="C4772" t="s">
        <v>54</v>
      </c>
      <c r="D4772" t="s">
        <v>73</v>
      </c>
      <c r="E4772" t="s">
        <v>76</v>
      </c>
      <c r="F4772">
        <v>1</v>
      </c>
    </row>
    <row r="4773" spans="1:6" x14ac:dyDescent="0.35">
      <c r="A4773" t="s">
        <v>4852</v>
      </c>
      <c r="B4773">
        <v>1990</v>
      </c>
      <c r="C4773" t="s">
        <v>55</v>
      </c>
      <c r="D4773" t="s">
        <v>73</v>
      </c>
      <c r="E4773" t="s">
        <v>76</v>
      </c>
      <c r="F4773">
        <v>1</v>
      </c>
    </row>
    <row r="4774" spans="1:6" x14ac:dyDescent="0.35">
      <c r="A4774" t="s">
        <v>4853</v>
      </c>
      <c r="B4774">
        <v>1990</v>
      </c>
      <c r="C4774" t="s">
        <v>55</v>
      </c>
      <c r="D4774" t="s">
        <v>73</v>
      </c>
      <c r="E4774" t="s">
        <v>76</v>
      </c>
      <c r="F4774">
        <v>1</v>
      </c>
    </row>
    <row r="4775" spans="1:6" x14ac:dyDescent="0.35">
      <c r="A4775" t="s">
        <v>4854</v>
      </c>
      <c r="B4775">
        <v>1990</v>
      </c>
      <c r="C4775" t="s">
        <v>54</v>
      </c>
      <c r="D4775" t="s">
        <v>73</v>
      </c>
      <c r="E4775" t="s">
        <v>76</v>
      </c>
      <c r="F4775">
        <v>1</v>
      </c>
    </row>
    <row r="4776" spans="1:6" x14ac:dyDescent="0.35">
      <c r="A4776" t="s">
        <v>4855</v>
      </c>
      <c r="B4776">
        <v>1990</v>
      </c>
      <c r="C4776" t="s">
        <v>55</v>
      </c>
      <c r="D4776" t="s">
        <v>73</v>
      </c>
      <c r="E4776" t="s">
        <v>76</v>
      </c>
      <c r="F4776">
        <v>1</v>
      </c>
    </row>
    <row r="4777" spans="1:6" x14ac:dyDescent="0.35">
      <c r="A4777" t="s">
        <v>4856</v>
      </c>
      <c r="B4777">
        <v>1990</v>
      </c>
      <c r="C4777" t="s">
        <v>55</v>
      </c>
      <c r="D4777" t="s">
        <v>73</v>
      </c>
      <c r="E4777" t="s">
        <v>76</v>
      </c>
      <c r="F4777">
        <v>1</v>
      </c>
    </row>
    <row r="4778" spans="1:6" x14ac:dyDescent="0.35">
      <c r="A4778" t="s">
        <v>4857</v>
      </c>
      <c r="B4778">
        <v>1990</v>
      </c>
      <c r="C4778" t="s">
        <v>54</v>
      </c>
      <c r="D4778" t="s">
        <v>73</v>
      </c>
      <c r="E4778" t="s">
        <v>76</v>
      </c>
      <c r="F4778">
        <v>1</v>
      </c>
    </row>
    <row r="4779" spans="1:6" x14ac:dyDescent="0.35">
      <c r="A4779" t="s">
        <v>4858</v>
      </c>
      <c r="B4779">
        <v>1990</v>
      </c>
      <c r="C4779" t="s">
        <v>54</v>
      </c>
      <c r="D4779" t="s">
        <v>73</v>
      </c>
      <c r="E4779" t="s">
        <v>76</v>
      </c>
      <c r="F4779">
        <v>1</v>
      </c>
    </row>
    <row r="4780" spans="1:6" x14ac:dyDescent="0.35">
      <c r="A4780" t="s">
        <v>4859</v>
      </c>
      <c r="B4780">
        <v>1990</v>
      </c>
      <c r="C4780" t="s">
        <v>54</v>
      </c>
      <c r="D4780" t="s">
        <v>73</v>
      </c>
      <c r="E4780" t="s">
        <v>76</v>
      </c>
      <c r="F4780">
        <v>1</v>
      </c>
    </row>
    <row r="4781" spans="1:6" x14ac:dyDescent="0.35">
      <c r="A4781" t="s">
        <v>4860</v>
      </c>
      <c r="B4781">
        <v>1990</v>
      </c>
      <c r="C4781" t="s">
        <v>54</v>
      </c>
      <c r="D4781" t="s">
        <v>73</v>
      </c>
      <c r="E4781" t="s">
        <v>406</v>
      </c>
      <c r="F4781">
        <v>1</v>
      </c>
    </row>
    <row r="4782" spans="1:6" x14ac:dyDescent="0.35">
      <c r="A4782" t="s">
        <v>4861</v>
      </c>
      <c r="B4782">
        <v>1990</v>
      </c>
      <c r="C4782" t="s">
        <v>54</v>
      </c>
      <c r="D4782" t="s">
        <v>117</v>
      </c>
      <c r="E4782" t="s">
        <v>406</v>
      </c>
      <c r="F4782">
        <v>0</v>
      </c>
    </row>
    <row r="4783" spans="1:6" x14ac:dyDescent="0.35">
      <c r="A4783" t="s">
        <v>4862</v>
      </c>
      <c r="B4783">
        <v>1990</v>
      </c>
      <c r="C4783" t="s">
        <v>55</v>
      </c>
      <c r="D4783" t="s">
        <v>73</v>
      </c>
      <c r="E4783" t="s">
        <v>406</v>
      </c>
      <c r="F4783">
        <v>1</v>
      </c>
    </row>
    <row r="4784" spans="1:6" x14ac:dyDescent="0.35">
      <c r="A4784" t="s">
        <v>4863</v>
      </c>
      <c r="B4784">
        <v>1990</v>
      </c>
      <c r="C4784" t="s">
        <v>55</v>
      </c>
      <c r="D4784" t="s">
        <v>73</v>
      </c>
      <c r="E4784" t="s">
        <v>406</v>
      </c>
      <c r="F4784">
        <v>1</v>
      </c>
    </row>
    <row r="4785" spans="1:6" x14ac:dyDescent="0.35">
      <c r="A4785" t="s">
        <v>4864</v>
      </c>
      <c r="B4785">
        <v>1990</v>
      </c>
      <c r="C4785" t="s">
        <v>56</v>
      </c>
      <c r="D4785" t="s">
        <v>73</v>
      </c>
      <c r="E4785" t="s">
        <v>406</v>
      </c>
      <c r="F4785">
        <v>1</v>
      </c>
    </row>
    <row r="4786" spans="1:6" x14ac:dyDescent="0.35">
      <c r="A4786" t="s">
        <v>4865</v>
      </c>
      <c r="B4786">
        <v>1990</v>
      </c>
      <c r="C4786" t="s">
        <v>56</v>
      </c>
      <c r="D4786" t="s">
        <v>73</v>
      </c>
      <c r="E4786" t="s">
        <v>406</v>
      </c>
      <c r="F4786">
        <v>1</v>
      </c>
    </row>
    <row r="4787" spans="1:6" x14ac:dyDescent="0.35">
      <c r="A4787" t="s">
        <v>4866</v>
      </c>
      <c r="B4787">
        <v>1990</v>
      </c>
      <c r="C4787" t="s">
        <v>56</v>
      </c>
      <c r="D4787" t="s">
        <v>73</v>
      </c>
      <c r="E4787" t="s">
        <v>406</v>
      </c>
      <c r="F4787">
        <v>1</v>
      </c>
    </row>
    <row r="4788" spans="1:6" x14ac:dyDescent="0.35">
      <c r="A4788" t="s">
        <v>4867</v>
      </c>
      <c r="B4788">
        <v>1990</v>
      </c>
      <c r="C4788" t="s">
        <v>56</v>
      </c>
      <c r="D4788" t="s">
        <v>73</v>
      </c>
      <c r="E4788" t="s">
        <v>406</v>
      </c>
      <c r="F4788">
        <v>1</v>
      </c>
    </row>
    <row r="4789" spans="1:6" x14ac:dyDescent="0.35">
      <c r="A4789" t="s">
        <v>4868</v>
      </c>
      <c r="B4789">
        <v>1990</v>
      </c>
      <c r="C4789" t="s">
        <v>56</v>
      </c>
      <c r="D4789" t="s">
        <v>73</v>
      </c>
      <c r="E4789" t="s">
        <v>406</v>
      </c>
      <c r="F4789">
        <v>1</v>
      </c>
    </row>
    <row r="4790" spans="1:6" x14ac:dyDescent="0.35">
      <c r="A4790" t="s">
        <v>4869</v>
      </c>
      <c r="B4790">
        <v>1990</v>
      </c>
      <c r="C4790" t="s">
        <v>56</v>
      </c>
      <c r="D4790" t="s">
        <v>73</v>
      </c>
      <c r="E4790" t="s">
        <v>406</v>
      </c>
      <c r="F4790">
        <v>1</v>
      </c>
    </row>
    <row r="4791" spans="1:6" x14ac:dyDescent="0.35">
      <c r="A4791" t="s">
        <v>4870</v>
      </c>
      <c r="B4791">
        <v>1990</v>
      </c>
      <c r="C4791" t="s">
        <v>56</v>
      </c>
      <c r="D4791" t="s">
        <v>73</v>
      </c>
      <c r="E4791" t="s">
        <v>406</v>
      </c>
      <c r="F4791">
        <v>1</v>
      </c>
    </row>
    <row r="4792" spans="1:6" x14ac:dyDescent="0.35">
      <c r="A4792" t="s">
        <v>4871</v>
      </c>
      <c r="B4792">
        <v>1990</v>
      </c>
      <c r="C4792" t="s">
        <v>56</v>
      </c>
      <c r="D4792" t="s">
        <v>73</v>
      </c>
      <c r="E4792" t="s">
        <v>406</v>
      </c>
      <c r="F4792">
        <v>1</v>
      </c>
    </row>
    <row r="4793" spans="1:6" x14ac:dyDescent="0.35">
      <c r="A4793" t="s">
        <v>4872</v>
      </c>
      <c r="B4793">
        <v>1990</v>
      </c>
      <c r="C4793" t="s">
        <v>56</v>
      </c>
      <c r="D4793" t="s">
        <v>73</v>
      </c>
      <c r="E4793" t="s">
        <v>406</v>
      </c>
      <c r="F4793">
        <v>1</v>
      </c>
    </row>
    <row r="4794" spans="1:6" x14ac:dyDescent="0.35">
      <c r="A4794" t="s">
        <v>4873</v>
      </c>
      <c r="B4794">
        <v>1990</v>
      </c>
      <c r="C4794" t="s">
        <v>54</v>
      </c>
      <c r="D4794" t="s">
        <v>73</v>
      </c>
      <c r="E4794" t="s">
        <v>406</v>
      </c>
      <c r="F4794">
        <v>1</v>
      </c>
    </row>
    <row r="4795" spans="1:6" x14ac:dyDescent="0.35">
      <c r="A4795" t="s">
        <v>4874</v>
      </c>
      <c r="B4795">
        <v>1990</v>
      </c>
      <c r="C4795" t="s">
        <v>55</v>
      </c>
      <c r="D4795" t="s">
        <v>117</v>
      </c>
      <c r="E4795" t="s">
        <v>406</v>
      </c>
      <c r="F4795">
        <v>0</v>
      </c>
    </row>
    <row r="4796" spans="1:6" x14ac:dyDescent="0.35">
      <c r="A4796" t="s">
        <v>4875</v>
      </c>
      <c r="B4796">
        <v>1990</v>
      </c>
      <c r="C4796" t="s">
        <v>56</v>
      </c>
      <c r="D4796" t="s">
        <v>73</v>
      </c>
      <c r="E4796" t="s">
        <v>406</v>
      </c>
      <c r="F4796">
        <v>1</v>
      </c>
    </row>
    <row r="4797" spans="1:6" x14ac:dyDescent="0.35">
      <c r="A4797" t="s">
        <v>4876</v>
      </c>
      <c r="B4797">
        <v>1990</v>
      </c>
      <c r="C4797" t="s">
        <v>55</v>
      </c>
      <c r="D4797" t="s">
        <v>73</v>
      </c>
      <c r="E4797" t="s">
        <v>406</v>
      </c>
      <c r="F4797">
        <v>1</v>
      </c>
    </row>
    <row r="4798" spans="1:6" x14ac:dyDescent="0.35">
      <c r="A4798" t="s">
        <v>4877</v>
      </c>
      <c r="B4798">
        <v>1990</v>
      </c>
      <c r="C4798" t="s">
        <v>56</v>
      </c>
      <c r="D4798" t="s">
        <v>73</v>
      </c>
      <c r="E4798" t="s">
        <v>406</v>
      </c>
      <c r="F4798">
        <v>1</v>
      </c>
    </row>
    <row r="4799" spans="1:6" x14ac:dyDescent="0.35">
      <c r="A4799" t="s">
        <v>4878</v>
      </c>
      <c r="B4799">
        <v>1990</v>
      </c>
      <c r="C4799" t="s">
        <v>56</v>
      </c>
      <c r="D4799" t="s">
        <v>73</v>
      </c>
      <c r="E4799" t="s">
        <v>406</v>
      </c>
      <c r="F4799">
        <v>1</v>
      </c>
    </row>
    <row r="4800" spans="1:6" x14ac:dyDescent="0.35">
      <c r="A4800" t="s">
        <v>4879</v>
      </c>
      <c r="B4800">
        <v>1990</v>
      </c>
      <c r="C4800" t="s">
        <v>56</v>
      </c>
      <c r="D4800" t="s">
        <v>73</v>
      </c>
      <c r="E4800" t="s">
        <v>406</v>
      </c>
      <c r="F4800">
        <v>1</v>
      </c>
    </row>
    <row r="4801" spans="1:6" x14ac:dyDescent="0.35">
      <c r="A4801" t="s">
        <v>4880</v>
      </c>
      <c r="B4801">
        <v>1990</v>
      </c>
      <c r="C4801" t="s">
        <v>56</v>
      </c>
      <c r="D4801" t="s">
        <v>73</v>
      </c>
      <c r="E4801" t="s">
        <v>406</v>
      </c>
      <c r="F4801">
        <v>1</v>
      </c>
    </row>
    <row r="4802" spans="1:6" x14ac:dyDescent="0.35">
      <c r="A4802" t="s">
        <v>4881</v>
      </c>
      <c r="B4802">
        <v>1990</v>
      </c>
      <c r="C4802" t="s">
        <v>56</v>
      </c>
      <c r="D4802" t="s">
        <v>117</v>
      </c>
      <c r="E4802" t="s">
        <v>406</v>
      </c>
      <c r="F4802">
        <v>1</v>
      </c>
    </row>
    <row r="4803" spans="1:6" x14ac:dyDescent="0.35">
      <c r="A4803" t="s">
        <v>4882</v>
      </c>
      <c r="B4803">
        <v>1990</v>
      </c>
      <c r="C4803" t="s">
        <v>56</v>
      </c>
      <c r="D4803" t="s">
        <v>73</v>
      </c>
      <c r="E4803" t="s">
        <v>406</v>
      </c>
      <c r="F4803">
        <v>1</v>
      </c>
    </row>
    <row r="4804" spans="1:6" x14ac:dyDescent="0.35">
      <c r="A4804" t="s">
        <v>4883</v>
      </c>
      <c r="B4804">
        <v>1990</v>
      </c>
      <c r="C4804" t="s">
        <v>56</v>
      </c>
      <c r="D4804" t="s">
        <v>73</v>
      </c>
      <c r="E4804" t="s">
        <v>406</v>
      </c>
      <c r="F4804">
        <v>1</v>
      </c>
    </row>
    <row r="4805" spans="1:6" x14ac:dyDescent="0.35">
      <c r="A4805" t="s">
        <v>4884</v>
      </c>
      <c r="B4805">
        <v>1990</v>
      </c>
      <c r="C4805" t="s">
        <v>56</v>
      </c>
      <c r="D4805" t="s">
        <v>73</v>
      </c>
      <c r="E4805" t="s">
        <v>406</v>
      </c>
      <c r="F4805">
        <v>1</v>
      </c>
    </row>
    <row r="4806" spans="1:6" x14ac:dyDescent="0.35">
      <c r="A4806" t="s">
        <v>4885</v>
      </c>
      <c r="B4806">
        <v>1990</v>
      </c>
      <c r="C4806" t="s">
        <v>54</v>
      </c>
      <c r="D4806" t="s">
        <v>73</v>
      </c>
      <c r="E4806" t="s">
        <v>406</v>
      </c>
      <c r="F4806">
        <v>1</v>
      </c>
    </row>
    <row r="4807" spans="1:6" x14ac:dyDescent="0.35">
      <c r="A4807" t="s">
        <v>4886</v>
      </c>
      <c r="B4807">
        <v>1990</v>
      </c>
      <c r="C4807" t="s">
        <v>54</v>
      </c>
      <c r="D4807" t="s">
        <v>117</v>
      </c>
      <c r="E4807" t="s">
        <v>406</v>
      </c>
      <c r="F4807">
        <v>0</v>
      </c>
    </row>
    <row r="4808" spans="1:6" x14ac:dyDescent="0.35">
      <c r="A4808" t="s">
        <v>4887</v>
      </c>
      <c r="B4808">
        <v>1990</v>
      </c>
      <c r="C4808" t="s">
        <v>54</v>
      </c>
      <c r="D4808" t="s">
        <v>73</v>
      </c>
      <c r="E4808" t="s">
        <v>406</v>
      </c>
      <c r="F4808">
        <v>1</v>
      </c>
    </row>
    <row r="4809" spans="1:6" x14ac:dyDescent="0.35">
      <c r="A4809" t="s">
        <v>4888</v>
      </c>
      <c r="B4809">
        <v>1990</v>
      </c>
      <c r="C4809" t="s">
        <v>54</v>
      </c>
      <c r="D4809" t="s">
        <v>73</v>
      </c>
      <c r="E4809" t="s">
        <v>406</v>
      </c>
      <c r="F4809">
        <v>1</v>
      </c>
    </row>
    <row r="4810" spans="1:6" x14ac:dyDescent="0.35">
      <c r="A4810" t="s">
        <v>4889</v>
      </c>
      <c r="B4810">
        <v>1990</v>
      </c>
      <c r="C4810" t="s">
        <v>54</v>
      </c>
      <c r="D4810" t="s">
        <v>73</v>
      </c>
      <c r="E4810" t="s">
        <v>406</v>
      </c>
      <c r="F4810">
        <v>1</v>
      </c>
    </row>
    <row r="4811" spans="1:6" x14ac:dyDescent="0.35">
      <c r="A4811" t="s">
        <v>4890</v>
      </c>
      <c r="B4811">
        <v>1990</v>
      </c>
      <c r="C4811" t="s">
        <v>54</v>
      </c>
      <c r="D4811" t="s">
        <v>73</v>
      </c>
      <c r="E4811" t="s">
        <v>406</v>
      </c>
      <c r="F4811">
        <v>1</v>
      </c>
    </row>
    <row r="4812" spans="1:6" x14ac:dyDescent="0.35">
      <c r="A4812" t="s">
        <v>4891</v>
      </c>
      <c r="B4812">
        <v>1990</v>
      </c>
      <c r="C4812" t="s">
        <v>54</v>
      </c>
      <c r="D4812" t="s">
        <v>73</v>
      </c>
      <c r="E4812" t="s">
        <v>406</v>
      </c>
      <c r="F4812">
        <v>1</v>
      </c>
    </row>
    <row r="4813" spans="1:6" x14ac:dyDescent="0.35">
      <c r="A4813" t="s">
        <v>4892</v>
      </c>
      <c r="B4813">
        <v>1990</v>
      </c>
      <c r="C4813" t="s">
        <v>55</v>
      </c>
      <c r="D4813" t="s">
        <v>73</v>
      </c>
      <c r="E4813" t="s">
        <v>406</v>
      </c>
      <c r="F4813">
        <v>1</v>
      </c>
    </row>
    <row r="4814" spans="1:6" x14ac:dyDescent="0.35">
      <c r="A4814" t="s">
        <v>4893</v>
      </c>
      <c r="B4814">
        <v>1990</v>
      </c>
      <c r="C4814" t="s">
        <v>55</v>
      </c>
      <c r="D4814" t="s">
        <v>73</v>
      </c>
      <c r="E4814" t="s">
        <v>406</v>
      </c>
      <c r="F4814">
        <v>1</v>
      </c>
    </row>
    <row r="4815" spans="1:6" x14ac:dyDescent="0.35">
      <c r="A4815" t="s">
        <v>4894</v>
      </c>
      <c r="B4815">
        <v>1990</v>
      </c>
      <c r="C4815" t="s">
        <v>55</v>
      </c>
      <c r="D4815" t="s">
        <v>73</v>
      </c>
      <c r="E4815" t="s">
        <v>406</v>
      </c>
      <c r="F4815">
        <v>1</v>
      </c>
    </row>
    <row r="4816" spans="1:6" x14ac:dyDescent="0.35">
      <c r="A4816" t="s">
        <v>4895</v>
      </c>
      <c r="B4816">
        <v>1990</v>
      </c>
      <c r="C4816" t="s">
        <v>54</v>
      </c>
      <c r="D4816" t="s">
        <v>73</v>
      </c>
      <c r="E4816" t="s">
        <v>406</v>
      </c>
      <c r="F4816">
        <v>1</v>
      </c>
    </row>
    <row r="4817" spans="1:6" x14ac:dyDescent="0.35">
      <c r="A4817" t="s">
        <v>4896</v>
      </c>
      <c r="B4817">
        <v>1990</v>
      </c>
      <c r="C4817" t="s">
        <v>54</v>
      </c>
      <c r="D4817" t="s">
        <v>73</v>
      </c>
      <c r="E4817" t="s">
        <v>406</v>
      </c>
      <c r="F4817">
        <v>1</v>
      </c>
    </row>
    <row r="4818" spans="1:6" x14ac:dyDescent="0.35">
      <c r="A4818" t="s">
        <v>4897</v>
      </c>
      <c r="B4818">
        <v>1990</v>
      </c>
      <c r="C4818" t="s">
        <v>54</v>
      </c>
      <c r="D4818" t="s">
        <v>117</v>
      </c>
      <c r="E4818" t="s">
        <v>406</v>
      </c>
      <c r="F4818">
        <v>0</v>
      </c>
    </row>
    <row r="4819" spans="1:6" x14ac:dyDescent="0.35">
      <c r="A4819" t="s">
        <v>4898</v>
      </c>
      <c r="B4819">
        <v>1990</v>
      </c>
      <c r="C4819" t="s">
        <v>54</v>
      </c>
      <c r="D4819" t="s">
        <v>73</v>
      </c>
      <c r="E4819" t="s">
        <v>406</v>
      </c>
      <c r="F4819">
        <v>1</v>
      </c>
    </row>
    <row r="4820" spans="1:6" x14ac:dyDescent="0.35">
      <c r="A4820" t="s">
        <v>4899</v>
      </c>
      <c r="B4820">
        <v>1990</v>
      </c>
      <c r="C4820" t="s">
        <v>55</v>
      </c>
      <c r="D4820" t="s">
        <v>117</v>
      </c>
      <c r="E4820" t="s">
        <v>406</v>
      </c>
      <c r="F4820">
        <v>0</v>
      </c>
    </row>
    <row r="4821" spans="1:6" x14ac:dyDescent="0.35">
      <c r="A4821" t="s">
        <v>4900</v>
      </c>
      <c r="B4821">
        <v>1990</v>
      </c>
      <c r="C4821" t="s">
        <v>55</v>
      </c>
      <c r="D4821" t="s">
        <v>117</v>
      </c>
      <c r="E4821" t="s">
        <v>406</v>
      </c>
      <c r="F4821">
        <v>0</v>
      </c>
    </row>
    <row r="4822" spans="1:6" x14ac:dyDescent="0.35">
      <c r="A4822" t="s">
        <v>4901</v>
      </c>
      <c r="B4822">
        <v>1990</v>
      </c>
      <c r="C4822" t="s">
        <v>54</v>
      </c>
      <c r="D4822" t="s">
        <v>73</v>
      </c>
      <c r="E4822" t="s">
        <v>406</v>
      </c>
      <c r="F4822">
        <v>1</v>
      </c>
    </row>
    <row r="4823" spans="1:6" x14ac:dyDescent="0.35">
      <c r="A4823" t="s">
        <v>4902</v>
      </c>
      <c r="B4823">
        <v>1990</v>
      </c>
      <c r="C4823" t="s">
        <v>55</v>
      </c>
      <c r="D4823" t="s">
        <v>73</v>
      </c>
      <c r="E4823" t="s">
        <v>406</v>
      </c>
      <c r="F4823">
        <v>1</v>
      </c>
    </row>
    <row r="4824" spans="1:6" x14ac:dyDescent="0.35">
      <c r="A4824" t="s">
        <v>4903</v>
      </c>
      <c r="B4824">
        <v>1990</v>
      </c>
      <c r="C4824" t="s">
        <v>55</v>
      </c>
      <c r="D4824" t="s">
        <v>441</v>
      </c>
      <c r="E4824" t="s">
        <v>406</v>
      </c>
      <c r="F4824">
        <v>1</v>
      </c>
    </row>
    <row r="4825" spans="1:6" x14ac:dyDescent="0.35">
      <c r="A4825" t="s">
        <v>4904</v>
      </c>
      <c r="B4825">
        <v>1990</v>
      </c>
      <c r="C4825" t="s">
        <v>55</v>
      </c>
      <c r="D4825" t="s">
        <v>441</v>
      </c>
      <c r="E4825" t="s">
        <v>406</v>
      </c>
      <c r="F4825">
        <v>1</v>
      </c>
    </row>
    <row r="4826" spans="1:6" x14ac:dyDescent="0.35">
      <c r="A4826" t="s">
        <v>4905</v>
      </c>
      <c r="B4826">
        <v>1990</v>
      </c>
      <c r="C4826" t="s">
        <v>56</v>
      </c>
      <c r="D4826" t="s">
        <v>73</v>
      </c>
      <c r="E4826" t="s">
        <v>406</v>
      </c>
      <c r="F4826">
        <v>1</v>
      </c>
    </row>
    <row r="4827" spans="1:6" x14ac:dyDescent="0.35">
      <c r="A4827" t="s">
        <v>4906</v>
      </c>
      <c r="B4827">
        <v>1990</v>
      </c>
      <c r="C4827" t="s">
        <v>56</v>
      </c>
      <c r="D4827" t="s">
        <v>73</v>
      </c>
      <c r="E4827" t="s">
        <v>406</v>
      </c>
      <c r="F4827">
        <v>1</v>
      </c>
    </row>
    <row r="4828" spans="1:6" x14ac:dyDescent="0.35">
      <c r="A4828" t="s">
        <v>4907</v>
      </c>
      <c r="B4828">
        <v>1990</v>
      </c>
      <c r="C4828" t="s">
        <v>54</v>
      </c>
      <c r="D4828" t="s">
        <v>73</v>
      </c>
      <c r="E4828" t="s">
        <v>406</v>
      </c>
      <c r="F4828">
        <v>1</v>
      </c>
    </row>
    <row r="4829" spans="1:6" x14ac:dyDescent="0.35">
      <c r="A4829" t="s">
        <v>4908</v>
      </c>
      <c r="B4829">
        <v>1991</v>
      </c>
      <c r="C4829" t="s">
        <v>54</v>
      </c>
      <c r="D4829" t="s">
        <v>73</v>
      </c>
      <c r="E4829" t="s">
        <v>270</v>
      </c>
      <c r="F4829">
        <v>1</v>
      </c>
    </row>
    <row r="4830" spans="1:6" x14ac:dyDescent="0.35">
      <c r="A4830" t="s">
        <v>4909</v>
      </c>
      <c r="B4830">
        <v>1991</v>
      </c>
      <c r="C4830" t="s">
        <v>56</v>
      </c>
      <c r="D4830" t="s">
        <v>73</v>
      </c>
      <c r="E4830" t="s">
        <v>270</v>
      </c>
      <c r="F4830">
        <v>1</v>
      </c>
    </row>
    <row r="4831" spans="1:6" x14ac:dyDescent="0.35">
      <c r="A4831" t="s">
        <v>4910</v>
      </c>
      <c r="B4831">
        <v>1991</v>
      </c>
      <c r="C4831" t="s">
        <v>56</v>
      </c>
      <c r="D4831" t="s">
        <v>73</v>
      </c>
      <c r="E4831" t="s">
        <v>270</v>
      </c>
      <c r="F4831">
        <v>1</v>
      </c>
    </row>
    <row r="4832" spans="1:6" x14ac:dyDescent="0.35">
      <c r="A4832" t="s">
        <v>4911</v>
      </c>
      <c r="B4832">
        <v>1991</v>
      </c>
      <c r="C4832" t="s">
        <v>56</v>
      </c>
      <c r="D4832" t="s">
        <v>73</v>
      </c>
      <c r="E4832" t="s">
        <v>270</v>
      </c>
      <c r="F4832">
        <v>1</v>
      </c>
    </row>
    <row r="4833" spans="1:6" x14ac:dyDescent="0.35">
      <c r="A4833" t="s">
        <v>4912</v>
      </c>
      <c r="B4833">
        <v>1991</v>
      </c>
      <c r="C4833" t="s">
        <v>54</v>
      </c>
      <c r="D4833" t="s">
        <v>73</v>
      </c>
      <c r="E4833" t="s">
        <v>270</v>
      </c>
      <c r="F4833">
        <v>1</v>
      </c>
    </row>
    <row r="4834" spans="1:6" x14ac:dyDescent="0.35">
      <c r="A4834" t="s">
        <v>4913</v>
      </c>
      <c r="B4834">
        <v>1991</v>
      </c>
      <c r="C4834" t="s">
        <v>54</v>
      </c>
      <c r="D4834" t="s">
        <v>73</v>
      </c>
      <c r="E4834" t="s">
        <v>270</v>
      </c>
      <c r="F4834">
        <v>1</v>
      </c>
    </row>
    <row r="4835" spans="1:6" x14ac:dyDescent="0.35">
      <c r="A4835" t="s">
        <v>4914</v>
      </c>
      <c r="B4835">
        <v>1991</v>
      </c>
      <c r="C4835" t="s">
        <v>54</v>
      </c>
      <c r="D4835" t="s">
        <v>73</v>
      </c>
      <c r="E4835" t="s">
        <v>270</v>
      </c>
      <c r="F4835">
        <v>1</v>
      </c>
    </row>
    <row r="4836" spans="1:6" x14ac:dyDescent="0.35">
      <c r="A4836" t="s">
        <v>4915</v>
      </c>
      <c r="B4836">
        <v>1991</v>
      </c>
      <c r="C4836" t="s">
        <v>55</v>
      </c>
      <c r="D4836" t="s">
        <v>73</v>
      </c>
      <c r="E4836" t="s">
        <v>270</v>
      </c>
      <c r="F4836">
        <v>1</v>
      </c>
    </row>
    <row r="4837" spans="1:6" x14ac:dyDescent="0.35">
      <c r="A4837" t="s">
        <v>4916</v>
      </c>
      <c r="B4837">
        <v>1991</v>
      </c>
      <c r="C4837" t="s">
        <v>55</v>
      </c>
      <c r="D4837" t="s">
        <v>73</v>
      </c>
      <c r="E4837" t="s">
        <v>270</v>
      </c>
      <c r="F4837">
        <v>1</v>
      </c>
    </row>
    <row r="4838" spans="1:6" x14ac:dyDescent="0.35">
      <c r="A4838" t="s">
        <v>4917</v>
      </c>
      <c r="B4838">
        <v>1991</v>
      </c>
      <c r="C4838" t="s">
        <v>54</v>
      </c>
      <c r="D4838" t="s">
        <v>73</v>
      </c>
      <c r="E4838" t="s">
        <v>270</v>
      </c>
      <c r="F4838">
        <v>1</v>
      </c>
    </row>
    <row r="4839" spans="1:6" x14ac:dyDescent="0.35">
      <c r="A4839" t="s">
        <v>4918</v>
      </c>
      <c r="B4839">
        <v>1991</v>
      </c>
      <c r="C4839" t="s">
        <v>55</v>
      </c>
      <c r="D4839" t="s">
        <v>73</v>
      </c>
      <c r="E4839" t="s">
        <v>270</v>
      </c>
      <c r="F4839">
        <v>1</v>
      </c>
    </row>
    <row r="4840" spans="1:6" x14ac:dyDescent="0.35">
      <c r="A4840" t="s">
        <v>4919</v>
      </c>
      <c r="B4840">
        <v>1991</v>
      </c>
      <c r="C4840" t="s">
        <v>54</v>
      </c>
      <c r="D4840" t="s">
        <v>73</v>
      </c>
      <c r="E4840" t="s">
        <v>270</v>
      </c>
      <c r="F4840">
        <v>1</v>
      </c>
    </row>
    <row r="4841" spans="1:6" x14ac:dyDescent="0.35">
      <c r="A4841" t="s">
        <v>4920</v>
      </c>
      <c r="B4841">
        <v>1991</v>
      </c>
      <c r="C4841" t="s">
        <v>54</v>
      </c>
      <c r="D4841" t="s">
        <v>73</v>
      </c>
      <c r="E4841" t="s">
        <v>270</v>
      </c>
      <c r="F4841">
        <v>1</v>
      </c>
    </row>
    <row r="4842" spans="1:6" x14ac:dyDescent="0.35">
      <c r="A4842" t="s">
        <v>4921</v>
      </c>
      <c r="B4842">
        <v>1991</v>
      </c>
      <c r="C4842" t="s">
        <v>54</v>
      </c>
      <c r="D4842" t="s">
        <v>73</v>
      </c>
      <c r="E4842" t="s">
        <v>270</v>
      </c>
      <c r="F4842">
        <v>1</v>
      </c>
    </row>
    <row r="4843" spans="1:6" x14ac:dyDescent="0.35">
      <c r="A4843" t="s">
        <v>4922</v>
      </c>
      <c r="B4843">
        <v>1991</v>
      </c>
      <c r="C4843" t="s">
        <v>54</v>
      </c>
      <c r="D4843" t="s">
        <v>73</v>
      </c>
      <c r="E4843" t="s">
        <v>74</v>
      </c>
      <c r="F4843">
        <v>1</v>
      </c>
    </row>
    <row r="4844" spans="1:6" x14ac:dyDescent="0.35">
      <c r="A4844" t="s">
        <v>4923</v>
      </c>
      <c r="B4844">
        <v>1991</v>
      </c>
      <c r="C4844" t="s">
        <v>54</v>
      </c>
      <c r="D4844" t="s">
        <v>73</v>
      </c>
      <c r="E4844" t="s">
        <v>74</v>
      </c>
      <c r="F4844">
        <v>1</v>
      </c>
    </row>
    <row r="4845" spans="1:6" x14ac:dyDescent="0.35">
      <c r="A4845" t="s">
        <v>4924</v>
      </c>
      <c r="B4845">
        <v>1991</v>
      </c>
      <c r="C4845" t="s">
        <v>54</v>
      </c>
      <c r="D4845" t="s">
        <v>73</v>
      </c>
      <c r="E4845" t="s">
        <v>74</v>
      </c>
      <c r="F4845">
        <v>1</v>
      </c>
    </row>
    <row r="4846" spans="1:6" x14ac:dyDescent="0.35">
      <c r="A4846" t="s">
        <v>4925</v>
      </c>
      <c r="B4846">
        <v>1991</v>
      </c>
      <c r="C4846" t="s">
        <v>54</v>
      </c>
      <c r="D4846" t="s">
        <v>73</v>
      </c>
      <c r="E4846" t="s">
        <v>74</v>
      </c>
      <c r="F4846">
        <v>1</v>
      </c>
    </row>
    <row r="4847" spans="1:6" x14ac:dyDescent="0.35">
      <c r="A4847" t="s">
        <v>4926</v>
      </c>
      <c r="B4847">
        <v>1991</v>
      </c>
      <c r="C4847" t="s">
        <v>55</v>
      </c>
      <c r="D4847" t="s">
        <v>73</v>
      </c>
      <c r="E4847" t="s">
        <v>74</v>
      </c>
      <c r="F4847">
        <v>1</v>
      </c>
    </row>
    <row r="4848" spans="1:6" x14ac:dyDescent="0.35">
      <c r="A4848" t="s">
        <v>4927</v>
      </c>
      <c r="B4848">
        <v>1991</v>
      </c>
      <c r="C4848" t="s">
        <v>55</v>
      </c>
      <c r="D4848" t="s">
        <v>73</v>
      </c>
      <c r="E4848" t="s">
        <v>74</v>
      </c>
      <c r="F4848">
        <v>1</v>
      </c>
    </row>
    <row r="4849" spans="1:6" x14ac:dyDescent="0.35">
      <c r="A4849" t="s">
        <v>4928</v>
      </c>
      <c r="B4849">
        <v>1991</v>
      </c>
      <c r="C4849" t="s">
        <v>55</v>
      </c>
      <c r="D4849" t="s">
        <v>73</v>
      </c>
      <c r="E4849" t="s">
        <v>74</v>
      </c>
      <c r="F4849">
        <v>1</v>
      </c>
    </row>
    <row r="4850" spans="1:6" x14ac:dyDescent="0.35">
      <c r="A4850" t="s">
        <v>4929</v>
      </c>
      <c r="B4850">
        <v>1991</v>
      </c>
      <c r="C4850" t="s">
        <v>55</v>
      </c>
      <c r="D4850" t="s">
        <v>117</v>
      </c>
      <c r="E4850" t="s">
        <v>74</v>
      </c>
      <c r="F4850">
        <v>0</v>
      </c>
    </row>
    <row r="4851" spans="1:6" x14ac:dyDescent="0.35">
      <c r="A4851" t="s">
        <v>4930</v>
      </c>
      <c r="B4851">
        <v>1991</v>
      </c>
      <c r="C4851" t="s">
        <v>54</v>
      </c>
      <c r="D4851" t="s">
        <v>73</v>
      </c>
      <c r="E4851" t="s">
        <v>484</v>
      </c>
      <c r="F4851">
        <v>1</v>
      </c>
    </row>
    <row r="4852" spans="1:6" x14ac:dyDescent="0.35">
      <c r="A4852" t="s">
        <v>4931</v>
      </c>
      <c r="B4852">
        <v>1991</v>
      </c>
      <c r="C4852" t="s">
        <v>54</v>
      </c>
      <c r="D4852" t="s">
        <v>73</v>
      </c>
      <c r="E4852" t="s">
        <v>74</v>
      </c>
      <c r="F4852">
        <v>1</v>
      </c>
    </row>
    <row r="4853" spans="1:6" x14ac:dyDescent="0.35">
      <c r="A4853" t="s">
        <v>4932</v>
      </c>
      <c r="B4853">
        <v>1991</v>
      </c>
      <c r="C4853" t="s">
        <v>55</v>
      </c>
      <c r="D4853" t="s">
        <v>117</v>
      </c>
      <c r="E4853" t="s">
        <v>74</v>
      </c>
      <c r="F4853">
        <v>0</v>
      </c>
    </row>
    <row r="4854" spans="1:6" x14ac:dyDescent="0.35">
      <c r="A4854" t="s">
        <v>4933</v>
      </c>
      <c r="B4854">
        <v>1991</v>
      </c>
      <c r="C4854" t="s">
        <v>55</v>
      </c>
      <c r="D4854" t="s">
        <v>73</v>
      </c>
      <c r="E4854" t="s">
        <v>74</v>
      </c>
      <c r="F4854">
        <v>1</v>
      </c>
    </row>
    <row r="4855" spans="1:6" x14ac:dyDescent="0.35">
      <c r="A4855" t="s">
        <v>4934</v>
      </c>
      <c r="B4855">
        <v>1991</v>
      </c>
      <c r="C4855" t="s">
        <v>54</v>
      </c>
      <c r="D4855" t="s">
        <v>73</v>
      </c>
      <c r="E4855" t="s">
        <v>74</v>
      </c>
      <c r="F4855">
        <v>1</v>
      </c>
    </row>
    <row r="4856" spans="1:6" x14ac:dyDescent="0.35">
      <c r="A4856" t="s">
        <v>4935</v>
      </c>
      <c r="B4856">
        <v>1991</v>
      </c>
      <c r="C4856" t="s">
        <v>56</v>
      </c>
      <c r="D4856" t="s">
        <v>73</v>
      </c>
      <c r="E4856" t="s">
        <v>74</v>
      </c>
      <c r="F4856">
        <v>1</v>
      </c>
    </row>
    <row r="4857" spans="1:6" x14ac:dyDescent="0.35">
      <c r="A4857" t="s">
        <v>4936</v>
      </c>
      <c r="B4857">
        <v>1991</v>
      </c>
      <c r="C4857" t="s">
        <v>56</v>
      </c>
      <c r="D4857" t="s">
        <v>117</v>
      </c>
      <c r="E4857" t="s">
        <v>74</v>
      </c>
      <c r="F4857">
        <v>1</v>
      </c>
    </row>
    <row r="4858" spans="1:6" x14ac:dyDescent="0.35">
      <c r="A4858" t="s">
        <v>4937</v>
      </c>
      <c r="B4858">
        <v>1991</v>
      </c>
      <c r="C4858" t="s">
        <v>55</v>
      </c>
      <c r="D4858" t="s">
        <v>117</v>
      </c>
      <c r="E4858" t="s">
        <v>74</v>
      </c>
      <c r="F4858">
        <v>0</v>
      </c>
    </row>
    <row r="4859" spans="1:6" x14ac:dyDescent="0.35">
      <c r="A4859" t="s">
        <v>4938</v>
      </c>
      <c r="B4859">
        <v>1991</v>
      </c>
      <c r="C4859" t="s">
        <v>56</v>
      </c>
      <c r="D4859" t="s">
        <v>73</v>
      </c>
      <c r="E4859" t="s">
        <v>74</v>
      </c>
      <c r="F4859">
        <v>1</v>
      </c>
    </row>
    <row r="4860" spans="1:6" x14ac:dyDescent="0.35">
      <c r="A4860" t="s">
        <v>4939</v>
      </c>
      <c r="B4860">
        <v>1991</v>
      </c>
      <c r="C4860" t="s">
        <v>55</v>
      </c>
      <c r="D4860" t="s">
        <v>73</v>
      </c>
      <c r="E4860" t="s">
        <v>74</v>
      </c>
      <c r="F4860">
        <v>1</v>
      </c>
    </row>
    <row r="4861" spans="1:6" x14ac:dyDescent="0.35">
      <c r="A4861" t="s">
        <v>4940</v>
      </c>
      <c r="B4861">
        <v>1991</v>
      </c>
      <c r="C4861" t="s">
        <v>55</v>
      </c>
      <c r="D4861" t="s">
        <v>73</v>
      </c>
      <c r="E4861" t="s">
        <v>74</v>
      </c>
      <c r="F4861">
        <v>1</v>
      </c>
    </row>
    <row r="4862" spans="1:6" x14ac:dyDescent="0.35">
      <c r="A4862" t="s">
        <v>4941</v>
      </c>
      <c r="B4862">
        <v>1991</v>
      </c>
      <c r="C4862" t="s">
        <v>55</v>
      </c>
      <c r="D4862" t="s">
        <v>73</v>
      </c>
      <c r="E4862" t="s">
        <v>74</v>
      </c>
      <c r="F4862">
        <v>1</v>
      </c>
    </row>
    <row r="4863" spans="1:6" x14ac:dyDescent="0.35">
      <c r="A4863" t="s">
        <v>4942</v>
      </c>
      <c r="B4863">
        <v>1991</v>
      </c>
      <c r="C4863" t="s">
        <v>54</v>
      </c>
      <c r="D4863" t="s">
        <v>73</v>
      </c>
      <c r="E4863" t="s">
        <v>74</v>
      </c>
      <c r="F4863">
        <v>1</v>
      </c>
    </row>
    <row r="4864" spans="1:6" x14ac:dyDescent="0.35">
      <c r="A4864" t="s">
        <v>4943</v>
      </c>
      <c r="B4864">
        <v>1991</v>
      </c>
      <c r="C4864" t="s">
        <v>54</v>
      </c>
      <c r="D4864" t="s">
        <v>73</v>
      </c>
      <c r="E4864" t="s">
        <v>74</v>
      </c>
      <c r="F4864">
        <v>1</v>
      </c>
    </row>
    <row r="4865" spans="1:6" x14ac:dyDescent="0.35">
      <c r="A4865" t="s">
        <v>4944</v>
      </c>
      <c r="B4865">
        <v>1991</v>
      </c>
      <c r="C4865" t="s">
        <v>54</v>
      </c>
      <c r="D4865" t="s">
        <v>73</v>
      </c>
      <c r="E4865" t="s">
        <v>406</v>
      </c>
      <c r="F4865">
        <v>1</v>
      </c>
    </row>
    <row r="4866" spans="1:6" x14ac:dyDescent="0.35">
      <c r="A4866" t="s">
        <v>4945</v>
      </c>
      <c r="B4866">
        <v>1991</v>
      </c>
      <c r="C4866" t="s">
        <v>54</v>
      </c>
      <c r="D4866" t="s">
        <v>73</v>
      </c>
      <c r="E4866" t="s">
        <v>74</v>
      </c>
      <c r="F4866">
        <v>1</v>
      </c>
    </row>
    <row r="4867" spans="1:6" x14ac:dyDescent="0.35">
      <c r="A4867" t="s">
        <v>4946</v>
      </c>
      <c r="B4867">
        <v>1991</v>
      </c>
      <c r="C4867" t="s">
        <v>54</v>
      </c>
      <c r="D4867" t="s">
        <v>73</v>
      </c>
      <c r="E4867" t="s">
        <v>74</v>
      </c>
      <c r="F4867">
        <v>1</v>
      </c>
    </row>
    <row r="4868" spans="1:6" x14ac:dyDescent="0.35">
      <c r="A4868" t="s">
        <v>4947</v>
      </c>
      <c r="B4868">
        <v>1991</v>
      </c>
      <c r="C4868" t="s">
        <v>56</v>
      </c>
      <c r="D4868" t="s">
        <v>117</v>
      </c>
      <c r="E4868" t="s">
        <v>74</v>
      </c>
      <c r="F4868">
        <v>1</v>
      </c>
    </row>
    <row r="4869" spans="1:6" x14ac:dyDescent="0.35">
      <c r="A4869" t="s">
        <v>4948</v>
      </c>
      <c r="B4869">
        <v>1991</v>
      </c>
      <c r="C4869" t="s">
        <v>56</v>
      </c>
      <c r="D4869" t="s">
        <v>73</v>
      </c>
      <c r="E4869" t="s">
        <v>74</v>
      </c>
      <c r="F4869">
        <v>1</v>
      </c>
    </row>
    <row r="4870" spans="1:6" x14ac:dyDescent="0.35">
      <c r="A4870" t="s">
        <v>4949</v>
      </c>
      <c r="B4870">
        <v>1991</v>
      </c>
      <c r="C4870" t="s">
        <v>56</v>
      </c>
      <c r="D4870" t="s">
        <v>73</v>
      </c>
      <c r="E4870" t="s">
        <v>74</v>
      </c>
      <c r="F4870">
        <v>1</v>
      </c>
    </row>
    <row r="4871" spans="1:6" x14ac:dyDescent="0.35">
      <c r="A4871" t="s">
        <v>4950</v>
      </c>
      <c r="B4871">
        <v>1991</v>
      </c>
      <c r="C4871" t="s">
        <v>55</v>
      </c>
      <c r="D4871" t="s">
        <v>73</v>
      </c>
      <c r="E4871" t="s">
        <v>74</v>
      </c>
      <c r="F4871">
        <v>1</v>
      </c>
    </row>
    <row r="4872" spans="1:6" x14ac:dyDescent="0.35">
      <c r="A4872" t="s">
        <v>4951</v>
      </c>
      <c r="B4872">
        <v>1991</v>
      </c>
      <c r="C4872" t="s">
        <v>54</v>
      </c>
      <c r="D4872" t="s">
        <v>73</v>
      </c>
      <c r="E4872" t="s">
        <v>74</v>
      </c>
      <c r="F4872">
        <v>1</v>
      </c>
    </row>
    <row r="4873" spans="1:6" x14ac:dyDescent="0.35">
      <c r="A4873" t="s">
        <v>4952</v>
      </c>
      <c r="B4873">
        <v>1991</v>
      </c>
      <c r="C4873" t="s">
        <v>54</v>
      </c>
      <c r="D4873" t="s">
        <v>73</v>
      </c>
      <c r="E4873" t="s">
        <v>74</v>
      </c>
      <c r="F4873">
        <v>1</v>
      </c>
    </row>
    <row r="4874" spans="1:6" x14ac:dyDescent="0.35">
      <c r="A4874" t="s">
        <v>4953</v>
      </c>
      <c r="B4874">
        <v>1991</v>
      </c>
      <c r="C4874" t="s">
        <v>56</v>
      </c>
      <c r="D4874" t="s">
        <v>73</v>
      </c>
      <c r="E4874" t="s">
        <v>74</v>
      </c>
      <c r="F4874">
        <v>1</v>
      </c>
    </row>
    <row r="4875" spans="1:6" x14ac:dyDescent="0.35">
      <c r="A4875" t="s">
        <v>4954</v>
      </c>
      <c r="B4875">
        <v>1991</v>
      </c>
      <c r="C4875" t="s">
        <v>56</v>
      </c>
      <c r="D4875" t="s">
        <v>441</v>
      </c>
      <c r="E4875" t="s">
        <v>74</v>
      </c>
      <c r="F4875">
        <v>1</v>
      </c>
    </row>
    <row r="4876" spans="1:6" x14ac:dyDescent="0.35">
      <c r="A4876" t="s">
        <v>4955</v>
      </c>
      <c r="B4876">
        <v>1991</v>
      </c>
      <c r="C4876" t="s">
        <v>56</v>
      </c>
      <c r="D4876" t="s">
        <v>73</v>
      </c>
      <c r="E4876" t="s">
        <v>74</v>
      </c>
      <c r="F4876">
        <v>1</v>
      </c>
    </row>
    <row r="4877" spans="1:6" x14ac:dyDescent="0.35">
      <c r="A4877" t="s">
        <v>4956</v>
      </c>
      <c r="B4877">
        <v>1991</v>
      </c>
      <c r="C4877" t="s">
        <v>56</v>
      </c>
      <c r="D4877" t="s">
        <v>73</v>
      </c>
      <c r="E4877" t="s">
        <v>74</v>
      </c>
      <c r="F4877">
        <v>1</v>
      </c>
    </row>
    <row r="4878" spans="1:6" x14ac:dyDescent="0.35">
      <c r="A4878" t="s">
        <v>4957</v>
      </c>
      <c r="B4878">
        <v>1991</v>
      </c>
      <c r="C4878" t="s">
        <v>56</v>
      </c>
      <c r="D4878" t="s">
        <v>73</v>
      </c>
      <c r="E4878" t="s">
        <v>74</v>
      </c>
      <c r="F4878">
        <v>1</v>
      </c>
    </row>
    <row r="4879" spans="1:6" x14ac:dyDescent="0.35">
      <c r="A4879" t="s">
        <v>4958</v>
      </c>
      <c r="B4879">
        <v>1991</v>
      </c>
      <c r="C4879" t="s">
        <v>54</v>
      </c>
      <c r="D4879" t="s">
        <v>73</v>
      </c>
      <c r="E4879" t="s">
        <v>74</v>
      </c>
      <c r="F4879">
        <v>1</v>
      </c>
    </row>
    <row r="4880" spans="1:6" x14ac:dyDescent="0.35">
      <c r="A4880" t="s">
        <v>4959</v>
      </c>
      <c r="B4880">
        <v>1991</v>
      </c>
      <c r="C4880" t="s">
        <v>54</v>
      </c>
      <c r="D4880" t="s">
        <v>73</v>
      </c>
      <c r="E4880" t="s">
        <v>74</v>
      </c>
      <c r="F4880">
        <v>1</v>
      </c>
    </row>
    <row r="4881" spans="1:6" x14ac:dyDescent="0.35">
      <c r="A4881" t="s">
        <v>4960</v>
      </c>
      <c r="B4881">
        <v>1991</v>
      </c>
      <c r="C4881" t="s">
        <v>56</v>
      </c>
      <c r="D4881" t="s">
        <v>73</v>
      </c>
      <c r="E4881" t="s">
        <v>74</v>
      </c>
      <c r="F4881">
        <v>1</v>
      </c>
    </row>
    <row r="4882" spans="1:6" x14ac:dyDescent="0.35">
      <c r="A4882" t="s">
        <v>4961</v>
      </c>
      <c r="B4882">
        <v>1991</v>
      </c>
      <c r="C4882" t="s">
        <v>56</v>
      </c>
      <c r="D4882" t="s">
        <v>117</v>
      </c>
      <c r="E4882" t="s">
        <v>74</v>
      </c>
      <c r="F4882">
        <v>1</v>
      </c>
    </row>
    <row r="4883" spans="1:6" x14ac:dyDescent="0.35">
      <c r="A4883" t="s">
        <v>4962</v>
      </c>
      <c r="B4883">
        <v>1991</v>
      </c>
      <c r="C4883" t="s">
        <v>56</v>
      </c>
      <c r="D4883" t="s">
        <v>73</v>
      </c>
      <c r="E4883" t="s">
        <v>74</v>
      </c>
      <c r="F4883">
        <v>1</v>
      </c>
    </row>
    <row r="4884" spans="1:6" x14ac:dyDescent="0.35">
      <c r="A4884" t="s">
        <v>4963</v>
      </c>
      <c r="B4884">
        <v>1991</v>
      </c>
      <c r="C4884" t="s">
        <v>56</v>
      </c>
      <c r="D4884" t="s">
        <v>73</v>
      </c>
      <c r="E4884" t="s">
        <v>74</v>
      </c>
      <c r="F4884">
        <v>1</v>
      </c>
    </row>
    <row r="4885" spans="1:6" x14ac:dyDescent="0.35">
      <c r="A4885" t="s">
        <v>4964</v>
      </c>
      <c r="B4885">
        <v>1991</v>
      </c>
      <c r="C4885" t="s">
        <v>56</v>
      </c>
      <c r="D4885" t="s">
        <v>73</v>
      </c>
      <c r="E4885" t="s">
        <v>74</v>
      </c>
      <c r="F4885">
        <v>1</v>
      </c>
    </row>
    <row r="4886" spans="1:6" x14ac:dyDescent="0.35">
      <c r="A4886" t="s">
        <v>4965</v>
      </c>
      <c r="B4886">
        <v>1991</v>
      </c>
      <c r="C4886" t="s">
        <v>56</v>
      </c>
      <c r="D4886" t="s">
        <v>73</v>
      </c>
      <c r="E4886" t="s">
        <v>74</v>
      </c>
      <c r="F4886">
        <v>1</v>
      </c>
    </row>
    <row r="4887" spans="1:6" x14ac:dyDescent="0.35">
      <c r="A4887" t="s">
        <v>4966</v>
      </c>
      <c r="B4887">
        <v>1991</v>
      </c>
      <c r="C4887" t="s">
        <v>56</v>
      </c>
      <c r="D4887" t="s">
        <v>73</v>
      </c>
      <c r="E4887" t="s">
        <v>74</v>
      </c>
      <c r="F4887">
        <v>1</v>
      </c>
    </row>
    <row r="4888" spans="1:6" x14ac:dyDescent="0.35">
      <c r="A4888" t="s">
        <v>4967</v>
      </c>
      <c r="B4888">
        <v>1991</v>
      </c>
      <c r="C4888" t="s">
        <v>54</v>
      </c>
      <c r="D4888" t="s">
        <v>73</v>
      </c>
      <c r="E4888" t="s">
        <v>74</v>
      </c>
      <c r="F4888">
        <v>1</v>
      </c>
    </row>
    <row r="4889" spans="1:6" x14ac:dyDescent="0.35">
      <c r="A4889" t="s">
        <v>4968</v>
      </c>
      <c r="B4889">
        <v>1991</v>
      </c>
      <c r="C4889" t="s">
        <v>54</v>
      </c>
      <c r="D4889" t="s">
        <v>73</v>
      </c>
      <c r="E4889" t="s">
        <v>74</v>
      </c>
      <c r="F4889">
        <v>1</v>
      </c>
    </row>
    <row r="4890" spans="1:6" x14ac:dyDescent="0.35">
      <c r="A4890" t="s">
        <v>4969</v>
      </c>
      <c r="B4890">
        <v>1991</v>
      </c>
      <c r="C4890" t="s">
        <v>55</v>
      </c>
      <c r="D4890" t="s">
        <v>73</v>
      </c>
      <c r="E4890" t="s">
        <v>74</v>
      </c>
      <c r="F4890">
        <v>1</v>
      </c>
    </row>
    <row r="4891" spans="1:6" x14ac:dyDescent="0.35">
      <c r="A4891" t="s">
        <v>4970</v>
      </c>
      <c r="B4891">
        <v>1991</v>
      </c>
      <c r="C4891" t="s">
        <v>55</v>
      </c>
      <c r="D4891" t="s">
        <v>73</v>
      </c>
      <c r="E4891" t="s">
        <v>74</v>
      </c>
      <c r="F4891">
        <v>1</v>
      </c>
    </row>
    <row r="4892" spans="1:6" x14ac:dyDescent="0.35">
      <c r="A4892" t="s">
        <v>4971</v>
      </c>
      <c r="B4892">
        <v>1991</v>
      </c>
      <c r="C4892" t="s">
        <v>54</v>
      </c>
      <c r="D4892" t="s">
        <v>73</v>
      </c>
      <c r="E4892" t="s">
        <v>406</v>
      </c>
      <c r="F4892">
        <v>1</v>
      </c>
    </row>
    <row r="4893" spans="1:6" x14ac:dyDescent="0.35">
      <c r="A4893" t="s">
        <v>4972</v>
      </c>
      <c r="B4893">
        <v>1991</v>
      </c>
      <c r="C4893" t="s">
        <v>54</v>
      </c>
      <c r="D4893" t="s">
        <v>73</v>
      </c>
      <c r="E4893" t="s">
        <v>74</v>
      </c>
      <c r="F4893">
        <v>1</v>
      </c>
    </row>
    <row r="4894" spans="1:6" x14ac:dyDescent="0.35">
      <c r="A4894" t="s">
        <v>4973</v>
      </c>
      <c r="B4894">
        <v>1991</v>
      </c>
      <c r="C4894" t="s">
        <v>54</v>
      </c>
      <c r="D4894" t="s">
        <v>73</v>
      </c>
      <c r="E4894" t="s">
        <v>74</v>
      </c>
      <c r="F4894">
        <v>1</v>
      </c>
    </row>
    <row r="4895" spans="1:6" x14ac:dyDescent="0.35">
      <c r="A4895" t="s">
        <v>4974</v>
      </c>
      <c r="B4895">
        <v>1991</v>
      </c>
      <c r="C4895" t="s">
        <v>54</v>
      </c>
      <c r="D4895" t="s">
        <v>117</v>
      </c>
      <c r="E4895" t="s">
        <v>74</v>
      </c>
      <c r="F4895">
        <v>0</v>
      </c>
    </row>
    <row r="4896" spans="1:6" x14ac:dyDescent="0.35">
      <c r="A4896" t="s">
        <v>4975</v>
      </c>
      <c r="B4896">
        <v>1991</v>
      </c>
      <c r="C4896" t="s">
        <v>54</v>
      </c>
      <c r="D4896" t="s">
        <v>73</v>
      </c>
      <c r="E4896" t="s">
        <v>74</v>
      </c>
      <c r="F4896">
        <v>1</v>
      </c>
    </row>
    <row r="4897" spans="1:6" x14ac:dyDescent="0.35">
      <c r="A4897" t="s">
        <v>4976</v>
      </c>
      <c r="B4897">
        <v>1991</v>
      </c>
      <c r="C4897" t="s">
        <v>55</v>
      </c>
      <c r="D4897" t="s">
        <v>73</v>
      </c>
      <c r="E4897" t="s">
        <v>74</v>
      </c>
      <c r="F4897">
        <v>1</v>
      </c>
    </row>
    <row r="4898" spans="1:6" x14ac:dyDescent="0.35">
      <c r="A4898" t="s">
        <v>4977</v>
      </c>
      <c r="B4898">
        <v>1991</v>
      </c>
      <c r="C4898" t="s">
        <v>54</v>
      </c>
      <c r="D4898" t="s">
        <v>73</v>
      </c>
      <c r="E4898" t="s">
        <v>484</v>
      </c>
      <c r="F4898">
        <v>1</v>
      </c>
    </row>
    <row r="4899" spans="1:6" x14ac:dyDescent="0.35">
      <c r="A4899" t="s">
        <v>4978</v>
      </c>
      <c r="B4899">
        <v>1991</v>
      </c>
      <c r="C4899" t="s">
        <v>56</v>
      </c>
      <c r="D4899" t="s">
        <v>73</v>
      </c>
      <c r="E4899" t="s">
        <v>406</v>
      </c>
      <c r="F4899">
        <v>1</v>
      </c>
    </row>
    <row r="4900" spans="1:6" x14ac:dyDescent="0.35">
      <c r="A4900" t="s">
        <v>4979</v>
      </c>
      <c r="B4900">
        <v>1991</v>
      </c>
      <c r="C4900" t="s">
        <v>56</v>
      </c>
      <c r="D4900" t="s">
        <v>73</v>
      </c>
      <c r="E4900" t="s">
        <v>406</v>
      </c>
      <c r="F4900">
        <v>1</v>
      </c>
    </row>
    <row r="4901" spans="1:6" x14ac:dyDescent="0.35">
      <c r="A4901" t="s">
        <v>4980</v>
      </c>
      <c r="B4901">
        <v>1991</v>
      </c>
      <c r="C4901" t="s">
        <v>54</v>
      </c>
      <c r="D4901" t="s">
        <v>73</v>
      </c>
      <c r="E4901" t="s">
        <v>406</v>
      </c>
      <c r="F4901">
        <v>1</v>
      </c>
    </row>
    <row r="4902" spans="1:6" x14ac:dyDescent="0.35">
      <c r="A4902" t="s">
        <v>4981</v>
      </c>
      <c r="B4902">
        <v>1991</v>
      </c>
      <c r="C4902" t="s">
        <v>55</v>
      </c>
      <c r="D4902" t="s">
        <v>73</v>
      </c>
      <c r="E4902" t="s">
        <v>406</v>
      </c>
      <c r="F4902">
        <v>1</v>
      </c>
    </row>
    <row r="4903" spans="1:6" x14ac:dyDescent="0.35">
      <c r="A4903" t="s">
        <v>4982</v>
      </c>
      <c r="B4903">
        <v>1991</v>
      </c>
      <c r="C4903" t="s">
        <v>56</v>
      </c>
      <c r="D4903" t="s">
        <v>117</v>
      </c>
      <c r="E4903" t="s">
        <v>406</v>
      </c>
      <c r="F4903">
        <v>1</v>
      </c>
    </row>
    <row r="4904" spans="1:6" x14ac:dyDescent="0.35">
      <c r="A4904" t="s">
        <v>4983</v>
      </c>
      <c r="B4904">
        <v>1991</v>
      </c>
      <c r="C4904" t="s">
        <v>56</v>
      </c>
      <c r="D4904" t="s">
        <v>73</v>
      </c>
      <c r="E4904" t="s">
        <v>406</v>
      </c>
      <c r="F4904">
        <v>1</v>
      </c>
    </row>
    <row r="4905" spans="1:6" x14ac:dyDescent="0.35">
      <c r="A4905" t="s">
        <v>4984</v>
      </c>
      <c r="B4905">
        <v>1991</v>
      </c>
      <c r="C4905" t="s">
        <v>56</v>
      </c>
      <c r="D4905" t="s">
        <v>73</v>
      </c>
      <c r="E4905" t="s">
        <v>406</v>
      </c>
      <c r="F4905">
        <v>1</v>
      </c>
    </row>
    <row r="4906" spans="1:6" x14ac:dyDescent="0.35">
      <c r="A4906" t="s">
        <v>4985</v>
      </c>
      <c r="B4906">
        <v>1991</v>
      </c>
      <c r="C4906" t="s">
        <v>56</v>
      </c>
      <c r="D4906" t="s">
        <v>73</v>
      </c>
      <c r="E4906" t="s">
        <v>406</v>
      </c>
      <c r="F4906">
        <v>1</v>
      </c>
    </row>
    <row r="4907" spans="1:6" x14ac:dyDescent="0.35">
      <c r="A4907" t="s">
        <v>4986</v>
      </c>
      <c r="B4907">
        <v>1991</v>
      </c>
      <c r="C4907" t="s">
        <v>56</v>
      </c>
      <c r="D4907" t="s">
        <v>73</v>
      </c>
      <c r="E4907" t="s">
        <v>406</v>
      </c>
      <c r="F4907">
        <v>1</v>
      </c>
    </row>
    <row r="4908" spans="1:6" x14ac:dyDescent="0.35">
      <c r="A4908" t="s">
        <v>4987</v>
      </c>
      <c r="B4908">
        <v>1991</v>
      </c>
      <c r="C4908" t="s">
        <v>56</v>
      </c>
      <c r="D4908" t="s">
        <v>73</v>
      </c>
      <c r="E4908" t="s">
        <v>406</v>
      </c>
      <c r="F4908">
        <v>1</v>
      </c>
    </row>
    <row r="4909" spans="1:6" x14ac:dyDescent="0.35">
      <c r="A4909" t="s">
        <v>4988</v>
      </c>
      <c r="B4909">
        <v>1991</v>
      </c>
      <c r="C4909" t="s">
        <v>56</v>
      </c>
      <c r="D4909" t="s">
        <v>117</v>
      </c>
      <c r="E4909" t="s">
        <v>406</v>
      </c>
      <c r="F4909">
        <v>1</v>
      </c>
    </row>
    <row r="4910" spans="1:6" x14ac:dyDescent="0.35">
      <c r="A4910" t="s">
        <v>4989</v>
      </c>
      <c r="B4910">
        <v>1991</v>
      </c>
      <c r="C4910" t="s">
        <v>56</v>
      </c>
      <c r="D4910" t="s">
        <v>73</v>
      </c>
      <c r="E4910" t="s">
        <v>406</v>
      </c>
      <c r="F4910">
        <v>1</v>
      </c>
    </row>
    <row r="4911" spans="1:6" x14ac:dyDescent="0.35">
      <c r="A4911" t="s">
        <v>4990</v>
      </c>
      <c r="B4911">
        <v>1991</v>
      </c>
      <c r="C4911" t="s">
        <v>56</v>
      </c>
      <c r="D4911" t="s">
        <v>73</v>
      </c>
      <c r="E4911" t="s">
        <v>406</v>
      </c>
      <c r="F4911">
        <v>1</v>
      </c>
    </row>
    <row r="4912" spans="1:6" x14ac:dyDescent="0.35">
      <c r="A4912" t="s">
        <v>4991</v>
      </c>
      <c r="B4912">
        <v>1991</v>
      </c>
      <c r="C4912" t="s">
        <v>54</v>
      </c>
      <c r="D4912" t="s">
        <v>73</v>
      </c>
      <c r="E4912" t="s">
        <v>406</v>
      </c>
      <c r="F4912">
        <v>1</v>
      </c>
    </row>
    <row r="4913" spans="1:6" x14ac:dyDescent="0.35">
      <c r="A4913" t="s">
        <v>4992</v>
      </c>
      <c r="B4913">
        <v>1991</v>
      </c>
      <c r="C4913" t="s">
        <v>55</v>
      </c>
      <c r="D4913" t="s">
        <v>73</v>
      </c>
      <c r="E4913" t="s">
        <v>406</v>
      </c>
      <c r="F4913">
        <v>1</v>
      </c>
    </row>
    <row r="4914" spans="1:6" x14ac:dyDescent="0.35">
      <c r="A4914" t="s">
        <v>4993</v>
      </c>
      <c r="B4914">
        <v>1991</v>
      </c>
      <c r="C4914" t="s">
        <v>55</v>
      </c>
      <c r="D4914" t="s">
        <v>73</v>
      </c>
      <c r="E4914" t="s">
        <v>406</v>
      </c>
      <c r="F4914">
        <v>1</v>
      </c>
    </row>
    <row r="4915" spans="1:6" x14ac:dyDescent="0.35">
      <c r="A4915" t="s">
        <v>4994</v>
      </c>
      <c r="B4915">
        <v>1991</v>
      </c>
      <c r="C4915" t="s">
        <v>55</v>
      </c>
      <c r="D4915" t="s">
        <v>117</v>
      </c>
      <c r="E4915" t="s">
        <v>406</v>
      </c>
      <c r="F4915">
        <v>0</v>
      </c>
    </row>
    <row r="4916" spans="1:6" x14ac:dyDescent="0.35">
      <c r="A4916" t="s">
        <v>4995</v>
      </c>
      <c r="B4916">
        <v>1991</v>
      </c>
      <c r="C4916" t="s">
        <v>54</v>
      </c>
      <c r="D4916" t="s">
        <v>73</v>
      </c>
      <c r="E4916" t="s">
        <v>406</v>
      </c>
      <c r="F4916">
        <v>1</v>
      </c>
    </row>
    <row r="4917" spans="1:6" x14ac:dyDescent="0.35">
      <c r="A4917" t="s">
        <v>4996</v>
      </c>
      <c r="B4917">
        <v>1991</v>
      </c>
      <c r="C4917" t="s">
        <v>55</v>
      </c>
      <c r="D4917" t="s">
        <v>73</v>
      </c>
      <c r="E4917" t="s">
        <v>406</v>
      </c>
      <c r="F4917">
        <v>1</v>
      </c>
    </row>
    <row r="4918" spans="1:6" x14ac:dyDescent="0.35">
      <c r="A4918" t="s">
        <v>4997</v>
      </c>
      <c r="B4918">
        <v>1991</v>
      </c>
      <c r="C4918" t="s">
        <v>55</v>
      </c>
      <c r="D4918" t="s">
        <v>73</v>
      </c>
      <c r="E4918" t="s">
        <v>406</v>
      </c>
      <c r="F4918">
        <v>1</v>
      </c>
    </row>
    <row r="4919" spans="1:6" x14ac:dyDescent="0.35">
      <c r="A4919" t="s">
        <v>4998</v>
      </c>
      <c r="B4919">
        <v>1991</v>
      </c>
      <c r="C4919" t="s">
        <v>56</v>
      </c>
      <c r="D4919" t="s">
        <v>73</v>
      </c>
      <c r="E4919" t="s">
        <v>406</v>
      </c>
      <c r="F4919">
        <v>1</v>
      </c>
    </row>
    <row r="4920" spans="1:6" x14ac:dyDescent="0.35">
      <c r="A4920" t="s">
        <v>4999</v>
      </c>
      <c r="B4920">
        <v>1991</v>
      </c>
      <c r="C4920" t="s">
        <v>56</v>
      </c>
      <c r="D4920" t="s">
        <v>73</v>
      </c>
      <c r="E4920" t="s">
        <v>406</v>
      </c>
      <c r="F4920">
        <v>1</v>
      </c>
    </row>
    <row r="4921" spans="1:6" x14ac:dyDescent="0.35">
      <c r="A4921" t="s">
        <v>5000</v>
      </c>
      <c r="B4921">
        <v>1991</v>
      </c>
      <c r="C4921" t="s">
        <v>56</v>
      </c>
      <c r="D4921" t="s">
        <v>73</v>
      </c>
      <c r="E4921" t="s">
        <v>406</v>
      </c>
      <c r="F4921">
        <v>1</v>
      </c>
    </row>
    <row r="4922" spans="1:6" x14ac:dyDescent="0.35">
      <c r="A4922" t="s">
        <v>5001</v>
      </c>
      <c r="B4922">
        <v>1991</v>
      </c>
      <c r="C4922" t="s">
        <v>55</v>
      </c>
      <c r="D4922" t="s">
        <v>117</v>
      </c>
      <c r="E4922" t="s">
        <v>406</v>
      </c>
      <c r="F4922">
        <v>0</v>
      </c>
    </row>
    <row r="4923" spans="1:6" x14ac:dyDescent="0.35">
      <c r="A4923" t="s">
        <v>5002</v>
      </c>
      <c r="B4923">
        <v>1991</v>
      </c>
      <c r="C4923" t="s">
        <v>54</v>
      </c>
      <c r="D4923" t="s">
        <v>73</v>
      </c>
      <c r="E4923" t="s">
        <v>406</v>
      </c>
      <c r="F4923">
        <v>1</v>
      </c>
    </row>
    <row r="4924" spans="1:6" x14ac:dyDescent="0.35">
      <c r="A4924" t="s">
        <v>5003</v>
      </c>
      <c r="B4924">
        <v>1991</v>
      </c>
      <c r="C4924" t="s">
        <v>56</v>
      </c>
      <c r="D4924" t="s">
        <v>73</v>
      </c>
      <c r="E4924" t="s">
        <v>406</v>
      </c>
      <c r="F4924">
        <v>1</v>
      </c>
    </row>
    <row r="4925" spans="1:6" x14ac:dyDescent="0.35">
      <c r="A4925" t="s">
        <v>5004</v>
      </c>
      <c r="B4925">
        <v>1991</v>
      </c>
      <c r="C4925" t="s">
        <v>55</v>
      </c>
      <c r="D4925" t="s">
        <v>73</v>
      </c>
      <c r="E4925" t="s">
        <v>406</v>
      </c>
      <c r="F4925">
        <v>1</v>
      </c>
    </row>
    <row r="4926" spans="1:6" x14ac:dyDescent="0.35">
      <c r="A4926" t="s">
        <v>5005</v>
      </c>
      <c r="B4926">
        <v>1991</v>
      </c>
      <c r="C4926" t="s">
        <v>54</v>
      </c>
      <c r="D4926" t="s">
        <v>73</v>
      </c>
      <c r="E4926" t="s">
        <v>74</v>
      </c>
      <c r="F4926">
        <v>1</v>
      </c>
    </row>
    <row r="4927" spans="1:6" x14ac:dyDescent="0.35">
      <c r="A4927" t="s">
        <v>5006</v>
      </c>
      <c r="B4927">
        <v>1991</v>
      </c>
      <c r="C4927" t="s">
        <v>55</v>
      </c>
      <c r="D4927" t="s">
        <v>73</v>
      </c>
      <c r="E4927" t="s">
        <v>74</v>
      </c>
      <c r="F4927">
        <v>1</v>
      </c>
    </row>
    <row r="4928" spans="1:6" x14ac:dyDescent="0.35">
      <c r="A4928" t="s">
        <v>5007</v>
      </c>
      <c r="B4928">
        <v>1991</v>
      </c>
      <c r="C4928" t="s">
        <v>55</v>
      </c>
      <c r="D4928" t="s">
        <v>73</v>
      </c>
      <c r="E4928" t="s">
        <v>74</v>
      </c>
      <c r="F4928">
        <v>1</v>
      </c>
    </row>
    <row r="4929" spans="1:6" x14ac:dyDescent="0.35">
      <c r="A4929" t="s">
        <v>5008</v>
      </c>
      <c r="B4929">
        <v>1991</v>
      </c>
      <c r="C4929" t="s">
        <v>55</v>
      </c>
      <c r="D4929" t="s">
        <v>73</v>
      </c>
      <c r="E4929" t="s">
        <v>406</v>
      </c>
      <c r="F4929">
        <v>1</v>
      </c>
    </row>
    <row r="4930" spans="1:6" x14ac:dyDescent="0.35">
      <c r="A4930" t="s">
        <v>5009</v>
      </c>
      <c r="B4930">
        <v>1991</v>
      </c>
      <c r="C4930" t="s">
        <v>56</v>
      </c>
      <c r="D4930" t="s">
        <v>117</v>
      </c>
      <c r="E4930" t="s">
        <v>406</v>
      </c>
      <c r="F4930">
        <v>1</v>
      </c>
    </row>
    <row r="4931" spans="1:6" x14ac:dyDescent="0.35">
      <c r="A4931" t="s">
        <v>5010</v>
      </c>
      <c r="B4931">
        <v>1991</v>
      </c>
      <c r="C4931" t="s">
        <v>56</v>
      </c>
      <c r="D4931" t="s">
        <v>73</v>
      </c>
      <c r="E4931" t="s">
        <v>406</v>
      </c>
      <c r="F4931">
        <v>1</v>
      </c>
    </row>
    <row r="4932" spans="1:6" x14ac:dyDescent="0.35">
      <c r="A4932" t="s">
        <v>5011</v>
      </c>
      <c r="B4932">
        <v>1991</v>
      </c>
      <c r="C4932" t="s">
        <v>56</v>
      </c>
      <c r="D4932" t="s">
        <v>117</v>
      </c>
      <c r="E4932" t="s">
        <v>406</v>
      </c>
      <c r="F4932">
        <v>1</v>
      </c>
    </row>
    <row r="4933" spans="1:6" x14ac:dyDescent="0.35">
      <c r="A4933" t="s">
        <v>5012</v>
      </c>
      <c r="B4933">
        <v>1991</v>
      </c>
      <c r="C4933" t="s">
        <v>54</v>
      </c>
      <c r="D4933" t="s">
        <v>73</v>
      </c>
      <c r="E4933" t="s">
        <v>484</v>
      </c>
      <c r="F4933">
        <v>1</v>
      </c>
    </row>
    <row r="4934" spans="1:6" x14ac:dyDescent="0.35">
      <c r="A4934" t="s">
        <v>5013</v>
      </c>
      <c r="B4934">
        <v>1991</v>
      </c>
      <c r="C4934" t="s">
        <v>54</v>
      </c>
      <c r="D4934" t="s">
        <v>73</v>
      </c>
      <c r="E4934" t="s">
        <v>484</v>
      </c>
      <c r="F4934">
        <v>1</v>
      </c>
    </row>
    <row r="4935" spans="1:6" x14ac:dyDescent="0.35">
      <c r="A4935" t="s">
        <v>5014</v>
      </c>
      <c r="B4935">
        <v>1991</v>
      </c>
      <c r="C4935" t="s">
        <v>54</v>
      </c>
      <c r="D4935" t="s">
        <v>73</v>
      </c>
      <c r="E4935" t="s">
        <v>484</v>
      </c>
      <c r="F4935">
        <v>1</v>
      </c>
    </row>
    <row r="4936" spans="1:6" x14ac:dyDescent="0.35">
      <c r="A4936" t="s">
        <v>5015</v>
      </c>
      <c r="B4936">
        <v>1991</v>
      </c>
      <c r="C4936" t="s">
        <v>55</v>
      </c>
      <c r="D4936" t="s">
        <v>73</v>
      </c>
      <c r="E4936" t="s">
        <v>484</v>
      </c>
      <c r="F4936">
        <v>1</v>
      </c>
    </row>
    <row r="4937" spans="1:6" x14ac:dyDescent="0.35">
      <c r="A4937" t="s">
        <v>5016</v>
      </c>
      <c r="B4937">
        <v>1991</v>
      </c>
      <c r="C4937" t="s">
        <v>55</v>
      </c>
      <c r="D4937" t="s">
        <v>73</v>
      </c>
      <c r="E4937" t="s">
        <v>484</v>
      </c>
      <c r="F4937">
        <v>1</v>
      </c>
    </row>
    <row r="4938" spans="1:6" x14ac:dyDescent="0.35">
      <c r="A4938" t="s">
        <v>5017</v>
      </c>
      <c r="B4938">
        <v>1991</v>
      </c>
      <c r="C4938" t="s">
        <v>55</v>
      </c>
      <c r="D4938" t="s">
        <v>73</v>
      </c>
      <c r="E4938" t="s">
        <v>484</v>
      </c>
      <c r="F4938">
        <v>1</v>
      </c>
    </row>
    <row r="4939" spans="1:6" x14ac:dyDescent="0.35">
      <c r="A4939" t="s">
        <v>5018</v>
      </c>
      <c r="B4939">
        <v>1991</v>
      </c>
      <c r="C4939" t="s">
        <v>55</v>
      </c>
      <c r="D4939" t="s">
        <v>73</v>
      </c>
      <c r="E4939" t="s">
        <v>484</v>
      </c>
      <c r="F4939">
        <v>1</v>
      </c>
    </row>
    <row r="4940" spans="1:6" x14ac:dyDescent="0.35">
      <c r="A4940" t="s">
        <v>5019</v>
      </c>
      <c r="B4940">
        <v>1991</v>
      </c>
      <c r="C4940" t="s">
        <v>54</v>
      </c>
      <c r="D4940" t="s">
        <v>73</v>
      </c>
      <c r="E4940" t="s">
        <v>74</v>
      </c>
      <c r="F4940">
        <v>1</v>
      </c>
    </row>
    <row r="4941" spans="1:6" x14ac:dyDescent="0.35">
      <c r="A4941" t="s">
        <v>5020</v>
      </c>
      <c r="B4941">
        <v>1991</v>
      </c>
      <c r="C4941" t="s">
        <v>54</v>
      </c>
      <c r="D4941" t="s">
        <v>73</v>
      </c>
      <c r="E4941" t="s">
        <v>74</v>
      </c>
      <c r="F4941">
        <v>1</v>
      </c>
    </row>
    <row r="4942" spans="1:6" x14ac:dyDescent="0.35">
      <c r="A4942" t="s">
        <v>5021</v>
      </c>
      <c r="B4942">
        <v>1991</v>
      </c>
      <c r="C4942" t="s">
        <v>54</v>
      </c>
      <c r="D4942" t="s">
        <v>73</v>
      </c>
      <c r="E4942" t="s">
        <v>74</v>
      </c>
      <c r="F4942">
        <v>1</v>
      </c>
    </row>
    <row r="4943" spans="1:6" x14ac:dyDescent="0.35">
      <c r="A4943" t="s">
        <v>5022</v>
      </c>
      <c r="B4943">
        <v>1991</v>
      </c>
      <c r="C4943" t="s">
        <v>54</v>
      </c>
      <c r="D4943" t="s">
        <v>73</v>
      </c>
      <c r="E4943" t="s">
        <v>74</v>
      </c>
      <c r="F4943">
        <v>1</v>
      </c>
    </row>
    <row r="4944" spans="1:6" x14ac:dyDescent="0.35">
      <c r="A4944" t="s">
        <v>5023</v>
      </c>
      <c r="B4944">
        <v>1991</v>
      </c>
      <c r="C4944" t="s">
        <v>56</v>
      </c>
      <c r="D4944" t="s">
        <v>73</v>
      </c>
      <c r="E4944" t="s">
        <v>74</v>
      </c>
      <c r="F4944">
        <v>1</v>
      </c>
    </row>
    <row r="4945" spans="1:6" x14ac:dyDescent="0.35">
      <c r="A4945" t="s">
        <v>5024</v>
      </c>
      <c r="B4945">
        <v>1991</v>
      </c>
      <c r="C4945" t="s">
        <v>56</v>
      </c>
      <c r="D4945" t="s">
        <v>73</v>
      </c>
      <c r="E4945" t="s">
        <v>74</v>
      </c>
      <c r="F4945">
        <v>1</v>
      </c>
    </row>
    <row r="4946" spans="1:6" x14ac:dyDescent="0.35">
      <c r="A4946" t="s">
        <v>5025</v>
      </c>
      <c r="B4946">
        <v>1991</v>
      </c>
      <c r="C4946" t="s">
        <v>55</v>
      </c>
      <c r="D4946" t="s">
        <v>73</v>
      </c>
      <c r="E4946" t="s">
        <v>74</v>
      </c>
      <c r="F4946">
        <v>1</v>
      </c>
    </row>
    <row r="4947" spans="1:6" x14ac:dyDescent="0.35">
      <c r="A4947" t="s">
        <v>5026</v>
      </c>
      <c r="B4947">
        <v>1991</v>
      </c>
      <c r="C4947" t="s">
        <v>54</v>
      </c>
      <c r="D4947" t="s">
        <v>73</v>
      </c>
      <c r="E4947" t="s">
        <v>74</v>
      </c>
      <c r="F4947">
        <v>1</v>
      </c>
    </row>
    <row r="4948" spans="1:6" x14ac:dyDescent="0.35">
      <c r="A4948" t="s">
        <v>5027</v>
      </c>
      <c r="B4948">
        <v>1991</v>
      </c>
      <c r="C4948" t="s">
        <v>54</v>
      </c>
      <c r="D4948" t="s">
        <v>73</v>
      </c>
      <c r="E4948" t="s">
        <v>74</v>
      </c>
      <c r="F4948">
        <v>1</v>
      </c>
    </row>
    <row r="4949" spans="1:6" x14ac:dyDescent="0.35">
      <c r="A4949" t="s">
        <v>5028</v>
      </c>
      <c r="B4949">
        <v>1991</v>
      </c>
      <c r="C4949" t="s">
        <v>55</v>
      </c>
      <c r="D4949" t="s">
        <v>73</v>
      </c>
      <c r="E4949" t="s">
        <v>74</v>
      </c>
      <c r="F4949">
        <v>1</v>
      </c>
    </row>
    <row r="4950" spans="1:6" x14ac:dyDescent="0.35">
      <c r="A4950" t="s">
        <v>5029</v>
      </c>
      <c r="B4950">
        <v>1991</v>
      </c>
      <c r="C4950" t="s">
        <v>56</v>
      </c>
      <c r="D4950" t="s">
        <v>73</v>
      </c>
      <c r="E4950" t="s">
        <v>74</v>
      </c>
      <c r="F4950">
        <v>1</v>
      </c>
    </row>
    <row r="4951" spans="1:6" x14ac:dyDescent="0.35">
      <c r="A4951" t="s">
        <v>5030</v>
      </c>
      <c r="B4951">
        <v>1991</v>
      </c>
      <c r="C4951" t="s">
        <v>56</v>
      </c>
      <c r="D4951" t="s">
        <v>73</v>
      </c>
      <c r="E4951" t="s">
        <v>74</v>
      </c>
      <c r="F4951">
        <v>1</v>
      </c>
    </row>
    <row r="4952" spans="1:6" x14ac:dyDescent="0.35">
      <c r="A4952" t="s">
        <v>5031</v>
      </c>
      <c r="B4952">
        <v>1991</v>
      </c>
      <c r="C4952" t="s">
        <v>56</v>
      </c>
      <c r="D4952" t="s">
        <v>117</v>
      </c>
      <c r="E4952" t="s">
        <v>74</v>
      </c>
      <c r="F4952">
        <v>1</v>
      </c>
    </row>
    <row r="4953" spans="1:6" x14ac:dyDescent="0.35">
      <c r="A4953" t="s">
        <v>5032</v>
      </c>
      <c r="B4953">
        <v>1991</v>
      </c>
      <c r="C4953" t="s">
        <v>54</v>
      </c>
      <c r="D4953" t="s">
        <v>73</v>
      </c>
      <c r="E4953" t="s">
        <v>74</v>
      </c>
      <c r="F4953">
        <v>1</v>
      </c>
    </row>
    <row r="4954" spans="1:6" x14ac:dyDescent="0.35">
      <c r="A4954" t="s">
        <v>5033</v>
      </c>
      <c r="B4954">
        <v>1991</v>
      </c>
      <c r="C4954" t="s">
        <v>54</v>
      </c>
      <c r="D4954" t="s">
        <v>73</v>
      </c>
      <c r="E4954" t="s">
        <v>74</v>
      </c>
      <c r="F4954">
        <v>1</v>
      </c>
    </row>
    <row r="4955" spans="1:6" x14ac:dyDescent="0.35">
      <c r="A4955" t="s">
        <v>5034</v>
      </c>
      <c r="B4955">
        <v>1991</v>
      </c>
      <c r="C4955" t="s">
        <v>54</v>
      </c>
      <c r="D4955" t="s">
        <v>73</v>
      </c>
      <c r="E4955" t="s">
        <v>406</v>
      </c>
      <c r="F4955">
        <v>1</v>
      </c>
    </row>
    <row r="4956" spans="1:6" x14ac:dyDescent="0.35">
      <c r="A4956" t="s">
        <v>5035</v>
      </c>
      <c r="B4956">
        <v>1991</v>
      </c>
      <c r="C4956" t="s">
        <v>56</v>
      </c>
      <c r="D4956" t="s">
        <v>73</v>
      </c>
      <c r="E4956" t="s">
        <v>406</v>
      </c>
      <c r="F4956">
        <v>1</v>
      </c>
    </row>
    <row r="4957" spans="1:6" x14ac:dyDescent="0.35">
      <c r="A4957" t="s">
        <v>5036</v>
      </c>
      <c r="B4957">
        <v>1991</v>
      </c>
      <c r="C4957" t="s">
        <v>56</v>
      </c>
      <c r="D4957" t="s">
        <v>73</v>
      </c>
      <c r="E4957" t="s">
        <v>406</v>
      </c>
      <c r="F4957">
        <v>1</v>
      </c>
    </row>
    <row r="4958" spans="1:6" x14ac:dyDescent="0.35">
      <c r="A4958" t="s">
        <v>5037</v>
      </c>
      <c r="B4958">
        <v>1991</v>
      </c>
      <c r="C4958" t="s">
        <v>56</v>
      </c>
      <c r="D4958" t="s">
        <v>73</v>
      </c>
      <c r="E4958" t="s">
        <v>406</v>
      </c>
      <c r="F4958">
        <v>1</v>
      </c>
    </row>
    <row r="4959" spans="1:6" x14ac:dyDescent="0.35">
      <c r="A4959" t="s">
        <v>5038</v>
      </c>
      <c r="B4959">
        <v>1991</v>
      </c>
      <c r="C4959" t="s">
        <v>54</v>
      </c>
      <c r="D4959" t="s">
        <v>117</v>
      </c>
      <c r="E4959" t="s">
        <v>406</v>
      </c>
      <c r="F4959">
        <v>0</v>
      </c>
    </row>
    <row r="4960" spans="1:6" x14ac:dyDescent="0.35">
      <c r="A4960" t="s">
        <v>5039</v>
      </c>
      <c r="B4960">
        <v>1991</v>
      </c>
      <c r="C4960" t="s">
        <v>55</v>
      </c>
      <c r="D4960" t="s">
        <v>73</v>
      </c>
      <c r="E4960" t="s">
        <v>406</v>
      </c>
      <c r="F4960">
        <v>1</v>
      </c>
    </row>
    <row r="4961" spans="1:6" x14ac:dyDescent="0.35">
      <c r="A4961" t="s">
        <v>5040</v>
      </c>
      <c r="B4961">
        <v>1991</v>
      </c>
      <c r="C4961" t="s">
        <v>56</v>
      </c>
      <c r="D4961" t="s">
        <v>73</v>
      </c>
      <c r="E4961" t="s">
        <v>406</v>
      </c>
      <c r="F4961">
        <v>1</v>
      </c>
    </row>
    <row r="4962" spans="1:6" x14ac:dyDescent="0.35">
      <c r="A4962" t="s">
        <v>5041</v>
      </c>
      <c r="B4962">
        <v>1991</v>
      </c>
      <c r="C4962" t="s">
        <v>56</v>
      </c>
      <c r="D4962" t="s">
        <v>73</v>
      </c>
      <c r="E4962" t="s">
        <v>406</v>
      </c>
      <c r="F4962">
        <v>1</v>
      </c>
    </row>
    <row r="4963" spans="1:6" x14ac:dyDescent="0.35">
      <c r="A4963" t="s">
        <v>5042</v>
      </c>
      <c r="B4963">
        <v>1991</v>
      </c>
      <c r="C4963" t="s">
        <v>54</v>
      </c>
      <c r="D4963" t="s">
        <v>73</v>
      </c>
      <c r="E4963" t="s">
        <v>406</v>
      </c>
      <c r="F4963">
        <v>1</v>
      </c>
    </row>
    <row r="4964" spans="1:6" x14ac:dyDescent="0.35">
      <c r="A4964" t="s">
        <v>5043</v>
      </c>
      <c r="B4964">
        <v>1991</v>
      </c>
      <c r="C4964" t="s">
        <v>54</v>
      </c>
      <c r="D4964" t="s">
        <v>73</v>
      </c>
      <c r="E4964" t="s">
        <v>406</v>
      </c>
      <c r="F4964">
        <v>1</v>
      </c>
    </row>
    <row r="4965" spans="1:6" x14ac:dyDescent="0.35">
      <c r="A4965" t="s">
        <v>5044</v>
      </c>
      <c r="B4965">
        <v>1991</v>
      </c>
      <c r="C4965" t="s">
        <v>54</v>
      </c>
      <c r="D4965" t="s">
        <v>73</v>
      </c>
      <c r="E4965" t="s">
        <v>406</v>
      </c>
      <c r="F4965">
        <v>1</v>
      </c>
    </row>
    <row r="4966" spans="1:6" x14ac:dyDescent="0.35">
      <c r="A4966" t="s">
        <v>5045</v>
      </c>
      <c r="B4966">
        <v>1991</v>
      </c>
      <c r="C4966" t="s">
        <v>56</v>
      </c>
      <c r="D4966" t="s">
        <v>73</v>
      </c>
      <c r="E4966" t="s">
        <v>406</v>
      </c>
      <c r="F4966">
        <v>1</v>
      </c>
    </row>
    <row r="4967" spans="1:6" x14ac:dyDescent="0.35">
      <c r="A4967" t="s">
        <v>5046</v>
      </c>
      <c r="B4967">
        <v>1991</v>
      </c>
      <c r="C4967" t="s">
        <v>56</v>
      </c>
      <c r="D4967" t="s">
        <v>117</v>
      </c>
      <c r="E4967" t="s">
        <v>406</v>
      </c>
      <c r="F4967">
        <v>1</v>
      </c>
    </row>
    <row r="4968" spans="1:6" x14ac:dyDescent="0.35">
      <c r="A4968" t="s">
        <v>5047</v>
      </c>
      <c r="B4968">
        <v>1991</v>
      </c>
      <c r="C4968" t="s">
        <v>56</v>
      </c>
      <c r="D4968" t="s">
        <v>73</v>
      </c>
      <c r="E4968" t="s">
        <v>406</v>
      </c>
      <c r="F4968">
        <v>1</v>
      </c>
    </row>
    <row r="4969" spans="1:6" x14ac:dyDescent="0.35">
      <c r="A4969" t="s">
        <v>5048</v>
      </c>
      <c r="B4969">
        <v>1991</v>
      </c>
      <c r="C4969" t="s">
        <v>56</v>
      </c>
      <c r="D4969" t="s">
        <v>117</v>
      </c>
      <c r="E4969" t="s">
        <v>406</v>
      </c>
      <c r="F4969">
        <v>1</v>
      </c>
    </row>
    <row r="4970" spans="1:6" x14ac:dyDescent="0.35">
      <c r="A4970" t="s">
        <v>5049</v>
      </c>
      <c r="B4970">
        <v>1991</v>
      </c>
      <c r="C4970" t="s">
        <v>56</v>
      </c>
      <c r="D4970" t="s">
        <v>117</v>
      </c>
      <c r="E4970" t="s">
        <v>406</v>
      </c>
      <c r="F4970">
        <v>1</v>
      </c>
    </row>
    <row r="4971" spans="1:6" x14ac:dyDescent="0.35">
      <c r="A4971" t="s">
        <v>5050</v>
      </c>
      <c r="B4971">
        <v>1991</v>
      </c>
      <c r="C4971" t="s">
        <v>56</v>
      </c>
      <c r="D4971" t="s">
        <v>73</v>
      </c>
      <c r="E4971" t="s">
        <v>406</v>
      </c>
      <c r="F4971">
        <v>1</v>
      </c>
    </row>
    <row r="4972" spans="1:6" x14ac:dyDescent="0.35">
      <c r="A4972" t="s">
        <v>5051</v>
      </c>
      <c r="B4972">
        <v>1991</v>
      </c>
      <c r="C4972" t="s">
        <v>56</v>
      </c>
      <c r="D4972" t="s">
        <v>73</v>
      </c>
      <c r="E4972" t="s">
        <v>406</v>
      </c>
      <c r="F4972">
        <v>1</v>
      </c>
    </row>
    <row r="4973" spans="1:6" x14ac:dyDescent="0.35">
      <c r="A4973" t="s">
        <v>5052</v>
      </c>
      <c r="B4973">
        <v>1991</v>
      </c>
      <c r="C4973" t="s">
        <v>56</v>
      </c>
      <c r="D4973" t="s">
        <v>73</v>
      </c>
      <c r="E4973" t="s">
        <v>406</v>
      </c>
      <c r="F4973">
        <v>1</v>
      </c>
    </row>
    <row r="4974" spans="1:6" x14ac:dyDescent="0.35">
      <c r="A4974" t="s">
        <v>5053</v>
      </c>
      <c r="B4974">
        <v>1991</v>
      </c>
      <c r="C4974" t="s">
        <v>56</v>
      </c>
      <c r="D4974" t="s">
        <v>117</v>
      </c>
      <c r="E4974" t="s">
        <v>406</v>
      </c>
      <c r="F4974">
        <v>1</v>
      </c>
    </row>
    <row r="4975" spans="1:6" x14ac:dyDescent="0.35">
      <c r="A4975" t="s">
        <v>5054</v>
      </c>
      <c r="B4975">
        <v>1991</v>
      </c>
      <c r="C4975" t="s">
        <v>56</v>
      </c>
      <c r="D4975" t="s">
        <v>117</v>
      </c>
      <c r="E4975" t="s">
        <v>406</v>
      </c>
      <c r="F4975">
        <v>1</v>
      </c>
    </row>
    <row r="4976" spans="1:6" x14ac:dyDescent="0.35">
      <c r="A4976" t="s">
        <v>5055</v>
      </c>
      <c r="B4976">
        <v>1991</v>
      </c>
      <c r="C4976" t="s">
        <v>54</v>
      </c>
      <c r="D4976" t="s">
        <v>73</v>
      </c>
      <c r="E4976" t="s">
        <v>406</v>
      </c>
      <c r="F4976">
        <v>1</v>
      </c>
    </row>
    <row r="4977" spans="1:6" x14ac:dyDescent="0.35">
      <c r="A4977" t="s">
        <v>5056</v>
      </c>
      <c r="B4977">
        <v>1991</v>
      </c>
      <c r="C4977" t="s">
        <v>56</v>
      </c>
      <c r="D4977" t="s">
        <v>73</v>
      </c>
      <c r="E4977" t="s">
        <v>406</v>
      </c>
      <c r="F4977">
        <v>1</v>
      </c>
    </row>
    <row r="4978" spans="1:6" x14ac:dyDescent="0.35">
      <c r="A4978" t="s">
        <v>5057</v>
      </c>
      <c r="B4978">
        <v>1991</v>
      </c>
      <c r="C4978" t="s">
        <v>56</v>
      </c>
      <c r="D4978" t="s">
        <v>117</v>
      </c>
      <c r="E4978" t="s">
        <v>406</v>
      </c>
      <c r="F4978">
        <v>1</v>
      </c>
    </row>
    <row r="4979" spans="1:6" x14ac:dyDescent="0.35">
      <c r="A4979" t="s">
        <v>5058</v>
      </c>
      <c r="B4979">
        <v>1991</v>
      </c>
      <c r="C4979" t="s">
        <v>56</v>
      </c>
      <c r="D4979" t="s">
        <v>117</v>
      </c>
      <c r="E4979" t="s">
        <v>406</v>
      </c>
      <c r="F4979">
        <v>1</v>
      </c>
    </row>
    <row r="4980" spans="1:6" x14ac:dyDescent="0.35">
      <c r="A4980" t="s">
        <v>5059</v>
      </c>
      <c r="B4980">
        <v>1991</v>
      </c>
      <c r="C4980" t="s">
        <v>56</v>
      </c>
      <c r="D4980" t="s">
        <v>73</v>
      </c>
      <c r="E4980" t="s">
        <v>406</v>
      </c>
      <c r="F4980">
        <v>1</v>
      </c>
    </row>
    <row r="4981" spans="1:6" x14ac:dyDescent="0.35">
      <c r="A4981" t="s">
        <v>5060</v>
      </c>
      <c r="B4981">
        <v>1991</v>
      </c>
      <c r="C4981" t="s">
        <v>56</v>
      </c>
      <c r="D4981" t="s">
        <v>73</v>
      </c>
      <c r="E4981" t="s">
        <v>406</v>
      </c>
      <c r="F4981">
        <v>1</v>
      </c>
    </row>
    <row r="4982" spans="1:6" x14ac:dyDescent="0.35">
      <c r="A4982" t="s">
        <v>5061</v>
      </c>
      <c r="B4982">
        <v>1991</v>
      </c>
      <c r="C4982" t="s">
        <v>56</v>
      </c>
      <c r="D4982" t="s">
        <v>73</v>
      </c>
      <c r="E4982" t="s">
        <v>406</v>
      </c>
      <c r="F4982">
        <v>1</v>
      </c>
    </row>
    <row r="4983" spans="1:6" x14ac:dyDescent="0.35">
      <c r="A4983" t="s">
        <v>5062</v>
      </c>
      <c r="B4983">
        <v>1991</v>
      </c>
      <c r="C4983" t="s">
        <v>56</v>
      </c>
      <c r="D4983" t="s">
        <v>73</v>
      </c>
      <c r="E4983" t="s">
        <v>406</v>
      </c>
      <c r="F4983">
        <v>1</v>
      </c>
    </row>
    <row r="4984" spans="1:6" x14ac:dyDescent="0.35">
      <c r="A4984" t="s">
        <v>5063</v>
      </c>
      <c r="B4984">
        <v>1991</v>
      </c>
      <c r="C4984" t="s">
        <v>55</v>
      </c>
      <c r="D4984" t="s">
        <v>73</v>
      </c>
      <c r="E4984" t="s">
        <v>406</v>
      </c>
      <c r="F4984">
        <v>1</v>
      </c>
    </row>
    <row r="4985" spans="1:6" x14ac:dyDescent="0.35">
      <c r="A4985" t="s">
        <v>5064</v>
      </c>
      <c r="B4985">
        <v>1991</v>
      </c>
      <c r="C4985" t="s">
        <v>56</v>
      </c>
      <c r="D4985" t="s">
        <v>73</v>
      </c>
      <c r="E4985" t="s">
        <v>406</v>
      </c>
      <c r="F4985">
        <v>1</v>
      </c>
    </row>
    <row r="4986" spans="1:6" x14ac:dyDescent="0.35">
      <c r="A4986" t="s">
        <v>5065</v>
      </c>
      <c r="B4986">
        <v>1991</v>
      </c>
      <c r="C4986" t="s">
        <v>56</v>
      </c>
      <c r="D4986" t="s">
        <v>73</v>
      </c>
      <c r="E4986" t="s">
        <v>406</v>
      </c>
      <c r="F4986">
        <v>1</v>
      </c>
    </row>
    <row r="4987" spans="1:6" x14ac:dyDescent="0.35">
      <c r="A4987" t="s">
        <v>5066</v>
      </c>
      <c r="B4987">
        <v>1991</v>
      </c>
      <c r="C4987" t="s">
        <v>55</v>
      </c>
      <c r="D4987" t="s">
        <v>73</v>
      </c>
      <c r="E4987" t="s">
        <v>406</v>
      </c>
      <c r="F4987">
        <v>1</v>
      </c>
    </row>
    <row r="4988" spans="1:6" x14ac:dyDescent="0.35">
      <c r="A4988" t="s">
        <v>5067</v>
      </c>
      <c r="B4988">
        <v>1991</v>
      </c>
      <c r="C4988" t="s">
        <v>54</v>
      </c>
      <c r="D4988" t="s">
        <v>73</v>
      </c>
      <c r="E4988" t="s">
        <v>74</v>
      </c>
      <c r="F4988">
        <v>1</v>
      </c>
    </row>
    <row r="4989" spans="1:6" x14ac:dyDescent="0.35">
      <c r="A4989" t="s">
        <v>5068</v>
      </c>
      <c r="B4989">
        <v>1991</v>
      </c>
      <c r="C4989" t="s">
        <v>54</v>
      </c>
      <c r="D4989" t="s">
        <v>73</v>
      </c>
      <c r="E4989" t="s">
        <v>74</v>
      </c>
      <c r="F4989">
        <v>1</v>
      </c>
    </row>
    <row r="4990" spans="1:6" x14ac:dyDescent="0.35">
      <c r="A4990" t="s">
        <v>5069</v>
      </c>
      <c r="B4990">
        <v>1991</v>
      </c>
      <c r="C4990" t="s">
        <v>54</v>
      </c>
      <c r="D4990" t="s">
        <v>73</v>
      </c>
      <c r="E4990" t="s">
        <v>74</v>
      </c>
      <c r="F4990">
        <v>1</v>
      </c>
    </row>
    <row r="4991" spans="1:6" x14ac:dyDescent="0.35">
      <c r="A4991" t="s">
        <v>5070</v>
      </c>
      <c r="B4991">
        <v>1991</v>
      </c>
      <c r="C4991" t="s">
        <v>56</v>
      </c>
      <c r="D4991" t="s">
        <v>73</v>
      </c>
      <c r="E4991" t="s">
        <v>74</v>
      </c>
      <c r="F4991">
        <v>1</v>
      </c>
    </row>
    <row r="4992" spans="1:6" x14ac:dyDescent="0.35">
      <c r="A4992" t="s">
        <v>5071</v>
      </c>
      <c r="B4992">
        <v>1991</v>
      </c>
      <c r="C4992" t="s">
        <v>56</v>
      </c>
      <c r="D4992" t="s">
        <v>73</v>
      </c>
      <c r="E4992" t="s">
        <v>74</v>
      </c>
      <c r="F4992">
        <v>1</v>
      </c>
    </row>
    <row r="4993" spans="1:6" x14ac:dyDescent="0.35">
      <c r="A4993" t="s">
        <v>5072</v>
      </c>
      <c r="B4993">
        <v>1991</v>
      </c>
      <c r="C4993" t="s">
        <v>56</v>
      </c>
      <c r="D4993" t="s">
        <v>73</v>
      </c>
      <c r="E4993" t="s">
        <v>74</v>
      </c>
      <c r="F4993">
        <v>1</v>
      </c>
    </row>
    <row r="4994" spans="1:6" x14ac:dyDescent="0.35">
      <c r="A4994" t="s">
        <v>5073</v>
      </c>
      <c r="B4994">
        <v>1991</v>
      </c>
      <c r="C4994" t="s">
        <v>56</v>
      </c>
      <c r="D4994" t="s">
        <v>73</v>
      </c>
      <c r="E4994" t="s">
        <v>74</v>
      </c>
      <c r="F4994">
        <v>1</v>
      </c>
    </row>
    <row r="4995" spans="1:6" x14ac:dyDescent="0.35">
      <c r="A4995" t="s">
        <v>5074</v>
      </c>
      <c r="B4995">
        <v>1991</v>
      </c>
      <c r="C4995" t="s">
        <v>56</v>
      </c>
      <c r="D4995" t="s">
        <v>117</v>
      </c>
      <c r="E4995" t="s">
        <v>74</v>
      </c>
      <c r="F4995">
        <v>1</v>
      </c>
    </row>
    <row r="4996" spans="1:6" x14ac:dyDescent="0.35">
      <c r="A4996" t="s">
        <v>5075</v>
      </c>
      <c r="B4996">
        <v>1991</v>
      </c>
      <c r="C4996" t="s">
        <v>56</v>
      </c>
      <c r="D4996" t="s">
        <v>73</v>
      </c>
      <c r="E4996" t="s">
        <v>74</v>
      </c>
      <c r="F4996">
        <v>1</v>
      </c>
    </row>
    <row r="4997" spans="1:6" x14ac:dyDescent="0.35">
      <c r="A4997" t="s">
        <v>5076</v>
      </c>
      <c r="B4997">
        <v>1991</v>
      </c>
      <c r="C4997" t="s">
        <v>56</v>
      </c>
      <c r="D4997" t="s">
        <v>73</v>
      </c>
      <c r="E4997" t="s">
        <v>74</v>
      </c>
      <c r="F4997">
        <v>1</v>
      </c>
    </row>
    <row r="4998" spans="1:6" x14ac:dyDescent="0.35">
      <c r="A4998" t="s">
        <v>5077</v>
      </c>
      <c r="B4998">
        <v>1991</v>
      </c>
      <c r="C4998" t="s">
        <v>56</v>
      </c>
      <c r="D4998" t="s">
        <v>73</v>
      </c>
      <c r="E4998" t="s">
        <v>74</v>
      </c>
      <c r="F4998">
        <v>1</v>
      </c>
    </row>
    <row r="4999" spans="1:6" x14ac:dyDescent="0.35">
      <c r="A4999" t="s">
        <v>5078</v>
      </c>
      <c r="B4999">
        <v>1991</v>
      </c>
      <c r="C4999" t="s">
        <v>56</v>
      </c>
      <c r="D4999" t="s">
        <v>73</v>
      </c>
      <c r="E4999" t="s">
        <v>74</v>
      </c>
      <c r="F4999">
        <v>1</v>
      </c>
    </row>
    <row r="5000" spans="1:6" x14ac:dyDescent="0.35">
      <c r="A5000" t="s">
        <v>5079</v>
      </c>
      <c r="B5000">
        <v>1991</v>
      </c>
      <c r="C5000" t="s">
        <v>56</v>
      </c>
      <c r="D5000" t="s">
        <v>73</v>
      </c>
      <c r="E5000" t="s">
        <v>74</v>
      </c>
      <c r="F5000">
        <v>1</v>
      </c>
    </row>
    <row r="5001" spans="1:6" x14ac:dyDescent="0.35">
      <c r="A5001" t="s">
        <v>5080</v>
      </c>
      <c r="B5001">
        <v>1991</v>
      </c>
      <c r="C5001" t="s">
        <v>56</v>
      </c>
      <c r="D5001" t="s">
        <v>73</v>
      </c>
      <c r="E5001" t="s">
        <v>74</v>
      </c>
      <c r="F5001">
        <v>1</v>
      </c>
    </row>
    <row r="5002" spans="1:6" x14ac:dyDescent="0.35">
      <c r="A5002" t="s">
        <v>5081</v>
      </c>
      <c r="B5002">
        <v>1991</v>
      </c>
      <c r="C5002" t="s">
        <v>56</v>
      </c>
      <c r="D5002" t="s">
        <v>73</v>
      </c>
      <c r="E5002" t="s">
        <v>74</v>
      </c>
      <c r="F5002">
        <v>1</v>
      </c>
    </row>
    <row r="5003" spans="1:6" x14ac:dyDescent="0.35">
      <c r="A5003" t="s">
        <v>5082</v>
      </c>
      <c r="B5003">
        <v>1991</v>
      </c>
      <c r="C5003" t="s">
        <v>56</v>
      </c>
      <c r="D5003" t="s">
        <v>73</v>
      </c>
      <c r="E5003" t="s">
        <v>74</v>
      </c>
      <c r="F5003">
        <v>1</v>
      </c>
    </row>
    <row r="5004" spans="1:6" x14ac:dyDescent="0.35">
      <c r="A5004" t="s">
        <v>5083</v>
      </c>
      <c r="B5004">
        <v>1991</v>
      </c>
      <c r="C5004" t="s">
        <v>56</v>
      </c>
      <c r="D5004" t="s">
        <v>73</v>
      </c>
      <c r="E5004" t="s">
        <v>74</v>
      </c>
      <c r="F5004">
        <v>1</v>
      </c>
    </row>
    <row r="5005" spans="1:6" x14ac:dyDescent="0.35">
      <c r="A5005" t="s">
        <v>5084</v>
      </c>
      <c r="B5005">
        <v>1991</v>
      </c>
      <c r="C5005" t="s">
        <v>56</v>
      </c>
      <c r="D5005" t="s">
        <v>73</v>
      </c>
      <c r="E5005" t="s">
        <v>74</v>
      </c>
      <c r="F5005">
        <v>1</v>
      </c>
    </row>
    <row r="5006" spans="1:6" x14ac:dyDescent="0.35">
      <c r="A5006" t="s">
        <v>5085</v>
      </c>
      <c r="B5006">
        <v>1991</v>
      </c>
      <c r="C5006" t="s">
        <v>56</v>
      </c>
      <c r="D5006" t="s">
        <v>73</v>
      </c>
      <c r="E5006" t="s">
        <v>74</v>
      </c>
      <c r="F5006">
        <v>1</v>
      </c>
    </row>
    <row r="5007" spans="1:6" x14ac:dyDescent="0.35">
      <c r="A5007" t="s">
        <v>5086</v>
      </c>
      <c r="B5007">
        <v>1991</v>
      </c>
      <c r="C5007" t="s">
        <v>56</v>
      </c>
      <c r="D5007" t="s">
        <v>73</v>
      </c>
      <c r="E5007" t="s">
        <v>74</v>
      </c>
      <c r="F5007">
        <v>1</v>
      </c>
    </row>
    <row r="5008" spans="1:6" x14ac:dyDescent="0.35">
      <c r="A5008" t="s">
        <v>5087</v>
      </c>
      <c r="B5008">
        <v>1991</v>
      </c>
      <c r="C5008" t="s">
        <v>54</v>
      </c>
      <c r="D5008" t="s">
        <v>73</v>
      </c>
      <c r="E5008" t="s">
        <v>74</v>
      </c>
      <c r="F5008">
        <v>1</v>
      </c>
    </row>
    <row r="5009" spans="1:6" x14ac:dyDescent="0.35">
      <c r="A5009" t="s">
        <v>5088</v>
      </c>
      <c r="B5009">
        <v>1991</v>
      </c>
      <c r="C5009" t="s">
        <v>54</v>
      </c>
      <c r="D5009" t="s">
        <v>73</v>
      </c>
      <c r="E5009" t="s">
        <v>74</v>
      </c>
      <c r="F5009">
        <v>1</v>
      </c>
    </row>
    <row r="5010" spans="1:6" x14ac:dyDescent="0.35">
      <c r="A5010" t="s">
        <v>5089</v>
      </c>
      <c r="B5010">
        <v>1991</v>
      </c>
      <c r="C5010" t="s">
        <v>55</v>
      </c>
      <c r="D5010" t="s">
        <v>117</v>
      </c>
      <c r="E5010" t="s">
        <v>74</v>
      </c>
      <c r="F5010">
        <v>0</v>
      </c>
    </row>
    <row r="5011" spans="1:6" x14ac:dyDescent="0.35">
      <c r="A5011" t="s">
        <v>5090</v>
      </c>
      <c r="B5011">
        <v>1991</v>
      </c>
      <c r="C5011" t="s">
        <v>56</v>
      </c>
      <c r="D5011" t="s">
        <v>73</v>
      </c>
      <c r="E5011" t="s">
        <v>74</v>
      </c>
      <c r="F5011">
        <v>1</v>
      </c>
    </row>
    <row r="5012" spans="1:6" x14ac:dyDescent="0.35">
      <c r="A5012" t="s">
        <v>5091</v>
      </c>
      <c r="B5012">
        <v>1991</v>
      </c>
      <c r="C5012" t="s">
        <v>56</v>
      </c>
      <c r="D5012" t="s">
        <v>73</v>
      </c>
      <c r="E5012" t="s">
        <v>74</v>
      </c>
      <c r="F5012">
        <v>1</v>
      </c>
    </row>
    <row r="5013" spans="1:6" x14ac:dyDescent="0.35">
      <c r="A5013" t="s">
        <v>5092</v>
      </c>
      <c r="B5013">
        <v>1991</v>
      </c>
      <c r="C5013" t="s">
        <v>54</v>
      </c>
      <c r="D5013" t="s">
        <v>73</v>
      </c>
      <c r="E5013" t="s">
        <v>74</v>
      </c>
      <c r="F5013">
        <v>1</v>
      </c>
    </row>
    <row r="5014" spans="1:6" x14ac:dyDescent="0.35">
      <c r="A5014" t="s">
        <v>5093</v>
      </c>
      <c r="B5014">
        <v>1991</v>
      </c>
      <c r="C5014" t="s">
        <v>55</v>
      </c>
      <c r="D5014" t="s">
        <v>117</v>
      </c>
      <c r="E5014" t="s">
        <v>74</v>
      </c>
      <c r="F5014">
        <v>0</v>
      </c>
    </row>
    <row r="5015" spans="1:6" x14ac:dyDescent="0.35">
      <c r="A5015" t="s">
        <v>5094</v>
      </c>
      <c r="B5015">
        <v>1991</v>
      </c>
      <c r="C5015" t="s">
        <v>54</v>
      </c>
      <c r="D5015" t="s">
        <v>73</v>
      </c>
      <c r="E5015" t="s">
        <v>74</v>
      </c>
      <c r="F5015">
        <v>1</v>
      </c>
    </row>
    <row r="5016" spans="1:6" x14ac:dyDescent="0.35">
      <c r="A5016" t="s">
        <v>5095</v>
      </c>
      <c r="B5016">
        <v>1991</v>
      </c>
      <c r="C5016" t="s">
        <v>54</v>
      </c>
      <c r="D5016" t="s">
        <v>73</v>
      </c>
      <c r="E5016" t="s">
        <v>74</v>
      </c>
      <c r="F5016">
        <v>1</v>
      </c>
    </row>
    <row r="5017" spans="1:6" x14ac:dyDescent="0.35">
      <c r="A5017" t="s">
        <v>5096</v>
      </c>
      <c r="B5017">
        <v>1991</v>
      </c>
      <c r="C5017" t="s">
        <v>54</v>
      </c>
      <c r="D5017" t="s">
        <v>73</v>
      </c>
      <c r="E5017" t="s">
        <v>74</v>
      </c>
      <c r="F5017">
        <v>1</v>
      </c>
    </row>
    <row r="5018" spans="1:6" x14ac:dyDescent="0.35">
      <c r="A5018" t="s">
        <v>5097</v>
      </c>
      <c r="B5018">
        <v>1991</v>
      </c>
      <c r="C5018" t="s">
        <v>54</v>
      </c>
      <c r="D5018" t="s">
        <v>73</v>
      </c>
      <c r="E5018" t="s">
        <v>74</v>
      </c>
      <c r="F5018">
        <v>1</v>
      </c>
    </row>
    <row r="5019" spans="1:6" x14ac:dyDescent="0.35">
      <c r="A5019" t="s">
        <v>5098</v>
      </c>
      <c r="B5019">
        <v>1991</v>
      </c>
      <c r="C5019" t="s">
        <v>55</v>
      </c>
      <c r="D5019" t="s">
        <v>73</v>
      </c>
      <c r="E5019" t="s">
        <v>74</v>
      </c>
      <c r="F5019">
        <v>1</v>
      </c>
    </row>
    <row r="5020" spans="1:6" x14ac:dyDescent="0.35">
      <c r="A5020" t="s">
        <v>5099</v>
      </c>
      <c r="B5020">
        <v>1991</v>
      </c>
      <c r="C5020" t="s">
        <v>55</v>
      </c>
      <c r="D5020" t="s">
        <v>117</v>
      </c>
      <c r="E5020" t="s">
        <v>74</v>
      </c>
      <c r="F5020">
        <v>0</v>
      </c>
    </row>
    <row r="5021" spans="1:6" x14ac:dyDescent="0.35">
      <c r="A5021" t="s">
        <v>5100</v>
      </c>
      <c r="B5021">
        <v>1991</v>
      </c>
      <c r="C5021" t="s">
        <v>55</v>
      </c>
      <c r="D5021" t="s">
        <v>73</v>
      </c>
      <c r="E5021" t="s">
        <v>74</v>
      </c>
      <c r="F5021">
        <v>1</v>
      </c>
    </row>
    <row r="5022" spans="1:6" x14ac:dyDescent="0.35">
      <c r="A5022" t="s">
        <v>5101</v>
      </c>
      <c r="B5022">
        <v>1991</v>
      </c>
      <c r="C5022" t="s">
        <v>55</v>
      </c>
      <c r="D5022" t="s">
        <v>117</v>
      </c>
      <c r="E5022" t="s">
        <v>74</v>
      </c>
      <c r="F5022">
        <v>0</v>
      </c>
    </row>
    <row r="5023" spans="1:6" x14ac:dyDescent="0.35">
      <c r="A5023" t="s">
        <v>5102</v>
      </c>
      <c r="B5023">
        <v>1991</v>
      </c>
      <c r="C5023" t="s">
        <v>55</v>
      </c>
      <c r="D5023" t="s">
        <v>117</v>
      </c>
      <c r="E5023" t="s">
        <v>74</v>
      </c>
      <c r="F5023">
        <v>0</v>
      </c>
    </row>
    <row r="5024" spans="1:6" x14ac:dyDescent="0.35">
      <c r="A5024" t="s">
        <v>5103</v>
      </c>
      <c r="B5024">
        <v>1991</v>
      </c>
      <c r="C5024" t="s">
        <v>56</v>
      </c>
      <c r="D5024" t="s">
        <v>73</v>
      </c>
      <c r="E5024" t="s">
        <v>74</v>
      </c>
      <c r="F5024">
        <v>1</v>
      </c>
    </row>
    <row r="5025" spans="1:6" x14ac:dyDescent="0.35">
      <c r="A5025" t="s">
        <v>5104</v>
      </c>
      <c r="B5025">
        <v>1991</v>
      </c>
      <c r="C5025" t="s">
        <v>56</v>
      </c>
      <c r="D5025" t="s">
        <v>73</v>
      </c>
      <c r="E5025" t="s">
        <v>74</v>
      </c>
      <c r="F5025">
        <v>1</v>
      </c>
    </row>
    <row r="5026" spans="1:6" x14ac:dyDescent="0.35">
      <c r="A5026" t="s">
        <v>5105</v>
      </c>
      <c r="B5026">
        <v>1991</v>
      </c>
      <c r="C5026" t="s">
        <v>56</v>
      </c>
      <c r="D5026" t="s">
        <v>73</v>
      </c>
      <c r="E5026" t="s">
        <v>74</v>
      </c>
      <c r="F5026">
        <v>1</v>
      </c>
    </row>
    <row r="5027" spans="1:6" x14ac:dyDescent="0.35">
      <c r="A5027" t="s">
        <v>5106</v>
      </c>
      <c r="B5027">
        <v>1991</v>
      </c>
      <c r="C5027" t="s">
        <v>56</v>
      </c>
      <c r="D5027" t="s">
        <v>73</v>
      </c>
      <c r="E5027" t="s">
        <v>74</v>
      </c>
      <c r="F5027">
        <v>1</v>
      </c>
    </row>
    <row r="5028" spans="1:6" x14ac:dyDescent="0.35">
      <c r="A5028" t="s">
        <v>5107</v>
      </c>
      <c r="B5028">
        <v>1991</v>
      </c>
      <c r="C5028" t="s">
        <v>56</v>
      </c>
      <c r="D5028" t="s">
        <v>73</v>
      </c>
      <c r="E5028" t="s">
        <v>74</v>
      </c>
      <c r="F5028">
        <v>1</v>
      </c>
    </row>
    <row r="5029" spans="1:6" x14ac:dyDescent="0.35">
      <c r="A5029" t="s">
        <v>5108</v>
      </c>
      <c r="B5029">
        <v>1991</v>
      </c>
      <c r="C5029" t="s">
        <v>56</v>
      </c>
      <c r="D5029" t="s">
        <v>73</v>
      </c>
      <c r="E5029" t="s">
        <v>74</v>
      </c>
      <c r="F5029">
        <v>1</v>
      </c>
    </row>
    <row r="5030" spans="1:6" x14ac:dyDescent="0.35">
      <c r="A5030" t="s">
        <v>5109</v>
      </c>
      <c r="B5030">
        <v>1991</v>
      </c>
      <c r="C5030" t="s">
        <v>55</v>
      </c>
      <c r="D5030" t="s">
        <v>73</v>
      </c>
      <c r="E5030" t="s">
        <v>74</v>
      </c>
      <c r="F5030">
        <v>1</v>
      </c>
    </row>
    <row r="5031" spans="1:6" x14ac:dyDescent="0.35">
      <c r="A5031" t="s">
        <v>5110</v>
      </c>
      <c r="B5031">
        <v>1991</v>
      </c>
      <c r="C5031" t="s">
        <v>55</v>
      </c>
      <c r="D5031" t="s">
        <v>117</v>
      </c>
      <c r="E5031" t="s">
        <v>74</v>
      </c>
      <c r="F5031">
        <v>0</v>
      </c>
    </row>
    <row r="5032" spans="1:6" x14ac:dyDescent="0.35">
      <c r="A5032" t="s">
        <v>5111</v>
      </c>
      <c r="B5032">
        <v>1991</v>
      </c>
      <c r="C5032" t="s">
        <v>55</v>
      </c>
      <c r="D5032" t="s">
        <v>73</v>
      </c>
      <c r="E5032" t="s">
        <v>74</v>
      </c>
      <c r="F5032">
        <v>1</v>
      </c>
    </row>
    <row r="5033" spans="1:6" x14ac:dyDescent="0.35">
      <c r="A5033" t="s">
        <v>5112</v>
      </c>
      <c r="B5033">
        <v>1991</v>
      </c>
      <c r="C5033" t="s">
        <v>55</v>
      </c>
      <c r="D5033" t="s">
        <v>73</v>
      </c>
      <c r="E5033" t="s">
        <v>74</v>
      </c>
      <c r="F5033">
        <v>1</v>
      </c>
    </row>
    <row r="5034" spans="1:6" x14ac:dyDescent="0.35">
      <c r="A5034" t="s">
        <v>5113</v>
      </c>
      <c r="B5034">
        <v>1991</v>
      </c>
      <c r="C5034" t="s">
        <v>55</v>
      </c>
      <c r="D5034" t="s">
        <v>73</v>
      </c>
      <c r="E5034" t="s">
        <v>74</v>
      </c>
      <c r="F5034">
        <v>1</v>
      </c>
    </row>
    <row r="5035" spans="1:6" x14ac:dyDescent="0.35">
      <c r="A5035" t="s">
        <v>5114</v>
      </c>
      <c r="B5035">
        <v>1991</v>
      </c>
      <c r="C5035" t="s">
        <v>55</v>
      </c>
      <c r="D5035" t="s">
        <v>117</v>
      </c>
      <c r="E5035" t="s">
        <v>74</v>
      </c>
      <c r="F5035">
        <v>0</v>
      </c>
    </row>
    <row r="5036" spans="1:6" x14ac:dyDescent="0.35">
      <c r="A5036" t="s">
        <v>5115</v>
      </c>
      <c r="B5036">
        <v>1991</v>
      </c>
      <c r="C5036" t="s">
        <v>55</v>
      </c>
      <c r="D5036" t="s">
        <v>73</v>
      </c>
      <c r="E5036" t="s">
        <v>74</v>
      </c>
      <c r="F5036">
        <v>1</v>
      </c>
    </row>
    <row r="5037" spans="1:6" x14ac:dyDescent="0.35">
      <c r="A5037" t="s">
        <v>5116</v>
      </c>
      <c r="B5037">
        <v>1991</v>
      </c>
      <c r="C5037" t="s">
        <v>54</v>
      </c>
      <c r="D5037" t="s">
        <v>73</v>
      </c>
      <c r="E5037" t="s">
        <v>74</v>
      </c>
      <c r="F5037">
        <v>1</v>
      </c>
    </row>
    <row r="5038" spans="1:6" x14ac:dyDescent="0.35">
      <c r="A5038" t="s">
        <v>5117</v>
      </c>
      <c r="B5038">
        <v>1991</v>
      </c>
      <c r="C5038" t="s">
        <v>54</v>
      </c>
      <c r="D5038" t="s">
        <v>117</v>
      </c>
      <c r="E5038" t="s">
        <v>74</v>
      </c>
      <c r="F5038">
        <v>0</v>
      </c>
    </row>
    <row r="5039" spans="1:6" x14ac:dyDescent="0.35">
      <c r="A5039" t="s">
        <v>5118</v>
      </c>
      <c r="B5039">
        <v>1991</v>
      </c>
      <c r="C5039" t="s">
        <v>55</v>
      </c>
      <c r="D5039" t="s">
        <v>73</v>
      </c>
      <c r="E5039" t="s">
        <v>74</v>
      </c>
      <c r="F5039">
        <v>1</v>
      </c>
    </row>
    <row r="5040" spans="1:6" x14ac:dyDescent="0.35">
      <c r="A5040" t="s">
        <v>5119</v>
      </c>
      <c r="B5040">
        <v>1991</v>
      </c>
      <c r="C5040" t="s">
        <v>54</v>
      </c>
      <c r="D5040" t="s">
        <v>73</v>
      </c>
      <c r="E5040" t="s">
        <v>74</v>
      </c>
      <c r="F5040">
        <v>1</v>
      </c>
    </row>
    <row r="5041" spans="1:6" x14ac:dyDescent="0.35">
      <c r="A5041" t="s">
        <v>5120</v>
      </c>
      <c r="B5041">
        <v>1991</v>
      </c>
      <c r="C5041" t="s">
        <v>55</v>
      </c>
      <c r="D5041" t="s">
        <v>73</v>
      </c>
      <c r="E5041" t="s">
        <v>74</v>
      </c>
      <c r="F5041">
        <v>1</v>
      </c>
    </row>
    <row r="5042" spans="1:6" x14ac:dyDescent="0.35">
      <c r="A5042" t="s">
        <v>5121</v>
      </c>
      <c r="B5042">
        <v>1991</v>
      </c>
      <c r="C5042" t="s">
        <v>54</v>
      </c>
      <c r="D5042" t="s">
        <v>73</v>
      </c>
      <c r="E5042" t="s">
        <v>74</v>
      </c>
      <c r="F5042">
        <v>1</v>
      </c>
    </row>
    <row r="5043" spans="1:6" x14ac:dyDescent="0.35">
      <c r="A5043" t="s">
        <v>5122</v>
      </c>
      <c r="B5043">
        <v>1991</v>
      </c>
      <c r="C5043" t="s">
        <v>54</v>
      </c>
      <c r="D5043" t="s">
        <v>73</v>
      </c>
      <c r="E5043" t="s">
        <v>74</v>
      </c>
      <c r="F5043">
        <v>1</v>
      </c>
    </row>
    <row r="5044" spans="1:6" x14ac:dyDescent="0.35">
      <c r="A5044" t="s">
        <v>5123</v>
      </c>
      <c r="B5044">
        <v>1991</v>
      </c>
      <c r="C5044" t="s">
        <v>54</v>
      </c>
      <c r="D5044" t="s">
        <v>73</v>
      </c>
      <c r="E5044" t="s">
        <v>74</v>
      </c>
      <c r="F5044">
        <v>1</v>
      </c>
    </row>
    <row r="5045" spans="1:6" x14ac:dyDescent="0.35">
      <c r="A5045" t="s">
        <v>5124</v>
      </c>
      <c r="B5045">
        <v>1991</v>
      </c>
      <c r="C5045" t="s">
        <v>55</v>
      </c>
      <c r="D5045" t="s">
        <v>73</v>
      </c>
      <c r="E5045" t="s">
        <v>406</v>
      </c>
      <c r="F5045">
        <v>1</v>
      </c>
    </row>
    <row r="5046" spans="1:6" x14ac:dyDescent="0.35">
      <c r="A5046" t="s">
        <v>5125</v>
      </c>
      <c r="B5046">
        <v>1991</v>
      </c>
      <c r="C5046" t="s">
        <v>56</v>
      </c>
      <c r="D5046" t="s">
        <v>73</v>
      </c>
      <c r="E5046" t="s">
        <v>406</v>
      </c>
      <c r="F5046">
        <v>1</v>
      </c>
    </row>
    <row r="5047" spans="1:6" x14ac:dyDescent="0.35">
      <c r="A5047" t="s">
        <v>5126</v>
      </c>
      <c r="B5047">
        <v>1991</v>
      </c>
      <c r="C5047" t="s">
        <v>56</v>
      </c>
      <c r="D5047" t="s">
        <v>73</v>
      </c>
      <c r="E5047" t="s">
        <v>406</v>
      </c>
      <c r="F5047">
        <v>1</v>
      </c>
    </row>
    <row r="5048" spans="1:6" x14ac:dyDescent="0.35">
      <c r="A5048" t="s">
        <v>5127</v>
      </c>
      <c r="B5048">
        <v>1991</v>
      </c>
      <c r="C5048" t="s">
        <v>56</v>
      </c>
      <c r="D5048" t="s">
        <v>73</v>
      </c>
      <c r="E5048" t="s">
        <v>406</v>
      </c>
      <c r="F5048">
        <v>1</v>
      </c>
    </row>
    <row r="5049" spans="1:6" x14ac:dyDescent="0.35">
      <c r="A5049" t="s">
        <v>5128</v>
      </c>
      <c r="B5049">
        <v>1991</v>
      </c>
      <c r="C5049" t="s">
        <v>54</v>
      </c>
      <c r="D5049" t="s">
        <v>73</v>
      </c>
      <c r="E5049" t="s">
        <v>406</v>
      </c>
      <c r="F5049">
        <v>1</v>
      </c>
    </row>
    <row r="5050" spans="1:6" x14ac:dyDescent="0.35">
      <c r="A5050" t="s">
        <v>5129</v>
      </c>
      <c r="B5050">
        <v>1991</v>
      </c>
      <c r="C5050" t="s">
        <v>56</v>
      </c>
      <c r="D5050" t="s">
        <v>73</v>
      </c>
      <c r="E5050" t="s">
        <v>406</v>
      </c>
      <c r="F5050">
        <v>1</v>
      </c>
    </row>
    <row r="5051" spans="1:6" x14ac:dyDescent="0.35">
      <c r="A5051" t="s">
        <v>5130</v>
      </c>
      <c r="B5051">
        <v>1991</v>
      </c>
      <c r="C5051" t="s">
        <v>56</v>
      </c>
      <c r="D5051" t="s">
        <v>73</v>
      </c>
      <c r="E5051" t="s">
        <v>406</v>
      </c>
      <c r="F5051">
        <v>1</v>
      </c>
    </row>
    <row r="5052" spans="1:6" x14ac:dyDescent="0.35">
      <c r="A5052" t="s">
        <v>5131</v>
      </c>
      <c r="B5052">
        <v>1991</v>
      </c>
      <c r="C5052" t="s">
        <v>56</v>
      </c>
      <c r="D5052" t="s">
        <v>73</v>
      </c>
      <c r="E5052" t="s">
        <v>406</v>
      </c>
      <c r="F5052">
        <v>1</v>
      </c>
    </row>
    <row r="5053" spans="1:6" x14ac:dyDescent="0.35">
      <c r="A5053" t="s">
        <v>5132</v>
      </c>
      <c r="B5053">
        <v>1991</v>
      </c>
      <c r="C5053" t="s">
        <v>54</v>
      </c>
      <c r="D5053" t="s">
        <v>73</v>
      </c>
      <c r="E5053" t="s">
        <v>406</v>
      </c>
      <c r="F5053">
        <v>1</v>
      </c>
    </row>
    <row r="5054" spans="1:6" x14ac:dyDescent="0.35">
      <c r="A5054" t="s">
        <v>5133</v>
      </c>
      <c r="B5054">
        <v>1991</v>
      </c>
      <c r="C5054" t="s">
        <v>55</v>
      </c>
      <c r="D5054" t="s">
        <v>117</v>
      </c>
      <c r="E5054" t="s">
        <v>406</v>
      </c>
      <c r="F5054">
        <v>0</v>
      </c>
    </row>
    <row r="5055" spans="1:6" x14ac:dyDescent="0.35">
      <c r="A5055" t="s">
        <v>5134</v>
      </c>
      <c r="B5055">
        <v>1991</v>
      </c>
      <c r="C5055" t="s">
        <v>54</v>
      </c>
      <c r="D5055" t="s">
        <v>73</v>
      </c>
      <c r="E5055" t="s">
        <v>406</v>
      </c>
      <c r="F5055">
        <v>1</v>
      </c>
    </row>
    <row r="5056" spans="1:6" x14ac:dyDescent="0.35">
      <c r="A5056" t="s">
        <v>5135</v>
      </c>
      <c r="B5056">
        <v>1991</v>
      </c>
      <c r="C5056" t="s">
        <v>55</v>
      </c>
      <c r="D5056" t="s">
        <v>73</v>
      </c>
      <c r="E5056" t="s">
        <v>406</v>
      </c>
      <c r="F5056">
        <v>1</v>
      </c>
    </row>
    <row r="5057" spans="1:6" x14ac:dyDescent="0.35">
      <c r="A5057" t="s">
        <v>5136</v>
      </c>
      <c r="B5057">
        <v>1991</v>
      </c>
      <c r="C5057" t="s">
        <v>54</v>
      </c>
      <c r="D5057" t="s">
        <v>73</v>
      </c>
      <c r="E5057" t="s">
        <v>406</v>
      </c>
      <c r="F5057">
        <v>1</v>
      </c>
    </row>
    <row r="5058" spans="1:6" x14ac:dyDescent="0.35">
      <c r="A5058" t="s">
        <v>5137</v>
      </c>
      <c r="B5058">
        <v>1991</v>
      </c>
      <c r="C5058" t="s">
        <v>54</v>
      </c>
      <c r="D5058" t="s">
        <v>73</v>
      </c>
      <c r="E5058" t="s">
        <v>406</v>
      </c>
      <c r="F5058">
        <v>1</v>
      </c>
    </row>
    <row r="5059" spans="1:6" x14ac:dyDescent="0.35">
      <c r="A5059" t="s">
        <v>5138</v>
      </c>
      <c r="B5059">
        <v>1991</v>
      </c>
      <c r="C5059" t="s">
        <v>54</v>
      </c>
      <c r="D5059" t="s">
        <v>73</v>
      </c>
      <c r="E5059" t="s">
        <v>406</v>
      </c>
      <c r="F5059">
        <v>1</v>
      </c>
    </row>
    <row r="5060" spans="1:6" x14ac:dyDescent="0.35">
      <c r="A5060" t="s">
        <v>5139</v>
      </c>
      <c r="B5060">
        <v>1991</v>
      </c>
      <c r="C5060" t="s">
        <v>54</v>
      </c>
      <c r="D5060" t="s">
        <v>73</v>
      </c>
      <c r="E5060" t="s">
        <v>406</v>
      </c>
      <c r="F5060">
        <v>1</v>
      </c>
    </row>
    <row r="5061" spans="1:6" x14ac:dyDescent="0.35">
      <c r="A5061" t="s">
        <v>5140</v>
      </c>
      <c r="B5061">
        <v>1991</v>
      </c>
      <c r="C5061" t="s">
        <v>54</v>
      </c>
      <c r="D5061" t="s">
        <v>73</v>
      </c>
      <c r="E5061" t="s">
        <v>406</v>
      </c>
      <c r="F5061">
        <v>1</v>
      </c>
    </row>
    <row r="5062" spans="1:6" x14ac:dyDescent="0.35">
      <c r="A5062" t="s">
        <v>5141</v>
      </c>
      <c r="B5062">
        <v>1991</v>
      </c>
      <c r="C5062" t="s">
        <v>55</v>
      </c>
      <c r="D5062" t="s">
        <v>117</v>
      </c>
      <c r="E5062" t="s">
        <v>406</v>
      </c>
      <c r="F5062">
        <v>0</v>
      </c>
    </row>
    <row r="5063" spans="1:6" x14ac:dyDescent="0.35">
      <c r="A5063" t="s">
        <v>5142</v>
      </c>
      <c r="B5063">
        <v>1991</v>
      </c>
      <c r="C5063" t="s">
        <v>54</v>
      </c>
      <c r="D5063" t="s">
        <v>73</v>
      </c>
      <c r="E5063" t="s">
        <v>406</v>
      </c>
      <c r="F5063">
        <v>1</v>
      </c>
    </row>
    <row r="5064" spans="1:6" x14ac:dyDescent="0.35">
      <c r="A5064" t="s">
        <v>5143</v>
      </c>
      <c r="B5064">
        <v>1991</v>
      </c>
      <c r="C5064" t="s">
        <v>54</v>
      </c>
      <c r="D5064" t="s">
        <v>73</v>
      </c>
      <c r="E5064" t="s">
        <v>406</v>
      </c>
      <c r="F5064">
        <v>1</v>
      </c>
    </row>
    <row r="5065" spans="1:6" x14ac:dyDescent="0.35">
      <c r="A5065" t="s">
        <v>5144</v>
      </c>
      <c r="B5065">
        <v>1991</v>
      </c>
      <c r="C5065" t="s">
        <v>54</v>
      </c>
      <c r="D5065" t="s">
        <v>73</v>
      </c>
      <c r="E5065" t="s">
        <v>74</v>
      </c>
      <c r="F5065">
        <v>1</v>
      </c>
    </row>
    <row r="5066" spans="1:6" x14ac:dyDescent="0.35">
      <c r="A5066" t="s">
        <v>5145</v>
      </c>
      <c r="B5066">
        <v>1991</v>
      </c>
      <c r="C5066" t="s">
        <v>54</v>
      </c>
      <c r="D5066" t="s">
        <v>73</v>
      </c>
      <c r="E5066" t="s">
        <v>74</v>
      </c>
      <c r="F5066">
        <v>1</v>
      </c>
    </row>
    <row r="5067" spans="1:6" x14ac:dyDescent="0.35">
      <c r="A5067" t="s">
        <v>5146</v>
      </c>
      <c r="B5067">
        <v>1991</v>
      </c>
      <c r="C5067" t="s">
        <v>54</v>
      </c>
      <c r="D5067" t="s">
        <v>73</v>
      </c>
      <c r="E5067" t="s">
        <v>74</v>
      </c>
      <c r="F5067">
        <v>1</v>
      </c>
    </row>
    <row r="5068" spans="1:6" x14ac:dyDescent="0.35">
      <c r="A5068" t="s">
        <v>5147</v>
      </c>
      <c r="B5068">
        <v>1991</v>
      </c>
      <c r="C5068" t="s">
        <v>55</v>
      </c>
      <c r="D5068" t="s">
        <v>73</v>
      </c>
      <c r="E5068" t="s">
        <v>74</v>
      </c>
      <c r="F5068">
        <v>1</v>
      </c>
    </row>
    <row r="5069" spans="1:6" x14ac:dyDescent="0.35">
      <c r="A5069" t="s">
        <v>5148</v>
      </c>
      <c r="B5069">
        <v>1991</v>
      </c>
      <c r="C5069" t="s">
        <v>55</v>
      </c>
      <c r="D5069" t="s">
        <v>117</v>
      </c>
      <c r="E5069" t="s">
        <v>74</v>
      </c>
      <c r="F5069">
        <v>0</v>
      </c>
    </row>
    <row r="5070" spans="1:6" x14ac:dyDescent="0.35">
      <c r="A5070" t="s">
        <v>5149</v>
      </c>
      <c r="B5070">
        <v>1991</v>
      </c>
      <c r="C5070" t="s">
        <v>54</v>
      </c>
      <c r="D5070" t="s">
        <v>73</v>
      </c>
      <c r="E5070" t="s">
        <v>74</v>
      </c>
      <c r="F5070">
        <v>1</v>
      </c>
    </row>
    <row r="5071" spans="1:6" x14ac:dyDescent="0.35">
      <c r="A5071" t="s">
        <v>5150</v>
      </c>
      <c r="B5071">
        <v>1991</v>
      </c>
      <c r="C5071" t="s">
        <v>55</v>
      </c>
      <c r="D5071" t="s">
        <v>73</v>
      </c>
      <c r="E5071" t="s">
        <v>74</v>
      </c>
      <c r="F5071">
        <v>1</v>
      </c>
    </row>
    <row r="5072" spans="1:6" x14ac:dyDescent="0.35">
      <c r="A5072" t="s">
        <v>5151</v>
      </c>
      <c r="B5072">
        <v>1991</v>
      </c>
      <c r="C5072" t="s">
        <v>56</v>
      </c>
      <c r="D5072" t="s">
        <v>73</v>
      </c>
      <c r="E5072" t="s">
        <v>74</v>
      </c>
      <c r="F5072">
        <v>1</v>
      </c>
    </row>
    <row r="5073" spans="1:6" x14ac:dyDescent="0.35">
      <c r="A5073" t="s">
        <v>5152</v>
      </c>
      <c r="B5073">
        <v>1991</v>
      </c>
      <c r="C5073" t="s">
        <v>56</v>
      </c>
      <c r="D5073" t="s">
        <v>117</v>
      </c>
      <c r="E5073" t="s">
        <v>74</v>
      </c>
      <c r="F5073">
        <v>1</v>
      </c>
    </row>
    <row r="5074" spans="1:6" x14ac:dyDescent="0.35">
      <c r="A5074" t="s">
        <v>5153</v>
      </c>
      <c r="B5074">
        <v>1991</v>
      </c>
      <c r="C5074" t="s">
        <v>54</v>
      </c>
      <c r="D5074" t="s">
        <v>73</v>
      </c>
      <c r="E5074" t="s">
        <v>74</v>
      </c>
      <c r="F5074">
        <v>1</v>
      </c>
    </row>
    <row r="5075" spans="1:6" x14ac:dyDescent="0.35">
      <c r="A5075" t="s">
        <v>5154</v>
      </c>
      <c r="B5075">
        <v>1991</v>
      </c>
      <c r="C5075" t="s">
        <v>56</v>
      </c>
      <c r="D5075" t="s">
        <v>73</v>
      </c>
      <c r="E5075" t="s">
        <v>74</v>
      </c>
      <c r="F5075">
        <v>1</v>
      </c>
    </row>
    <row r="5076" spans="1:6" x14ac:dyDescent="0.35">
      <c r="A5076" t="s">
        <v>5155</v>
      </c>
      <c r="B5076">
        <v>1991</v>
      </c>
      <c r="C5076" t="s">
        <v>55</v>
      </c>
      <c r="D5076" t="s">
        <v>73</v>
      </c>
      <c r="E5076" t="s">
        <v>74</v>
      </c>
      <c r="F5076">
        <v>1</v>
      </c>
    </row>
    <row r="5077" spans="1:6" x14ac:dyDescent="0.35">
      <c r="A5077" t="s">
        <v>5156</v>
      </c>
      <c r="B5077">
        <v>1991</v>
      </c>
      <c r="C5077" t="s">
        <v>54</v>
      </c>
      <c r="D5077" t="s">
        <v>73</v>
      </c>
      <c r="E5077" t="s">
        <v>74</v>
      </c>
      <c r="F5077">
        <v>1</v>
      </c>
    </row>
    <row r="5078" spans="1:6" x14ac:dyDescent="0.35">
      <c r="A5078" t="s">
        <v>5157</v>
      </c>
      <c r="B5078">
        <v>1991</v>
      </c>
      <c r="C5078" t="s">
        <v>56</v>
      </c>
      <c r="D5078" t="s">
        <v>73</v>
      </c>
      <c r="E5078" t="s">
        <v>74</v>
      </c>
      <c r="F5078">
        <v>1</v>
      </c>
    </row>
    <row r="5079" spans="1:6" x14ac:dyDescent="0.35">
      <c r="A5079" t="s">
        <v>5158</v>
      </c>
      <c r="B5079">
        <v>1991</v>
      </c>
      <c r="C5079" t="s">
        <v>54</v>
      </c>
      <c r="D5079" t="s">
        <v>73</v>
      </c>
      <c r="E5079" t="s">
        <v>74</v>
      </c>
      <c r="F5079">
        <v>1</v>
      </c>
    </row>
    <row r="5080" spans="1:6" x14ac:dyDescent="0.35">
      <c r="A5080" t="s">
        <v>5159</v>
      </c>
      <c r="B5080">
        <v>1991</v>
      </c>
      <c r="C5080" t="s">
        <v>54</v>
      </c>
      <c r="D5080" t="s">
        <v>73</v>
      </c>
      <c r="E5080" t="s">
        <v>74</v>
      </c>
      <c r="F5080">
        <v>1</v>
      </c>
    </row>
    <row r="5081" spans="1:6" x14ac:dyDescent="0.35">
      <c r="A5081" t="s">
        <v>5160</v>
      </c>
      <c r="B5081">
        <v>1991</v>
      </c>
      <c r="C5081" t="s">
        <v>54</v>
      </c>
      <c r="D5081" t="s">
        <v>73</v>
      </c>
      <c r="E5081" t="s">
        <v>76</v>
      </c>
      <c r="F5081">
        <v>1</v>
      </c>
    </row>
    <row r="5082" spans="1:6" x14ac:dyDescent="0.35">
      <c r="A5082" t="s">
        <v>5161</v>
      </c>
      <c r="B5082">
        <v>1991</v>
      </c>
      <c r="C5082" t="s">
        <v>54</v>
      </c>
      <c r="D5082" t="s">
        <v>73</v>
      </c>
      <c r="E5082" t="s">
        <v>76</v>
      </c>
      <c r="F5082">
        <v>1</v>
      </c>
    </row>
    <row r="5083" spans="1:6" x14ac:dyDescent="0.35">
      <c r="A5083" t="s">
        <v>5162</v>
      </c>
      <c r="B5083">
        <v>1991</v>
      </c>
      <c r="C5083" t="s">
        <v>54</v>
      </c>
      <c r="D5083" t="s">
        <v>73</v>
      </c>
      <c r="E5083" t="s">
        <v>76</v>
      </c>
      <c r="F5083">
        <v>1</v>
      </c>
    </row>
    <row r="5084" spans="1:6" x14ac:dyDescent="0.35">
      <c r="A5084" t="s">
        <v>5163</v>
      </c>
      <c r="B5084">
        <v>1991</v>
      </c>
      <c r="C5084" t="s">
        <v>54</v>
      </c>
      <c r="D5084" t="s">
        <v>73</v>
      </c>
      <c r="E5084" t="s">
        <v>76</v>
      </c>
      <c r="F5084">
        <v>1</v>
      </c>
    </row>
    <row r="5085" spans="1:6" x14ac:dyDescent="0.35">
      <c r="A5085" t="s">
        <v>5164</v>
      </c>
      <c r="B5085">
        <v>1991</v>
      </c>
      <c r="C5085" t="s">
        <v>54</v>
      </c>
      <c r="D5085" t="s">
        <v>73</v>
      </c>
      <c r="E5085" t="s">
        <v>76</v>
      </c>
      <c r="F5085">
        <v>1</v>
      </c>
    </row>
    <row r="5086" spans="1:6" x14ac:dyDescent="0.35">
      <c r="A5086" t="s">
        <v>5165</v>
      </c>
      <c r="B5086">
        <v>1991</v>
      </c>
      <c r="C5086" t="s">
        <v>54</v>
      </c>
      <c r="D5086" t="s">
        <v>73</v>
      </c>
      <c r="E5086" t="s">
        <v>76</v>
      </c>
      <c r="F5086">
        <v>1</v>
      </c>
    </row>
    <row r="5087" spans="1:6" x14ac:dyDescent="0.35">
      <c r="A5087" t="s">
        <v>5166</v>
      </c>
      <c r="B5087">
        <v>1991</v>
      </c>
      <c r="C5087" t="s">
        <v>54</v>
      </c>
      <c r="D5087" t="s">
        <v>73</v>
      </c>
      <c r="E5087" t="s">
        <v>76</v>
      </c>
      <c r="F5087">
        <v>1</v>
      </c>
    </row>
    <row r="5088" spans="1:6" x14ac:dyDescent="0.35">
      <c r="A5088" t="s">
        <v>5167</v>
      </c>
      <c r="B5088">
        <v>1991</v>
      </c>
      <c r="C5088" t="s">
        <v>55</v>
      </c>
      <c r="D5088" t="s">
        <v>73</v>
      </c>
      <c r="E5088" t="s">
        <v>76</v>
      </c>
      <c r="F5088">
        <v>1</v>
      </c>
    </row>
    <row r="5089" spans="1:6" x14ac:dyDescent="0.35">
      <c r="A5089" t="s">
        <v>5168</v>
      </c>
      <c r="B5089">
        <v>1991</v>
      </c>
      <c r="C5089" t="s">
        <v>56</v>
      </c>
      <c r="D5089" t="s">
        <v>73</v>
      </c>
      <c r="E5089" t="s">
        <v>76</v>
      </c>
      <c r="F5089">
        <v>1</v>
      </c>
    </row>
    <row r="5090" spans="1:6" x14ac:dyDescent="0.35">
      <c r="A5090" t="s">
        <v>5169</v>
      </c>
      <c r="B5090">
        <v>1991</v>
      </c>
      <c r="C5090" t="s">
        <v>56</v>
      </c>
      <c r="D5090" t="s">
        <v>73</v>
      </c>
      <c r="E5090" t="s">
        <v>76</v>
      </c>
      <c r="F5090">
        <v>1</v>
      </c>
    </row>
    <row r="5091" spans="1:6" x14ac:dyDescent="0.35">
      <c r="A5091" t="s">
        <v>5170</v>
      </c>
      <c r="B5091">
        <v>1991</v>
      </c>
      <c r="C5091" t="s">
        <v>56</v>
      </c>
      <c r="D5091" t="s">
        <v>73</v>
      </c>
      <c r="E5091" t="s">
        <v>76</v>
      </c>
      <c r="F5091">
        <v>1</v>
      </c>
    </row>
    <row r="5092" spans="1:6" x14ac:dyDescent="0.35">
      <c r="A5092" t="s">
        <v>5171</v>
      </c>
      <c r="B5092">
        <v>1991</v>
      </c>
      <c r="C5092" t="s">
        <v>56</v>
      </c>
      <c r="D5092" t="s">
        <v>73</v>
      </c>
      <c r="E5092" t="s">
        <v>76</v>
      </c>
      <c r="F5092">
        <v>1</v>
      </c>
    </row>
    <row r="5093" spans="1:6" x14ac:dyDescent="0.35">
      <c r="A5093" t="s">
        <v>5172</v>
      </c>
      <c r="B5093">
        <v>1991</v>
      </c>
      <c r="C5093" t="s">
        <v>56</v>
      </c>
      <c r="D5093" t="s">
        <v>73</v>
      </c>
      <c r="E5093" t="s">
        <v>76</v>
      </c>
      <c r="F5093">
        <v>1</v>
      </c>
    </row>
    <row r="5094" spans="1:6" x14ac:dyDescent="0.35">
      <c r="A5094" t="s">
        <v>5173</v>
      </c>
      <c r="B5094">
        <v>1991</v>
      </c>
      <c r="C5094" t="s">
        <v>56</v>
      </c>
      <c r="D5094" t="s">
        <v>73</v>
      </c>
      <c r="E5094" t="s">
        <v>76</v>
      </c>
      <c r="F5094">
        <v>1</v>
      </c>
    </row>
    <row r="5095" spans="1:6" x14ac:dyDescent="0.35">
      <c r="A5095" t="s">
        <v>5174</v>
      </c>
      <c r="B5095">
        <v>1991</v>
      </c>
      <c r="C5095" t="s">
        <v>56</v>
      </c>
      <c r="D5095" t="s">
        <v>73</v>
      </c>
      <c r="E5095" t="s">
        <v>76</v>
      </c>
      <c r="F5095">
        <v>1</v>
      </c>
    </row>
    <row r="5096" spans="1:6" x14ac:dyDescent="0.35">
      <c r="A5096" t="s">
        <v>5175</v>
      </c>
      <c r="B5096">
        <v>1991</v>
      </c>
      <c r="C5096" t="s">
        <v>56</v>
      </c>
      <c r="D5096" t="s">
        <v>73</v>
      </c>
      <c r="E5096" t="s">
        <v>76</v>
      </c>
      <c r="F5096">
        <v>1</v>
      </c>
    </row>
    <row r="5097" spans="1:6" x14ac:dyDescent="0.35">
      <c r="A5097" t="s">
        <v>5176</v>
      </c>
      <c r="B5097">
        <v>1991</v>
      </c>
      <c r="C5097" t="s">
        <v>56</v>
      </c>
      <c r="D5097" t="s">
        <v>73</v>
      </c>
      <c r="E5097" t="s">
        <v>76</v>
      </c>
      <c r="F5097">
        <v>1</v>
      </c>
    </row>
    <row r="5098" spans="1:6" x14ac:dyDescent="0.35">
      <c r="A5098" t="s">
        <v>5177</v>
      </c>
      <c r="B5098">
        <v>1991</v>
      </c>
      <c r="C5098" t="s">
        <v>56</v>
      </c>
      <c r="D5098" t="s">
        <v>73</v>
      </c>
      <c r="E5098" t="s">
        <v>76</v>
      </c>
      <c r="F5098">
        <v>1</v>
      </c>
    </row>
    <row r="5099" spans="1:6" x14ac:dyDescent="0.35">
      <c r="A5099" t="s">
        <v>5178</v>
      </c>
      <c r="B5099">
        <v>1991</v>
      </c>
      <c r="C5099" t="s">
        <v>56</v>
      </c>
      <c r="D5099" t="s">
        <v>73</v>
      </c>
      <c r="E5099" t="s">
        <v>76</v>
      </c>
      <c r="F5099">
        <v>1</v>
      </c>
    </row>
    <row r="5100" spans="1:6" x14ac:dyDescent="0.35">
      <c r="A5100" t="s">
        <v>5179</v>
      </c>
      <c r="B5100">
        <v>1991</v>
      </c>
      <c r="C5100" t="s">
        <v>54</v>
      </c>
      <c r="D5100" t="s">
        <v>73</v>
      </c>
      <c r="E5100" t="s">
        <v>76</v>
      </c>
      <c r="F5100">
        <v>1</v>
      </c>
    </row>
    <row r="5101" spans="1:6" x14ac:dyDescent="0.35">
      <c r="A5101" t="s">
        <v>5180</v>
      </c>
      <c r="B5101">
        <v>1991</v>
      </c>
      <c r="C5101" t="s">
        <v>54</v>
      </c>
      <c r="D5101" t="s">
        <v>73</v>
      </c>
      <c r="E5101" t="s">
        <v>76</v>
      </c>
      <c r="F5101">
        <v>1</v>
      </c>
    </row>
    <row r="5102" spans="1:6" x14ac:dyDescent="0.35">
      <c r="A5102" t="s">
        <v>5181</v>
      </c>
      <c r="B5102">
        <v>1991</v>
      </c>
      <c r="C5102" t="s">
        <v>54</v>
      </c>
      <c r="D5102" t="s">
        <v>73</v>
      </c>
      <c r="E5102" t="s">
        <v>76</v>
      </c>
      <c r="F5102">
        <v>1</v>
      </c>
    </row>
    <row r="5103" spans="1:6" x14ac:dyDescent="0.35">
      <c r="A5103" t="s">
        <v>5182</v>
      </c>
      <c r="B5103">
        <v>1991</v>
      </c>
      <c r="C5103" t="s">
        <v>54</v>
      </c>
      <c r="D5103" t="s">
        <v>73</v>
      </c>
      <c r="E5103" t="s">
        <v>76</v>
      </c>
      <c r="F5103">
        <v>1</v>
      </c>
    </row>
    <row r="5104" spans="1:6" x14ac:dyDescent="0.35">
      <c r="A5104" t="s">
        <v>5183</v>
      </c>
      <c r="B5104">
        <v>1991</v>
      </c>
      <c r="C5104" t="s">
        <v>54</v>
      </c>
      <c r="D5104" t="s">
        <v>117</v>
      </c>
      <c r="E5104" t="s">
        <v>76</v>
      </c>
      <c r="F5104">
        <v>0</v>
      </c>
    </row>
    <row r="5105" spans="1:6" x14ac:dyDescent="0.35">
      <c r="A5105" t="s">
        <v>5184</v>
      </c>
      <c r="B5105">
        <v>1991</v>
      </c>
      <c r="C5105" t="s">
        <v>54</v>
      </c>
      <c r="D5105" t="s">
        <v>73</v>
      </c>
      <c r="E5105" t="s">
        <v>76</v>
      </c>
      <c r="F5105">
        <v>1</v>
      </c>
    </row>
    <row r="5106" spans="1:6" x14ac:dyDescent="0.35">
      <c r="A5106" t="s">
        <v>5185</v>
      </c>
      <c r="B5106">
        <v>1991</v>
      </c>
      <c r="C5106" t="s">
        <v>54</v>
      </c>
      <c r="D5106" t="s">
        <v>73</v>
      </c>
      <c r="E5106" t="s">
        <v>76</v>
      </c>
      <c r="F5106">
        <v>1</v>
      </c>
    </row>
    <row r="5107" spans="1:6" x14ac:dyDescent="0.35">
      <c r="A5107" t="s">
        <v>5186</v>
      </c>
      <c r="B5107">
        <v>1991</v>
      </c>
      <c r="C5107" t="s">
        <v>54</v>
      </c>
      <c r="D5107" t="s">
        <v>73</v>
      </c>
      <c r="E5107" t="s">
        <v>76</v>
      </c>
      <c r="F5107">
        <v>1</v>
      </c>
    </row>
    <row r="5108" spans="1:6" x14ac:dyDescent="0.35">
      <c r="A5108" t="s">
        <v>5187</v>
      </c>
      <c r="B5108">
        <v>1991</v>
      </c>
      <c r="C5108" t="s">
        <v>56</v>
      </c>
      <c r="D5108" t="s">
        <v>73</v>
      </c>
      <c r="E5108" t="s">
        <v>76</v>
      </c>
      <c r="F5108">
        <v>1</v>
      </c>
    </row>
    <row r="5109" spans="1:6" x14ac:dyDescent="0.35">
      <c r="A5109" t="s">
        <v>5188</v>
      </c>
      <c r="B5109">
        <v>1991</v>
      </c>
      <c r="C5109" t="s">
        <v>54</v>
      </c>
      <c r="D5109" t="s">
        <v>73</v>
      </c>
      <c r="E5109" t="s">
        <v>76</v>
      </c>
      <c r="F5109">
        <v>1</v>
      </c>
    </row>
    <row r="5110" spans="1:6" x14ac:dyDescent="0.35">
      <c r="A5110" t="s">
        <v>5189</v>
      </c>
      <c r="B5110">
        <v>1991</v>
      </c>
      <c r="C5110" t="s">
        <v>56</v>
      </c>
      <c r="D5110" t="s">
        <v>73</v>
      </c>
      <c r="E5110" t="s">
        <v>76</v>
      </c>
      <c r="F5110">
        <v>1</v>
      </c>
    </row>
    <row r="5111" spans="1:6" x14ac:dyDescent="0.35">
      <c r="A5111" t="s">
        <v>5190</v>
      </c>
      <c r="B5111">
        <v>1991</v>
      </c>
      <c r="C5111" t="s">
        <v>56</v>
      </c>
      <c r="D5111" t="s">
        <v>117</v>
      </c>
      <c r="E5111" t="s">
        <v>76</v>
      </c>
      <c r="F5111">
        <v>1</v>
      </c>
    </row>
    <row r="5112" spans="1:6" x14ac:dyDescent="0.35">
      <c r="A5112" t="s">
        <v>5191</v>
      </c>
      <c r="B5112">
        <v>1991</v>
      </c>
      <c r="C5112" t="s">
        <v>56</v>
      </c>
      <c r="D5112" t="s">
        <v>73</v>
      </c>
      <c r="E5112" t="s">
        <v>76</v>
      </c>
      <c r="F5112">
        <v>1</v>
      </c>
    </row>
    <row r="5113" spans="1:6" x14ac:dyDescent="0.35">
      <c r="A5113" t="s">
        <v>5192</v>
      </c>
      <c r="B5113">
        <v>1991</v>
      </c>
      <c r="C5113" t="s">
        <v>56</v>
      </c>
      <c r="D5113" t="s">
        <v>73</v>
      </c>
      <c r="E5113" t="s">
        <v>76</v>
      </c>
      <c r="F5113">
        <v>1</v>
      </c>
    </row>
    <row r="5114" spans="1:6" x14ac:dyDescent="0.35">
      <c r="A5114" t="s">
        <v>5193</v>
      </c>
      <c r="B5114">
        <v>1991</v>
      </c>
      <c r="C5114" t="s">
        <v>56</v>
      </c>
      <c r="D5114" t="s">
        <v>73</v>
      </c>
      <c r="E5114" t="s">
        <v>76</v>
      </c>
      <c r="F5114">
        <v>1</v>
      </c>
    </row>
    <row r="5115" spans="1:6" x14ac:dyDescent="0.35">
      <c r="A5115" t="s">
        <v>5194</v>
      </c>
      <c r="B5115">
        <v>1991</v>
      </c>
      <c r="C5115" t="s">
        <v>55</v>
      </c>
      <c r="D5115" t="s">
        <v>73</v>
      </c>
      <c r="E5115" t="s">
        <v>76</v>
      </c>
      <c r="F5115">
        <v>1</v>
      </c>
    </row>
    <row r="5116" spans="1:6" x14ac:dyDescent="0.35">
      <c r="A5116" t="s">
        <v>5195</v>
      </c>
      <c r="B5116">
        <v>1991</v>
      </c>
      <c r="C5116" t="s">
        <v>54</v>
      </c>
      <c r="D5116" t="s">
        <v>73</v>
      </c>
      <c r="E5116" t="s">
        <v>76</v>
      </c>
      <c r="F5116">
        <v>1</v>
      </c>
    </row>
    <row r="5117" spans="1:6" x14ac:dyDescent="0.35">
      <c r="A5117" t="s">
        <v>5196</v>
      </c>
      <c r="B5117">
        <v>1991</v>
      </c>
      <c r="C5117" t="s">
        <v>56</v>
      </c>
      <c r="D5117" t="s">
        <v>73</v>
      </c>
      <c r="E5117" t="s">
        <v>76</v>
      </c>
      <c r="F5117">
        <v>1</v>
      </c>
    </row>
    <row r="5118" spans="1:6" x14ac:dyDescent="0.35">
      <c r="A5118" t="s">
        <v>5197</v>
      </c>
      <c r="B5118">
        <v>1991</v>
      </c>
      <c r="C5118" t="s">
        <v>56</v>
      </c>
      <c r="D5118" t="s">
        <v>73</v>
      </c>
      <c r="E5118" t="s">
        <v>76</v>
      </c>
      <c r="F5118">
        <v>1</v>
      </c>
    </row>
    <row r="5119" spans="1:6" x14ac:dyDescent="0.35">
      <c r="A5119" t="s">
        <v>5198</v>
      </c>
      <c r="B5119">
        <v>1991</v>
      </c>
      <c r="C5119" t="s">
        <v>56</v>
      </c>
      <c r="D5119" t="s">
        <v>73</v>
      </c>
      <c r="E5119" t="s">
        <v>76</v>
      </c>
      <c r="F5119">
        <v>1</v>
      </c>
    </row>
    <row r="5120" spans="1:6" x14ac:dyDescent="0.35">
      <c r="A5120" t="s">
        <v>5199</v>
      </c>
      <c r="B5120">
        <v>1991</v>
      </c>
      <c r="C5120" t="s">
        <v>56</v>
      </c>
      <c r="D5120" t="s">
        <v>73</v>
      </c>
      <c r="E5120" t="s">
        <v>76</v>
      </c>
      <c r="F5120">
        <v>1</v>
      </c>
    </row>
    <row r="5121" spans="1:6" x14ac:dyDescent="0.35">
      <c r="A5121" t="s">
        <v>5200</v>
      </c>
      <c r="B5121">
        <v>1991</v>
      </c>
      <c r="C5121" t="s">
        <v>56</v>
      </c>
      <c r="D5121" t="s">
        <v>73</v>
      </c>
      <c r="E5121" t="s">
        <v>76</v>
      </c>
      <c r="F5121">
        <v>1</v>
      </c>
    </row>
    <row r="5122" spans="1:6" x14ac:dyDescent="0.35">
      <c r="A5122" t="s">
        <v>5201</v>
      </c>
      <c r="B5122">
        <v>1991</v>
      </c>
      <c r="C5122" t="s">
        <v>56</v>
      </c>
      <c r="D5122" t="s">
        <v>73</v>
      </c>
      <c r="E5122" t="s">
        <v>76</v>
      </c>
      <c r="F5122">
        <v>1</v>
      </c>
    </row>
    <row r="5123" spans="1:6" x14ac:dyDescent="0.35">
      <c r="A5123" t="s">
        <v>5202</v>
      </c>
      <c r="B5123">
        <v>1991</v>
      </c>
      <c r="C5123" t="s">
        <v>55</v>
      </c>
      <c r="D5123" t="s">
        <v>73</v>
      </c>
      <c r="E5123" t="s">
        <v>76</v>
      </c>
      <c r="F5123">
        <v>1</v>
      </c>
    </row>
    <row r="5124" spans="1:6" x14ac:dyDescent="0.35">
      <c r="A5124" t="s">
        <v>5203</v>
      </c>
      <c r="B5124">
        <v>1991</v>
      </c>
      <c r="C5124" t="s">
        <v>56</v>
      </c>
      <c r="D5124" t="s">
        <v>73</v>
      </c>
      <c r="E5124" t="s">
        <v>76</v>
      </c>
      <c r="F5124">
        <v>1</v>
      </c>
    </row>
    <row r="5125" spans="1:6" x14ac:dyDescent="0.35">
      <c r="A5125" t="s">
        <v>5204</v>
      </c>
      <c r="B5125">
        <v>1991</v>
      </c>
      <c r="C5125" t="s">
        <v>56</v>
      </c>
      <c r="D5125" t="s">
        <v>73</v>
      </c>
      <c r="E5125" t="s">
        <v>76</v>
      </c>
      <c r="F5125">
        <v>1</v>
      </c>
    </row>
    <row r="5126" spans="1:6" x14ac:dyDescent="0.35">
      <c r="A5126" t="s">
        <v>5205</v>
      </c>
      <c r="B5126">
        <v>1991</v>
      </c>
      <c r="C5126" t="s">
        <v>56</v>
      </c>
      <c r="D5126" t="s">
        <v>73</v>
      </c>
      <c r="E5126" t="s">
        <v>76</v>
      </c>
      <c r="F5126">
        <v>1</v>
      </c>
    </row>
    <row r="5127" spans="1:6" x14ac:dyDescent="0.35">
      <c r="A5127" t="s">
        <v>5206</v>
      </c>
      <c r="B5127">
        <v>1991</v>
      </c>
      <c r="C5127" t="s">
        <v>56</v>
      </c>
      <c r="D5127" t="s">
        <v>73</v>
      </c>
      <c r="E5127" t="s">
        <v>76</v>
      </c>
      <c r="F5127">
        <v>1</v>
      </c>
    </row>
    <row r="5128" spans="1:6" x14ac:dyDescent="0.35">
      <c r="A5128" t="s">
        <v>5207</v>
      </c>
      <c r="B5128">
        <v>1991</v>
      </c>
      <c r="C5128" t="s">
        <v>55</v>
      </c>
      <c r="D5128" t="s">
        <v>73</v>
      </c>
      <c r="E5128" t="s">
        <v>76</v>
      </c>
      <c r="F5128">
        <v>1</v>
      </c>
    </row>
    <row r="5129" spans="1:6" x14ac:dyDescent="0.35">
      <c r="A5129" t="s">
        <v>5208</v>
      </c>
      <c r="B5129">
        <v>1991</v>
      </c>
      <c r="C5129" t="s">
        <v>56</v>
      </c>
      <c r="D5129" t="s">
        <v>117</v>
      </c>
      <c r="E5129" t="s">
        <v>76</v>
      </c>
      <c r="F5129">
        <v>1</v>
      </c>
    </row>
    <row r="5130" spans="1:6" x14ac:dyDescent="0.35">
      <c r="A5130" t="s">
        <v>5209</v>
      </c>
      <c r="B5130">
        <v>1991</v>
      </c>
      <c r="C5130" t="s">
        <v>55</v>
      </c>
      <c r="D5130" t="s">
        <v>73</v>
      </c>
      <c r="E5130" t="s">
        <v>76</v>
      </c>
      <c r="F5130">
        <v>1</v>
      </c>
    </row>
    <row r="5131" spans="1:6" x14ac:dyDescent="0.35">
      <c r="A5131" t="s">
        <v>5210</v>
      </c>
      <c r="B5131">
        <v>1991</v>
      </c>
      <c r="C5131" t="s">
        <v>56</v>
      </c>
      <c r="D5131" t="s">
        <v>73</v>
      </c>
      <c r="E5131" t="s">
        <v>76</v>
      </c>
      <c r="F5131">
        <v>1</v>
      </c>
    </row>
    <row r="5132" spans="1:6" x14ac:dyDescent="0.35">
      <c r="A5132" t="s">
        <v>5211</v>
      </c>
      <c r="B5132">
        <v>1991</v>
      </c>
      <c r="C5132" t="s">
        <v>56</v>
      </c>
      <c r="D5132" t="s">
        <v>73</v>
      </c>
      <c r="E5132" t="s">
        <v>76</v>
      </c>
      <c r="F5132">
        <v>1</v>
      </c>
    </row>
    <row r="5133" spans="1:6" x14ac:dyDescent="0.35">
      <c r="A5133" t="s">
        <v>5212</v>
      </c>
      <c r="B5133">
        <v>1991</v>
      </c>
      <c r="C5133" t="s">
        <v>56</v>
      </c>
      <c r="D5133" t="s">
        <v>73</v>
      </c>
      <c r="E5133" t="s">
        <v>76</v>
      </c>
      <c r="F5133">
        <v>1</v>
      </c>
    </row>
    <row r="5134" spans="1:6" x14ac:dyDescent="0.35">
      <c r="A5134" t="s">
        <v>5213</v>
      </c>
      <c r="B5134">
        <v>1991</v>
      </c>
      <c r="C5134" t="s">
        <v>56</v>
      </c>
      <c r="D5134" t="s">
        <v>73</v>
      </c>
      <c r="E5134" t="s">
        <v>76</v>
      </c>
      <c r="F5134">
        <v>1</v>
      </c>
    </row>
    <row r="5135" spans="1:6" x14ac:dyDescent="0.35">
      <c r="A5135" t="s">
        <v>5214</v>
      </c>
      <c r="B5135">
        <v>1991</v>
      </c>
      <c r="C5135" t="s">
        <v>56</v>
      </c>
      <c r="D5135" t="s">
        <v>73</v>
      </c>
      <c r="E5135" t="s">
        <v>76</v>
      </c>
      <c r="F5135">
        <v>1</v>
      </c>
    </row>
    <row r="5136" spans="1:6" x14ac:dyDescent="0.35">
      <c r="A5136" t="s">
        <v>5215</v>
      </c>
      <c r="B5136">
        <v>1991</v>
      </c>
      <c r="C5136" t="s">
        <v>56</v>
      </c>
      <c r="D5136" t="s">
        <v>117</v>
      </c>
      <c r="E5136" t="s">
        <v>76</v>
      </c>
      <c r="F5136">
        <v>1</v>
      </c>
    </row>
    <row r="5137" spans="1:6" x14ac:dyDescent="0.35">
      <c r="A5137" t="s">
        <v>5216</v>
      </c>
      <c r="B5137">
        <v>1991</v>
      </c>
      <c r="C5137" t="s">
        <v>56</v>
      </c>
      <c r="D5137" t="s">
        <v>73</v>
      </c>
      <c r="E5137" t="s">
        <v>76</v>
      </c>
      <c r="F5137">
        <v>1</v>
      </c>
    </row>
    <row r="5138" spans="1:6" x14ac:dyDescent="0.35">
      <c r="A5138" t="s">
        <v>5217</v>
      </c>
      <c r="B5138">
        <v>1991</v>
      </c>
      <c r="C5138" t="s">
        <v>56</v>
      </c>
      <c r="D5138" t="s">
        <v>73</v>
      </c>
      <c r="E5138" t="s">
        <v>76</v>
      </c>
      <c r="F5138">
        <v>1</v>
      </c>
    </row>
    <row r="5139" spans="1:6" x14ac:dyDescent="0.35">
      <c r="A5139" t="s">
        <v>5218</v>
      </c>
      <c r="B5139">
        <v>1991</v>
      </c>
      <c r="C5139" t="s">
        <v>55</v>
      </c>
      <c r="D5139" t="s">
        <v>73</v>
      </c>
      <c r="E5139" t="s">
        <v>76</v>
      </c>
      <c r="F5139">
        <v>1</v>
      </c>
    </row>
    <row r="5140" spans="1:6" x14ac:dyDescent="0.35">
      <c r="A5140" t="s">
        <v>5219</v>
      </c>
      <c r="B5140">
        <v>1991</v>
      </c>
      <c r="C5140" t="s">
        <v>56</v>
      </c>
      <c r="D5140" t="s">
        <v>73</v>
      </c>
      <c r="E5140" t="s">
        <v>76</v>
      </c>
      <c r="F5140">
        <v>1</v>
      </c>
    </row>
    <row r="5141" spans="1:6" x14ac:dyDescent="0.35">
      <c r="A5141" t="s">
        <v>5220</v>
      </c>
      <c r="B5141">
        <v>1991</v>
      </c>
      <c r="C5141" t="s">
        <v>56</v>
      </c>
      <c r="D5141" t="s">
        <v>441</v>
      </c>
      <c r="E5141" t="s">
        <v>76</v>
      </c>
      <c r="F5141">
        <v>1</v>
      </c>
    </row>
    <row r="5142" spans="1:6" x14ac:dyDescent="0.35">
      <c r="A5142" t="s">
        <v>5221</v>
      </c>
      <c r="B5142">
        <v>1991</v>
      </c>
      <c r="C5142" t="s">
        <v>54</v>
      </c>
      <c r="D5142" t="s">
        <v>73</v>
      </c>
      <c r="E5142" t="s">
        <v>76</v>
      </c>
      <c r="F5142">
        <v>1</v>
      </c>
    </row>
    <row r="5143" spans="1:6" x14ac:dyDescent="0.35">
      <c r="A5143" t="s">
        <v>5222</v>
      </c>
      <c r="B5143">
        <v>1991</v>
      </c>
      <c r="C5143" t="s">
        <v>55</v>
      </c>
      <c r="D5143" t="s">
        <v>73</v>
      </c>
      <c r="E5143" t="s">
        <v>76</v>
      </c>
      <c r="F5143">
        <v>1</v>
      </c>
    </row>
    <row r="5144" spans="1:6" x14ac:dyDescent="0.35">
      <c r="A5144" t="s">
        <v>5223</v>
      </c>
      <c r="B5144">
        <v>1991</v>
      </c>
      <c r="C5144" t="s">
        <v>55</v>
      </c>
      <c r="D5144" t="s">
        <v>117</v>
      </c>
      <c r="E5144" t="s">
        <v>76</v>
      </c>
      <c r="F5144">
        <v>0</v>
      </c>
    </row>
    <row r="5145" spans="1:6" x14ac:dyDescent="0.35">
      <c r="A5145" t="s">
        <v>5224</v>
      </c>
      <c r="B5145">
        <v>1991</v>
      </c>
      <c r="C5145" t="s">
        <v>54</v>
      </c>
      <c r="D5145" t="s">
        <v>73</v>
      </c>
      <c r="E5145" t="s">
        <v>76</v>
      </c>
      <c r="F5145">
        <v>1</v>
      </c>
    </row>
    <row r="5146" spans="1:6" x14ac:dyDescent="0.35">
      <c r="A5146" t="s">
        <v>5225</v>
      </c>
      <c r="B5146">
        <v>1991</v>
      </c>
      <c r="C5146" t="s">
        <v>54</v>
      </c>
      <c r="D5146" t="s">
        <v>73</v>
      </c>
      <c r="E5146" t="s">
        <v>76</v>
      </c>
      <c r="F5146">
        <v>1</v>
      </c>
    </row>
    <row r="5147" spans="1:6" x14ac:dyDescent="0.35">
      <c r="A5147" t="s">
        <v>5226</v>
      </c>
      <c r="B5147">
        <v>1991</v>
      </c>
      <c r="C5147" t="s">
        <v>56</v>
      </c>
      <c r="D5147" t="s">
        <v>73</v>
      </c>
      <c r="E5147" t="s">
        <v>76</v>
      </c>
      <c r="F5147">
        <v>1</v>
      </c>
    </row>
    <row r="5148" spans="1:6" x14ac:dyDescent="0.35">
      <c r="A5148" t="s">
        <v>5227</v>
      </c>
      <c r="B5148">
        <v>1991</v>
      </c>
      <c r="C5148" t="s">
        <v>56</v>
      </c>
      <c r="D5148" t="s">
        <v>117</v>
      </c>
      <c r="E5148" t="s">
        <v>76</v>
      </c>
      <c r="F5148">
        <v>1</v>
      </c>
    </row>
    <row r="5149" spans="1:6" x14ac:dyDescent="0.35">
      <c r="A5149" t="s">
        <v>5228</v>
      </c>
      <c r="B5149">
        <v>1991</v>
      </c>
      <c r="C5149" t="s">
        <v>56</v>
      </c>
      <c r="D5149" t="s">
        <v>117</v>
      </c>
      <c r="E5149" t="s">
        <v>76</v>
      </c>
      <c r="F5149">
        <v>1</v>
      </c>
    </row>
    <row r="5150" spans="1:6" x14ac:dyDescent="0.35">
      <c r="A5150" t="s">
        <v>5229</v>
      </c>
      <c r="B5150">
        <v>1991</v>
      </c>
      <c r="C5150" t="s">
        <v>56</v>
      </c>
      <c r="D5150" t="s">
        <v>73</v>
      </c>
      <c r="E5150" t="s">
        <v>76</v>
      </c>
      <c r="F5150">
        <v>1</v>
      </c>
    </row>
    <row r="5151" spans="1:6" x14ac:dyDescent="0.35">
      <c r="A5151" t="s">
        <v>5230</v>
      </c>
      <c r="B5151">
        <v>1991</v>
      </c>
      <c r="C5151" t="s">
        <v>55</v>
      </c>
      <c r="D5151" t="s">
        <v>73</v>
      </c>
      <c r="E5151" t="s">
        <v>76</v>
      </c>
      <c r="F5151">
        <v>1</v>
      </c>
    </row>
    <row r="5152" spans="1:6" x14ac:dyDescent="0.35">
      <c r="A5152" t="s">
        <v>5231</v>
      </c>
      <c r="B5152">
        <v>1991</v>
      </c>
      <c r="C5152" t="s">
        <v>55</v>
      </c>
      <c r="D5152" t="s">
        <v>73</v>
      </c>
      <c r="E5152" t="s">
        <v>76</v>
      </c>
      <c r="F5152">
        <v>1</v>
      </c>
    </row>
    <row r="5153" spans="1:6" x14ac:dyDescent="0.35">
      <c r="A5153" t="s">
        <v>5232</v>
      </c>
      <c r="B5153">
        <v>1991</v>
      </c>
      <c r="C5153" t="s">
        <v>55</v>
      </c>
      <c r="D5153" t="s">
        <v>117</v>
      </c>
      <c r="E5153" t="s">
        <v>76</v>
      </c>
      <c r="F5153">
        <v>0</v>
      </c>
    </row>
    <row r="5154" spans="1:6" x14ac:dyDescent="0.35">
      <c r="A5154" t="s">
        <v>5233</v>
      </c>
      <c r="B5154">
        <v>1991</v>
      </c>
      <c r="C5154" t="s">
        <v>55</v>
      </c>
      <c r="D5154" t="s">
        <v>73</v>
      </c>
      <c r="E5154" t="s">
        <v>76</v>
      </c>
      <c r="F5154">
        <v>1</v>
      </c>
    </row>
    <row r="5155" spans="1:6" x14ac:dyDescent="0.35">
      <c r="A5155" t="s">
        <v>5234</v>
      </c>
      <c r="B5155">
        <v>1991</v>
      </c>
      <c r="C5155" t="s">
        <v>54</v>
      </c>
      <c r="D5155" t="s">
        <v>73</v>
      </c>
      <c r="E5155" t="s">
        <v>76</v>
      </c>
      <c r="F5155">
        <v>1</v>
      </c>
    </row>
    <row r="5156" spans="1:6" x14ac:dyDescent="0.35">
      <c r="A5156" t="s">
        <v>5235</v>
      </c>
      <c r="B5156">
        <v>1991</v>
      </c>
      <c r="C5156" t="s">
        <v>56</v>
      </c>
      <c r="D5156" t="s">
        <v>73</v>
      </c>
      <c r="E5156" t="s">
        <v>76</v>
      </c>
      <c r="F5156">
        <v>1</v>
      </c>
    </row>
    <row r="5157" spans="1:6" x14ac:dyDescent="0.35">
      <c r="A5157" t="s">
        <v>5236</v>
      </c>
      <c r="B5157">
        <v>1991</v>
      </c>
      <c r="C5157" t="s">
        <v>56</v>
      </c>
      <c r="D5157" t="s">
        <v>73</v>
      </c>
      <c r="E5157" t="s">
        <v>76</v>
      </c>
      <c r="F5157">
        <v>1</v>
      </c>
    </row>
    <row r="5158" spans="1:6" x14ac:dyDescent="0.35">
      <c r="A5158" t="s">
        <v>5237</v>
      </c>
      <c r="B5158">
        <v>1991</v>
      </c>
      <c r="C5158" t="s">
        <v>56</v>
      </c>
      <c r="D5158" t="s">
        <v>73</v>
      </c>
      <c r="E5158" t="s">
        <v>76</v>
      </c>
      <c r="F5158">
        <v>1</v>
      </c>
    </row>
    <row r="5159" spans="1:6" x14ac:dyDescent="0.35">
      <c r="A5159" t="s">
        <v>5238</v>
      </c>
      <c r="B5159">
        <v>1991</v>
      </c>
      <c r="C5159" t="s">
        <v>54</v>
      </c>
      <c r="D5159" t="s">
        <v>73</v>
      </c>
      <c r="E5159" t="s">
        <v>76</v>
      </c>
      <c r="F5159">
        <v>1</v>
      </c>
    </row>
    <row r="5160" spans="1:6" x14ac:dyDescent="0.35">
      <c r="A5160" t="s">
        <v>5239</v>
      </c>
      <c r="B5160">
        <v>1991</v>
      </c>
      <c r="C5160" t="s">
        <v>54</v>
      </c>
      <c r="D5160" t="s">
        <v>73</v>
      </c>
      <c r="E5160" t="s">
        <v>76</v>
      </c>
      <c r="F5160">
        <v>1</v>
      </c>
    </row>
    <row r="5161" spans="1:6" x14ac:dyDescent="0.35">
      <c r="A5161" t="s">
        <v>5240</v>
      </c>
      <c r="B5161">
        <v>1991</v>
      </c>
      <c r="C5161" t="s">
        <v>54</v>
      </c>
      <c r="D5161" t="s">
        <v>73</v>
      </c>
      <c r="E5161" t="s">
        <v>76</v>
      </c>
      <c r="F5161">
        <v>1</v>
      </c>
    </row>
    <row r="5162" spans="1:6" x14ac:dyDescent="0.35">
      <c r="A5162" t="s">
        <v>5241</v>
      </c>
      <c r="B5162">
        <v>1991</v>
      </c>
      <c r="C5162" t="s">
        <v>54</v>
      </c>
      <c r="D5162" t="s">
        <v>117</v>
      </c>
      <c r="E5162" t="s">
        <v>76</v>
      </c>
      <c r="F5162">
        <v>0</v>
      </c>
    </row>
    <row r="5163" spans="1:6" x14ac:dyDescent="0.35">
      <c r="A5163" t="s">
        <v>5242</v>
      </c>
      <c r="B5163">
        <v>1991</v>
      </c>
      <c r="C5163" t="s">
        <v>54</v>
      </c>
      <c r="D5163" t="s">
        <v>73</v>
      </c>
      <c r="E5163" t="s">
        <v>406</v>
      </c>
      <c r="F5163">
        <v>1</v>
      </c>
    </row>
    <row r="5164" spans="1:6" x14ac:dyDescent="0.35">
      <c r="A5164" t="s">
        <v>5243</v>
      </c>
      <c r="B5164">
        <v>1991</v>
      </c>
      <c r="C5164" t="s">
        <v>54</v>
      </c>
      <c r="D5164" t="s">
        <v>73</v>
      </c>
      <c r="E5164" t="s">
        <v>406</v>
      </c>
      <c r="F5164">
        <v>1</v>
      </c>
    </row>
    <row r="5165" spans="1:6" x14ac:dyDescent="0.35">
      <c r="A5165" t="s">
        <v>5244</v>
      </c>
      <c r="B5165">
        <v>1991</v>
      </c>
      <c r="C5165" t="s">
        <v>56</v>
      </c>
      <c r="D5165" t="s">
        <v>73</v>
      </c>
      <c r="E5165" t="s">
        <v>406</v>
      </c>
      <c r="F5165">
        <v>1</v>
      </c>
    </row>
    <row r="5166" spans="1:6" x14ac:dyDescent="0.35">
      <c r="A5166" t="s">
        <v>5245</v>
      </c>
      <c r="B5166">
        <v>1991</v>
      </c>
      <c r="C5166" t="s">
        <v>56</v>
      </c>
      <c r="D5166" t="s">
        <v>73</v>
      </c>
      <c r="E5166" t="s">
        <v>406</v>
      </c>
      <c r="F5166">
        <v>1</v>
      </c>
    </row>
    <row r="5167" spans="1:6" x14ac:dyDescent="0.35">
      <c r="A5167" t="s">
        <v>5246</v>
      </c>
      <c r="B5167">
        <v>1991</v>
      </c>
      <c r="C5167" t="s">
        <v>56</v>
      </c>
      <c r="D5167" t="s">
        <v>117</v>
      </c>
      <c r="E5167" t="s">
        <v>406</v>
      </c>
      <c r="F5167">
        <v>1</v>
      </c>
    </row>
    <row r="5168" spans="1:6" x14ac:dyDescent="0.35">
      <c r="A5168" t="s">
        <v>5247</v>
      </c>
      <c r="B5168">
        <v>1991</v>
      </c>
      <c r="C5168" t="s">
        <v>56</v>
      </c>
      <c r="D5168" t="s">
        <v>73</v>
      </c>
      <c r="E5168" t="s">
        <v>406</v>
      </c>
      <c r="F5168">
        <v>1</v>
      </c>
    </row>
    <row r="5169" spans="1:6" x14ac:dyDescent="0.35">
      <c r="A5169" t="s">
        <v>5248</v>
      </c>
      <c r="B5169">
        <v>1991</v>
      </c>
      <c r="C5169" t="s">
        <v>56</v>
      </c>
      <c r="D5169" t="s">
        <v>73</v>
      </c>
      <c r="E5169" t="s">
        <v>406</v>
      </c>
      <c r="F5169">
        <v>1</v>
      </c>
    </row>
    <row r="5170" spans="1:6" x14ac:dyDescent="0.35">
      <c r="A5170" t="s">
        <v>5249</v>
      </c>
      <c r="B5170">
        <v>1991</v>
      </c>
      <c r="C5170" t="s">
        <v>56</v>
      </c>
      <c r="D5170" t="s">
        <v>73</v>
      </c>
      <c r="E5170" t="s">
        <v>406</v>
      </c>
      <c r="F5170">
        <v>1</v>
      </c>
    </row>
    <row r="5171" spans="1:6" x14ac:dyDescent="0.35">
      <c r="A5171" t="s">
        <v>5250</v>
      </c>
      <c r="B5171">
        <v>1991</v>
      </c>
      <c r="C5171" t="s">
        <v>54</v>
      </c>
      <c r="D5171" t="s">
        <v>73</v>
      </c>
      <c r="E5171" t="s">
        <v>406</v>
      </c>
      <c r="F5171">
        <v>1</v>
      </c>
    </row>
    <row r="5172" spans="1:6" x14ac:dyDescent="0.35">
      <c r="A5172" t="s">
        <v>5251</v>
      </c>
      <c r="B5172">
        <v>1991</v>
      </c>
      <c r="C5172" t="s">
        <v>55</v>
      </c>
      <c r="D5172" t="s">
        <v>117</v>
      </c>
      <c r="E5172" t="s">
        <v>406</v>
      </c>
      <c r="F5172">
        <v>0</v>
      </c>
    </row>
    <row r="5173" spans="1:6" x14ac:dyDescent="0.35">
      <c r="A5173" t="s">
        <v>5252</v>
      </c>
      <c r="B5173">
        <v>1991</v>
      </c>
      <c r="C5173" t="s">
        <v>55</v>
      </c>
      <c r="D5173" t="s">
        <v>73</v>
      </c>
      <c r="E5173" t="s">
        <v>406</v>
      </c>
      <c r="F5173">
        <v>1</v>
      </c>
    </row>
    <row r="5174" spans="1:6" x14ac:dyDescent="0.35">
      <c r="A5174" t="s">
        <v>5253</v>
      </c>
      <c r="B5174">
        <v>1991</v>
      </c>
      <c r="C5174" t="s">
        <v>55</v>
      </c>
      <c r="D5174" t="s">
        <v>73</v>
      </c>
      <c r="E5174" t="s">
        <v>406</v>
      </c>
      <c r="F5174">
        <v>1</v>
      </c>
    </row>
    <row r="5175" spans="1:6" x14ac:dyDescent="0.35">
      <c r="A5175" t="s">
        <v>5254</v>
      </c>
      <c r="B5175">
        <v>1991</v>
      </c>
      <c r="C5175" t="s">
        <v>55</v>
      </c>
      <c r="D5175" t="s">
        <v>73</v>
      </c>
      <c r="E5175" t="s">
        <v>406</v>
      </c>
      <c r="F5175">
        <v>1</v>
      </c>
    </row>
    <row r="5176" spans="1:6" x14ac:dyDescent="0.35">
      <c r="A5176" t="s">
        <v>5255</v>
      </c>
      <c r="B5176">
        <v>1991</v>
      </c>
      <c r="C5176" t="s">
        <v>54</v>
      </c>
      <c r="D5176" t="s">
        <v>73</v>
      </c>
      <c r="E5176" t="s">
        <v>406</v>
      </c>
      <c r="F5176">
        <v>1</v>
      </c>
    </row>
    <row r="5177" spans="1:6" x14ac:dyDescent="0.35">
      <c r="A5177" t="s">
        <v>5256</v>
      </c>
      <c r="B5177">
        <v>1991</v>
      </c>
      <c r="C5177" t="s">
        <v>54</v>
      </c>
      <c r="D5177" t="s">
        <v>73</v>
      </c>
      <c r="E5177" t="s">
        <v>406</v>
      </c>
      <c r="F5177">
        <v>1</v>
      </c>
    </row>
    <row r="5178" spans="1:6" x14ac:dyDescent="0.35">
      <c r="A5178" t="s">
        <v>5257</v>
      </c>
      <c r="B5178">
        <v>1991</v>
      </c>
      <c r="C5178" t="s">
        <v>55</v>
      </c>
      <c r="D5178" t="s">
        <v>117</v>
      </c>
      <c r="E5178" t="s">
        <v>406</v>
      </c>
      <c r="F5178">
        <v>0</v>
      </c>
    </row>
    <row r="5179" spans="1:6" x14ac:dyDescent="0.35">
      <c r="A5179" t="s">
        <v>5258</v>
      </c>
      <c r="B5179">
        <v>1991</v>
      </c>
      <c r="C5179" t="s">
        <v>55</v>
      </c>
      <c r="D5179" t="s">
        <v>73</v>
      </c>
      <c r="E5179" t="s">
        <v>406</v>
      </c>
      <c r="F5179">
        <v>1</v>
      </c>
    </row>
    <row r="5180" spans="1:6" x14ac:dyDescent="0.35">
      <c r="A5180" t="s">
        <v>5259</v>
      </c>
      <c r="B5180">
        <v>1991</v>
      </c>
      <c r="C5180" t="s">
        <v>55</v>
      </c>
      <c r="D5180" t="s">
        <v>117</v>
      </c>
      <c r="E5180" t="s">
        <v>406</v>
      </c>
      <c r="F5180">
        <v>0</v>
      </c>
    </row>
    <row r="5181" spans="1:6" x14ac:dyDescent="0.35">
      <c r="A5181" t="s">
        <v>5260</v>
      </c>
      <c r="B5181">
        <v>1991</v>
      </c>
      <c r="C5181" t="s">
        <v>55</v>
      </c>
      <c r="D5181" t="s">
        <v>73</v>
      </c>
      <c r="E5181" t="s">
        <v>406</v>
      </c>
      <c r="F5181">
        <v>1</v>
      </c>
    </row>
    <row r="5182" spans="1:6" x14ac:dyDescent="0.35">
      <c r="A5182" t="s">
        <v>5261</v>
      </c>
      <c r="B5182">
        <v>1991</v>
      </c>
      <c r="C5182" t="s">
        <v>55</v>
      </c>
      <c r="D5182" t="s">
        <v>73</v>
      </c>
      <c r="E5182" t="s">
        <v>406</v>
      </c>
      <c r="F5182">
        <v>1</v>
      </c>
    </row>
    <row r="5183" spans="1:6" x14ac:dyDescent="0.35">
      <c r="A5183" t="s">
        <v>5262</v>
      </c>
      <c r="B5183">
        <v>1991</v>
      </c>
      <c r="C5183" t="s">
        <v>55</v>
      </c>
      <c r="D5183" t="s">
        <v>441</v>
      </c>
      <c r="E5183" t="s">
        <v>406</v>
      </c>
      <c r="F5183">
        <v>1</v>
      </c>
    </row>
    <row r="5184" spans="1:6" x14ac:dyDescent="0.35">
      <c r="A5184" t="s">
        <v>5263</v>
      </c>
      <c r="B5184">
        <v>1991</v>
      </c>
      <c r="C5184" t="s">
        <v>55</v>
      </c>
      <c r="D5184" t="s">
        <v>441</v>
      </c>
      <c r="E5184" t="s">
        <v>406</v>
      </c>
      <c r="F5184">
        <v>1</v>
      </c>
    </row>
    <row r="5185" spans="1:6" x14ac:dyDescent="0.35">
      <c r="A5185" t="s">
        <v>5264</v>
      </c>
      <c r="B5185">
        <v>1991</v>
      </c>
      <c r="C5185" t="s">
        <v>55</v>
      </c>
      <c r="D5185" t="s">
        <v>441</v>
      </c>
      <c r="E5185" t="s">
        <v>406</v>
      </c>
      <c r="F5185">
        <v>1</v>
      </c>
    </row>
    <row r="5186" spans="1:6" x14ac:dyDescent="0.35">
      <c r="A5186" t="s">
        <v>5265</v>
      </c>
      <c r="B5186">
        <v>1991</v>
      </c>
      <c r="C5186" t="s">
        <v>54</v>
      </c>
      <c r="D5186" t="s">
        <v>73</v>
      </c>
      <c r="E5186" t="s">
        <v>406</v>
      </c>
      <c r="F5186">
        <v>1</v>
      </c>
    </row>
    <row r="5187" spans="1:6" x14ac:dyDescent="0.35">
      <c r="A5187" t="s">
        <v>5266</v>
      </c>
      <c r="B5187">
        <v>1991</v>
      </c>
      <c r="C5187" t="s">
        <v>54</v>
      </c>
      <c r="D5187" t="s">
        <v>73</v>
      </c>
      <c r="E5187" t="s">
        <v>1288</v>
      </c>
      <c r="F5187">
        <v>1</v>
      </c>
    </row>
    <row r="5188" spans="1:6" x14ac:dyDescent="0.35">
      <c r="A5188" t="s">
        <v>5267</v>
      </c>
      <c r="B5188">
        <v>1991</v>
      </c>
      <c r="C5188" t="s">
        <v>54</v>
      </c>
      <c r="D5188" t="s">
        <v>73</v>
      </c>
      <c r="E5188" t="s">
        <v>1288</v>
      </c>
      <c r="F5188">
        <v>1</v>
      </c>
    </row>
    <row r="5189" spans="1:6" x14ac:dyDescent="0.35">
      <c r="A5189" t="s">
        <v>5268</v>
      </c>
      <c r="B5189">
        <v>1992</v>
      </c>
      <c r="C5189" t="s">
        <v>54</v>
      </c>
      <c r="D5189" t="s">
        <v>73</v>
      </c>
      <c r="E5189" t="s">
        <v>270</v>
      </c>
      <c r="F5189">
        <v>1</v>
      </c>
    </row>
    <row r="5190" spans="1:6" x14ac:dyDescent="0.35">
      <c r="A5190" t="s">
        <v>5269</v>
      </c>
      <c r="B5190">
        <v>1992</v>
      </c>
      <c r="C5190" t="s">
        <v>56</v>
      </c>
      <c r="D5190" t="s">
        <v>73</v>
      </c>
      <c r="E5190" t="s">
        <v>270</v>
      </c>
      <c r="F5190">
        <v>1</v>
      </c>
    </row>
    <row r="5191" spans="1:6" x14ac:dyDescent="0.35">
      <c r="A5191" t="s">
        <v>5270</v>
      </c>
      <c r="B5191">
        <v>1992</v>
      </c>
      <c r="C5191" t="s">
        <v>56</v>
      </c>
      <c r="D5191" t="s">
        <v>73</v>
      </c>
      <c r="E5191" t="s">
        <v>270</v>
      </c>
      <c r="F5191">
        <v>1</v>
      </c>
    </row>
    <row r="5192" spans="1:6" x14ac:dyDescent="0.35">
      <c r="A5192" t="s">
        <v>5271</v>
      </c>
      <c r="B5192">
        <v>1992</v>
      </c>
      <c r="C5192" t="s">
        <v>56</v>
      </c>
      <c r="D5192" t="s">
        <v>73</v>
      </c>
      <c r="E5192" t="s">
        <v>270</v>
      </c>
      <c r="F5192">
        <v>1</v>
      </c>
    </row>
    <row r="5193" spans="1:6" x14ac:dyDescent="0.35">
      <c r="A5193" t="s">
        <v>5272</v>
      </c>
      <c r="B5193">
        <v>1992</v>
      </c>
      <c r="C5193" t="s">
        <v>54</v>
      </c>
      <c r="D5193" t="s">
        <v>73</v>
      </c>
      <c r="E5193" t="s">
        <v>270</v>
      </c>
      <c r="F5193">
        <v>1</v>
      </c>
    </row>
    <row r="5194" spans="1:6" x14ac:dyDescent="0.35">
      <c r="A5194" t="s">
        <v>5273</v>
      </c>
      <c r="B5194">
        <v>1992</v>
      </c>
      <c r="C5194" t="s">
        <v>54</v>
      </c>
      <c r="D5194" t="s">
        <v>73</v>
      </c>
      <c r="E5194" t="s">
        <v>270</v>
      </c>
      <c r="F5194">
        <v>1</v>
      </c>
    </row>
    <row r="5195" spans="1:6" x14ac:dyDescent="0.35">
      <c r="A5195" t="s">
        <v>5274</v>
      </c>
      <c r="B5195">
        <v>1992</v>
      </c>
      <c r="C5195" t="s">
        <v>54</v>
      </c>
      <c r="D5195" t="s">
        <v>73</v>
      </c>
      <c r="E5195" t="s">
        <v>270</v>
      </c>
      <c r="F5195">
        <v>1</v>
      </c>
    </row>
    <row r="5196" spans="1:6" x14ac:dyDescent="0.35">
      <c r="A5196" t="s">
        <v>5275</v>
      </c>
      <c r="B5196">
        <v>1992</v>
      </c>
      <c r="C5196" t="s">
        <v>55</v>
      </c>
      <c r="D5196" t="s">
        <v>73</v>
      </c>
      <c r="E5196" t="s">
        <v>270</v>
      </c>
      <c r="F5196">
        <v>1</v>
      </c>
    </row>
    <row r="5197" spans="1:6" x14ac:dyDescent="0.35">
      <c r="A5197" t="s">
        <v>5276</v>
      </c>
      <c r="B5197">
        <v>1992</v>
      </c>
      <c r="C5197" t="s">
        <v>54</v>
      </c>
      <c r="D5197" t="s">
        <v>73</v>
      </c>
      <c r="E5197" t="s">
        <v>270</v>
      </c>
      <c r="F5197">
        <v>1</v>
      </c>
    </row>
    <row r="5198" spans="1:6" x14ac:dyDescent="0.35">
      <c r="A5198" t="s">
        <v>5277</v>
      </c>
      <c r="B5198">
        <v>1992</v>
      </c>
      <c r="C5198" t="s">
        <v>54</v>
      </c>
      <c r="D5198" t="s">
        <v>73</v>
      </c>
      <c r="E5198" t="s">
        <v>270</v>
      </c>
      <c r="F5198">
        <v>1</v>
      </c>
    </row>
    <row r="5199" spans="1:6" x14ac:dyDescent="0.35">
      <c r="A5199" t="s">
        <v>5278</v>
      </c>
      <c r="B5199">
        <v>1992</v>
      </c>
      <c r="C5199" t="s">
        <v>54</v>
      </c>
      <c r="D5199" t="s">
        <v>117</v>
      </c>
      <c r="E5199" t="s">
        <v>270</v>
      </c>
      <c r="F5199">
        <v>0</v>
      </c>
    </row>
    <row r="5200" spans="1:6" x14ac:dyDescent="0.35">
      <c r="A5200" t="s">
        <v>5279</v>
      </c>
      <c r="B5200">
        <v>1992</v>
      </c>
      <c r="C5200" t="s">
        <v>54</v>
      </c>
      <c r="D5200" t="s">
        <v>73</v>
      </c>
      <c r="E5200" t="s">
        <v>270</v>
      </c>
      <c r="F5200">
        <v>1</v>
      </c>
    </row>
    <row r="5201" spans="1:6" x14ac:dyDescent="0.35">
      <c r="A5201" t="s">
        <v>5280</v>
      </c>
      <c r="B5201">
        <v>1992</v>
      </c>
      <c r="C5201" t="s">
        <v>54</v>
      </c>
      <c r="D5201" t="s">
        <v>73</v>
      </c>
      <c r="E5201" t="s">
        <v>74</v>
      </c>
      <c r="F5201">
        <v>1</v>
      </c>
    </row>
    <row r="5202" spans="1:6" x14ac:dyDescent="0.35">
      <c r="A5202" t="s">
        <v>5281</v>
      </c>
      <c r="B5202">
        <v>1992</v>
      </c>
      <c r="C5202" t="s">
        <v>54</v>
      </c>
      <c r="D5202" t="s">
        <v>73</v>
      </c>
      <c r="E5202" t="s">
        <v>74</v>
      </c>
      <c r="F5202">
        <v>1</v>
      </c>
    </row>
    <row r="5203" spans="1:6" x14ac:dyDescent="0.35">
      <c r="A5203" t="s">
        <v>5282</v>
      </c>
      <c r="B5203">
        <v>1992</v>
      </c>
      <c r="C5203" t="s">
        <v>55</v>
      </c>
      <c r="D5203" t="s">
        <v>73</v>
      </c>
      <c r="E5203" t="s">
        <v>74</v>
      </c>
      <c r="F5203">
        <v>1</v>
      </c>
    </row>
    <row r="5204" spans="1:6" x14ac:dyDescent="0.35">
      <c r="A5204" t="s">
        <v>5283</v>
      </c>
      <c r="B5204">
        <v>1992</v>
      </c>
      <c r="C5204" t="s">
        <v>55</v>
      </c>
      <c r="D5204" t="s">
        <v>73</v>
      </c>
      <c r="E5204" t="s">
        <v>74</v>
      </c>
      <c r="F5204">
        <v>1</v>
      </c>
    </row>
    <row r="5205" spans="1:6" x14ac:dyDescent="0.35">
      <c r="A5205" t="s">
        <v>5284</v>
      </c>
      <c r="B5205">
        <v>1992</v>
      </c>
      <c r="C5205" t="s">
        <v>54</v>
      </c>
      <c r="D5205" t="s">
        <v>73</v>
      </c>
      <c r="E5205" t="s">
        <v>74</v>
      </c>
      <c r="F5205">
        <v>1</v>
      </c>
    </row>
    <row r="5206" spans="1:6" x14ac:dyDescent="0.35">
      <c r="A5206" t="s">
        <v>5285</v>
      </c>
      <c r="B5206">
        <v>1992</v>
      </c>
      <c r="C5206" t="s">
        <v>54</v>
      </c>
      <c r="D5206" t="s">
        <v>73</v>
      </c>
      <c r="E5206" t="s">
        <v>74</v>
      </c>
      <c r="F5206">
        <v>1</v>
      </c>
    </row>
    <row r="5207" spans="1:6" x14ac:dyDescent="0.35">
      <c r="A5207" t="s">
        <v>5286</v>
      </c>
      <c r="B5207">
        <v>1992</v>
      </c>
      <c r="C5207" t="s">
        <v>55</v>
      </c>
      <c r="D5207" t="s">
        <v>73</v>
      </c>
      <c r="E5207" t="s">
        <v>74</v>
      </c>
      <c r="F5207">
        <v>1</v>
      </c>
    </row>
    <row r="5208" spans="1:6" x14ac:dyDescent="0.35">
      <c r="A5208" t="s">
        <v>5287</v>
      </c>
      <c r="B5208">
        <v>1992</v>
      </c>
      <c r="C5208" t="s">
        <v>56</v>
      </c>
      <c r="D5208" t="s">
        <v>73</v>
      </c>
      <c r="E5208" t="s">
        <v>74</v>
      </c>
      <c r="F5208">
        <v>1</v>
      </c>
    </row>
    <row r="5209" spans="1:6" x14ac:dyDescent="0.35">
      <c r="A5209" t="s">
        <v>5288</v>
      </c>
      <c r="B5209">
        <v>1992</v>
      </c>
      <c r="C5209" t="s">
        <v>56</v>
      </c>
      <c r="D5209" t="s">
        <v>73</v>
      </c>
      <c r="E5209" t="s">
        <v>74</v>
      </c>
      <c r="F5209">
        <v>1</v>
      </c>
    </row>
    <row r="5210" spans="1:6" x14ac:dyDescent="0.35">
      <c r="A5210" t="s">
        <v>5289</v>
      </c>
      <c r="B5210">
        <v>1992</v>
      </c>
      <c r="C5210" t="s">
        <v>56</v>
      </c>
      <c r="D5210" t="s">
        <v>73</v>
      </c>
      <c r="E5210" t="s">
        <v>74</v>
      </c>
      <c r="F5210">
        <v>1</v>
      </c>
    </row>
    <row r="5211" spans="1:6" x14ac:dyDescent="0.35">
      <c r="A5211" t="s">
        <v>5290</v>
      </c>
      <c r="B5211">
        <v>1992</v>
      </c>
      <c r="C5211" t="s">
        <v>56</v>
      </c>
      <c r="D5211" t="s">
        <v>73</v>
      </c>
      <c r="E5211" t="s">
        <v>74</v>
      </c>
      <c r="F5211">
        <v>1</v>
      </c>
    </row>
    <row r="5212" spans="1:6" x14ac:dyDescent="0.35">
      <c r="A5212" t="s">
        <v>5291</v>
      </c>
      <c r="B5212">
        <v>1992</v>
      </c>
      <c r="C5212" t="s">
        <v>56</v>
      </c>
      <c r="D5212" t="s">
        <v>73</v>
      </c>
      <c r="E5212" t="s">
        <v>74</v>
      </c>
      <c r="F5212">
        <v>1</v>
      </c>
    </row>
    <row r="5213" spans="1:6" x14ac:dyDescent="0.35">
      <c r="A5213" t="s">
        <v>5292</v>
      </c>
      <c r="B5213">
        <v>1992</v>
      </c>
      <c r="C5213" t="s">
        <v>54</v>
      </c>
      <c r="D5213" t="s">
        <v>73</v>
      </c>
      <c r="E5213" t="s">
        <v>74</v>
      </c>
      <c r="F5213">
        <v>1</v>
      </c>
    </row>
    <row r="5214" spans="1:6" x14ac:dyDescent="0.35">
      <c r="A5214" t="s">
        <v>5293</v>
      </c>
      <c r="B5214">
        <v>1992</v>
      </c>
      <c r="C5214" t="s">
        <v>54</v>
      </c>
      <c r="D5214" t="s">
        <v>73</v>
      </c>
      <c r="E5214" t="s">
        <v>406</v>
      </c>
      <c r="F5214">
        <v>1</v>
      </c>
    </row>
    <row r="5215" spans="1:6" x14ac:dyDescent="0.35">
      <c r="A5215" t="s">
        <v>5294</v>
      </c>
      <c r="B5215">
        <v>1992</v>
      </c>
      <c r="C5215" t="s">
        <v>56</v>
      </c>
      <c r="D5215" t="s">
        <v>73</v>
      </c>
      <c r="E5215" t="s">
        <v>74</v>
      </c>
      <c r="F5215">
        <v>1</v>
      </c>
    </row>
    <row r="5216" spans="1:6" x14ac:dyDescent="0.35">
      <c r="A5216" t="s">
        <v>5295</v>
      </c>
      <c r="B5216">
        <v>1992</v>
      </c>
      <c r="C5216" t="s">
        <v>56</v>
      </c>
      <c r="D5216" t="s">
        <v>117</v>
      </c>
      <c r="E5216" t="s">
        <v>74</v>
      </c>
      <c r="F5216">
        <v>1</v>
      </c>
    </row>
    <row r="5217" spans="1:6" x14ac:dyDescent="0.35">
      <c r="A5217" t="s">
        <v>5296</v>
      </c>
      <c r="B5217">
        <v>1992</v>
      </c>
      <c r="C5217" t="s">
        <v>55</v>
      </c>
      <c r="D5217" t="s">
        <v>73</v>
      </c>
      <c r="E5217" t="s">
        <v>74</v>
      </c>
      <c r="F5217">
        <v>1</v>
      </c>
    </row>
    <row r="5218" spans="1:6" x14ac:dyDescent="0.35">
      <c r="A5218" t="s">
        <v>5297</v>
      </c>
      <c r="B5218">
        <v>1992</v>
      </c>
      <c r="C5218" t="s">
        <v>54</v>
      </c>
      <c r="D5218" t="s">
        <v>73</v>
      </c>
      <c r="E5218" t="s">
        <v>406</v>
      </c>
      <c r="F5218">
        <v>1</v>
      </c>
    </row>
    <row r="5219" spans="1:6" x14ac:dyDescent="0.35">
      <c r="A5219" t="s">
        <v>5298</v>
      </c>
      <c r="B5219">
        <v>1992</v>
      </c>
      <c r="C5219" t="s">
        <v>54</v>
      </c>
      <c r="D5219" t="s">
        <v>117</v>
      </c>
      <c r="E5219" t="s">
        <v>406</v>
      </c>
      <c r="F5219">
        <v>0</v>
      </c>
    </row>
    <row r="5220" spans="1:6" x14ac:dyDescent="0.35">
      <c r="A5220" t="s">
        <v>5299</v>
      </c>
      <c r="B5220">
        <v>1992</v>
      </c>
      <c r="C5220" t="s">
        <v>54</v>
      </c>
      <c r="D5220" t="s">
        <v>117</v>
      </c>
      <c r="E5220" t="s">
        <v>406</v>
      </c>
      <c r="F5220">
        <v>0</v>
      </c>
    </row>
    <row r="5221" spans="1:6" x14ac:dyDescent="0.35">
      <c r="A5221" t="s">
        <v>5300</v>
      </c>
      <c r="B5221">
        <v>1992</v>
      </c>
      <c r="C5221" t="s">
        <v>56</v>
      </c>
      <c r="D5221" t="s">
        <v>73</v>
      </c>
      <c r="E5221" t="s">
        <v>74</v>
      </c>
      <c r="F5221">
        <v>1</v>
      </c>
    </row>
    <row r="5222" spans="1:6" x14ac:dyDescent="0.35">
      <c r="A5222" t="s">
        <v>5301</v>
      </c>
      <c r="B5222">
        <v>1992</v>
      </c>
      <c r="C5222" t="s">
        <v>56</v>
      </c>
      <c r="D5222" t="s">
        <v>73</v>
      </c>
      <c r="E5222" t="s">
        <v>74</v>
      </c>
      <c r="F5222">
        <v>1</v>
      </c>
    </row>
    <row r="5223" spans="1:6" x14ac:dyDescent="0.35">
      <c r="A5223" t="s">
        <v>5302</v>
      </c>
      <c r="B5223">
        <v>1992</v>
      </c>
      <c r="C5223" t="s">
        <v>54</v>
      </c>
      <c r="D5223" t="s">
        <v>73</v>
      </c>
      <c r="E5223" t="s">
        <v>74</v>
      </c>
      <c r="F5223">
        <v>1</v>
      </c>
    </row>
    <row r="5224" spans="1:6" x14ac:dyDescent="0.35">
      <c r="A5224" t="s">
        <v>5303</v>
      </c>
      <c r="B5224">
        <v>1992</v>
      </c>
      <c r="C5224" t="s">
        <v>55</v>
      </c>
      <c r="D5224" t="s">
        <v>117</v>
      </c>
      <c r="E5224" t="s">
        <v>74</v>
      </c>
      <c r="F5224">
        <v>0</v>
      </c>
    </row>
    <row r="5225" spans="1:6" x14ac:dyDescent="0.35">
      <c r="A5225" t="s">
        <v>5304</v>
      </c>
      <c r="B5225">
        <v>1992</v>
      </c>
      <c r="C5225" t="s">
        <v>55</v>
      </c>
      <c r="D5225" t="s">
        <v>117</v>
      </c>
      <c r="E5225" t="s">
        <v>74</v>
      </c>
      <c r="F5225">
        <v>0</v>
      </c>
    </row>
    <row r="5226" spans="1:6" x14ac:dyDescent="0.35">
      <c r="A5226" t="s">
        <v>5305</v>
      </c>
      <c r="B5226">
        <v>1992</v>
      </c>
      <c r="C5226" t="s">
        <v>54</v>
      </c>
      <c r="D5226" t="s">
        <v>73</v>
      </c>
      <c r="E5226" t="s">
        <v>74</v>
      </c>
      <c r="F5226">
        <v>1</v>
      </c>
    </row>
    <row r="5227" spans="1:6" x14ac:dyDescent="0.35">
      <c r="A5227" t="s">
        <v>5306</v>
      </c>
      <c r="B5227">
        <v>1992</v>
      </c>
      <c r="C5227" t="s">
        <v>55</v>
      </c>
      <c r="D5227" t="s">
        <v>73</v>
      </c>
      <c r="E5227" t="s">
        <v>74</v>
      </c>
      <c r="F5227">
        <v>1</v>
      </c>
    </row>
    <row r="5228" spans="1:6" x14ac:dyDescent="0.35">
      <c r="A5228" t="s">
        <v>5307</v>
      </c>
      <c r="B5228">
        <v>1992</v>
      </c>
      <c r="C5228" t="s">
        <v>56</v>
      </c>
      <c r="D5228" t="s">
        <v>73</v>
      </c>
      <c r="E5228" t="s">
        <v>74</v>
      </c>
      <c r="F5228">
        <v>1</v>
      </c>
    </row>
    <row r="5229" spans="1:6" x14ac:dyDescent="0.35">
      <c r="A5229" t="s">
        <v>5308</v>
      </c>
      <c r="B5229">
        <v>1992</v>
      </c>
      <c r="C5229" t="s">
        <v>56</v>
      </c>
      <c r="D5229" t="s">
        <v>73</v>
      </c>
      <c r="E5229" t="s">
        <v>74</v>
      </c>
      <c r="F5229">
        <v>1</v>
      </c>
    </row>
    <row r="5230" spans="1:6" x14ac:dyDescent="0.35">
      <c r="A5230" t="s">
        <v>5309</v>
      </c>
      <c r="B5230">
        <v>1992</v>
      </c>
      <c r="C5230" t="s">
        <v>56</v>
      </c>
      <c r="D5230" t="s">
        <v>73</v>
      </c>
      <c r="E5230" t="s">
        <v>74</v>
      </c>
      <c r="F5230">
        <v>1</v>
      </c>
    </row>
    <row r="5231" spans="1:6" x14ac:dyDescent="0.35">
      <c r="A5231" t="s">
        <v>5310</v>
      </c>
      <c r="B5231">
        <v>1992</v>
      </c>
      <c r="C5231" t="s">
        <v>56</v>
      </c>
      <c r="D5231" t="s">
        <v>117</v>
      </c>
      <c r="E5231" t="s">
        <v>74</v>
      </c>
      <c r="F5231">
        <v>1</v>
      </c>
    </row>
    <row r="5232" spans="1:6" x14ac:dyDescent="0.35">
      <c r="A5232" t="s">
        <v>5311</v>
      </c>
      <c r="B5232">
        <v>1992</v>
      </c>
      <c r="C5232" t="s">
        <v>56</v>
      </c>
      <c r="D5232" t="s">
        <v>73</v>
      </c>
      <c r="E5232" t="s">
        <v>74</v>
      </c>
      <c r="F5232">
        <v>1</v>
      </c>
    </row>
    <row r="5233" spans="1:6" x14ac:dyDescent="0.35">
      <c r="A5233" t="s">
        <v>5312</v>
      </c>
      <c r="B5233">
        <v>1992</v>
      </c>
      <c r="C5233" t="s">
        <v>56</v>
      </c>
      <c r="D5233" t="s">
        <v>73</v>
      </c>
      <c r="E5233" t="s">
        <v>74</v>
      </c>
      <c r="F5233">
        <v>1</v>
      </c>
    </row>
    <row r="5234" spans="1:6" x14ac:dyDescent="0.35">
      <c r="A5234" t="s">
        <v>5313</v>
      </c>
      <c r="B5234">
        <v>1992</v>
      </c>
      <c r="C5234" t="s">
        <v>56</v>
      </c>
      <c r="D5234" t="s">
        <v>73</v>
      </c>
      <c r="E5234" t="s">
        <v>74</v>
      </c>
      <c r="F5234">
        <v>1</v>
      </c>
    </row>
    <row r="5235" spans="1:6" x14ac:dyDescent="0.35">
      <c r="A5235" t="s">
        <v>5314</v>
      </c>
      <c r="B5235">
        <v>1992</v>
      </c>
      <c r="C5235" t="s">
        <v>55</v>
      </c>
      <c r="D5235" t="s">
        <v>73</v>
      </c>
      <c r="E5235" t="s">
        <v>74</v>
      </c>
      <c r="F5235">
        <v>1</v>
      </c>
    </row>
    <row r="5236" spans="1:6" x14ac:dyDescent="0.35">
      <c r="A5236" t="s">
        <v>5315</v>
      </c>
      <c r="B5236">
        <v>1992</v>
      </c>
      <c r="C5236" t="s">
        <v>54</v>
      </c>
      <c r="D5236" t="s">
        <v>73</v>
      </c>
      <c r="E5236" t="s">
        <v>74</v>
      </c>
      <c r="F5236">
        <v>1</v>
      </c>
    </row>
    <row r="5237" spans="1:6" x14ac:dyDescent="0.35">
      <c r="A5237" t="s">
        <v>5316</v>
      </c>
      <c r="B5237">
        <v>1992</v>
      </c>
      <c r="C5237" t="s">
        <v>54</v>
      </c>
      <c r="D5237" t="s">
        <v>73</v>
      </c>
      <c r="E5237" t="s">
        <v>74</v>
      </c>
      <c r="F5237">
        <v>1</v>
      </c>
    </row>
    <row r="5238" spans="1:6" x14ac:dyDescent="0.35">
      <c r="A5238" t="s">
        <v>5317</v>
      </c>
      <c r="B5238">
        <v>1992</v>
      </c>
      <c r="C5238" t="s">
        <v>54</v>
      </c>
      <c r="D5238" t="s">
        <v>117</v>
      </c>
      <c r="E5238" t="s">
        <v>74</v>
      </c>
      <c r="F5238">
        <v>0</v>
      </c>
    </row>
    <row r="5239" spans="1:6" x14ac:dyDescent="0.35">
      <c r="A5239" t="s">
        <v>5318</v>
      </c>
      <c r="B5239">
        <v>1992</v>
      </c>
      <c r="C5239" t="s">
        <v>54</v>
      </c>
      <c r="D5239" t="s">
        <v>73</v>
      </c>
      <c r="E5239" t="s">
        <v>74</v>
      </c>
      <c r="F5239">
        <v>1</v>
      </c>
    </row>
    <row r="5240" spans="1:6" x14ac:dyDescent="0.35">
      <c r="A5240" t="s">
        <v>5319</v>
      </c>
      <c r="B5240">
        <v>1992</v>
      </c>
      <c r="C5240" t="s">
        <v>54</v>
      </c>
      <c r="D5240" t="s">
        <v>73</v>
      </c>
      <c r="E5240" t="s">
        <v>74</v>
      </c>
      <c r="F5240">
        <v>1</v>
      </c>
    </row>
    <row r="5241" spans="1:6" x14ac:dyDescent="0.35">
      <c r="A5241" t="s">
        <v>5320</v>
      </c>
      <c r="B5241">
        <v>1992</v>
      </c>
      <c r="C5241" t="s">
        <v>55</v>
      </c>
      <c r="D5241" t="s">
        <v>73</v>
      </c>
      <c r="E5241" t="s">
        <v>74</v>
      </c>
      <c r="F5241">
        <v>1</v>
      </c>
    </row>
    <row r="5242" spans="1:6" x14ac:dyDescent="0.35">
      <c r="A5242" t="s">
        <v>5321</v>
      </c>
      <c r="B5242">
        <v>1992</v>
      </c>
      <c r="C5242" t="s">
        <v>55</v>
      </c>
      <c r="D5242" t="s">
        <v>73</v>
      </c>
      <c r="E5242" t="s">
        <v>74</v>
      </c>
      <c r="F5242">
        <v>1</v>
      </c>
    </row>
    <row r="5243" spans="1:6" x14ac:dyDescent="0.35">
      <c r="A5243" t="s">
        <v>5322</v>
      </c>
      <c r="B5243">
        <v>1992</v>
      </c>
      <c r="C5243" t="s">
        <v>56</v>
      </c>
      <c r="D5243" t="s">
        <v>73</v>
      </c>
      <c r="E5243" t="s">
        <v>406</v>
      </c>
      <c r="F5243">
        <v>1</v>
      </c>
    </row>
    <row r="5244" spans="1:6" x14ac:dyDescent="0.35">
      <c r="A5244" t="s">
        <v>5323</v>
      </c>
      <c r="B5244">
        <v>1992</v>
      </c>
      <c r="C5244" t="s">
        <v>56</v>
      </c>
      <c r="D5244" t="s">
        <v>73</v>
      </c>
      <c r="E5244" t="s">
        <v>406</v>
      </c>
      <c r="F5244">
        <v>1</v>
      </c>
    </row>
    <row r="5245" spans="1:6" x14ac:dyDescent="0.35">
      <c r="A5245" t="s">
        <v>5324</v>
      </c>
      <c r="B5245">
        <v>1992</v>
      </c>
      <c r="C5245" t="s">
        <v>56</v>
      </c>
      <c r="D5245" t="s">
        <v>73</v>
      </c>
      <c r="E5245" t="s">
        <v>406</v>
      </c>
      <c r="F5245">
        <v>1</v>
      </c>
    </row>
    <row r="5246" spans="1:6" x14ac:dyDescent="0.35">
      <c r="A5246" t="s">
        <v>5325</v>
      </c>
      <c r="B5246">
        <v>1992</v>
      </c>
      <c r="C5246" t="s">
        <v>56</v>
      </c>
      <c r="D5246" t="s">
        <v>73</v>
      </c>
      <c r="E5246" t="s">
        <v>406</v>
      </c>
      <c r="F5246">
        <v>1</v>
      </c>
    </row>
    <row r="5247" spans="1:6" x14ac:dyDescent="0.35">
      <c r="A5247" t="s">
        <v>5326</v>
      </c>
      <c r="B5247">
        <v>1992</v>
      </c>
      <c r="C5247" t="s">
        <v>54</v>
      </c>
      <c r="D5247" t="s">
        <v>73</v>
      </c>
      <c r="E5247" t="s">
        <v>406</v>
      </c>
      <c r="F5247">
        <v>1</v>
      </c>
    </row>
    <row r="5248" spans="1:6" x14ac:dyDescent="0.35">
      <c r="A5248" t="s">
        <v>5327</v>
      </c>
      <c r="B5248">
        <v>1992</v>
      </c>
      <c r="C5248" t="s">
        <v>55</v>
      </c>
      <c r="D5248" t="s">
        <v>73</v>
      </c>
      <c r="E5248" t="s">
        <v>406</v>
      </c>
      <c r="F5248">
        <v>1</v>
      </c>
    </row>
    <row r="5249" spans="1:6" x14ac:dyDescent="0.35">
      <c r="A5249" t="s">
        <v>5328</v>
      </c>
      <c r="B5249">
        <v>1992</v>
      </c>
      <c r="C5249" t="s">
        <v>56</v>
      </c>
      <c r="D5249" t="s">
        <v>73</v>
      </c>
      <c r="E5249" t="s">
        <v>406</v>
      </c>
      <c r="F5249">
        <v>1</v>
      </c>
    </row>
    <row r="5250" spans="1:6" x14ac:dyDescent="0.35">
      <c r="A5250" t="s">
        <v>5329</v>
      </c>
      <c r="B5250">
        <v>1992</v>
      </c>
      <c r="C5250" t="s">
        <v>56</v>
      </c>
      <c r="D5250" t="s">
        <v>73</v>
      </c>
      <c r="E5250" t="s">
        <v>406</v>
      </c>
      <c r="F5250">
        <v>1</v>
      </c>
    </row>
    <row r="5251" spans="1:6" x14ac:dyDescent="0.35">
      <c r="A5251" t="s">
        <v>5330</v>
      </c>
      <c r="B5251">
        <v>1992</v>
      </c>
      <c r="C5251" t="s">
        <v>56</v>
      </c>
      <c r="D5251" t="s">
        <v>73</v>
      </c>
      <c r="E5251" t="s">
        <v>406</v>
      </c>
      <c r="F5251">
        <v>1</v>
      </c>
    </row>
    <row r="5252" spans="1:6" x14ac:dyDescent="0.35">
      <c r="A5252" t="s">
        <v>5331</v>
      </c>
      <c r="B5252">
        <v>1992</v>
      </c>
      <c r="C5252" t="s">
        <v>56</v>
      </c>
      <c r="D5252" t="s">
        <v>73</v>
      </c>
      <c r="E5252" t="s">
        <v>406</v>
      </c>
      <c r="F5252">
        <v>1</v>
      </c>
    </row>
    <row r="5253" spans="1:6" x14ac:dyDescent="0.35">
      <c r="A5253" t="s">
        <v>5332</v>
      </c>
      <c r="B5253">
        <v>1992</v>
      </c>
      <c r="C5253" t="s">
        <v>55</v>
      </c>
      <c r="D5253" t="s">
        <v>73</v>
      </c>
      <c r="E5253" t="s">
        <v>406</v>
      </c>
      <c r="F5253">
        <v>1</v>
      </c>
    </row>
    <row r="5254" spans="1:6" x14ac:dyDescent="0.35">
      <c r="A5254" t="s">
        <v>5333</v>
      </c>
      <c r="B5254">
        <v>1992</v>
      </c>
      <c r="C5254" t="s">
        <v>55</v>
      </c>
      <c r="D5254" t="s">
        <v>73</v>
      </c>
      <c r="E5254" t="s">
        <v>406</v>
      </c>
      <c r="F5254">
        <v>1</v>
      </c>
    </row>
    <row r="5255" spans="1:6" x14ac:dyDescent="0.35">
      <c r="A5255" t="s">
        <v>5334</v>
      </c>
      <c r="B5255">
        <v>1992</v>
      </c>
      <c r="C5255" t="s">
        <v>55</v>
      </c>
      <c r="D5255" t="s">
        <v>117</v>
      </c>
      <c r="E5255" t="s">
        <v>406</v>
      </c>
      <c r="F5255">
        <v>0</v>
      </c>
    </row>
    <row r="5256" spans="1:6" x14ac:dyDescent="0.35">
      <c r="A5256" t="s">
        <v>5335</v>
      </c>
      <c r="B5256">
        <v>1992</v>
      </c>
      <c r="C5256" t="s">
        <v>56</v>
      </c>
      <c r="D5256" t="s">
        <v>73</v>
      </c>
      <c r="E5256" t="s">
        <v>406</v>
      </c>
      <c r="F5256">
        <v>1</v>
      </c>
    </row>
    <row r="5257" spans="1:6" x14ac:dyDescent="0.35">
      <c r="A5257" t="s">
        <v>5336</v>
      </c>
      <c r="B5257">
        <v>1992</v>
      </c>
      <c r="C5257" t="s">
        <v>56</v>
      </c>
      <c r="D5257" t="s">
        <v>73</v>
      </c>
      <c r="E5257" t="s">
        <v>406</v>
      </c>
      <c r="F5257">
        <v>1</v>
      </c>
    </row>
    <row r="5258" spans="1:6" x14ac:dyDescent="0.35">
      <c r="A5258" t="s">
        <v>5337</v>
      </c>
      <c r="B5258">
        <v>1992</v>
      </c>
      <c r="C5258" t="s">
        <v>56</v>
      </c>
      <c r="D5258" t="s">
        <v>73</v>
      </c>
      <c r="E5258" t="s">
        <v>406</v>
      </c>
      <c r="F5258">
        <v>1</v>
      </c>
    </row>
    <row r="5259" spans="1:6" x14ac:dyDescent="0.35">
      <c r="A5259" t="s">
        <v>5338</v>
      </c>
      <c r="B5259">
        <v>1992</v>
      </c>
      <c r="C5259" t="s">
        <v>56</v>
      </c>
      <c r="D5259" t="s">
        <v>73</v>
      </c>
      <c r="E5259" t="s">
        <v>406</v>
      </c>
      <c r="F5259">
        <v>1</v>
      </c>
    </row>
    <row r="5260" spans="1:6" x14ac:dyDescent="0.35">
      <c r="A5260" t="s">
        <v>5339</v>
      </c>
      <c r="B5260">
        <v>1992</v>
      </c>
      <c r="C5260" t="s">
        <v>54</v>
      </c>
      <c r="D5260" t="s">
        <v>73</v>
      </c>
      <c r="E5260" t="s">
        <v>406</v>
      </c>
      <c r="F5260">
        <v>1</v>
      </c>
    </row>
    <row r="5261" spans="1:6" x14ac:dyDescent="0.35">
      <c r="A5261" t="s">
        <v>5340</v>
      </c>
      <c r="B5261">
        <v>1992</v>
      </c>
      <c r="C5261" t="s">
        <v>55</v>
      </c>
      <c r="D5261" t="s">
        <v>117</v>
      </c>
      <c r="E5261" t="s">
        <v>406</v>
      </c>
      <c r="F5261">
        <v>0</v>
      </c>
    </row>
    <row r="5262" spans="1:6" x14ac:dyDescent="0.35">
      <c r="A5262" t="s">
        <v>5341</v>
      </c>
      <c r="B5262">
        <v>1992</v>
      </c>
      <c r="C5262" t="s">
        <v>55</v>
      </c>
      <c r="D5262" t="s">
        <v>73</v>
      </c>
      <c r="E5262" t="s">
        <v>406</v>
      </c>
      <c r="F5262">
        <v>1</v>
      </c>
    </row>
    <row r="5263" spans="1:6" x14ac:dyDescent="0.35">
      <c r="A5263" t="s">
        <v>5342</v>
      </c>
      <c r="B5263">
        <v>1992</v>
      </c>
      <c r="C5263" t="s">
        <v>55</v>
      </c>
      <c r="D5263" t="s">
        <v>73</v>
      </c>
      <c r="E5263" t="s">
        <v>74</v>
      </c>
      <c r="F5263">
        <v>1</v>
      </c>
    </row>
    <row r="5264" spans="1:6" x14ac:dyDescent="0.35">
      <c r="A5264" t="s">
        <v>5343</v>
      </c>
      <c r="B5264">
        <v>1992</v>
      </c>
      <c r="C5264" t="s">
        <v>55</v>
      </c>
      <c r="D5264" t="s">
        <v>73</v>
      </c>
      <c r="E5264" t="s">
        <v>74</v>
      </c>
      <c r="F5264">
        <v>1</v>
      </c>
    </row>
    <row r="5265" spans="1:6" x14ac:dyDescent="0.35">
      <c r="A5265" t="s">
        <v>5344</v>
      </c>
      <c r="B5265">
        <v>1992</v>
      </c>
      <c r="C5265" t="s">
        <v>56</v>
      </c>
      <c r="D5265" t="s">
        <v>73</v>
      </c>
      <c r="E5265" t="s">
        <v>74</v>
      </c>
      <c r="F5265">
        <v>1</v>
      </c>
    </row>
    <row r="5266" spans="1:6" x14ac:dyDescent="0.35">
      <c r="A5266" t="s">
        <v>5345</v>
      </c>
      <c r="B5266">
        <v>1992</v>
      </c>
      <c r="C5266" t="s">
        <v>56</v>
      </c>
      <c r="D5266" t="s">
        <v>73</v>
      </c>
      <c r="E5266" t="s">
        <v>74</v>
      </c>
      <c r="F5266">
        <v>1</v>
      </c>
    </row>
    <row r="5267" spans="1:6" x14ac:dyDescent="0.35">
      <c r="A5267" t="s">
        <v>5346</v>
      </c>
      <c r="B5267">
        <v>1992</v>
      </c>
      <c r="C5267" t="s">
        <v>56</v>
      </c>
      <c r="D5267" t="s">
        <v>117</v>
      </c>
      <c r="E5267" t="s">
        <v>74</v>
      </c>
      <c r="F5267">
        <v>1</v>
      </c>
    </row>
    <row r="5268" spans="1:6" x14ac:dyDescent="0.35">
      <c r="A5268" t="s">
        <v>5347</v>
      </c>
      <c r="B5268">
        <v>1992</v>
      </c>
      <c r="C5268" t="s">
        <v>56</v>
      </c>
      <c r="D5268" t="s">
        <v>73</v>
      </c>
      <c r="E5268" t="s">
        <v>74</v>
      </c>
      <c r="F5268">
        <v>1</v>
      </c>
    </row>
    <row r="5269" spans="1:6" x14ac:dyDescent="0.35">
      <c r="A5269" t="s">
        <v>5348</v>
      </c>
      <c r="B5269">
        <v>1992</v>
      </c>
      <c r="C5269" t="s">
        <v>56</v>
      </c>
      <c r="D5269" t="s">
        <v>117</v>
      </c>
      <c r="E5269" t="s">
        <v>74</v>
      </c>
      <c r="F5269">
        <v>1</v>
      </c>
    </row>
    <row r="5270" spans="1:6" x14ac:dyDescent="0.35">
      <c r="A5270" t="s">
        <v>5349</v>
      </c>
      <c r="B5270">
        <v>1992</v>
      </c>
      <c r="C5270" t="s">
        <v>56</v>
      </c>
      <c r="D5270" t="s">
        <v>73</v>
      </c>
      <c r="E5270" t="s">
        <v>74</v>
      </c>
      <c r="F5270">
        <v>1</v>
      </c>
    </row>
    <row r="5271" spans="1:6" x14ac:dyDescent="0.35">
      <c r="A5271" t="s">
        <v>5350</v>
      </c>
      <c r="B5271">
        <v>1992</v>
      </c>
      <c r="C5271" t="s">
        <v>56</v>
      </c>
      <c r="D5271" t="s">
        <v>117</v>
      </c>
      <c r="E5271" t="s">
        <v>74</v>
      </c>
      <c r="F5271">
        <v>1</v>
      </c>
    </row>
    <row r="5272" spans="1:6" x14ac:dyDescent="0.35">
      <c r="A5272" t="s">
        <v>5351</v>
      </c>
      <c r="B5272">
        <v>1992</v>
      </c>
      <c r="C5272" t="s">
        <v>55</v>
      </c>
      <c r="D5272" t="s">
        <v>73</v>
      </c>
      <c r="E5272" t="s">
        <v>406</v>
      </c>
      <c r="F5272">
        <v>1</v>
      </c>
    </row>
    <row r="5273" spans="1:6" x14ac:dyDescent="0.35">
      <c r="A5273" t="s">
        <v>5352</v>
      </c>
      <c r="B5273">
        <v>1992</v>
      </c>
      <c r="C5273" t="s">
        <v>55</v>
      </c>
      <c r="D5273" t="s">
        <v>117</v>
      </c>
      <c r="E5273" t="s">
        <v>406</v>
      </c>
      <c r="F5273">
        <v>0</v>
      </c>
    </row>
    <row r="5274" spans="1:6" x14ac:dyDescent="0.35">
      <c r="A5274" t="s">
        <v>5353</v>
      </c>
      <c r="B5274">
        <v>1992</v>
      </c>
      <c r="C5274" t="s">
        <v>56</v>
      </c>
      <c r="D5274" t="s">
        <v>73</v>
      </c>
      <c r="E5274" t="s">
        <v>406</v>
      </c>
      <c r="F5274">
        <v>1</v>
      </c>
    </row>
    <row r="5275" spans="1:6" x14ac:dyDescent="0.35">
      <c r="A5275" t="s">
        <v>5354</v>
      </c>
      <c r="B5275">
        <v>1992</v>
      </c>
      <c r="C5275" t="s">
        <v>56</v>
      </c>
      <c r="D5275" t="s">
        <v>117</v>
      </c>
      <c r="E5275" t="s">
        <v>406</v>
      </c>
      <c r="F5275">
        <v>1</v>
      </c>
    </row>
    <row r="5276" spans="1:6" x14ac:dyDescent="0.35">
      <c r="A5276" t="s">
        <v>5355</v>
      </c>
      <c r="B5276">
        <v>1992</v>
      </c>
      <c r="C5276" t="s">
        <v>56</v>
      </c>
      <c r="D5276" t="s">
        <v>73</v>
      </c>
      <c r="E5276" t="s">
        <v>406</v>
      </c>
      <c r="F5276">
        <v>1</v>
      </c>
    </row>
    <row r="5277" spans="1:6" x14ac:dyDescent="0.35">
      <c r="A5277" t="s">
        <v>5356</v>
      </c>
      <c r="B5277">
        <v>1992</v>
      </c>
      <c r="C5277" t="s">
        <v>54</v>
      </c>
      <c r="D5277" t="s">
        <v>73</v>
      </c>
      <c r="E5277" t="s">
        <v>74</v>
      </c>
      <c r="F5277">
        <v>1</v>
      </c>
    </row>
    <row r="5278" spans="1:6" x14ac:dyDescent="0.35">
      <c r="A5278" t="s">
        <v>5357</v>
      </c>
      <c r="B5278">
        <v>1992</v>
      </c>
      <c r="C5278" t="s">
        <v>54</v>
      </c>
      <c r="D5278" t="s">
        <v>73</v>
      </c>
      <c r="E5278" t="s">
        <v>74</v>
      </c>
      <c r="F5278">
        <v>1</v>
      </c>
    </row>
    <row r="5279" spans="1:6" x14ac:dyDescent="0.35">
      <c r="A5279" t="s">
        <v>5358</v>
      </c>
      <c r="B5279">
        <v>1992</v>
      </c>
      <c r="C5279" t="s">
        <v>55</v>
      </c>
      <c r="D5279" t="s">
        <v>73</v>
      </c>
      <c r="E5279" t="s">
        <v>484</v>
      </c>
      <c r="F5279">
        <v>1</v>
      </c>
    </row>
    <row r="5280" spans="1:6" x14ac:dyDescent="0.35">
      <c r="A5280" t="s">
        <v>5359</v>
      </c>
      <c r="B5280">
        <v>1992</v>
      </c>
      <c r="C5280" t="s">
        <v>55</v>
      </c>
      <c r="D5280" t="s">
        <v>117</v>
      </c>
      <c r="E5280" t="s">
        <v>484</v>
      </c>
      <c r="F5280">
        <v>0</v>
      </c>
    </row>
    <row r="5281" spans="1:6" x14ac:dyDescent="0.35">
      <c r="A5281" t="s">
        <v>5360</v>
      </c>
      <c r="B5281">
        <v>1992</v>
      </c>
      <c r="C5281" t="s">
        <v>55</v>
      </c>
      <c r="D5281" t="s">
        <v>117</v>
      </c>
      <c r="E5281" t="s">
        <v>484</v>
      </c>
      <c r="F5281">
        <v>0</v>
      </c>
    </row>
    <row r="5282" spans="1:6" x14ac:dyDescent="0.35">
      <c r="A5282" t="s">
        <v>5361</v>
      </c>
      <c r="B5282">
        <v>1992</v>
      </c>
      <c r="C5282" t="s">
        <v>55</v>
      </c>
      <c r="D5282" t="s">
        <v>73</v>
      </c>
      <c r="E5282" t="s">
        <v>484</v>
      </c>
      <c r="F5282">
        <v>1</v>
      </c>
    </row>
    <row r="5283" spans="1:6" x14ac:dyDescent="0.35">
      <c r="A5283" t="s">
        <v>5362</v>
      </c>
      <c r="B5283">
        <v>1992</v>
      </c>
      <c r="C5283" t="s">
        <v>55</v>
      </c>
      <c r="D5283" t="s">
        <v>117</v>
      </c>
      <c r="E5283" t="s">
        <v>484</v>
      </c>
      <c r="F5283">
        <v>0</v>
      </c>
    </row>
    <row r="5284" spans="1:6" x14ac:dyDescent="0.35">
      <c r="A5284" t="s">
        <v>5363</v>
      </c>
      <c r="B5284">
        <v>1992</v>
      </c>
      <c r="C5284" t="s">
        <v>55</v>
      </c>
      <c r="D5284" t="s">
        <v>73</v>
      </c>
      <c r="E5284" t="s">
        <v>484</v>
      </c>
      <c r="F5284">
        <v>1</v>
      </c>
    </row>
    <row r="5285" spans="1:6" x14ac:dyDescent="0.35">
      <c r="A5285" t="s">
        <v>5364</v>
      </c>
      <c r="B5285">
        <v>1992</v>
      </c>
      <c r="C5285" t="s">
        <v>55</v>
      </c>
      <c r="D5285" t="s">
        <v>117</v>
      </c>
      <c r="E5285" t="s">
        <v>484</v>
      </c>
      <c r="F5285">
        <v>0</v>
      </c>
    </row>
    <row r="5286" spans="1:6" x14ac:dyDescent="0.35">
      <c r="A5286" t="s">
        <v>5365</v>
      </c>
      <c r="B5286">
        <v>1992</v>
      </c>
      <c r="C5286" t="s">
        <v>55</v>
      </c>
      <c r="D5286" t="s">
        <v>73</v>
      </c>
      <c r="E5286" t="s">
        <v>484</v>
      </c>
      <c r="F5286">
        <v>1</v>
      </c>
    </row>
    <row r="5287" spans="1:6" x14ac:dyDescent="0.35">
      <c r="A5287" t="s">
        <v>5366</v>
      </c>
      <c r="B5287">
        <v>1992</v>
      </c>
      <c r="C5287" t="s">
        <v>55</v>
      </c>
      <c r="D5287" t="s">
        <v>73</v>
      </c>
      <c r="E5287" t="s">
        <v>484</v>
      </c>
      <c r="F5287">
        <v>1</v>
      </c>
    </row>
    <row r="5288" spans="1:6" x14ac:dyDescent="0.35">
      <c r="A5288" t="s">
        <v>5367</v>
      </c>
      <c r="B5288">
        <v>1992</v>
      </c>
      <c r="C5288" t="s">
        <v>55</v>
      </c>
      <c r="D5288" t="s">
        <v>73</v>
      </c>
      <c r="E5288" t="s">
        <v>74</v>
      </c>
      <c r="F5288">
        <v>1</v>
      </c>
    </row>
    <row r="5289" spans="1:6" x14ac:dyDescent="0.35">
      <c r="A5289" t="s">
        <v>5368</v>
      </c>
      <c r="B5289">
        <v>1992</v>
      </c>
      <c r="C5289" t="s">
        <v>56</v>
      </c>
      <c r="D5289" t="s">
        <v>73</v>
      </c>
      <c r="E5289" t="s">
        <v>74</v>
      </c>
      <c r="F5289">
        <v>1</v>
      </c>
    </row>
    <row r="5290" spans="1:6" x14ac:dyDescent="0.35">
      <c r="A5290" t="s">
        <v>5369</v>
      </c>
      <c r="B5290">
        <v>1992</v>
      </c>
      <c r="C5290" t="s">
        <v>56</v>
      </c>
      <c r="D5290" t="s">
        <v>117</v>
      </c>
      <c r="E5290" t="s">
        <v>74</v>
      </c>
      <c r="F5290">
        <v>1</v>
      </c>
    </row>
    <row r="5291" spans="1:6" x14ac:dyDescent="0.35">
      <c r="A5291" t="s">
        <v>5370</v>
      </c>
      <c r="B5291">
        <v>1992</v>
      </c>
      <c r="C5291" t="s">
        <v>56</v>
      </c>
      <c r="D5291" t="s">
        <v>73</v>
      </c>
      <c r="E5291" t="s">
        <v>74</v>
      </c>
      <c r="F5291">
        <v>1</v>
      </c>
    </row>
    <row r="5292" spans="1:6" x14ac:dyDescent="0.35">
      <c r="A5292" t="s">
        <v>5371</v>
      </c>
      <c r="B5292">
        <v>1992</v>
      </c>
      <c r="C5292" t="s">
        <v>56</v>
      </c>
      <c r="D5292" t="s">
        <v>73</v>
      </c>
      <c r="E5292" t="s">
        <v>74</v>
      </c>
      <c r="F5292">
        <v>1</v>
      </c>
    </row>
    <row r="5293" spans="1:6" x14ac:dyDescent="0.35">
      <c r="A5293" t="s">
        <v>5372</v>
      </c>
      <c r="B5293">
        <v>1992</v>
      </c>
      <c r="C5293" t="s">
        <v>56</v>
      </c>
      <c r="D5293" t="s">
        <v>73</v>
      </c>
      <c r="E5293" t="s">
        <v>74</v>
      </c>
      <c r="F5293">
        <v>1</v>
      </c>
    </row>
    <row r="5294" spans="1:6" x14ac:dyDescent="0.35">
      <c r="A5294" t="s">
        <v>5373</v>
      </c>
      <c r="B5294">
        <v>1992</v>
      </c>
      <c r="C5294" t="s">
        <v>56</v>
      </c>
      <c r="D5294" t="s">
        <v>117</v>
      </c>
      <c r="E5294" t="s">
        <v>74</v>
      </c>
      <c r="F5294">
        <v>1</v>
      </c>
    </row>
    <row r="5295" spans="1:6" x14ac:dyDescent="0.35">
      <c r="A5295" t="s">
        <v>5374</v>
      </c>
      <c r="B5295">
        <v>1992</v>
      </c>
      <c r="C5295" t="s">
        <v>56</v>
      </c>
      <c r="D5295" t="s">
        <v>73</v>
      </c>
      <c r="E5295" t="s">
        <v>74</v>
      </c>
      <c r="F5295">
        <v>1</v>
      </c>
    </row>
    <row r="5296" spans="1:6" x14ac:dyDescent="0.35">
      <c r="A5296" t="s">
        <v>5375</v>
      </c>
      <c r="B5296">
        <v>1992</v>
      </c>
      <c r="C5296" t="s">
        <v>56</v>
      </c>
      <c r="D5296" t="s">
        <v>73</v>
      </c>
      <c r="E5296" t="s">
        <v>74</v>
      </c>
      <c r="F5296">
        <v>1</v>
      </c>
    </row>
    <row r="5297" spans="1:6" x14ac:dyDescent="0.35">
      <c r="A5297" t="s">
        <v>5376</v>
      </c>
      <c r="B5297">
        <v>1992</v>
      </c>
      <c r="C5297" t="s">
        <v>56</v>
      </c>
      <c r="D5297" t="s">
        <v>73</v>
      </c>
      <c r="E5297" t="s">
        <v>74</v>
      </c>
      <c r="F5297">
        <v>1</v>
      </c>
    </row>
    <row r="5298" spans="1:6" x14ac:dyDescent="0.35">
      <c r="A5298" t="s">
        <v>5377</v>
      </c>
      <c r="B5298">
        <v>1992</v>
      </c>
      <c r="C5298" t="s">
        <v>54</v>
      </c>
      <c r="D5298" t="s">
        <v>73</v>
      </c>
      <c r="E5298" t="s">
        <v>74</v>
      </c>
      <c r="F5298">
        <v>1</v>
      </c>
    </row>
    <row r="5299" spans="1:6" x14ac:dyDescent="0.35">
      <c r="A5299" t="s">
        <v>5378</v>
      </c>
      <c r="B5299">
        <v>1992</v>
      </c>
      <c r="C5299" t="s">
        <v>56</v>
      </c>
      <c r="D5299" t="s">
        <v>73</v>
      </c>
      <c r="E5299" t="s">
        <v>74</v>
      </c>
      <c r="F5299">
        <v>1</v>
      </c>
    </row>
    <row r="5300" spans="1:6" x14ac:dyDescent="0.35">
      <c r="A5300" t="s">
        <v>5379</v>
      </c>
      <c r="B5300">
        <v>1992</v>
      </c>
      <c r="C5300" t="s">
        <v>56</v>
      </c>
      <c r="D5300" t="s">
        <v>117</v>
      </c>
      <c r="E5300" t="s">
        <v>74</v>
      </c>
      <c r="F5300">
        <v>1</v>
      </c>
    </row>
    <row r="5301" spans="1:6" x14ac:dyDescent="0.35">
      <c r="A5301" t="s">
        <v>5380</v>
      </c>
      <c r="B5301">
        <v>1992</v>
      </c>
      <c r="C5301" t="s">
        <v>56</v>
      </c>
      <c r="D5301" t="s">
        <v>73</v>
      </c>
      <c r="E5301" t="s">
        <v>74</v>
      </c>
      <c r="F5301">
        <v>1</v>
      </c>
    </row>
    <row r="5302" spans="1:6" x14ac:dyDescent="0.35">
      <c r="A5302" t="s">
        <v>5381</v>
      </c>
      <c r="B5302">
        <v>1992</v>
      </c>
      <c r="C5302" t="s">
        <v>56</v>
      </c>
      <c r="D5302" t="s">
        <v>73</v>
      </c>
      <c r="E5302" t="s">
        <v>74</v>
      </c>
      <c r="F5302">
        <v>1</v>
      </c>
    </row>
    <row r="5303" spans="1:6" x14ac:dyDescent="0.35">
      <c r="A5303" t="s">
        <v>5382</v>
      </c>
      <c r="B5303">
        <v>1992</v>
      </c>
      <c r="C5303" t="s">
        <v>56</v>
      </c>
      <c r="D5303" t="s">
        <v>117</v>
      </c>
      <c r="E5303" t="s">
        <v>74</v>
      </c>
      <c r="F5303">
        <v>1</v>
      </c>
    </row>
    <row r="5304" spans="1:6" x14ac:dyDescent="0.35">
      <c r="A5304" t="s">
        <v>5383</v>
      </c>
      <c r="B5304">
        <v>1992</v>
      </c>
      <c r="C5304" t="s">
        <v>55</v>
      </c>
      <c r="D5304" t="s">
        <v>73</v>
      </c>
      <c r="E5304" t="s">
        <v>74</v>
      </c>
      <c r="F5304">
        <v>1</v>
      </c>
    </row>
    <row r="5305" spans="1:6" x14ac:dyDescent="0.35">
      <c r="A5305" t="s">
        <v>5384</v>
      </c>
      <c r="B5305">
        <v>1992</v>
      </c>
      <c r="C5305" t="s">
        <v>54</v>
      </c>
      <c r="D5305" t="s">
        <v>73</v>
      </c>
      <c r="E5305" t="s">
        <v>74</v>
      </c>
      <c r="F5305">
        <v>1</v>
      </c>
    </row>
    <row r="5306" spans="1:6" x14ac:dyDescent="0.35">
      <c r="A5306" t="s">
        <v>5385</v>
      </c>
      <c r="B5306">
        <v>1992</v>
      </c>
      <c r="C5306" t="s">
        <v>54</v>
      </c>
      <c r="D5306" t="s">
        <v>73</v>
      </c>
      <c r="E5306" t="s">
        <v>74</v>
      </c>
      <c r="F5306">
        <v>1</v>
      </c>
    </row>
    <row r="5307" spans="1:6" x14ac:dyDescent="0.35">
      <c r="A5307" t="s">
        <v>5386</v>
      </c>
      <c r="B5307">
        <v>1992</v>
      </c>
      <c r="C5307" t="s">
        <v>54</v>
      </c>
      <c r="D5307" t="s">
        <v>73</v>
      </c>
      <c r="E5307" t="s">
        <v>74</v>
      </c>
      <c r="F5307">
        <v>1</v>
      </c>
    </row>
    <row r="5308" spans="1:6" x14ac:dyDescent="0.35">
      <c r="A5308" t="s">
        <v>5387</v>
      </c>
      <c r="B5308">
        <v>1992</v>
      </c>
      <c r="C5308" t="s">
        <v>56</v>
      </c>
      <c r="D5308" t="s">
        <v>117</v>
      </c>
      <c r="E5308" t="s">
        <v>74</v>
      </c>
      <c r="F5308">
        <v>1</v>
      </c>
    </row>
    <row r="5309" spans="1:6" x14ac:dyDescent="0.35">
      <c r="A5309" t="s">
        <v>5388</v>
      </c>
      <c r="B5309">
        <v>1992</v>
      </c>
      <c r="C5309" t="s">
        <v>54</v>
      </c>
      <c r="D5309" t="s">
        <v>73</v>
      </c>
      <c r="E5309" t="s">
        <v>74</v>
      </c>
      <c r="F5309">
        <v>1</v>
      </c>
    </row>
    <row r="5310" spans="1:6" x14ac:dyDescent="0.35">
      <c r="A5310" t="s">
        <v>5389</v>
      </c>
      <c r="B5310">
        <v>1992</v>
      </c>
      <c r="C5310" t="s">
        <v>54</v>
      </c>
      <c r="D5310" t="s">
        <v>73</v>
      </c>
      <c r="E5310" t="s">
        <v>74</v>
      </c>
      <c r="F5310">
        <v>1</v>
      </c>
    </row>
    <row r="5311" spans="1:6" x14ac:dyDescent="0.35">
      <c r="A5311" t="s">
        <v>5390</v>
      </c>
      <c r="B5311">
        <v>1992</v>
      </c>
      <c r="C5311" t="s">
        <v>56</v>
      </c>
      <c r="D5311" t="s">
        <v>73</v>
      </c>
      <c r="E5311" t="s">
        <v>74</v>
      </c>
      <c r="F5311">
        <v>1</v>
      </c>
    </row>
    <row r="5312" spans="1:6" x14ac:dyDescent="0.35">
      <c r="A5312" t="s">
        <v>5391</v>
      </c>
      <c r="B5312">
        <v>1992</v>
      </c>
      <c r="C5312" t="s">
        <v>56</v>
      </c>
      <c r="D5312" t="s">
        <v>73</v>
      </c>
      <c r="E5312" t="s">
        <v>74</v>
      </c>
      <c r="F5312">
        <v>1</v>
      </c>
    </row>
    <row r="5313" spans="1:6" x14ac:dyDescent="0.35">
      <c r="A5313" t="s">
        <v>5392</v>
      </c>
      <c r="B5313">
        <v>1992</v>
      </c>
      <c r="C5313" t="s">
        <v>56</v>
      </c>
      <c r="D5313" t="s">
        <v>117</v>
      </c>
      <c r="E5313" t="s">
        <v>74</v>
      </c>
      <c r="F5313">
        <v>1</v>
      </c>
    </row>
    <row r="5314" spans="1:6" x14ac:dyDescent="0.35">
      <c r="A5314" t="s">
        <v>5393</v>
      </c>
      <c r="B5314">
        <v>1992</v>
      </c>
      <c r="C5314" t="s">
        <v>56</v>
      </c>
      <c r="D5314" t="s">
        <v>73</v>
      </c>
      <c r="E5314" t="s">
        <v>74</v>
      </c>
      <c r="F5314">
        <v>1</v>
      </c>
    </row>
    <row r="5315" spans="1:6" x14ac:dyDescent="0.35">
      <c r="A5315" t="s">
        <v>5394</v>
      </c>
      <c r="B5315">
        <v>1992</v>
      </c>
      <c r="C5315" t="s">
        <v>56</v>
      </c>
      <c r="D5315" t="s">
        <v>73</v>
      </c>
      <c r="E5315" t="s">
        <v>74</v>
      </c>
      <c r="F5315">
        <v>1</v>
      </c>
    </row>
    <row r="5316" spans="1:6" x14ac:dyDescent="0.35">
      <c r="A5316" t="s">
        <v>5395</v>
      </c>
      <c r="B5316">
        <v>1992</v>
      </c>
      <c r="C5316" t="s">
        <v>56</v>
      </c>
      <c r="D5316" t="s">
        <v>73</v>
      </c>
      <c r="E5316" t="s">
        <v>74</v>
      </c>
      <c r="F5316">
        <v>1</v>
      </c>
    </row>
    <row r="5317" spans="1:6" x14ac:dyDescent="0.35">
      <c r="A5317" t="s">
        <v>5396</v>
      </c>
      <c r="B5317">
        <v>1992</v>
      </c>
      <c r="C5317" t="s">
        <v>56</v>
      </c>
      <c r="D5317" t="s">
        <v>73</v>
      </c>
      <c r="E5317" t="s">
        <v>406</v>
      </c>
      <c r="F5317">
        <v>1</v>
      </c>
    </row>
    <row r="5318" spans="1:6" x14ac:dyDescent="0.35">
      <c r="A5318" t="s">
        <v>5397</v>
      </c>
      <c r="B5318">
        <v>1992</v>
      </c>
      <c r="C5318" t="s">
        <v>56</v>
      </c>
      <c r="D5318" t="s">
        <v>117</v>
      </c>
      <c r="E5318" t="s">
        <v>406</v>
      </c>
      <c r="F5318">
        <v>1</v>
      </c>
    </row>
    <row r="5319" spans="1:6" x14ac:dyDescent="0.35">
      <c r="A5319" t="s">
        <v>5398</v>
      </c>
      <c r="B5319">
        <v>1992</v>
      </c>
      <c r="C5319" t="s">
        <v>56</v>
      </c>
      <c r="D5319" t="s">
        <v>117</v>
      </c>
      <c r="E5319" t="s">
        <v>406</v>
      </c>
      <c r="F5319">
        <v>1</v>
      </c>
    </row>
    <row r="5320" spans="1:6" x14ac:dyDescent="0.35">
      <c r="A5320" t="s">
        <v>5399</v>
      </c>
      <c r="B5320">
        <v>1992</v>
      </c>
      <c r="C5320" t="s">
        <v>56</v>
      </c>
      <c r="D5320" t="s">
        <v>73</v>
      </c>
      <c r="E5320" t="s">
        <v>406</v>
      </c>
      <c r="F5320">
        <v>1</v>
      </c>
    </row>
    <row r="5321" spans="1:6" x14ac:dyDescent="0.35">
      <c r="A5321" t="s">
        <v>5400</v>
      </c>
      <c r="B5321">
        <v>1992</v>
      </c>
      <c r="C5321" t="s">
        <v>56</v>
      </c>
      <c r="D5321" t="s">
        <v>117</v>
      </c>
      <c r="E5321" t="s">
        <v>406</v>
      </c>
      <c r="F5321">
        <v>1</v>
      </c>
    </row>
    <row r="5322" spans="1:6" x14ac:dyDescent="0.35">
      <c r="A5322" t="s">
        <v>5401</v>
      </c>
      <c r="B5322">
        <v>1992</v>
      </c>
      <c r="C5322" t="s">
        <v>56</v>
      </c>
      <c r="D5322" t="s">
        <v>117</v>
      </c>
      <c r="E5322" t="s">
        <v>406</v>
      </c>
      <c r="F5322">
        <v>1</v>
      </c>
    </row>
    <row r="5323" spans="1:6" x14ac:dyDescent="0.35">
      <c r="A5323" t="s">
        <v>5402</v>
      </c>
      <c r="B5323">
        <v>1992</v>
      </c>
      <c r="C5323" t="s">
        <v>54</v>
      </c>
      <c r="D5323" t="s">
        <v>73</v>
      </c>
      <c r="E5323" t="s">
        <v>406</v>
      </c>
      <c r="F5323">
        <v>1</v>
      </c>
    </row>
    <row r="5324" spans="1:6" x14ac:dyDescent="0.35">
      <c r="A5324" t="s">
        <v>5403</v>
      </c>
      <c r="B5324">
        <v>1992</v>
      </c>
      <c r="C5324" t="s">
        <v>56</v>
      </c>
      <c r="D5324" t="s">
        <v>73</v>
      </c>
      <c r="E5324" t="s">
        <v>406</v>
      </c>
      <c r="F5324">
        <v>1</v>
      </c>
    </row>
    <row r="5325" spans="1:6" x14ac:dyDescent="0.35">
      <c r="A5325" t="s">
        <v>5404</v>
      </c>
      <c r="B5325">
        <v>1992</v>
      </c>
      <c r="C5325" t="s">
        <v>56</v>
      </c>
      <c r="D5325" t="s">
        <v>117</v>
      </c>
      <c r="E5325" t="s">
        <v>406</v>
      </c>
      <c r="F5325">
        <v>1</v>
      </c>
    </row>
    <row r="5326" spans="1:6" x14ac:dyDescent="0.35">
      <c r="A5326" t="s">
        <v>5405</v>
      </c>
      <c r="B5326">
        <v>1992</v>
      </c>
      <c r="C5326" t="s">
        <v>54</v>
      </c>
      <c r="D5326" t="s">
        <v>73</v>
      </c>
      <c r="E5326" t="s">
        <v>406</v>
      </c>
      <c r="F5326">
        <v>1</v>
      </c>
    </row>
    <row r="5327" spans="1:6" x14ac:dyDescent="0.35">
      <c r="A5327" t="s">
        <v>5406</v>
      </c>
      <c r="B5327">
        <v>1992</v>
      </c>
      <c r="C5327" t="s">
        <v>54</v>
      </c>
      <c r="D5327" t="s">
        <v>73</v>
      </c>
      <c r="E5327" t="s">
        <v>406</v>
      </c>
      <c r="F5327">
        <v>1</v>
      </c>
    </row>
    <row r="5328" spans="1:6" x14ac:dyDescent="0.35">
      <c r="A5328" t="s">
        <v>5407</v>
      </c>
      <c r="B5328">
        <v>1992</v>
      </c>
      <c r="C5328" t="s">
        <v>54</v>
      </c>
      <c r="D5328" t="s">
        <v>73</v>
      </c>
      <c r="E5328" t="s">
        <v>406</v>
      </c>
      <c r="F5328">
        <v>1</v>
      </c>
    </row>
    <row r="5329" spans="1:6" x14ac:dyDescent="0.35">
      <c r="A5329" t="s">
        <v>5408</v>
      </c>
      <c r="B5329">
        <v>1992</v>
      </c>
      <c r="C5329" t="s">
        <v>56</v>
      </c>
      <c r="D5329" t="s">
        <v>73</v>
      </c>
      <c r="E5329" t="s">
        <v>406</v>
      </c>
      <c r="F5329">
        <v>1</v>
      </c>
    </row>
    <row r="5330" spans="1:6" x14ac:dyDescent="0.35">
      <c r="A5330" t="s">
        <v>5409</v>
      </c>
      <c r="B5330">
        <v>1992</v>
      </c>
      <c r="C5330" t="s">
        <v>56</v>
      </c>
      <c r="D5330" t="s">
        <v>117</v>
      </c>
      <c r="E5330" t="s">
        <v>406</v>
      </c>
      <c r="F5330">
        <v>1</v>
      </c>
    </row>
    <row r="5331" spans="1:6" x14ac:dyDescent="0.35">
      <c r="A5331" t="s">
        <v>5410</v>
      </c>
      <c r="B5331">
        <v>1992</v>
      </c>
      <c r="C5331" t="s">
        <v>55</v>
      </c>
      <c r="D5331" t="s">
        <v>73</v>
      </c>
      <c r="E5331" t="s">
        <v>406</v>
      </c>
      <c r="F5331">
        <v>1</v>
      </c>
    </row>
    <row r="5332" spans="1:6" x14ac:dyDescent="0.35">
      <c r="A5332" t="s">
        <v>5411</v>
      </c>
      <c r="B5332">
        <v>1992</v>
      </c>
      <c r="C5332" t="s">
        <v>56</v>
      </c>
      <c r="D5332" t="s">
        <v>117</v>
      </c>
      <c r="E5332" t="s">
        <v>406</v>
      </c>
      <c r="F5332">
        <v>1</v>
      </c>
    </row>
    <row r="5333" spans="1:6" x14ac:dyDescent="0.35">
      <c r="A5333" t="s">
        <v>5412</v>
      </c>
      <c r="B5333">
        <v>1992</v>
      </c>
      <c r="C5333" t="s">
        <v>56</v>
      </c>
      <c r="D5333" t="s">
        <v>117</v>
      </c>
      <c r="E5333" t="s">
        <v>406</v>
      </c>
      <c r="F5333">
        <v>1</v>
      </c>
    </row>
    <row r="5334" spans="1:6" x14ac:dyDescent="0.35">
      <c r="A5334" t="s">
        <v>5413</v>
      </c>
      <c r="B5334">
        <v>1992</v>
      </c>
      <c r="C5334" t="s">
        <v>56</v>
      </c>
      <c r="D5334" t="s">
        <v>73</v>
      </c>
      <c r="E5334" t="s">
        <v>406</v>
      </c>
      <c r="F5334">
        <v>1</v>
      </c>
    </row>
    <row r="5335" spans="1:6" x14ac:dyDescent="0.35">
      <c r="A5335" t="s">
        <v>5414</v>
      </c>
      <c r="B5335">
        <v>1992</v>
      </c>
      <c r="C5335" t="s">
        <v>56</v>
      </c>
      <c r="D5335" t="s">
        <v>73</v>
      </c>
      <c r="E5335" t="s">
        <v>406</v>
      </c>
      <c r="F5335">
        <v>1</v>
      </c>
    </row>
    <row r="5336" spans="1:6" x14ac:dyDescent="0.35">
      <c r="A5336" t="s">
        <v>5415</v>
      </c>
      <c r="B5336">
        <v>1992</v>
      </c>
      <c r="C5336" t="s">
        <v>56</v>
      </c>
      <c r="D5336" t="s">
        <v>117</v>
      </c>
      <c r="E5336" t="s">
        <v>406</v>
      </c>
      <c r="F5336">
        <v>1</v>
      </c>
    </row>
    <row r="5337" spans="1:6" x14ac:dyDescent="0.35">
      <c r="A5337" t="s">
        <v>5416</v>
      </c>
      <c r="B5337">
        <v>1992</v>
      </c>
      <c r="C5337" t="s">
        <v>56</v>
      </c>
      <c r="D5337" t="s">
        <v>73</v>
      </c>
      <c r="E5337" t="s">
        <v>406</v>
      </c>
      <c r="F5337">
        <v>1</v>
      </c>
    </row>
    <row r="5338" spans="1:6" x14ac:dyDescent="0.35">
      <c r="A5338" t="s">
        <v>5417</v>
      </c>
      <c r="B5338">
        <v>1992</v>
      </c>
      <c r="C5338" t="s">
        <v>56</v>
      </c>
      <c r="D5338" t="s">
        <v>73</v>
      </c>
      <c r="E5338" t="s">
        <v>406</v>
      </c>
      <c r="F5338">
        <v>1</v>
      </c>
    </row>
    <row r="5339" spans="1:6" x14ac:dyDescent="0.35">
      <c r="A5339" t="s">
        <v>5418</v>
      </c>
      <c r="B5339">
        <v>1992</v>
      </c>
      <c r="C5339" t="s">
        <v>56</v>
      </c>
      <c r="D5339" t="s">
        <v>117</v>
      </c>
      <c r="E5339" t="s">
        <v>406</v>
      </c>
      <c r="F5339">
        <v>1</v>
      </c>
    </row>
    <row r="5340" spans="1:6" x14ac:dyDescent="0.35">
      <c r="A5340" t="s">
        <v>5419</v>
      </c>
      <c r="B5340">
        <v>1992</v>
      </c>
      <c r="C5340" t="s">
        <v>54</v>
      </c>
      <c r="D5340" t="s">
        <v>73</v>
      </c>
      <c r="E5340" t="s">
        <v>406</v>
      </c>
      <c r="F5340">
        <v>1</v>
      </c>
    </row>
    <row r="5341" spans="1:6" x14ac:dyDescent="0.35">
      <c r="A5341" t="s">
        <v>5420</v>
      </c>
      <c r="B5341">
        <v>1992</v>
      </c>
      <c r="C5341" t="s">
        <v>54</v>
      </c>
      <c r="D5341" t="s">
        <v>117</v>
      </c>
      <c r="E5341" t="s">
        <v>406</v>
      </c>
      <c r="F5341">
        <v>0</v>
      </c>
    </row>
    <row r="5342" spans="1:6" x14ac:dyDescent="0.35">
      <c r="A5342" t="s">
        <v>5421</v>
      </c>
      <c r="B5342">
        <v>1992</v>
      </c>
      <c r="C5342" t="s">
        <v>56</v>
      </c>
      <c r="D5342" t="s">
        <v>73</v>
      </c>
      <c r="E5342" t="s">
        <v>406</v>
      </c>
      <c r="F5342">
        <v>1</v>
      </c>
    </row>
    <row r="5343" spans="1:6" x14ac:dyDescent="0.35">
      <c r="A5343" t="s">
        <v>5422</v>
      </c>
      <c r="B5343">
        <v>1992</v>
      </c>
      <c r="C5343" t="s">
        <v>56</v>
      </c>
      <c r="D5343" t="s">
        <v>117</v>
      </c>
      <c r="E5343" t="s">
        <v>406</v>
      </c>
      <c r="F5343">
        <v>1</v>
      </c>
    </row>
    <row r="5344" spans="1:6" x14ac:dyDescent="0.35">
      <c r="A5344" t="s">
        <v>5423</v>
      </c>
      <c r="B5344">
        <v>1992</v>
      </c>
      <c r="C5344" t="s">
        <v>56</v>
      </c>
      <c r="D5344" t="s">
        <v>73</v>
      </c>
      <c r="E5344" t="s">
        <v>406</v>
      </c>
      <c r="F5344">
        <v>1</v>
      </c>
    </row>
    <row r="5345" spans="1:6" x14ac:dyDescent="0.35">
      <c r="A5345" t="s">
        <v>5424</v>
      </c>
      <c r="B5345">
        <v>1992</v>
      </c>
      <c r="C5345" t="s">
        <v>56</v>
      </c>
      <c r="D5345" t="s">
        <v>73</v>
      </c>
      <c r="E5345" t="s">
        <v>406</v>
      </c>
      <c r="F5345">
        <v>1</v>
      </c>
    </row>
    <row r="5346" spans="1:6" x14ac:dyDescent="0.35">
      <c r="A5346" t="s">
        <v>5425</v>
      </c>
      <c r="B5346">
        <v>1992</v>
      </c>
      <c r="C5346" t="s">
        <v>56</v>
      </c>
      <c r="D5346" t="s">
        <v>73</v>
      </c>
      <c r="E5346" t="s">
        <v>406</v>
      </c>
      <c r="F5346">
        <v>1</v>
      </c>
    </row>
    <row r="5347" spans="1:6" x14ac:dyDescent="0.35">
      <c r="A5347" t="s">
        <v>5426</v>
      </c>
      <c r="B5347">
        <v>1992</v>
      </c>
      <c r="C5347" t="s">
        <v>56</v>
      </c>
      <c r="D5347" t="s">
        <v>441</v>
      </c>
      <c r="E5347" t="s">
        <v>406</v>
      </c>
      <c r="F5347">
        <v>1</v>
      </c>
    </row>
    <row r="5348" spans="1:6" x14ac:dyDescent="0.35">
      <c r="A5348" t="s">
        <v>5427</v>
      </c>
      <c r="B5348">
        <v>1992</v>
      </c>
      <c r="C5348" t="s">
        <v>56</v>
      </c>
      <c r="D5348" t="s">
        <v>73</v>
      </c>
      <c r="E5348" t="s">
        <v>406</v>
      </c>
      <c r="F5348">
        <v>1</v>
      </c>
    </row>
    <row r="5349" spans="1:6" x14ac:dyDescent="0.35">
      <c r="A5349" t="s">
        <v>5428</v>
      </c>
      <c r="B5349">
        <v>1992</v>
      </c>
      <c r="C5349" t="s">
        <v>54</v>
      </c>
      <c r="D5349" t="s">
        <v>73</v>
      </c>
      <c r="E5349" t="s">
        <v>74</v>
      </c>
      <c r="F5349">
        <v>1</v>
      </c>
    </row>
    <row r="5350" spans="1:6" x14ac:dyDescent="0.35">
      <c r="A5350" t="s">
        <v>5429</v>
      </c>
      <c r="B5350">
        <v>1992</v>
      </c>
      <c r="C5350" t="s">
        <v>54</v>
      </c>
      <c r="D5350" t="s">
        <v>73</v>
      </c>
      <c r="E5350" t="s">
        <v>74</v>
      </c>
      <c r="F5350">
        <v>1</v>
      </c>
    </row>
    <row r="5351" spans="1:6" x14ac:dyDescent="0.35">
      <c r="A5351" t="s">
        <v>5430</v>
      </c>
      <c r="B5351">
        <v>1992</v>
      </c>
      <c r="C5351" t="s">
        <v>56</v>
      </c>
      <c r="D5351" t="s">
        <v>73</v>
      </c>
      <c r="E5351" t="s">
        <v>74</v>
      </c>
      <c r="F5351">
        <v>1</v>
      </c>
    </row>
    <row r="5352" spans="1:6" x14ac:dyDescent="0.35">
      <c r="A5352" t="s">
        <v>5431</v>
      </c>
      <c r="B5352">
        <v>1992</v>
      </c>
      <c r="C5352" t="s">
        <v>54</v>
      </c>
      <c r="D5352" t="s">
        <v>73</v>
      </c>
      <c r="E5352" t="s">
        <v>74</v>
      </c>
      <c r="F5352">
        <v>1</v>
      </c>
    </row>
    <row r="5353" spans="1:6" x14ac:dyDescent="0.35">
      <c r="A5353" t="s">
        <v>5432</v>
      </c>
      <c r="B5353">
        <v>1992</v>
      </c>
      <c r="C5353" t="s">
        <v>56</v>
      </c>
      <c r="D5353" t="s">
        <v>73</v>
      </c>
      <c r="E5353" t="s">
        <v>74</v>
      </c>
      <c r="F5353">
        <v>1</v>
      </c>
    </row>
    <row r="5354" spans="1:6" x14ac:dyDescent="0.35">
      <c r="A5354" t="s">
        <v>5433</v>
      </c>
      <c r="B5354">
        <v>1992</v>
      </c>
      <c r="C5354" t="s">
        <v>56</v>
      </c>
      <c r="D5354" t="s">
        <v>73</v>
      </c>
      <c r="E5354" t="s">
        <v>74</v>
      </c>
      <c r="F5354">
        <v>1</v>
      </c>
    </row>
    <row r="5355" spans="1:6" x14ac:dyDescent="0.35">
      <c r="A5355" t="s">
        <v>5434</v>
      </c>
      <c r="B5355">
        <v>1992</v>
      </c>
      <c r="C5355" t="s">
        <v>56</v>
      </c>
      <c r="D5355" t="s">
        <v>73</v>
      </c>
      <c r="E5355" t="s">
        <v>74</v>
      </c>
      <c r="F5355">
        <v>1</v>
      </c>
    </row>
    <row r="5356" spans="1:6" x14ac:dyDescent="0.35">
      <c r="A5356" t="s">
        <v>5435</v>
      </c>
      <c r="B5356">
        <v>1992</v>
      </c>
      <c r="C5356" t="s">
        <v>56</v>
      </c>
      <c r="D5356" t="s">
        <v>117</v>
      </c>
      <c r="E5356" t="s">
        <v>74</v>
      </c>
      <c r="F5356">
        <v>1</v>
      </c>
    </row>
    <row r="5357" spans="1:6" x14ac:dyDescent="0.35">
      <c r="A5357" t="s">
        <v>5436</v>
      </c>
      <c r="B5357">
        <v>1992</v>
      </c>
      <c r="C5357" t="s">
        <v>56</v>
      </c>
      <c r="D5357" t="s">
        <v>117</v>
      </c>
      <c r="E5357" t="s">
        <v>74</v>
      </c>
      <c r="F5357">
        <v>1</v>
      </c>
    </row>
    <row r="5358" spans="1:6" x14ac:dyDescent="0.35">
      <c r="A5358" t="s">
        <v>5437</v>
      </c>
      <c r="B5358">
        <v>1992</v>
      </c>
      <c r="C5358" t="s">
        <v>56</v>
      </c>
      <c r="D5358" t="s">
        <v>73</v>
      </c>
      <c r="E5358" t="s">
        <v>74</v>
      </c>
      <c r="F5358">
        <v>1</v>
      </c>
    </row>
    <row r="5359" spans="1:6" x14ac:dyDescent="0.35">
      <c r="A5359" t="s">
        <v>5438</v>
      </c>
      <c r="B5359">
        <v>1992</v>
      </c>
      <c r="C5359" t="s">
        <v>56</v>
      </c>
      <c r="D5359" t="s">
        <v>73</v>
      </c>
      <c r="E5359" t="s">
        <v>74</v>
      </c>
      <c r="F5359">
        <v>1</v>
      </c>
    </row>
    <row r="5360" spans="1:6" x14ac:dyDescent="0.35">
      <c r="A5360" t="s">
        <v>5439</v>
      </c>
      <c r="B5360">
        <v>1992</v>
      </c>
      <c r="C5360" t="s">
        <v>56</v>
      </c>
      <c r="D5360" t="s">
        <v>73</v>
      </c>
      <c r="E5360" t="s">
        <v>74</v>
      </c>
      <c r="F5360">
        <v>1</v>
      </c>
    </row>
    <row r="5361" spans="1:6" x14ac:dyDescent="0.35">
      <c r="A5361" t="s">
        <v>5440</v>
      </c>
      <c r="B5361">
        <v>1992</v>
      </c>
      <c r="C5361" t="s">
        <v>56</v>
      </c>
      <c r="D5361" t="s">
        <v>73</v>
      </c>
      <c r="E5361" t="s">
        <v>74</v>
      </c>
      <c r="F5361">
        <v>1</v>
      </c>
    </row>
    <row r="5362" spans="1:6" x14ac:dyDescent="0.35">
      <c r="A5362" t="s">
        <v>5441</v>
      </c>
      <c r="B5362">
        <v>1992</v>
      </c>
      <c r="C5362" t="s">
        <v>56</v>
      </c>
      <c r="D5362" t="s">
        <v>73</v>
      </c>
      <c r="E5362" t="s">
        <v>74</v>
      </c>
      <c r="F5362">
        <v>1</v>
      </c>
    </row>
    <row r="5363" spans="1:6" x14ac:dyDescent="0.35">
      <c r="A5363" t="s">
        <v>5442</v>
      </c>
      <c r="B5363">
        <v>1992</v>
      </c>
      <c r="C5363" t="s">
        <v>54</v>
      </c>
      <c r="D5363" t="s">
        <v>73</v>
      </c>
      <c r="E5363" t="s">
        <v>74</v>
      </c>
      <c r="F5363">
        <v>1</v>
      </c>
    </row>
    <row r="5364" spans="1:6" x14ac:dyDescent="0.35">
      <c r="A5364" t="s">
        <v>5443</v>
      </c>
      <c r="B5364">
        <v>1992</v>
      </c>
      <c r="C5364" t="s">
        <v>54</v>
      </c>
      <c r="D5364" t="s">
        <v>73</v>
      </c>
      <c r="E5364" t="s">
        <v>74</v>
      </c>
      <c r="F5364">
        <v>1</v>
      </c>
    </row>
    <row r="5365" spans="1:6" x14ac:dyDescent="0.35">
      <c r="A5365" t="s">
        <v>5444</v>
      </c>
      <c r="B5365">
        <v>1992</v>
      </c>
      <c r="C5365" t="s">
        <v>54</v>
      </c>
      <c r="D5365" t="s">
        <v>73</v>
      </c>
      <c r="E5365" t="s">
        <v>74</v>
      </c>
      <c r="F5365">
        <v>1</v>
      </c>
    </row>
    <row r="5366" spans="1:6" x14ac:dyDescent="0.35">
      <c r="A5366" t="s">
        <v>5445</v>
      </c>
      <c r="B5366">
        <v>1992</v>
      </c>
      <c r="C5366" t="s">
        <v>56</v>
      </c>
      <c r="D5366" t="s">
        <v>73</v>
      </c>
      <c r="E5366" t="s">
        <v>74</v>
      </c>
      <c r="F5366">
        <v>1</v>
      </c>
    </row>
    <row r="5367" spans="1:6" x14ac:dyDescent="0.35">
      <c r="A5367" t="s">
        <v>5446</v>
      </c>
      <c r="B5367">
        <v>1992</v>
      </c>
      <c r="C5367" t="s">
        <v>56</v>
      </c>
      <c r="D5367" t="s">
        <v>73</v>
      </c>
      <c r="E5367" t="s">
        <v>74</v>
      </c>
      <c r="F5367">
        <v>1</v>
      </c>
    </row>
    <row r="5368" spans="1:6" x14ac:dyDescent="0.35">
      <c r="A5368" t="s">
        <v>5447</v>
      </c>
      <c r="B5368">
        <v>1992</v>
      </c>
      <c r="C5368" t="s">
        <v>55</v>
      </c>
      <c r="D5368" t="s">
        <v>73</v>
      </c>
      <c r="E5368" t="s">
        <v>74</v>
      </c>
      <c r="F5368">
        <v>1</v>
      </c>
    </row>
    <row r="5369" spans="1:6" x14ac:dyDescent="0.35">
      <c r="A5369" t="s">
        <v>5448</v>
      </c>
      <c r="B5369">
        <v>1992</v>
      </c>
      <c r="C5369" t="s">
        <v>55</v>
      </c>
      <c r="D5369" t="s">
        <v>117</v>
      </c>
      <c r="E5369" t="s">
        <v>74</v>
      </c>
      <c r="F5369">
        <v>0</v>
      </c>
    </row>
    <row r="5370" spans="1:6" x14ac:dyDescent="0.35">
      <c r="A5370" t="s">
        <v>5449</v>
      </c>
      <c r="B5370">
        <v>1992</v>
      </c>
      <c r="C5370" t="s">
        <v>55</v>
      </c>
      <c r="D5370" t="s">
        <v>73</v>
      </c>
      <c r="E5370" t="s">
        <v>74</v>
      </c>
      <c r="F5370">
        <v>1</v>
      </c>
    </row>
    <row r="5371" spans="1:6" x14ac:dyDescent="0.35">
      <c r="A5371" t="s">
        <v>5450</v>
      </c>
      <c r="B5371">
        <v>1992</v>
      </c>
      <c r="C5371" t="s">
        <v>56</v>
      </c>
      <c r="D5371" t="s">
        <v>73</v>
      </c>
      <c r="E5371" t="s">
        <v>74</v>
      </c>
      <c r="F5371">
        <v>1</v>
      </c>
    </row>
    <row r="5372" spans="1:6" x14ac:dyDescent="0.35">
      <c r="A5372" t="s">
        <v>5451</v>
      </c>
      <c r="B5372">
        <v>1992</v>
      </c>
      <c r="C5372" t="s">
        <v>55</v>
      </c>
      <c r="D5372" t="s">
        <v>117</v>
      </c>
      <c r="E5372" t="s">
        <v>74</v>
      </c>
      <c r="F5372">
        <v>0</v>
      </c>
    </row>
    <row r="5373" spans="1:6" x14ac:dyDescent="0.35">
      <c r="A5373" t="s">
        <v>5452</v>
      </c>
      <c r="B5373">
        <v>1992</v>
      </c>
      <c r="C5373" t="s">
        <v>54</v>
      </c>
      <c r="D5373" t="s">
        <v>73</v>
      </c>
      <c r="E5373" t="s">
        <v>74</v>
      </c>
      <c r="F5373">
        <v>1</v>
      </c>
    </row>
    <row r="5374" spans="1:6" x14ac:dyDescent="0.35">
      <c r="A5374" t="s">
        <v>5453</v>
      </c>
      <c r="B5374">
        <v>1992</v>
      </c>
      <c r="C5374" t="s">
        <v>54</v>
      </c>
      <c r="D5374" t="s">
        <v>117</v>
      </c>
      <c r="E5374" t="s">
        <v>74</v>
      </c>
      <c r="F5374">
        <v>0</v>
      </c>
    </row>
    <row r="5375" spans="1:6" x14ac:dyDescent="0.35">
      <c r="A5375" t="s">
        <v>5454</v>
      </c>
      <c r="B5375">
        <v>1992</v>
      </c>
      <c r="C5375" t="s">
        <v>54</v>
      </c>
      <c r="D5375" t="s">
        <v>73</v>
      </c>
      <c r="E5375" t="s">
        <v>74</v>
      </c>
      <c r="F5375">
        <v>1</v>
      </c>
    </row>
    <row r="5376" spans="1:6" x14ac:dyDescent="0.35">
      <c r="A5376" t="s">
        <v>5455</v>
      </c>
      <c r="B5376">
        <v>1992</v>
      </c>
      <c r="C5376" t="s">
        <v>55</v>
      </c>
      <c r="D5376" t="s">
        <v>73</v>
      </c>
      <c r="E5376" t="s">
        <v>74</v>
      </c>
      <c r="F5376">
        <v>1</v>
      </c>
    </row>
    <row r="5377" spans="1:6" x14ac:dyDescent="0.35">
      <c r="A5377" t="s">
        <v>5456</v>
      </c>
      <c r="B5377">
        <v>1992</v>
      </c>
      <c r="C5377" t="s">
        <v>55</v>
      </c>
      <c r="D5377" t="s">
        <v>117</v>
      </c>
      <c r="E5377" t="s">
        <v>74</v>
      </c>
      <c r="F5377">
        <v>0</v>
      </c>
    </row>
    <row r="5378" spans="1:6" x14ac:dyDescent="0.35">
      <c r="A5378" t="s">
        <v>5457</v>
      </c>
      <c r="B5378">
        <v>1992</v>
      </c>
      <c r="C5378" t="s">
        <v>55</v>
      </c>
      <c r="D5378" t="s">
        <v>441</v>
      </c>
      <c r="E5378" t="s">
        <v>74</v>
      </c>
      <c r="F5378">
        <v>1</v>
      </c>
    </row>
    <row r="5379" spans="1:6" x14ac:dyDescent="0.35">
      <c r="A5379" t="s">
        <v>5458</v>
      </c>
      <c r="B5379">
        <v>1992</v>
      </c>
      <c r="C5379" t="s">
        <v>54</v>
      </c>
      <c r="D5379" t="s">
        <v>117</v>
      </c>
      <c r="E5379" t="s">
        <v>74</v>
      </c>
      <c r="F5379">
        <v>0</v>
      </c>
    </row>
    <row r="5380" spans="1:6" x14ac:dyDescent="0.35">
      <c r="A5380" t="s">
        <v>5459</v>
      </c>
      <c r="B5380">
        <v>1992</v>
      </c>
      <c r="C5380" t="s">
        <v>55</v>
      </c>
      <c r="D5380" t="s">
        <v>73</v>
      </c>
      <c r="E5380" t="s">
        <v>74</v>
      </c>
      <c r="F5380">
        <v>1</v>
      </c>
    </row>
    <row r="5381" spans="1:6" x14ac:dyDescent="0.35">
      <c r="A5381" t="s">
        <v>5460</v>
      </c>
      <c r="B5381">
        <v>1992</v>
      </c>
      <c r="C5381" t="s">
        <v>55</v>
      </c>
      <c r="D5381" t="s">
        <v>73</v>
      </c>
      <c r="E5381" t="s">
        <v>74</v>
      </c>
      <c r="F5381">
        <v>1</v>
      </c>
    </row>
    <row r="5382" spans="1:6" x14ac:dyDescent="0.35">
      <c r="A5382" t="s">
        <v>5461</v>
      </c>
      <c r="B5382">
        <v>1992</v>
      </c>
      <c r="C5382" t="s">
        <v>55</v>
      </c>
      <c r="D5382" t="s">
        <v>73</v>
      </c>
      <c r="E5382" t="s">
        <v>74</v>
      </c>
      <c r="F5382">
        <v>1</v>
      </c>
    </row>
    <row r="5383" spans="1:6" x14ac:dyDescent="0.35">
      <c r="A5383" t="s">
        <v>5462</v>
      </c>
      <c r="B5383">
        <v>1992</v>
      </c>
      <c r="C5383" t="s">
        <v>54</v>
      </c>
      <c r="D5383" t="s">
        <v>73</v>
      </c>
      <c r="E5383" t="s">
        <v>74</v>
      </c>
      <c r="F5383">
        <v>1</v>
      </c>
    </row>
    <row r="5384" spans="1:6" x14ac:dyDescent="0.35">
      <c r="A5384" t="s">
        <v>5463</v>
      </c>
      <c r="B5384">
        <v>1992</v>
      </c>
      <c r="C5384" t="s">
        <v>54</v>
      </c>
      <c r="D5384" t="s">
        <v>117</v>
      </c>
      <c r="E5384" t="s">
        <v>74</v>
      </c>
      <c r="F5384">
        <v>0</v>
      </c>
    </row>
    <row r="5385" spans="1:6" x14ac:dyDescent="0.35">
      <c r="A5385" t="s">
        <v>5464</v>
      </c>
      <c r="B5385">
        <v>1992</v>
      </c>
      <c r="C5385" t="s">
        <v>54</v>
      </c>
      <c r="D5385" t="s">
        <v>73</v>
      </c>
      <c r="E5385" t="s">
        <v>74</v>
      </c>
      <c r="F5385">
        <v>1</v>
      </c>
    </row>
    <row r="5386" spans="1:6" x14ac:dyDescent="0.35">
      <c r="A5386" t="s">
        <v>5465</v>
      </c>
      <c r="B5386">
        <v>1992</v>
      </c>
      <c r="C5386" t="s">
        <v>55</v>
      </c>
      <c r="D5386" t="s">
        <v>73</v>
      </c>
      <c r="E5386" t="s">
        <v>74</v>
      </c>
      <c r="F5386">
        <v>1</v>
      </c>
    </row>
    <row r="5387" spans="1:6" x14ac:dyDescent="0.35">
      <c r="A5387" t="s">
        <v>5466</v>
      </c>
      <c r="B5387">
        <v>1992</v>
      </c>
      <c r="C5387" t="s">
        <v>55</v>
      </c>
      <c r="D5387" t="s">
        <v>73</v>
      </c>
      <c r="E5387" t="s">
        <v>74</v>
      </c>
      <c r="F5387">
        <v>1</v>
      </c>
    </row>
    <row r="5388" spans="1:6" x14ac:dyDescent="0.35">
      <c r="A5388" t="s">
        <v>5467</v>
      </c>
      <c r="B5388">
        <v>1992</v>
      </c>
      <c r="C5388" t="s">
        <v>54</v>
      </c>
      <c r="D5388" t="s">
        <v>73</v>
      </c>
      <c r="E5388" t="s">
        <v>74</v>
      </c>
      <c r="F5388">
        <v>1</v>
      </c>
    </row>
    <row r="5389" spans="1:6" x14ac:dyDescent="0.35">
      <c r="A5389" t="s">
        <v>5468</v>
      </c>
      <c r="B5389">
        <v>1992</v>
      </c>
      <c r="C5389" t="s">
        <v>54</v>
      </c>
      <c r="D5389" t="s">
        <v>73</v>
      </c>
      <c r="E5389" t="s">
        <v>74</v>
      </c>
      <c r="F5389">
        <v>1</v>
      </c>
    </row>
    <row r="5390" spans="1:6" x14ac:dyDescent="0.35">
      <c r="A5390" t="s">
        <v>5469</v>
      </c>
      <c r="B5390">
        <v>1992</v>
      </c>
      <c r="C5390" t="s">
        <v>54</v>
      </c>
      <c r="D5390" t="s">
        <v>73</v>
      </c>
      <c r="E5390" t="s">
        <v>74</v>
      </c>
      <c r="F5390">
        <v>1</v>
      </c>
    </row>
    <row r="5391" spans="1:6" x14ac:dyDescent="0.35">
      <c r="A5391" t="s">
        <v>5470</v>
      </c>
      <c r="B5391">
        <v>1992</v>
      </c>
      <c r="C5391" t="s">
        <v>54</v>
      </c>
      <c r="D5391" t="s">
        <v>73</v>
      </c>
      <c r="E5391" t="s">
        <v>74</v>
      </c>
      <c r="F5391">
        <v>1</v>
      </c>
    </row>
    <row r="5392" spans="1:6" x14ac:dyDescent="0.35">
      <c r="A5392" t="s">
        <v>5471</v>
      </c>
      <c r="B5392">
        <v>1992</v>
      </c>
      <c r="C5392" t="s">
        <v>54</v>
      </c>
      <c r="D5392" t="s">
        <v>117</v>
      </c>
      <c r="E5392" t="s">
        <v>74</v>
      </c>
      <c r="F5392">
        <v>0</v>
      </c>
    </row>
    <row r="5393" spans="1:6" x14ac:dyDescent="0.35">
      <c r="A5393" t="s">
        <v>5472</v>
      </c>
      <c r="B5393">
        <v>1992</v>
      </c>
      <c r="C5393" t="s">
        <v>54</v>
      </c>
      <c r="D5393" t="s">
        <v>73</v>
      </c>
      <c r="E5393" t="s">
        <v>74</v>
      </c>
      <c r="F5393">
        <v>1</v>
      </c>
    </row>
    <row r="5394" spans="1:6" x14ac:dyDescent="0.35">
      <c r="A5394" t="s">
        <v>5473</v>
      </c>
      <c r="B5394">
        <v>1992</v>
      </c>
      <c r="C5394" t="s">
        <v>54</v>
      </c>
      <c r="D5394" t="s">
        <v>73</v>
      </c>
      <c r="E5394" t="s">
        <v>74</v>
      </c>
      <c r="F5394">
        <v>1</v>
      </c>
    </row>
    <row r="5395" spans="1:6" x14ac:dyDescent="0.35">
      <c r="A5395" t="s">
        <v>5474</v>
      </c>
      <c r="B5395">
        <v>1992</v>
      </c>
      <c r="C5395" t="s">
        <v>56</v>
      </c>
      <c r="D5395" t="s">
        <v>73</v>
      </c>
      <c r="E5395" t="s">
        <v>406</v>
      </c>
      <c r="F5395">
        <v>1</v>
      </c>
    </row>
    <row r="5396" spans="1:6" x14ac:dyDescent="0.35">
      <c r="A5396" t="s">
        <v>5475</v>
      </c>
      <c r="B5396">
        <v>1992</v>
      </c>
      <c r="C5396" t="s">
        <v>55</v>
      </c>
      <c r="D5396" t="s">
        <v>73</v>
      </c>
      <c r="E5396" t="s">
        <v>406</v>
      </c>
      <c r="F5396">
        <v>1</v>
      </c>
    </row>
    <row r="5397" spans="1:6" x14ac:dyDescent="0.35">
      <c r="A5397" t="s">
        <v>5476</v>
      </c>
      <c r="B5397">
        <v>1992</v>
      </c>
      <c r="C5397" t="s">
        <v>56</v>
      </c>
      <c r="D5397" t="s">
        <v>73</v>
      </c>
      <c r="E5397" t="s">
        <v>406</v>
      </c>
      <c r="F5397">
        <v>1</v>
      </c>
    </row>
    <row r="5398" spans="1:6" x14ac:dyDescent="0.35">
      <c r="A5398" t="s">
        <v>5477</v>
      </c>
      <c r="B5398">
        <v>1992</v>
      </c>
      <c r="C5398" t="s">
        <v>56</v>
      </c>
      <c r="D5398" t="s">
        <v>73</v>
      </c>
      <c r="E5398" t="s">
        <v>406</v>
      </c>
      <c r="F5398">
        <v>1</v>
      </c>
    </row>
    <row r="5399" spans="1:6" x14ac:dyDescent="0.35">
      <c r="A5399" t="s">
        <v>5478</v>
      </c>
      <c r="B5399">
        <v>1992</v>
      </c>
      <c r="C5399" t="s">
        <v>56</v>
      </c>
      <c r="D5399" t="s">
        <v>73</v>
      </c>
      <c r="E5399" t="s">
        <v>406</v>
      </c>
      <c r="F5399">
        <v>1</v>
      </c>
    </row>
    <row r="5400" spans="1:6" x14ac:dyDescent="0.35">
      <c r="A5400" t="s">
        <v>5479</v>
      </c>
      <c r="B5400">
        <v>1992</v>
      </c>
      <c r="C5400" t="s">
        <v>56</v>
      </c>
      <c r="D5400" t="s">
        <v>117</v>
      </c>
      <c r="E5400" t="s">
        <v>406</v>
      </c>
      <c r="F5400">
        <v>1</v>
      </c>
    </row>
    <row r="5401" spans="1:6" x14ac:dyDescent="0.35">
      <c r="A5401" t="s">
        <v>5480</v>
      </c>
      <c r="B5401">
        <v>1992</v>
      </c>
      <c r="C5401" t="s">
        <v>54</v>
      </c>
      <c r="D5401" t="s">
        <v>73</v>
      </c>
      <c r="E5401" t="s">
        <v>406</v>
      </c>
      <c r="F5401">
        <v>1</v>
      </c>
    </row>
    <row r="5402" spans="1:6" x14ac:dyDescent="0.35">
      <c r="A5402" t="s">
        <v>5481</v>
      </c>
      <c r="B5402">
        <v>1992</v>
      </c>
      <c r="C5402" t="s">
        <v>54</v>
      </c>
      <c r="D5402" t="s">
        <v>117</v>
      </c>
      <c r="E5402" t="s">
        <v>406</v>
      </c>
      <c r="F5402">
        <v>0</v>
      </c>
    </row>
    <row r="5403" spans="1:6" x14ac:dyDescent="0.35">
      <c r="A5403" t="s">
        <v>5482</v>
      </c>
      <c r="B5403">
        <v>1992</v>
      </c>
      <c r="C5403" t="s">
        <v>54</v>
      </c>
      <c r="D5403" t="s">
        <v>73</v>
      </c>
      <c r="E5403" t="s">
        <v>406</v>
      </c>
      <c r="F5403">
        <v>1</v>
      </c>
    </row>
    <row r="5404" spans="1:6" x14ac:dyDescent="0.35">
      <c r="A5404" t="s">
        <v>5483</v>
      </c>
      <c r="B5404">
        <v>1992</v>
      </c>
      <c r="C5404" t="s">
        <v>54</v>
      </c>
      <c r="D5404" t="s">
        <v>117</v>
      </c>
      <c r="E5404" t="s">
        <v>406</v>
      </c>
      <c r="F5404">
        <v>0</v>
      </c>
    </row>
    <row r="5405" spans="1:6" x14ac:dyDescent="0.35">
      <c r="A5405" t="s">
        <v>5484</v>
      </c>
      <c r="B5405">
        <v>1992</v>
      </c>
      <c r="C5405" t="s">
        <v>54</v>
      </c>
      <c r="D5405" t="s">
        <v>73</v>
      </c>
      <c r="E5405" t="s">
        <v>406</v>
      </c>
      <c r="F5405">
        <v>1</v>
      </c>
    </row>
    <row r="5406" spans="1:6" x14ac:dyDescent="0.35">
      <c r="A5406" t="s">
        <v>5485</v>
      </c>
      <c r="B5406">
        <v>1992</v>
      </c>
      <c r="C5406" t="s">
        <v>54</v>
      </c>
      <c r="D5406" t="s">
        <v>117</v>
      </c>
      <c r="E5406" t="s">
        <v>406</v>
      </c>
      <c r="F5406">
        <v>0</v>
      </c>
    </row>
    <row r="5407" spans="1:6" x14ac:dyDescent="0.35">
      <c r="A5407" t="s">
        <v>5486</v>
      </c>
      <c r="B5407">
        <v>1992</v>
      </c>
      <c r="C5407" t="s">
        <v>54</v>
      </c>
      <c r="D5407" t="s">
        <v>73</v>
      </c>
      <c r="E5407" t="s">
        <v>74</v>
      </c>
      <c r="F5407">
        <v>1</v>
      </c>
    </row>
    <row r="5408" spans="1:6" x14ac:dyDescent="0.35">
      <c r="A5408" t="s">
        <v>5487</v>
      </c>
      <c r="B5408">
        <v>1992</v>
      </c>
      <c r="C5408" t="s">
        <v>55</v>
      </c>
      <c r="D5408" t="s">
        <v>73</v>
      </c>
      <c r="E5408" t="s">
        <v>74</v>
      </c>
      <c r="F5408">
        <v>1</v>
      </c>
    </row>
    <row r="5409" spans="1:6" x14ac:dyDescent="0.35">
      <c r="A5409" t="s">
        <v>5488</v>
      </c>
      <c r="B5409">
        <v>1992</v>
      </c>
      <c r="C5409" t="s">
        <v>56</v>
      </c>
      <c r="D5409" t="s">
        <v>73</v>
      </c>
      <c r="E5409" t="s">
        <v>74</v>
      </c>
      <c r="F5409">
        <v>1</v>
      </c>
    </row>
    <row r="5410" spans="1:6" x14ac:dyDescent="0.35">
      <c r="A5410" t="s">
        <v>5489</v>
      </c>
      <c r="B5410">
        <v>1992</v>
      </c>
      <c r="C5410" t="s">
        <v>56</v>
      </c>
      <c r="D5410" t="s">
        <v>73</v>
      </c>
      <c r="E5410" t="s">
        <v>74</v>
      </c>
      <c r="F5410">
        <v>1</v>
      </c>
    </row>
    <row r="5411" spans="1:6" x14ac:dyDescent="0.35">
      <c r="A5411" t="s">
        <v>5490</v>
      </c>
      <c r="B5411">
        <v>1992</v>
      </c>
      <c r="C5411" t="s">
        <v>56</v>
      </c>
      <c r="D5411" t="s">
        <v>73</v>
      </c>
      <c r="E5411" t="s">
        <v>74</v>
      </c>
      <c r="F5411">
        <v>1</v>
      </c>
    </row>
    <row r="5412" spans="1:6" x14ac:dyDescent="0.35">
      <c r="A5412" t="s">
        <v>5491</v>
      </c>
      <c r="B5412">
        <v>1992</v>
      </c>
      <c r="C5412" t="s">
        <v>54</v>
      </c>
      <c r="D5412" t="s">
        <v>73</v>
      </c>
      <c r="E5412" t="s">
        <v>74</v>
      </c>
      <c r="F5412">
        <v>1</v>
      </c>
    </row>
    <row r="5413" spans="1:6" x14ac:dyDescent="0.35">
      <c r="A5413" t="s">
        <v>5492</v>
      </c>
      <c r="B5413">
        <v>1992</v>
      </c>
      <c r="C5413" t="s">
        <v>54</v>
      </c>
      <c r="D5413" t="s">
        <v>117</v>
      </c>
      <c r="E5413" t="s">
        <v>74</v>
      </c>
      <c r="F5413">
        <v>0</v>
      </c>
    </row>
    <row r="5414" spans="1:6" x14ac:dyDescent="0.35">
      <c r="A5414" t="s">
        <v>5493</v>
      </c>
      <c r="B5414">
        <v>1992</v>
      </c>
      <c r="C5414" t="s">
        <v>54</v>
      </c>
      <c r="D5414" t="s">
        <v>117</v>
      </c>
      <c r="E5414" t="s">
        <v>74</v>
      </c>
      <c r="F5414">
        <v>0</v>
      </c>
    </row>
    <row r="5415" spans="1:6" x14ac:dyDescent="0.35">
      <c r="A5415" t="s">
        <v>5494</v>
      </c>
      <c r="B5415">
        <v>1992</v>
      </c>
      <c r="C5415" t="s">
        <v>54</v>
      </c>
      <c r="D5415" t="s">
        <v>117</v>
      </c>
      <c r="E5415" t="s">
        <v>74</v>
      </c>
      <c r="F5415">
        <v>0</v>
      </c>
    </row>
    <row r="5416" spans="1:6" x14ac:dyDescent="0.35">
      <c r="A5416" t="s">
        <v>5495</v>
      </c>
      <c r="B5416">
        <v>1992</v>
      </c>
      <c r="C5416" t="s">
        <v>55</v>
      </c>
      <c r="D5416" t="s">
        <v>73</v>
      </c>
      <c r="E5416" t="s">
        <v>74</v>
      </c>
      <c r="F5416">
        <v>1</v>
      </c>
    </row>
    <row r="5417" spans="1:6" x14ac:dyDescent="0.35">
      <c r="A5417" t="s">
        <v>5496</v>
      </c>
      <c r="B5417">
        <v>1992</v>
      </c>
      <c r="C5417" t="s">
        <v>54</v>
      </c>
      <c r="D5417" t="s">
        <v>73</v>
      </c>
      <c r="E5417" t="s">
        <v>76</v>
      </c>
      <c r="F5417">
        <v>1</v>
      </c>
    </row>
    <row r="5418" spans="1:6" x14ac:dyDescent="0.35">
      <c r="A5418" t="s">
        <v>5497</v>
      </c>
      <c r="B5418">
        <v>1992</v>
      </c>
      <c r="C5418" t="s">
        <v>54</v>
      </c>
      <c r="D5418" t="s">
        <v>73</v>
      </c>
      <c r="E5418" t="s">
        <v>76</v>
      </c>
      <c r="F5418">
        <v>1</v>
      </c>
    </row>
    <row r="5419" spans="1:6" x14ac:dyDescent="0.35">
      <c r="A5419" t="s">
        <v>5498</v>
      </c>
      <c r="B5419">
        <v>1992</v>
      </c>
      <c r="C5419" t="s">
        <v>54</v>
      </c>
      <c r="D5419" t="s">
        <v>73</v>
      </c>
      <c r="E5419" t="s">
        <v>76</v>
      </c>
      <c r="F5419">
        <v>1</v>
      </c>
    </row>
    <row r="5420" spans="1:6" x14ac:dyDescent="0.35">
      <c r="A5420" t="s">
        <v>5499</v>
      </c>
      <c r="B5420">
        <v>1992</v>
      </c>
      <c r="C5420" t="s">
        <v>56</v>
      </c>
      <c r="D5420" t="s">
        <v>73</v>
      </c>
      <c r="E5420" t="s">
        <v>76</v>
      </c>
      <c r="F5420">
        <v>1</v>
      </c>
    </row>
    <row r="5421" spans="1:6" x14ac:dyDescent="0.35">
      <c r="A5421" t="s">
        <v>5500</v>
      </c>
      <c r="B5421">
        <v>1992</v>
      </c>
      <c r="C5421" t="s">
        <v>56</v>
      </c>
      <c r="D5421" t="s">
        <v>73</v>
      </c>
      <c r="E5421" t="s">
        <v>76</v>
      </c>
      <c r="F5421">
        <v>1</v>
      </c>
    </row>
    <row r="5422" spans="1:6" x14ac:dyDescent="0.35">
      <c r="A5422" t="s">
        <v>5501</v>
      </c>
      <c r="B5422">
        <v>1992</v>
      </c>
      <c r="C5422" t="s">
        <v>56</v>
      </c>
      <c r="D5422" t="s">
        <v>73</v>
      </c>
      <c r="E5422" t="s">
        <v>76</v>
      </c>
      <c r="F5422">
        <v>1</v>
      </c>
    </row>
    <row r="5423" spans="1:6" x14ac:dyDescent="0.35">
      <c r="A5423" t="s">
        <v>5502</v>
      </c>
      <c r="B5423">
        <v>1992</v>
      </c>
      <c r="C5423" t="s">
        <v>56</v>
      </c>
      <c r="D5423" t="s">
        <v>73</v>
      </c>
      <c r="E5423" t="s">
        <v>76</v>
      </c>
      <c r="F5423">
        <v>1</v>
      </c>
    </row>
    <row r="5424" spans="1:6" x14ac:dyDescent="0.35">
      <c r="A5424" t="s">
        <v>5503</v>
      </c>
      <c r="B5424">
        <v>1992</v>
      </c>
      <c r="C5424" t="s">
        <v>56</v>
      </c>
      <c r="D5424" t="s">
        <v>73</v>
      </c>
      <c r="E5424" t="s">
        <v>76</v>
      </c>
      <c r="F5424">
        <v>1</v>
      </c>
    </row>
    <row r="5425" spans="1:6" x14ac:dyDescent="0.35">
      <c r="A5425" t="s">
        <v>5504</v>
      </c>
      <c r="B5425">
        <v>1992</v>
      </c>
      <c r="C5425" t="s">
        <v>56</v>
      </c>
      <c r="D5425" t="s">
        <v>73</v>
      </c>
      <c r="E5425" t="s">
        <v>76</v>
      </c>
      <c r="F5425">
        <v>1</v>
      </c>
    </row>
    <row r="5426" spans="1:6" x14ac:dyDescent="0.35">
      <c r="A5426" t="s">
        <v>5505</v>
      </c>
      <c r="B5426">
        <v>1992</v>
      </c>
      <c r="C5426" t="s">
        <v>56</v>
      </c>
      <c r="D5426" t="s">
        <v>73</v>
      </c>
      <c r="E5426" t="s">
        <v>76</v>
      </c>
      <c r="F5426">
        <v>1</v>
      </c>
    </row>
    <row r="5427" spans="1:6" x14ac:dyDescent="0.35">
      <c r="A5427" t="s">
        <v>5506</v>
      </c>
      <c r="B5427">
        <v>1992</v>
      </c>
      <c r="C5427" t="s">
        <v>56</v>
      </c>
      <c r="D5427" t="s">
        <v>73</v>
      </c>
      <c r="E5427" t="s">
        <v>76</v>
      </c>
      <c r="F5427">
        <v>1</v>
      </c>
    </row>
    <row r="5428" spans="1:6" x14ac:dyDescent="0.35">
      <c r="A5428" t="s">
        <v>5507</v>
      </c>
      <c r="B5428">
        <v>1992</v>
      </c>
      <c r="C5428" t="s">
        <v>56</v>
      </c>
      <c r="D5428" t="s">
        <v>73</v>
      </c>
      <c r="E5428" t="s">
        <v>76</v>
      </c>
      <c r="F5428">
        <v>1</v>
      </c>
    </row>
    <row r="5429" spans="1:6" x14ac:dyDescent="0.35">
      <c r="A5429" t="s">
        <v>5508</v>
      </c>
      <c r="B5429">
        <v>1992</v>
      </c>
      <c r="C5429" t="s">
        <v>56</v>
      </c>
      <c r="D5429" t="s">
        <v>73</v>
      </c>
      <c r="E5429" t="s">
        <v>76</v>
      </c>
      <c r="F5429">
        <v>1</v>
      </c>
    </row>
    <row r="5430" spans="1:6" x14ac:dyDescent="0.35">
      <c r="A5430" t="s">
        <v>5509</v>
      </c>
      <c r="B5430">
        <v>1992</v>
      </c>
      <c r="C5430" t="s">
        <v>56</v>
      </c>
      <c r="D5430" t="s">
        <v>73</v>
      </c>
      <c r="E5430" t="s">
        <v>76</v>
      </c>
      <c r="F5430">
        <v>1</v>
      </c>
    </row>
    <row r="5431" spans="1:6" x14ac:dyDescent="0.35">
      <c r="A5431" t="s">
        <v>5510</v>
      </c>
      <c r="B5431">
        <v>1992</v>
      </c>
      <c r="C5431" t="s">
        <v>54</v>
      </c>
      <c r="D5431" t="s">
        <v>73</v>
      </c>
      <c r="E5431" t="s">
        <v>76</v>
      </c>
      <c r="F5431">
        <v>1</v>
      </c>
    </row>
    <row r="5432" spans="1:6" x14ac:dyDescent="0.35">
      <c r="A5432" t="s">
        <v>5511</v>
      </c>
      <c r="B5432">
        <v>1992</v>
      </c>
      <c r="C5432" t="s">
        <v>54</v>
      </c>
      <c r="D5432" t="s">
        <v>73</v>
      </c>
      <c r="E5432" t="s">
        <v>76</v>
      </c>
      <c r="F5432">
        <v>1</v>
      </c>
    </row>
    <row r="5433" spans="1:6" x14ac:dyDescent="0.35">
      <c r="A5433" t="s">
        <v>5512</v>
      </c>
      <c r="B5433">
        <v>1992</v>
      </c>
      <c r="C5433" t="s">
        <v>55</v>
      </c>
      <c r="D5433" t="s">
        <v>73</v>
      </c>
      <c r="E5433" t="s">
        <v>76</v>
      </c>
      <c r="F5433">
        <v>1</v>
      </c>
    </row>
    <row r="5434" spans="1:6" x14ac:dyDescent="0.35">
      <c r="A5434" t="s">
        <v>5513</v>
      </c>
      <c r="B5434">
        <v>1992</v>
      </c>
      <c r="C5434" t="s">
        <v>54</v>
      </c>
      <c r="D5434" t="s">
        <v>73</v>
      </c>
      <c r="E5434" t="s">
        <v>76</v>
      </c>
      <c r="F5434">
        <v>1</v>
      </c>
    </row>
    <row r="5435" spans="1:6" x14ac:dyDescent="0.35">
      <c r="A5435" t="s">
        <v>5514</v>
      </c>
      <c r="B5435">
        <v>1992</v>
      </c>
      <c r="C5435" t="s">
        <v>54</v>
      </c>
      <c r="D5435" t="s">
        <v>73</v>
      </c>
      <c r="E5435" t="s">
        <v>76</v>
      </c>
      <c r="F5435">
        <v>1</v>
      </c>
    </row>
    <row r="5436" spans="1:6" x14ac:dyDescent="0.35">
      <c r="A5436" t="s">
        <v>5515</v>
      </c>
      <c r="B5436">
        <v>1992</v>
      </c>
      <c r="C5436" t="s">
        <v>54</v>
      </c>
      <c r="D5436" t="s">
        <v>73</v>
      </c>
      <c r="E5436" t="s">
        <v>76</v>
      </c>
      <c r="F5436">
        <v>1</v>
      </c>
    </row>
    <row r="5437" spans="1:6" x14ac:dyDescent="0.35">
      <c r="A5437" t="s">
        <v>5516</v>
      </c>
      <c r="B5437">
        <v>1992</v>
      </c>
      <c r="C5437" t="s">
        <v>54</v>
      </c>
      <c r="D5437" t="s">
        <v>73</v>
      </c>
      <c r="E5437" t="s">
        <v>76</v>
      </c>
      <c r="F5437">
        <v>1</v>
      </c>
    </row>
    <row r="5438" spans="1:6" x14ac:dyDescent="0.35">
      <c r="A5438" t="s">
        <v>5517</v>
      </c>
      <c r="B5438">
        <v>1992</v>
      </c>
      <c r="C5438" t="s">
        <v>56</v>
      </c>
      <c r="D5438" t="s">
        <v>73</v>
      </c>
      <c r="E5438" t="s">
        <v>76</v>
      </c>
      <c r="F5438">
        <v>1</v>
      </c>
    </row>
    <row r="5439" spans="1:6" x14ac:dyDescent="0.35">
      <c r="A5439" t="s">
        <v>5518</v>
      </c>
      <c r="B5439">
        <v>1992</v>
      </c>
      <c r="C5439" t="s">
        <v>56</v>
      </c>
      <c r="D5439" t="s">
        <v>117</v>
      </c>
      <c r="E5439" t="s">
        <v>76</v>
      </c>
      <c r="F5439">
        <v>1</v>
      </c>
    </row>
    <row r="5440" spans="1:6" x14ac:dyDescent="0.35">
      <c r="A5440" t="s">
        <v>5519</v>
      </c>
      <c r="B5440">
        <v>1992</v>
      </c>
      <c r="C5440" t="s">
        <v>56</v>
      </c>
      <c r="D5440" t="s">
        <v>73</v>
      </c>
      <c r="E5440" t="s">
        <v>76</v>
      </c>
      <c r="F5440">
        <v>1</v>
      </c>
    </row>
    <row r="5441" spans="1:6" x14ac:dyDescent="0.35">
      <c r="A5441" t="s">
        <v>5520</v>
      </c>
      <c r="B5441">
        <v>1992</v>
      </c>
      <c r="C5441" t="s">
        <v>56</v>
      </c>
      <c r="D5441" t="s">
        <v>73</v>
      </c>
      <c r="E5441" t="s">
        <v>76</v>
      </c>
      <c r="F5441">
        <v>1</v>
      </c>
    </row>
    <row r="5442" spans="1:6" x14ac:dyDescent="0.35">
      <c r="A5442" t="s">
        <v>5521</v>
      </c>
      <c r="B5442">
        <v>1992</v>
      </c>
      <c r="C5442" t="s">
        <v>56</v>
      </c>
      <c r="D5442" t="s">
        <v>73</v>
      </c>
      <c r="E5442" t="s">
        <v>76</v>
      </c>
      <c r="F5442">
        <v>1</v>
      </c>
    </row>
    <row r="5443" spans="1:6" x14ac:dyDescent="0.35">
      <c r="A5443" t="s">
        <v>5522</v>
      </c>
      <c r="B5443">
        <v>1992</v>
      </c>
      <c r="C5443" t="s">
        <v>54</v>
      </c>
      <c r="D5443" t="s">
        <v>73</v>
      </c>
      <c r="E5443" t="s">
        <v>76</v>
      </c>
      <c r="F5443">
        <v>1</v>
      </c>
    </row>
    <row r="5444" spans="1:6" x14ac:dyDescent="0.35">
      <c r="A5444" t="s">
        <v>5523</v>
      </c>
      <c r="B5444">
        <v>1992</v>
      </c>
      <c r="C5444" t="s">
        <v>56</v>
      </c>
      <c r="D5444" t="s">
        <v>73</v>
      </c>
      <c r="E5444" t="s">
        <v>76</v>
      </c>
      <c r="F5444">
        <v>1</v>
      </c>
    </row>
    <row r="5445" spans="1:6" x14ac:dyDescent="0.35">
      <c r="A5445" t="s">
        <v>5524</v>
      </c>
      <c r="B5445">
        <v>1992</v>
      </c>
      <c r="C5445" t="s">
        <v>56</v>
      </c>
      <c r="D5445" t="s">
        <v>73</v>
      </c>
      <c r="E5445" t="s">
        <v>76</v>
      </c>
      <c r="F5445">
        <v>1</v>
      </c>
    </row>
    <row r="5446" spans="1:6" x14ac:dyDescent="0.35">
      <c r="A5446" t="s">
        <v>5525</v>
      </c>
      <c r="B5446">
        <v>1992</v>
      </c>
      <c r="C5446" t="s">
        <v>56</v>
      </c>
      <c r="D5446" t="s">
        <v>73</v>
      </c>
      <c r="E5446" t="s">
        <v>76</v>
      </c>
      <c r="F5446">
        <v>1</v>
      </c>
    </row>
    <row r="5447" spans="1:6" x14ac:dyDescent="0.35">
      <c r="A5447" t="s">
        <v>5526</v>
      </c>
      <c r="B5447">
        <v>1992</v>
      </c>
      <c r="C5447" t="s">
        <v>56</v>
      </c>
      <c r="D5447" t="s">
        <v>73</v>
      </c>
      <c r="E5447" t="s">
        <v>76</v>
      </c>
      <c r="F5447">
        <v>1</v>
      </c>
    </row>
    <row r="5448" spans="1:6" x14ac:dyDescent="0.35">
      <c r="A5448" t="s">
        <v>5527</v>
      </c>
      <c r="B5448">
        <v>1992</v>
      </c>
      <c r="C5448" t="s">
        <v>56</v>
      </c>
      <c r="D5448" t="s">
        <v>73</v>
      </c>
      <c r="E5448" t="s">
        <v>76</v>
      </c>
      <c r="F5448">
        <v>1</v>
      </c>
    </row>
    <row r="5449" spans="1:6" x14ac:dyDescent="0.35">
      <c r="A5449" t="s">
        <v>5528</v>
      </c>
      <c r="B5449">
        <v>1992</v>
      </c>
      <c r="C5449" t="s">
        <v>56</v>
      </c>
      <c r="D5449" t="s">
        <v>73</v>
      </c>
      <c r="E5449" t="s">
        <v>76</v>
      </c>
      <c r="F5449">
        <v>1</v>
      </c>
    </row>
    <row r="5450" spans="1:6" x14ac:dyDescent="0.35">
      <c r="A5450" t="s">
        <v>5529</v>
      </c>
      <c r="B5450">
        <v>1992</v>
      </c>
      <c r="C5450" t="s">
        <v>54</v>
      </c>
      <c r="D5450" t="s">
        <v>73</v>
      </c>
      <c r="E5450" t="s">
        <v>76</v>
      </c>
      <c r="F5450">
        <v>1</v>
      </c>
    </row>
    <row r="5451" spans="1:6" x14ac:dyDescent="0.35">
      <c r="A5451" t="s">
        <v>5530</v>
      </c>
      <c r="B5451">
        <v>1992</v>
      </c>
      <c r="C5451" t="s">
        <v>56</v>
      </c>
      <c r="D5451" t="s">
        <v>73</v>
      </c>
      <c r="E5451" t="s">
        <v>76</v>
      </c>
      <c r="F5451">
        <v>1</v>
      </c>
    </row>
    <row r="5452" spans="1:6" x14ac:dyDescent="0.35">
      <c r="A5452" t="s">
        <v>5531</v>
      </c>
      <c r="B5452">
        <v>1992</v>
      </c>
      <c r="C5452" t="s">
        <v>56</v>
      </c>
      <c r="D5452" t="s">
        <v>117</v>
      </c>
      <c r="E5452" t="s">
        <v>76</v>
      </c>
      <c r="F5452">
        <v>1</v>
      </c>
    </row>
    <row r="5453" spans="1:6" x14ac:dyDescent="0.35">
      <c r="A5453" t="s">
        <v>5532</v>
      </c>
      <c r="B5453">
        <v>1992</v>
      </c>
      <c r="C5453" t="s">
        <v>54</v>
      </c>
      <c r="D5453" t="s">
        <v>73</v>
      </c>
      <c r="E5453" t="s">
        <v>76</v>
      </c>
      <c r="F5453">
        <v>1</v>
      </c>
    </row>
    <row r="5454" spans="1:6" x14ac:dyDescent="0.35">
      <c r="A5454" t="s">
        <v>5533</v>
      </c>
      <c r="B5454">
        <v>1992</v>
      </c>
      <c r="C5454" t="s">
        <v>56</v>
      </c>
      <c r="D5454" t="s">
        <v>73</v>
      </c>
      <c r="E5454" t="s">
        <v>76</v>
      </c>
      <c r="F5454">
        <v>1</v>
      </c>
    </row>
    <row r="5455" spans="1:6" x14ac:dyDescent="0.35">
      <c r="A5455" t="s">
        <v>5534</v>
      </c>
      <c r="B5455">
        <v>1992</v>
      </c>
      <c r="C5455" t="s">
        <v>56</v>
      </c>
      <c r="D5455" t="s">
        <v>73</v>
      </c>
      <c r="E5455" t="s">
        <v>76</v>
      </c>
      <c r="F5455">
        <v>1</v>
      </c>
    </row>
    <row r="5456" spans="1:6" x14ac:dyDescent="0.35">
      <c r="A5456" t="s">
        <v>5535</v>
      </c>
      <c r="B5456">
        <v>1992</v>
      </c>
      <c r="C5456" t="s">
        <v>54</v>
      </c>
      <c r="D5456" t="s">
        <v>73</v>
      </c>
      <c r="E5456" t="s">
        <v>76</v>
      </c>
      <c r="F5456">
        <v>1</v>
      </c>
    </row>
    <row r="5457" spans="1:6" x14ac:dyDescent="0.35">
      <c r="A5457" t="s">
        <v>5536</v>
      </c>
      <c r="B5457">
        <v>1992</v>
      </c>
      <c r="C5457" t="s">
        <v>56</v>
      </c>
      <c r="D5457" t="s">
        <v>117</v>
      </c>
      <c r="E5457" t="s">
        <v>76</v>
      </c>
      <c r="F5457">
        <v>1</v>
      </c>
    </row>
    <row r="5458" spans="1:6" x14ac:dyDescent="0.35">
      <c r="A5458" t="s">
        <v>5537</v>
      </c>
      <c r="B5458">
        <v>1992</v>
      </c>
      <c r="C5458" t="s">
        <v>56</v>
      </c>
      <c r="D5458" t="s">
        <v>73</v>
      </c>
      <c r="E5458" t="s">
        <v>76</v>
      </c>
      <c r="F5458">
        <v>1</v>
      </c>
    </row>
    <row r="5459" spans="1:6" x14ac:dyDescent="0.35">
      <c r="A5459" t="s">
        <v>5538</v>
      </c>
      <c r="B5459">
        <v>1992</v>
      </c>
      <c r="C5459" t="s">
        <v>56</v>
      </c>
      <c r="D5459" t="s">
        <v>117</v>
      </c>
      <c r="E5459" t="s">
        <v>76</v>
      </c>
      <c r="F5459">
        <v>1</v>
      </c>
    </row>
    <row r="5460" spans="1:6" x14ac:dyDescent="0.35">
      <c r="A5460" t="s">
        <v>5539</v>
      </c>
      <c r="B5460">
        <v>1992</v>
      </c>
      <c r="C5460" t="s">
        <v>56</v>
      </c>
      <c r="D5460" t="s">
        <v>73</v>
      </c>
      <c r="E5460" t="s">
        <v>76</v>
      </c>
      <c r="F5460">
        <v>1</v>
      </c>
    </row>
    <row r="5461" spans="1:6" x14ac:dyDescent="0.35">
      <c r="A5461" t="s">
        <v>5540</v>
      </c>
      <c r="B5461">
        <v>1992</v>
      </c>
      <c r="C5461" t="s">
        <v>56</v>
      </c>
      <c r="D5461" t="s">
        <v>73</v>
      </c>
      <c r="E5461" t="s">
        <v>76</v>
      </c>
      <c r="F5461">
        <v>1</v>
      </c>
    </row>
    <row r="5462" spans="1:6" x14ac:dyDescent="0.35">
      <c r="A5462" t="s">
        <v>5541</v>
      </c>
      <c r="B5462">
        <v>1992</v>
      </c>
      <c r="C5462" t="s">
        <v>56</v>
      </c>
      <c r="D5462" t="s">
        <v>73</v>
      </c>
      <c r="E5462" t="s">
        <v>76</v>
      </c>
      <c r="F5462">
        <v>1</v>
      </c>
    </row>
    <row r="5463" spans="1:6" x14ac:dyDescent="0.35">
      <c r="A5463" t="s">
        <v>5542</v>
      </c>
      <c r="B5463">
        <v>1992</v>
      </c>
      <c r="C5463" t="s">
        <v>56</v>
      </c>
      <c r="D5463" t="s">
        <v>117</v>
      </c>
      <c r="E5463" t="s">
        <v>76</v>
      </c>
      <c r="F5463">
        <v>1</v>
      </c>
    </row>
    <row r="5464" spans="1:6" x14ac:dyDescent="0.35">
      <c r="A5464" t="s">
        <v>5543</v>
      </c>
      <c r="B5464">
        <v>1992</v>
      </c>
      <c r="C5464" t="s">
        <v>56</v>
      </c>
      <c r="D5464" t="s">
        <v>73</v>
      </c>
      <c r="E5464" t="s">
        <v>76</v>
      </c>
      <c r="F5464">
        <v>1</v>
      </c>
    </row>
    <row r="5465" spans="1:6" x14ac:dyDescent="0.35">
      <c r="A5465" t="s">
        <v>5544</v>
      </c>
      <c r="B5465">
        <v>1992</v>
      </c>
      <c r="C5465" t="s">
        <v>55</v>
      </c>
      <c r="D5465" t="s">
        <v>73</v>
      </c>
      <c r="E5465" t="s">
        <v>76</v>
      </c>
      <c r="F5465">
        <v>1</v>
      </c>
    </row>
    <row r="5466" spans="1:6" x14ac:dyDescent="0.35">
      <c r="A5466" t="s">
        <v>5545</v>
      </c>
      <c r="B5466">
        <v>1992</v>
      </c>
      <c r="C5466" t="s">
        <v>55</v>
      </c>
      <c r="D5466" t="s">
        <v>117</v>
      </c>
      <c r="E5466" t="s">
        <v>76</v>
      </c>
      <c r="F5466">
        <v>0</v>
      </c>
    </row>
    <row r="5467" spans="1:6" x14ac:dyDescent="0.35">
      <c r="A5467" t="s">
        <v>5546</v>
      </c>
      <c r="B5467">
        <v>1992</v>
      </c>
      <c r="C5467" t="s">
        <v>56</v>
      </c>
      <c r="D5467" t="s">
        <v>73</v>
      </c>
      <c r="E5467" t="s">
        <v>76</v>
      </c>
      <c r="F5467">
        <v>1</v>
      </c>
    </row>
    <row r="5468" spans="1:6" x14ac:dyDescent="0.35">
      <c r="A5468" t="s">
        <v>5547</v>
      </c>
      <c r="B5468">
        <v>1992</v>
      </c>
      <c r="C5468" t="s">
        <v>56</v>
      </c>
      <c r="D5468" t="s">
        <v>73</v>
      </c>
      <c r="E5468" t="s">
        <v>76</v>
      </c>
      <c r="F5468">
        <v>1</v>
      </c>
    </row>
    <row r="5469" spans="1:6" x14ac:dyDescent="0.35">
      <c r="A5469" t="s">
        <v>5548</v>
      </c>
      <c r="B5469">
        <v>1992</v>
      </c>
      <c r="C5469" t="s">
        <v>56</v>
      </c>
      <c r="D5469" t="s">
        <v>73</v>
      </c>
      <c r="E5469" t="s">
        <v>76</v>
      </c>
      <c r="F5469">
        <v>1</v>
      </c>
    </row>
    <row r="5470" spans="1:6" x14ac:dyDescent="0.35">
      <c r="A5470" t="s">
        <v>5549</v>
      </c>
      <c r="B5470">
        <v>1992</v>
      </c>
      <c r="C5470" t="s">
        <v>56</v>
      </c>
      <c r="D5470" t="s">
        <v>117</v>
      </c>
      <c r="E5470" t="s">
        <v>76</v>
      </c>
      <c r="F5470">
        <v>1</v>
      </c>
    </row>
    <row r="5471" spans="1:6" x14ac:dyDescent="0.35">
      <c r="A5471" t="s">
        <v>5550</v>
      </c>
      <c r="B5471">
        <v>1992</v>
      </c>
      <c r="C5471" t="s">
        <v>56</v>
      </c>
      <c r="D5471" t="s">
        <v>73</v>
      </c>
      <c r="E5471" t="s">
        <v>76</v>
      </c>
      <c r="F5471">
        <v>1</v>
      </c>
    </row>
    <row r="5472" spans="1:6" x14ac:dyDescent="0.35">
      <c r="A5472" t="s">
        <v>5551</v>
      </c>
      <c r="B5472">
        <v>1992</v>
      </c>
      <c r="C5472" t="s">
        <v>56</v>
      </c>
      <c r="D5472" t="s">
        <v>73</v>
      </c>
      <c r="E5472" t="s">
        <v>76</v>
      </c>
      <c r="F5472">
        <v>1</v>
      </c>
    </row>
    <row r="5473" spans="1:6" x14ac:dyDescent="0.35">
      <c r="A5473" t="s">
        <v>5552</v>
      </c>
      <c r="B5473">
        <v>1992</v>
      </c>
      <c r="C5473" t="s">
        <v>56</v>
      </c>
      <c r="D5473" t="s">
        <v>73</v>
      </c>
      <c r="E5473" t="s">
        <v>76</v>
      </c>
      <c r="F5473">
        <v>1</v>
      </c>
    </row>
    <row r="5474" spans="1:6" x14ac:dyDescent="0.35">
      <c r="A5474" t="s">
        <v>5553</v>
      </c>
      <c r="B5474">
        <v>1992</v>
      </c>
      <c r="C5474" t="s">
        <v>55</v>
      </c>
      <c r="D5474" t="s">
        <v>73</v>
      </c>
      <c r="E5474" t="s">
        <v>76</v>
      </c>
      <c r="F5474">
        <v>1</v>
      </c>
    </row>
    <row r="5475" spans="1:6" x14ac:dyDescent="0.35">
      <c r="A5475" t="s">
        <v>5554</v>
      </c>
      <c r="B5475">
        <v>1992</v>
      </c>
      <c r="C5475" t="s">
        <v>56</v>
      </c>
      <c r="D5475" t="s">
        <v>73</v>
      </c>
      <c r="E5475" t="s">
        <v>76</v>
      </c>
      <c r="F5475">
        <v>1</v>
      </c>
    </row>
    <row r="5476" spans="1:6" x14ac:dyDescent="0.35">
      <c r="A5476" t="s">
        <v>5555</v>
      </c>
      <c r="B5476">
        <v>1992</v>
      </c>
      <c r="C5476" t="s">
        <v>56</v>
      </c>
      <c r="D5476" t="s">
        <v>73</v>
      </c>
      <c r="E5476" t="s">
        <v>76</v>
      </c>
      <c r="F5476">
        <v>1</v>
      </c>
    </row>
    <row r="5477" spans="1:6" x14ac:dyDescent="0.35">
      <c r="A5477" t="s">
        <v>5556</v>
      </c>
      <c r="B5477">
        <v>1992</v>
      </c>
      <c r="C5477" t="s">
        <v>55</v>
      </c>
      <c r="D5477" t="s">
        <v>73</v>
      </c>
      <c r="E5477" t="s">
        <v>76</v>
      </c>
      <c r="F5477">
        <v>1</v>
      </c>
    </row>
    <row r="5478" spans="1:6" x14ac:dyDescent="0.35">
      <c r="A5478" t="s">
        <v>5557</v>
      </c>
      <c r="B5478">
        <v>1992</v>
      </c>
      <c r="C5478" t="s">
        <v>55</v>
      </c>
      <c r="D5478" t="s">
        <v>117</v>
      </c>
      <c r="E5478" t="s">
        <v>76</v>
      </c>
      <c r="F5478">
        <v>0</v>
      </c>
    </row>
    <row r="5479" spans="1:6" x14ac:dyDescent="0.35">
      <c r="A5479" t="s">
        <v>5558</v>
      </c>
      <c r="B5479">
        <v>1992</v>
      </c>
      <c r="C5479" t="s">
        <v>56</v>
      </c>
      <c r="D5479" t="s">
        <v>73</v>
      </c>
      <c r="E5479" t="s">
        <v>76</v>
      </c>
      <c r="F5479">
        <v>1</v>
      </c>
    </row>
    <row r="5480" spans="1:6" x14ac:dyDescent="0.35">
      <c r="A5480" t="s">
        <v>5559</v>
      </c>
      <c r="B5480">
        <v>1992</v>
      </c>
      <c r="C5480" t="s">
        <v>56</v>
      </c>
      <c r="D5480" t="s">
        <v>73</v>
      </c>
      <c r="E5480" t="s">
        <v>76</v>
      </c>
      <c r="F5480">
        <v>1</v>
      </c>
    </row>
    <row r="5481" spans="1:6" x14ac:dyDescent="0.35">
      <c r="A5481" t="s">
        <v>5560</v>
      </c>
      <c r="B5481">
        <v>1992</v>
      </c>
      <c r="C5481" t="s">
        <v>56</v>
      </c>
      <c r="D5481" t="s">
        <v>73</v>
      </c>
      <c r="E5481" t="s">
        <v>76</v>
      </c>
      <c r="F5481">
        <v>1</v>
      </c>
    </row>
    <row r="5482" spans="1:6" x14ac:dyDescent="0.35">
      <c r="A5482" t="s">
        <v>5561</v>
      </c>
      <c r="B5482">
        <v>1992</v>
      </c>
      <c r="C5482" t="s">
        <v>56</v>
      </c>
      <c r="D5482" t="s">
        <v>73</v>
      </c>
      <c r="E5482" t="s">
        <v>76</v>
      </c>
      <c r="F5482">
        <v>1</v>
      </c>
    </row>
    <row r="5483" spans="1:6" x14ac:dyDescent="0.35">
      <c r="A5483" t="s">
        <v>5562</v>
      </c>
      <c r="B5483">
        <v>1992</v>
      </c>
      <c r="C5483" t="s">
        <v>54</v>
      </c>
      <c r="D5483" t="s">
        <v>73</v>
      </c>
      <c r="E5483" t="s">
        <v>76</v>
      </c>
      <c r="F5483">
        <v>1</v>
      </c>
    </row>
    <row r="5484" spans="1:6" x14ac:dyDescent="0.35">
      <c r="A5484" t="s">
        <v>5563</v>
      </c>
      <c r="B5484">
        <v>1992</v>
      </c>
      <c r="C5484" t="s">
        <v>56</v>
      </c>
      <c r="D5484" t="s">
        <v>73</v>
      </c>
      <c r="E5484" t="s">
        <v>76</v>
      </c>
      <c r="F5484">
        <v>1</v>
      </c>
    </row>
    <row r="5485" spans="1:6" x14ac:dyDescent="0.35">
      <c r="A5485" t="s">
        <v>5564</v>
      </c>
      <c r="B5485">
        <v>1992</v>
      </c>
      <c r="C5485" t="s">
        <v>55</v>
      </c>
      <c r="D5485" t="s">
        <v>73</v>
      </c>
      <c r="E5485" t="s">
        <v>76</v>
      </c>
      <c r="F5485">
        <v>1</v>
      </c>
    </row>
    <row r="5486" spans="1:6" x14ac:dyDescent="0.35">
      <c r="A5486" t="s">
        <v>5565</v>
      </c>
      <c r="B5486">
        <v>1992</v>
      </c>
      <c r="C5486" t="s">
        <v>55</v>
      </c>
      <c r="D5486" t="s">
        <v>73</v>
      </c>
      <c r="E5486" t="s">
        <v>76</v>
      </c>
      <c r="F5486">
        <v>1</v>
      </c>
    </row>
    <row r="5487" spans="1:6" x14ac:dyDescent="0.35">
      <c r="A5487" t="s">
        <v>5566</v>
      </c>
      <c r="B5487">
        <v>1992</v>
      </c>
      <c r="C5487" t="s">
        <v>54</v>
      </c>
      <c r="D5487" t="s">
        <v>73</v>
      </c>
      <c r="E5487" t="s">
        <v>76</v>
      </c>
      <c r="F5487">
        <v>1</v>
      </c>
    </row>
    <row r="5488" spans="1:6" x14ac:dyDescent="0.35">
      <c r="A5488" t="s">
        <v>5567</v>
      </c>
      <c r="B5488">
        <v>1992</v>
      </c>
      <c r="C5488" t="s">
        <v>56</v>
      </c>
      <c r="D5488" t="s">
        <v>73</v>
      </c>
      <c r="E5488" t="s">
        <v>76</v>
      </c>
      <c r="F5488">
        <v>1</v>
      </c>
    </row>
    <row r="5489" spans="1:6" x14ac:dyDescent="0.35">
      <c r="A5489" t="s">
        <v>5568</v>
      </c>
      <c r="B5489">
        <v>1992</v>
      </c>
      <c r="C5489" t="s">
        <v>56</v>
      </c>
      <c r="D5489" t="s">
        <v>117</v>
      </c>
      <c r="E5489" t="s">
        <v>406</v>
      </c>
      <c r="F5489">
        <v>1</v>
      </c>
    </row>
    <row r="5490" spans="1:6" x14ac:dyDescent="0.35">
      <c r="A5490" t="s">
        <v>5569</v>
      </c>
      <c r="B5490">
        <v>1992</v>
      </c>
      <c r="C5490" t="s">
        <v>56</v>
      </c>
      <c r="D5490" t="s">
        <v>73</v>
      </c>
      <c r="E5490" t="s">
        <v>406</v>
      </c>
      <c r="F5490">
        <v>1</v>
      </c>
    </row>
    <row r="5491" spans="1:6" x14ac:dyDescent="0.35">
      <c r="A5491" t="s">
        <v>5570</v>
      </c>
      <c r="B5491">
        <v>1992</v>
      </c>
      <c r="C5491" t="s">
        <v>54</v>
      </c>
      <c r="D5491" t="s">
        <v>73</v>
      </c>
      <c r="E5491" t="s">
        <v>406</v>
      </c>
      <c r="F5491">
        <v>1</v>
      </c>
    </row>
    <row r="5492" spans="1:6" x14ac:dyDescent="0.35">
      <c r="A5492" t="s">
        <v>5571</v>
      </c>
      <c r="B5492">
        <v>1992</v>
      </c>
      <c r="C5492" t="s">
        <v>56</v>
      </c>
      <c r="D5492" t="s">
        <v>73</v>
      </c>
      <c r="E5492" t="s">
        <v>406</v>
      </c>
      <c r="F5492">
        <v>1</v>
      </c>
    </row>
    <row r="5493" spans="1:6" x14ac:dyDescent="0.35">
      <c r="A5493" t="s">
        <v>5572</v>
      </c>
      <c r="B5493">
        <v>1992</v>
      </c>
      <c r="C5493" t="s">
        <v>56</v>
      </c>
      <c r="D5493" t="s">
        <v>73</v>
      </c>
      <c r="E5493" t="s">
        <v>406</v>
      </c>
      <c r="F5493">
        <v>1</v>
      </c>
    </row>
    <row r="5494" spans="1:6" x14ac:dyDescent="0.35">
      <c r="A5494" t="s">
        <v>5573</v>
      </c>
      <c r="B5494">
        <v>1992</v>
      </c>
      <c r="C5494" t="s">
        <v>56</v>
      </c>
      <c r="D5494" t="s">
        <v>73</v>
      </c>
      <c r="E5494" t="s">
        <v>406</v>
      </c>
      <c r="F5494">
        <v>1</v>
      </c>
    </row>
    <row r="5495" spans="1:6" x14ac:dyDescent="0.35">
      <c r="A5495" t="s">
        <v>5574</v>
      </c>
      <c r="B5495">
        <v>1992</v>
      </c>
      <c r="C5495" t="s">
        <v>56</v>
      </c>
      <c r="D5495" t="s">
        <v>73</v>
      </c>
      <c r="E5495" t="s">
        <v>406</v>
      </c>
      <c r="F5495">
        <v>1</v>
      </c>
    </row>
    <row r="5496" spans="1:6" x14ac:dyDescent="0.35">
      <c r="A5496" t="s">
        <v>5575</v>
      </c>
      <c r="B5496">
        <v>1992</v>
      </c>
      <c r="C5496" t="s">
        <v>56</v>
      </c>
      <c r="D5496" t="s">
        <v>117</v>
      </c>
      <c r="E5496" t="s">
        <v>406</v>
      </c>
      <c r="F5496">
        <v>1</v>
      </c>
    </row>
    <row r="5497" spans="1:6" x14ac:dyDescent="0.35">
      <c r="A5497" t="s">
        <v>5576</v>
      </c>
      <c r="B5497">
        <v>1992</v>
      </c>
      <c r="C5497" t="s">
        <v>55</v>
      </c>
      <c r="D5497" t="s">
        <v>73</v>
      </c>
      <c r="E5497" t="s">
        <v>406</v>
      </c>
      <c r="F5497">
        <v>1</v>
      </c>
    </row>
    <row r="5498" spans="1:6" x14ac:dyDescent="0.35">
      <c r="A5498" t="s">
        <v>5577</v>
      </c>
      <c r="B5498">
        <v>1992</v>
      </c>
      <c r="C5498" t="s">
        <v>55</v>
      </c>
      <c r="D5498" t="s">
        <v>117</v>
      </c>
      <c r="E5498" t="s">
        <v>406</v>
      </c>
      <c r="F5498">
        <v>0</v>
      </c>
    </row>
    <row r="5499" spans="1:6" x14ac:dyDescent="0.35">
      <c r="A5499" t="s">
        <v>5578</v>
      </c>
      <c r="B5499">
        <v>1992</v>
      </c>
      <c r="C5499" t="s">
        <v>55</v>
      </c>
      <c r="D5499" t="s">
        <v>117</v>
      </c>
      <c r="E5499" t="s">
        <v>406</v>
      </c>
      <c r="F5499">
        <v>0</v>
      </c>
    </row>
    <row r="5500" spans="1:6" x14ac:dyDescent="0.35">
      <c r="A5500" t="s">
        <v>5579</v>
      </c>
      <c r="B5500">
        <v>1992</v>
      </c>
      <c r="C5500" t="s">
        <v>55</v>
      </c>
      <c r="D5500" t="s">
        <v>73</v>
      </c>
      <c r="E5500" t="s">
        <v>406</v>
      </c>
      <c r="F5500">
        <v>1</v>
      </c>
    </row>
    <row r="5501" spans="1:6" x14ac:dyDescent="0.35">
      <c r="A5501" t="s">
        <v>5580</v>
      </c>
      <c r="B5501">
        <v>1992</v>
      </c>
      <c r="C5501" t="s">
        <v>55</v>
      </c>
      <c r="D5501" t="s">
        <v>73</v>
      </c>
      <c r="E5501" t="s">
        <v>406</v>
      </c>
      <c r="F5501">
        <v>1</v>
      </c>
    </row>
    <row r="5502" spans="1:6" x14ac:dyDescent="0.35">
      <c r="A5502" t="s">
        <v>5581</v>
      </c>
      <c r="B5502">
        <v>1992</v>
      </c>
      <c r="C5502" t="s">
        <v>54</v>
      </c>
      <c r="D5502" t="s">
        <v>73</v>
      </c>
      <c r="E5502" t="s">
        <v>406</v>
      </c>
      <c r="F5502">
        <v>1</v>
      </c>
    </row>
    <row r="5503" spans="1:6" x14ac:dyDescent="0.35">
      <c r="A5503" t="s">
        <v>5582</v>
      </c>
      <c r="B5503">
        <v>1993</v>
      </c>
      <c r="C5503" t="s">
        <v>56</v>
      </c>
      <c r="D5503" t="s">
        <v>73</v>
      </c>
      <c r="E5503" t="s">
        <v>270</v>
      </c>
      <c r="F5503">
        <v>1</v>
      </c>
    </row>
    <row r="5504" spans="1:6" x14ac:dyDescent="0.35">
      <c r="A5504" t="s">
        <v>5583</v>
      </c>
      <c r="B5504">
        <v>1993</v>
      </c>
      <c r="C5504" t="s">
        <v>56</v>
      </c>
      <c r="D5504" t="s">
        <v>73</v>
      </c>
      <c r="E5504" t="s">
        <v>270</v>
      </c>
      <c r="F5504">
        <v>1</v>
      </c>
    </row>
    <row r="5505" spans="1:6" x14ac:dyDescent="0.35">
      <c r="A5505" t="s">
        <v>5584</v>
      </c>
      <c r="B5505">
        <v>1993</v>
      </c>
      <c r="C5505" t="s">
        <v>56</v>
      </c>
      <c r="D5505" t="s">
        <v>73</v>
      </c>
      <c r="E5505" t="s">
        <v>270</v>
      </c>
      <c r="F5505">
        <v>1</v>
      </c>
    </row>
    <row r="5506" spans="1:6" x14ac:dyDescent="0.35">
      <c r="A5506" t="s">
        <v>5585</v>
      </c>
      <c r="B5506">
        <v>1993</v>
      </c>
      <c r="C5506" t="s">
        <v>56</v>
      </c>
      <c r="D5506" t="s">
        <v>73</v>
      </c>
      <c r="E5506" t="s">
        <v>270</v>
      </c>
      <c r="F5506">
        <v>1</v>
      </c>
    </row>
    <row r="5507" spans="1:6" x14ac:dyDescent="0.35">
      <c r="A5507" t="s">
        <v>5586</v>
      </c>
      <c r="B5507">
        <v>1993</v>
      </c>
      <c r="C5507" t="s">
        <v>56</v>
      </c>
      <c r="D5507" t="s">
        <v>73</v>
      </c>
      <c r="E5507" t="s">
        <v>270</v>
      </c>
      <c r="F5507">
        <v>1</v>
      </c>
    </row>
    <row r="5508" spans="1:6" x14ac:dyDescent="0.35">
      <c r="A5508" t="s">
        <v>5587</v>
      </c>
      <c r="B5508">
        <v>1993</v>
      </c>
      <c r="C5508" t="s">
        <v>56</v>
      </c>
      <c r="D5508" t="s">
        <v>73</v>
      </c>
      <c r="E5508" t="s">
        <v>270</v>
      </c>
      <c r="F5508">
        <v>1</v>
      </c>
    </row>
    <row r="5509" spans="1:6" x14ac:dyDescent="0.35">
      <c r="A5509" t="s">
        <v>5588</v>
      </c>
      <c r="B5509">
        <v>1993</v>
      </c>
      <c r="C5509" t="s">
        <v>56</v>
      </c>
      <c r="D5509" t="s">
        <v>73</v>
      </c>
      <c r="E5509" t="s">
        <v>270</v>
      </c>
      <c r="F5509">
        <v>1</v>
      </c>
    </row>
    <row r="5510" spans="1:6" x14ac:dyDescent="0.35">
      <c r="A5510" t="s">
        <v>5589</v>
      </c>
      <c r="B5510">
        <v>1993</v>
      </c>
      <c r="C5510" t="s">
        <v>54</v>
      </c>
      <c r="D5510" t="s">
        <v>73</v>
      </c>
      <c r="E5510" t="s">
        <v>270</v>
      </c>
      <c r="F5510">
        <v>1</v>
      </c>
    </row>
    <row r="5511" spans="1:6" x14ac:dyDescent="0.35">
      <c r="A5511" t="s">
        <v>5590</v>
      </c>
      <c r="B5511">
        <v>1993</v>
      </c>
      <c r="C5511" t="s">
        <v>54</v>
      </c>
      <c r="D5511" t="s">
        <v>73</v>
      </c>
      <c r="E5511" t="s">
        <v>270</v>
      </c>
      <c r="F5511">
        <v>1</v>
      </c>
    </row>
    <row r="5512" spans="1:6" x14ac:dyDescent="0.35">
      <c r="A5512" t="s">
        <v>5591</v>
      </c>
      <c r="B5512">
        <v>1993</v>
      </c>
      <c r="C5512" t="s">
        <v>55</v>
      </c>
      <c r="D5512" t="s">
        <v>73</v>
      </c>
      <c r="E5512" t="s">
        <v>270</v>
      </c>
      <c r="F5512">
        <v>1</v>
      </c>
    </row>
    <row r="5513" spans="1:6" x14ac:dyDescent="0.35">
      <c r="A5513" t="s">
        <v>5592</v>
      </c>
      <c r="B5513">
        <v>1993</v>
      </c>
      <c r="C5513" t="s">
        <v>54</v>
      </c>
      <c r="D5513" t="s">
        <v>73</v>
      </c>
      <c r="E5513" t="s">
        <v>270</v>
      </c>
      <c r="F5513">
        <v>1</v>
      </c>
    </row>
    <row r="5514" spans="1:6" x14ac:dyDescent="0.35">
      <c r="A5514" t="s">
        <v>5593</v>
      </c>
      <c r="B5514">
        <v>1993</v>
      </c>
      <c r="C5514" t="s">
        <v>54</v>
      </c>
      <c r="D5514" t="s">
        <v>73</v>
      </c>
      <c r="E5514" t="s">
        <v>270</v>
      </c>
      <c r="F5514">
        <v>1</v>
      </c>
    </row>
    <row r="5515" spans="1:6" x14ac:dyDescent="0.35">
      <c r="A5515" t="s">
        <v>5594</v>
      </c>
      <c r="B5515">
        <v>1993</v>
      </c>
      <c r="C5515" t="s">
        <v>54</v>
      </c>
      <c r="D5515" t="s">
        <v>73</v>
      </c>
      <c r="E5515" t="s">
        <v>270</v>
      </c>
      <c r="F5515">
        <v>1</v>
      </c>
    </row>
    <row r="5516" spans="1:6" x14ac:dyDescent="0.35">
      <c r="A5516" t="s">
        <v>5595</v>
      </c>
      <c r="B5516">
        <v>1993</v>
      </c>
      <c r="C5516" t="s">
        <v>55</v>
      </c>
      <c r="D5516" t="s">
        <v>73</v>
      </c>
      <c r="E5516" t="s">
        <v>270</v>
      </c>
      <c r="F5516">
        <v>1</v>
      </c>
    </row>
    <row r="5517" spans="1:6" x14ac:dyDescent="0.35">
      <c r="A5517" t="s">
        <v>5596</v>
      </c>
      <c r="B5517">
        <v>1993</v>
      </c>
      <c r="C5517" t="s">
        <v>55</v>
      </c>
      <c r="D5517" t="s">
        <v>73</v>
      </c>
      <c r="E5517" t="s">
        <v>270</v>
      </c>
      <c r="F5517">
        <v>1</v>
      </c>
    </row>
    <row r="5518" spans="1:6" x14ac:dyDescent="0.35">
      <c r="A5518" t="s">
        <v>5597</v>
      </c>
      <c r="B5518">
        <v>1993</v>
      </c>
      <c r="C5518" t="s">
        <v>55</v>
      </c>
      <c r="D5518" t="s">
        <v>73</v>
      </c>
      <c r="E5518" t="s">
        <v>270</v>
      </c>
      <c r="F5518">
        <v>1</v>
      </c>
    </row>
    <row r="5519" spans="1:6" x14ac:dyDescent="0.35">
      <c r="A5519" t="s">
        <v>5598</v>
      </c>
      <c r="B5519">
        <v>1993</v>
      </c>
      <c r="C5519" t="s">
        <v>54</v>
      </c>
      <c r="D5519" t="s">
        <v>73</v>
      </c>
      <c r="E5519" t="s">
        <v>74</v>
      </c>
      <c r="F5519">
        <v>1</v>
      </c>
    </row>
    <row r="5520" spans="1:6" x14ac:dyDescent="0.35">
      <c r="A5520" t="s">
        <v>5599</v>
      </c>
      <c r="B5520">
        <v>1993</v>
      </c>
      <c r="C5520" t="s">
        <v>55</v>
      </c>
      <c r="D5520" t="s">
        <v>73</v>
      </c>
      <c r="E5520" t="s">
        <v>74</v>
      </c>
      <c r="F5520">
        <v>1</v>
      </c>
    </row>
    <row r="5521" spans="1:6" x14ac:dyDescent="0.35">
      <c r="A5521" t="s">
        <v>5600</v>
      </c>
      <c r="B5521">
        <v>1993</v>
      </c>
      <c r="C5521" t="s">
        <v>55</v>
      </c>
      <c r="D5521" t="s">
        <v>73</v>
      </c>
      <c r="E5521" t="s">
        <v>74</v>
      </c>
      <c r="F5521">
        <v>1</v>
      </c>
    </row>
    <row r="5522" spans="1:6" x14ac:dyDescent="0.35">
      <c r="A5522" t="s">
        <v>5601</v>
      </c>
      <c r="B5522">
        <v>1993</v>
      </c>
      <c r="C5522" t="s">
        <v>55</v>
      </c>
      <c r="D5522" t="s">
        <v>73</v>
      </c>
      <c r="E5522" t="s">
        <v>74</v>
      </c>
      <c r="F5522">
        <v>1</v>
      </c>
    </row>
    <row r="5523" spans="1:6" x14ac:dyDescent="0.35">
      <c r="A5523" t="s">
        <v>5602</v>
      </c>
      <c r="B5523">
        <v>1993</v>
      </c>
      <c r="C5523" t="s">
        <v>55</v>
      </c>
      <c r="D5523" t="s">
        <v>73</v>
      </c>
      <c r="E5523" t="s">
        <v>74</v>
      </c>
      <c r="F5523">
        <v>1</v>
      </c>
    </row>
    <row r="5524" spans="1:6" x14ac:dyDescent="0.35">
      <c r="A5524" t="s">
        <v>5603</v>
      </c>
      <c r="B5524">
        <v>1993</v>
      </c>
      <c r="C5524" t="s">
        <v>55</v>
      </c>
      <c r="D5524" t="s">
        <v>73</v>
      </c>
      <c r="E5524" t="s">
        <v>74</v>
      </c>
      <c r="F5524">
        <v>1</v>
      </c>
    </row>
    <row r="5525" spans="1:6" x14ac:dyDescent="0.35">
      <c r="A5525" t="s">
        <v>5604</v>
      </c>
      <c r="B5525">
        <v>1993</v>
      </c>
      <c r="C5525" t="s">
        <v>55</v>
      </c>
      <c r="D5525" t="s">
        <v>73</v>
      </c>
      <c r="E5525" t="s">
        <v>74</v>
      </c>
      <c r="F5525">
        <v>1</v>
      </c>
    </row>
    <row r="5526" spans="1:6" x14ac:dyDescent="0.35">
      <c r="A5526" t="s">
        <v>5605</v>
      </c>
      <c r="B5526">
        <v>1993</v>
      </c>
      <c r="C5526" t="s">
        <v>55</v>
      </c>
      <c r="D5526" t="s">
        <v>73</v>
      </c>
      <c r="E5526" t="s">
        <v>74</v>
      </c>
      <c r="F5526">
        <v>1</v>
      </c>
    </row>
    <row r="5527" spans="1:6" x14ac:dyDescent="0.35">
      <c r="A5527" t="s">
        <v>5606</v>
      </c>
      <c r="B5527">
        <v>1993</v>
      </c>
      <c r="C5527" t="s">
        <v>55</v>
      </c>
      <c r="D5527" t="s">
        <v>73</v>
      </c>
      <c r="E5527" t="s">
        <v>74</v>
      </c>
      <c r="F5527">
        <v>1</v>
      </c>
    </row>
    <row r="5528" spans="1:6" x14ac:dyDescent="0.35">
      <c r="A5528" t="s">
        <v>5607</v>
      </c>
      <c r="B5528">
        <v>1993</v>
      </c>
      <c r="C5528" t="s">
        <v>55</v>
      </c>
      <c r="D5528" t="s">
        <v>73</v>
      </c>
      <c r="E5528" t="s">
        <v>74</v>
      </c>
      <c r="F5528">
        <v>1</v>
      </c>
    </row>
    <row r="5529" spans="1:6" x14ac:dyDescent="0.35">
      <c r="A5529" t="s">
        <v>5608</v>
      </c>
      <c r="B5529">
        <v>1993</v>
      </c>
      <c r="C5529" t="s">
        <v>55</v>
      </c>
      <c r="D5529" t="s">
        <v>73</v>
      </c>
      <c r="E5529" t="s">
        <v>74</v>
      </c>
      <c r="F5529">
        <v>1</v>
      </c>
    </row>
    <row r="5530" spans="1:6" x14ac:dyDescent="0.35">
      <c r="A5530" t="s">
        <v>5609</v>
      </c>
      <c r="B5530">
        <v>1993</v>
      </c>
      <c r="C5530" t="s">
        <v>55</v>
      </c>
      <c r="D5530" t="s">
        <v>73</v>
      </c>
      <c r="E5530" t="s">
        <v>74</v>
      </c>
      <c r="F5530">
        <v>1</v>
      </c>
    </row>
    <row r="5531" spans="1:6" x14ac:dyDescent="0.35">
      <c r="A5531" t="s">
        <v>5610</v>
      </c>
      <c r="B5531">
        <v>1993</v>
      </c>
      <c r="C5531" t="s">
        <v>55</v>
      </c>
      <c r="D5531" t="s">
        <v>73</v>
      </c>
      <c r="E5531" t="s">
        <v>74</v>
      </c>
      <c r="F5531">
        <v>1</v>
      </c>
    </row>
    <row r="5532" spans="1:6" x14ac:dyDescent="0.35">
      <c r="A5532" t="s">
        <v>5611</v>
      </c>
      <c r="B5532">
        <v>1993</v>
      </c>
      <c r="C5532" t="s">
        <v>54</v>
      </c>
      <c r="D5532" t="s">
        <v>73</v>
      </c>
      <c r="E5532" t="s">
        <v>74</v>
      </c>
      <c r="F5532">
        <v>1</v>
      </c>
    </row>
    <row r="5533" spans="1:6" x14ac:dyDescent="0.35">
      <c r="A5533" t="s">
        <v>5612</v>
      </c>
      <c r="B5533">
        <v>1993</v>
      </c>
      <c r="C5533" t="s">
        <v>54</v>
      </c>
      <c r="D5533" t="s">
        <v>73</v>
      </c>
      <c r="E5533" t="s">
        <v>74</v>
      </c>
      <c r="F5533">
        <v>1</v>
      </c>
    </row>
    <row r="5534" spans="1:6" x14ac:dyDescent="0.35">
      <c r="A5534" t="s">
        <v>5613</v>
      </c>
      <c r="B5534">
        <v>1993</v>
      </c>
      <c r="C5534" t="s">
        <v>54</v>
      </c>
      <c r="D5534" t="s">
        <v>73</v>
      </c>
      <c r="E5534" t="s">
        <v>74</v>
      </c>
      <c r="F5534">
        <v>1</v>
      </c>
    </row>
    <row r="5535" spans="1:6" x14ac:dyDescent="0.35">
      <c r="A5535" t="s">
        <v>5614</v>
      </c>
      <c r="B5535">
        <v>1993</v>
      </c>
      <c r="C5535" t="s">
        <v>55</v>
      </c>
      <c r="D5535" t="s">
        <v>73</v>
      </c>
      <c r="E5535" t="s">
        <v>74</v>
      </c>
      <c r="F5535">
        <v>1</v>
      </c>
    </row>
    <row r="5536" spans="1:6" x14ac:dyDescent="0.35">
      <c r="A5536" t="s">
        <v>5615</v>
      </c>
      <c r="B5536">
        <v>1993</v>
      </c>
      <c r="C5536" t="s">
        <v>56</v>
      </c>
      <c r="D5536" t="s">
        <v>73</v>
      </c>
      <c r="E5536" t="s">
        <v>74</v>
      </c>
      <c r="F5536">
        <v>1</v>
      </c>
    </row>
    <row r="5537" spans="1:6" x14ac:dyDescent="0.35">
      <c r="A5537" t="s">
        <v>5616</v>
      </c>
      <c r="B5537">
        <v>1993</v>
      </c>
      <c r="C5537" t="s">
        <v>56</v>
      </c>
      <c r="D5537" t="s">
        <v>73</v>
      </c>
      <c r="E5537" t="s">
        <v>74</v>
      </c>
      <c r="F5537">
        <v>1</v>
      </c>
    </row>
    <row r="5538" spans="1:6" x14ac:dyDescent="0.35">
      <c r="A5538" t="s">
        <v>5617</v>
      </c>
      <c r="B5538">
        <v>1993</v>
      </c>
      <c r="C5538" t="s">
        <v>56</v>
      </c>
      <c r="D5538" t="s">
        <v>117</v>
      </c>
      <c r="E5538" t="s">
        <v>74</v>
      </c>
      <c r="F5538">
        <v>1</v>
      </c>
    </row>
    <row r="5539" spans="1:6" x14ac:dyDescent="0.35">
      <c r="A5539" t="s">
        <v>5618</v>
      </c>
      <c r="B5539">
        <v>1993</v>
      </c>
      <c r="C5539" t="s">
        <v>55</v>
      </c>
      <c r="D5539" t="s">
        <v>73</v>
      </c>
      <c r="E5539" t="s">
        <v>74</v>
      </c>
      <c r="F5539">
        <v>1</v>
      </c>
    </row>
    <row r="5540" spans="1:6" x14ac:dyDescent="0.35">
      <c r="A5540" t="s">
        <v>5619</v>
      </c>
      <c r="B5540">
        <v>1993</v>
      </c>
      <c r="C5540" t="s">
        <v>56</v>
      </c>
      <c r="D5540" t="s">
        <v>73</v>
      </c>
      <c r="E5540" t="s">
        <v>74</v>
      </c>
      <c r="F5540">
        <v>1</v>
      </c>
    </row>
    <row r="5541" spans="1:6" x14ac:dyDescent="0.35">
      <c r="A5541" t="s">
        <v>5620</v>
      </c>
      <c r="B5541">
        <v>1993</v>
      </c>
      <c r="C5541" t="s">
        <v>56</v>
      </c>
      <c r="D5541" t="s">
        <v>73</v>
      </c>
      <c r="E5541" t="s">
        <v>74</v>
      </c>
      <c r="F5541">
        <v>1</v>
      </c>
    </row>
    <row r="5542" spans="1:6" x14ac:dyDescent="0.35">
      <c r="A5542" t="s">
        <v>5621</v>
      </c>
      <c r="B5542">
        <v>1993</v>
      </c>
      <c r="C5542" t="s">
        <v>56</v>
      </c>
      <c r="D5542" t="s">
        <v>73</v>
      </c>
      <c r="E5542" t="s">
        <v>74</v>
      </c>
      <c r="F5542">
        <v>1</v>
      </c>
    </row>
    <row r="5543" spans="1:6" x14ac:dyDescent="0.35">
      <c r="A5543" t="s">
        <v>5622</v>
      </c>
      <c r="B5543">
        <v>1993</v>
      </c>
      <c r="C5543" t="s">
        <v>56</v>
      </c>
      <c r="D5543" t="s">
        <v>73</v>
      </c>
      <c r="E5543" t="s">
        <v>74</v>
      </c>
      <c r="F5543">
        <v>1</v>
      </c>
    </row>
    <row r="5544" spans="1:6" x14ac:dyDescent="0.35">
      <c r="A5544" t="s">
        <v>5623</v>
      </c>
      <c r="B5544">
        <v>1993</v>
      </c>
      <c r="C5544" t="s">
        <v>56</v>
      </c>
      <c r="D5544" t="s">
        <v>73</v>
      </c>
      <c r="E5544" t="s">
        <v>74</v>
      </c>
      <c r="F5544">
        <v>1</v>
      </c>
    </row>
    <row r="5545" spans="1:6" x14ac:dyDescent="0.35">
      <c r="A5545" t="s">
        <v>5624</v>
      </c>
      <c r="B5545">
        <v>1993</v>
      </c>
      <c r="C5545" t="s">
        <v>56</v>
      </c>
      <c r="D5545" t="s">
        <v>73</v>
      </c>
      <c r="E5545" t="s">
        <v>74</v>
      </c>
      <c r="F5545">
        <v>1</v>
      </c>
    </row>
    <row r="5546" spans="1:6" x14ac:dyDescent="0.35">
      <c r="A5546" t="s">
        <v>5625</v>
      </c>
      <c r="B5546">
        <v>1993</v>
      </c>
      <c r="C5546" t="s">
        <v>56</v>
      </c>
      <c r="D5546" t="s">
        <v>73</v>
      </c>
      <c r="E5546" t="s">
        <v>74</v>
      </c>
      <c r="F5546">
        <v>1</v>
      </c>
    </row>
    <row r="5547" spans="1:6" x14ac:dyDescent="0.35">
      <c r="A5547" t="s">
        <v>5626</v>
      </c>
      <c r="B5547">
        <v>1993</v>
      </c>
      <c r="C5547" t="s">
        <v>56</v>
      </c>
      <c r="D5547" t="s">
        <v>73</v>
      </c>
      <c r="E5547" t="s">
        <v>74</v>
      </c>
      <c r="F5547">
        <v>1</v>
      </c>
    </row>
    <row r="5548" spans="1:6" x14ac:dyDescent="0.35">
      <c r="A5548" t="s">
        <v>5627</v>
      </c>
      <c r="B5548">
        <v>1993</v>
      </c>
      <c r="C5548" t="s">
        <v>54</v>
      </c>
      <c r="D5548" t="s">
        <v>73</v>
      </c>
      <c r="E5548" t="s">
        <v>406</v>
      </c>
      <c r="F5548">
        <v>1</v>
      </c>
    </row>
    <row r="5549" spans="1:6" x14ac:dyDescent="0.35">
      <c r="A5549" t="s">
        <v>5628</v>
      </c>
      <c r="B5549">
        <v>1993</v>
      </c>
      <c r="C5549" t="s">
        <v>54</v>
      </c>
      <c r="D5549" t="s">
        <v>73</v>
      </c>
      <c r="E5549" t="s">
        <v>74</v>
      </c>
      <c r="F5549">
        <v>1</v>
      </c>
    </row>
    <row r="5550" spans="1:6" x14ac:dyDescent="0.35">
      <c r="A5550" t="s">
        <v>5629</v>
      </c>
      <c r="B5550">
        <v>1993</v>
      </c>
      <c r="C5550" t="s">
        <v>55</v>
      </c>
      <c r="D5550" t="s">
        <v>73</v>
      </c>
      <c r="E5550" t="s">
        <v>74</v>
      </c>
      <c r="F5550">
        <v>1</v>
      </c>
    </row>
    <row r="5551" spans="1:6" x14ac:dyDescent="0.35">
      <c r="A5551" t="s">
        <v>5630</v>
      </c>
      <c r="B5551">
        <v>1993</v>
      </c>
      <c r="C5551" t="s">
        <v>56</v>
      </c>
      <c r="D5551" t="s">
        <v>73</v>
      </c>
      <c r="E5551" t="s">
        <v>74</v>
      </c>
      <c r="F5551">
        <v>1</v>
      </c>
    </row>
    <row r="5552" spans="1:6" x14ac:dyDescent="0.35">
      <c r="A5552" t="s">
        <v>5631</v>
      </c>
      <c r="B5552">
        <v>1993</v>
      </c>
      <c r="C5552" t="s">
        <v>56</v>
      </c>
      <c r="D5552" t="s">
        <v>73</v>
      </c>
      <c r="E5552" t="s">
        <v>74</v>
      </c>
      <c r="F5552">
        <v>1</v>
      </c>
    </row>
    <row r="5553" spans="1:6" x14ac:dyDescent="0.35">
      <c r="A5553" t="s">
        <v>5632</v>
      </c>
      <c r="B5553">
        <v>1993</v>
      </c>
      <c r="C5553" t="s">
        <v>54</v>
      </c>
      <c r="D5553" t="s">
        <v>73</v>
      </c>
      <c r="E5553" t="s">
        <v>74</v>
      </c>
      <c r="F5553">
        <v>1</v>
      </c>
    </row>
    <row r="5554" spans="1:6" x14ac:dyDescent="0.35">
      <c r="A5554" t="s">
        <v>5633</v>
      </c>
      <c r="B5554">
        <v>1993</v>
      </c>
      <c r="C5554" t="s">
        <v>54</v>
      </c>
      <c r="D5554" t="s">
        <v>73</v>
      </c>
      <c r="E5554" t="s">
        <v>74</v>
      </c>
      <c r="F5554">
        <v>1</v>
      </c>
    </row>
    <row r="5555" spans="1:6" x14ac:dyDescent="0.35">
      <c r="A5555" t="s">
        <v>5634</v>
      </c>
      <c r="B5555">
        <v>1993</v>
      </c>
      <c r="C5555" t="s">
        <v>55</v>
      </c>
      <c r="D5555" t="s">
        <v>73</v>
      </c>
      <c r="E5555" t="s">
        <v>74</v>
      </c>
      <c r="F5555">
        <v>1</v>
      </c>
    </row>
    <row r="5556" spans="1:6" x14ac:dyDescent="0.35">
      <c r="A5556" t="s">
        <v>5635</v>
      </c>
      <c r="B5556">
        <v>1993</v>
      </c>
      <c r="C5556" t="s">
        <v>55</v>
      </c>
      <c r="D5556" t="s">
        <v>441</v>
      </c>
      <c r="E5556" t="s">
        <v>74</v>
      </c>
      <c r="F5556">
        <v>1</v>
      </c>
    </row>
    <row r="5557" spans="1:6" x14ac:dyDescent="0.35">
      <c r="A5557" t="s">
        <v>5636</v>
      </c>
      <c r="B5557">
        <v>1993</v>
      </c>
      <c r="C5557" t="s">
        <v>56</v>
      </c>
      <c r="D5557" t="s">
        <v>73</v>
      </c>
      <c r="E5557" t="s">
        <v>74</v>
      </c>
      <c r="F5557">
        <v>1</v>
      </c>
    </row>
    <row r="5558" spans="1:6" x14ac:dyDescent="0.35">
      <c r="A5558" t="s">
        <v>5637</v>
      </c>
      <c r="B5558">
        <v>1993</v>
      </c>
      <c r="C5558" t="s">
        <v>55</v>
      </c>
      <c r="D5558" t="s">
        <v>73</v>
      </c>
      <c r="E5558" t="s">
        <v>74</v>
      </c>
      <c r="F5558">
        <v>1</v>
      </c>
    </row>
    <row r="5559" spans="1:6" x14ac:dyDescent="0.35">
      <c r="A5559" t="s">
        <v>5638</v>
      </c>
      <c r="B5559">
        <v>1993</v>
      </c>
      <c r="C5559" t="s">
        <v>54</v>
      </c>
      <c r="D5559" t="s">
        <v>73</v>
      </c>
      <c r="E5559" t="s">
        <v>406</v>
      </c>
      <c r="F5559">
        <v>1</v>
      </c>
    </row>
    <row r="5560" spans="1:6" x14ac:dyDescent="0.35">
      <c r="A5560" t="s">
        <v>5639</v>
      </c>
      <c r="B5560">
        <v>1993</v>
      </c>
      <c r="C5560" t="s">
        <v>54</v>
      </c>
      <c r="D5560" t="s">
        <v>73</v>
      </c>
      <c r="E5560" t="s">
        <v>406</v>
      </c>
      <c r="F5560">
        <v>1</v>
      </c>
    </row>
    <row r="5561" spans="1:6" x14ac:dyDescent="0.35">
      <c r="A5561" t="s">
        <v>5640</v>
      </c>
      <c r="B5561">
        <v>1993</v>
      </c>
      <c r="C5561" t="s">
        <v>55</v>
      </c>
      <c r="D5561" t="s">
        <v>73</v>
      </c>
      <c r="E5561" t="s">
        <v>406</v>
      </c>
      <c r="F5561">
        <v>1</v>
      </c>
    </row>
    <row r="5562" spans="1:6" x14ac:dyDescent="0.35">
      <c r="A5562" t="s">
        <v>5641</v>
      </c>
      <c r="B5562">
        <v>1993</v>
      </c>
      <c r="C5562" t="s">
        <v>55</v>
      </c>
      <c r="D5562" t="s">
        <v>117</v>
      </c>
      <c r="E5562" t="s">
        <v>406</v>
      </c>
      <c r="F5562">
        <v>0</v>
      </c>
    </row>
    <row r="5563" spans="1:6" x14ac:dyDescent="0.35">
      <c r="A5563" t="s">
        <v>5642</v>
      </c>
      <c r="B5563">
        <v>1993</v>
      </c>
      <c r="C5563" t="s">
        <v>56</v>
      </c>
      <c r="D5563" t="s">
        <v>73</v>
      </c>
      <c r="E5563" t="s">
        <v>406</v>
      </c>
      <c r="F5563">
        <v>1</v>
      </c>
    </row>
    <row r="5564" spans="1:6" x14ac:dyDescent="0.35">
      <c r="A5564" t="s">
        <v>5643</v>
      </c>
      <c r="B5564">
        <v>1993</v>
      </c>
      <c r="C5564" t="s">
        <v>55</v>
      </c>
      <c r="D5564" t="s">
        <v>73</v>
      </c>
      <c r="E5564" t="s">
        <v>406</v>
      </c>
      <c r="F5564">
        <v>1</v>
      </c>
    </row>
    <row r="5565" spans="1:6" x14ac:dyDescent="0.35">
      <c r="A5565" t="s">
        <v>5644</v>
      </c>
      <c r="B5565">
        <v>1993</v>
      </c>
      <c r="C5565" t="s">
        <v>55</v>
      </c>
      <c r="D5565" t="s">
        <v>73</v>
      </c>
      <c r="E5565" t="s">
        <v>406</v>
      </c>
      <c r="F5565">
        <v>1</v>
      </c>
    </row>
    <row r="5566" spans="1:6" x14ac:dyDescent="0.35">
      <c r="A5566" t="s">
        <v>5645</v>
      </c>
      <c r="B5566">
        <v>1993</v>
      </c>
      <c r="C5566" t="s">
        <v>56</v>
      </c>
      <c r="D5566" t="s">
        <v>73</v>
      </c>
      <c r="E5566" t="s">
        <v>406</v>
      </c>
      <c r="F5566">
        <v>1</v>
      </c>
    </row>
    <row r="5567" spans="1:6" x14ac:dyDescent="0.35">
      <c r="A5567" t="s">
        <v>5646</v>
      </c>
      <c r="B5567">
        <v>1993</v>
      </c>
      <c r="C5567" t="s">
        <v>56</v>
      </c>
      <c r="D5567" t="s">
        <v>73</v>
      </c>
      <c r="E5567" t="s">
        <v>406</v>
      </c>
      <c r="F5567">
        <v>1</v>
      </c>
    </row>
    <row r="5568" spans="1:6" x14ac:dyDescent="0.35">
      <c r="A5568" t="s">
        <v>5647</v>
      </c>
      <c r="B5568">
        <v>1993</v>
      </c>
      <c r="C5568" t="s">
        <v>56</v>
      </c>
      <c r="D5568" t="s">
        <v>73</v>
      </c>
      <c r="E5568" t="s">
        <v>406</v>
      </c>
      <c r="F5568">
        <v>1</v>
      </c>
    </row>
    <row r="5569" spans="1:6" x14ac:dyDescent="0.35">
      <c r="A5569" t="s">
        <v>5648</v>
      </c>
      <c r="B5569">
        <v>1993</v>
      </c>
      <c r="C5569" t="s">
        <v>56</v>
      </c>
      <c r="D5569" t="s">
        <v>73</v>
      </c>
      <c r="E5569" t="s">
        <v>406</v>
      </c>
      <c r="F5569">
        <v>1</v>
      </c>
    </row>
    <row r="5570" spans="1:6" x14ac:dyDescent="0.35">
      <c r="A5570" t="s">
        <v>5649</v>
      </c>
      <c r="B5570">
        <v>1993</v>
      </c>
      <c r="C5570" t="s">
        <v>54</v>
      </c>
      <c r="D5570" t="s">
        <v>73</v>
      </c>
      <c r="E5570" t="s">
        <v>406</v>
      </c>
      <c r="F5570">
        <v>1</v>
      </c>
    </row>
    <row r="5571" spans="1:6" x14ac:dyDescent="0.35">
      <c r="A5571" t="s">
        <v>5650</v>
      </c>
      <c r="B5571">
        <v>1993</v>
      </c>
      <c r="C5571" t="s">
        <v>55</v>
      </c>
      <c r="D5571" t="s">
        <v>73</v>
      </c>
      <c r="E5571" t="s">
        <v>406</v>
      </c>
      <c r="F5571">
        <v>1</v>
      </c>
    </row>
    <row r="5572" spans="1:6" x14ac:dyDescent="0.35">
      <c r="A5572" t="s">
        <v>5651</v>
      </c>
      <c r="B5572">
        <v>1993</v>
      </c>
      <c r="C5572" t="s">
        <v>56</v>
      </c>
      <c r="D5572" t="s">
        <v>73</v>
      </c>
      <c r="E5572" t="s">
        <v>406</v>
      </c>
      <c r="F5572">
        <v>1</v>
      </c>
    </row>
    <row r="5573" spans="1:6" x14ac:dyDescent="0.35">
      <c r="A5573" t="s">
        <v>5652</v>
      </c>
      <c r="B5573">
        <v>1993</v>
      </c>
      <c r="C5573" t="s">
        <v>56</v>
      </c>
      <c r="D5573" t="s">
        <v>73</v>
      </c>
      <c r="E5573" t="s">
        <v>406</v>
      </c>
      <c r="F5573">
        <v>1</v>
      </c>
    </row>
    <row r="5574" spans="1:6" x14ac:dyDescent="0.35">
      <c r="A5574" t="s">
        <v>5653</v>
      </c>
      <c r="B5574">
        <v>1993</v>
      </c>
      <c r="C5574" t="s">
        <v>56</v>
      </c>
      <c r="D5574" t="s">
        <v>73</v>
      </c>
      <c r="E5574" t="s">
        <v>406</v>
      </c>
      <c r="F5574">
        <v>1</v>
      </c>
    </row>
    <row r="5575" spans="1:6" x14ac:dyDescent="0.35">
      <c r="A5575" t="s">
        <v>5654</v>
      </c>
      <c r="B5575">
        <v>1993</v>
      </c>
      <c r="C5575" t="s">
        <v>56</v>
      </c>
      <c r="D5575" t="s">
        <v>117</v>
      </c>
      <c r="E5575" t="s">
        <v>406</v>
      </c>
      <c r="F5575">
        <v>1</v>
      </c>
    </row>
    <row r="5576" spans="1:6" x14ac:dyDescent="0.35">
      <c r="A5576" t="s">
        <v>5655</v>
      </c>
      <c r="B5576">
        <v>1993</v>
      </c>
      <c r="C5576" t="s">
        <v>56</v>
      </c>
      <c r="D5576" t="s">
        <v>441</v>
      </c>
      <c r="E5576" t="s">
        <v>406</v>
      </c>
      <c r="F5576">
        <v>1</v>
      </c>
    </row>
    <row r="5577" spans="1:6" x14ac:dyDescent="0.35">
      <c r="A5577" t="s">
        <v>5656</v>
      </c>
      <c r="B5577">
        <v>1993</v>
      </c>
      <c r="C5577" t="s">
        <v>56</v>
      </c>
      <c r="D5577" t="s">
        <v>117</v>
      </c>
      <c r="E5577" t="s">
        <v>406</v>
      </c>
      <c r="F5577">
        <v>1</v>
      </c>
    </row>
    <row r="5578" spans="1:6" x14ac:dyDescent="0.35">
      <c r="A5578" t="s">
        <v>5657</v>
      </c>
      <c r="B5578">
        <v>1993</v>
      </c>
      <c r="C5578" t="s">
        <v>55</v>
      </c>
      <c r="D5578" t="s">
        <v>73</v>
      </c>
      <c r="E5578" t="s">
        <v>406</v>
      </c>
      <c r="F5578">
        <v>1</v>
      </c>
    </row>
    <row r="5579" spans="1:6" x14ac:dyDescent="0.35">
      <c r="A5579" t="s">
        <v>5658</v>
      </c>
      <c r="B5579">
        <v>1993</v>
      </c>
      <c r="C5579" t="s">
        <v>55</v>
      </c>
      <c r="D5579" t="s">
        <v>117</v>
      </c>
      <c r="E5579" t="s">
        <v>406</v>
      </c>
      <c r="F5579">
        <v>0</v>
      </c>
    </row>
    <row r="5580" spans="1:6" x14ac:dyDescent="0.35">
      <c r="A5580" t="s">
        <v>5659</v>
      </c>
      <c r="B5580">
        <v>1993</v>
      </c>
      <c r="C5580" t="s">
        <v>56</v>
      </c>
      <c r="D5580" t="s">
        <v>117</v>
      </c>
      <c r="E5580" t="s">
        <v>406</v>
      </c>
      <c r="F5580">
        <v>1</v>
      </c>
    </row>
    <row r="5581" spans="1:6" x14ac:dyDescent="0.35">
      <c r="A5581" t="s">
        <v>5660</v>
      </c>
      <c r="B5581">
        <v>1993</v>
      </c>
      <c r="C5581" t="s">
        <v>54</v>
      </c>
      <c r="D5581" t="s">
        <v>73</v>
      </c>
      <c r="E5581" t="s">
        <v>406</v>
      </c>
      <c r="F5581">
        <v>1</v>
      </c>
    </row>
    <row r="5582" spans="1:6" x14ac:dyDescent="0.35">
      <c r="A5582" t="s">
        <v>5661</v>
      </c>
      <c r="B5582">
        <v>1993</v>
      </c>
      <c r="C5582" t="s">
        <v>55</v>
      </c>
      <c r="D5582" t="s">
        <v>73</v>
      </c>
      <c r="E5582" t="s">
        <v>74</v>
      </c>
      <c r="F5582">
        <v>1</v>
      </c>
    </row>
    <row r="5583" spans="1:6" x14ac:dyDescent="0.35">
      <c r="A5583" t="s">
        <v>5662</v>
      </c>
      <c r="B5583">
        <v>1993</v>
      </c>
      <c r="C5583" t="s">
        <v>56</v>
      </c>
      <c r="D5583" t="s">
        <v>73</v>
      </c>
      <c r="E5583" t="s">
        <v>74</v>
      </c>
      <c r="F5583">
        <v>1</v>
      </c>
    </row>
    <row r="5584" spans="1:6" x14ac:dyDescent="0.35">
      <c r="A5584" t="s">
        <v>5663</v>
      </c>
      <c r="B5584">
        <v>1993</v>
      </c>
      <c r="C5584" t="s">
        <v>56</v>
      </c>
      <c r="D5584" t="s">
        <v>117</v>
      </c>
      <c r="E5584" t="s">
        <v>74</v>
      </c>
      <c r="F5584">
        <v>1</v>
      </c>
    </row>
    <row r="5585" spans="1:6" x14ac:dyDescent="0.35">
      <c r="A5585" t="s">
        <v>5664</v>
      </c>
      <c r="B5585">
        <v>1993</v>
      </c>
      <c r="C5585" t="s">
        <v>54</v>
      </c>
      <c r="D5585" t="s">
        <v>73</v>
      </c>
      <c r="E5585" t="s">
        <v>406</v>
      </c>
      <c r="F5585">
        <v>1</v>
      </c>
    </row>
    <row r="5586" spans="1:6" x14ac:dyDescent="0.35">
      <c r="A5586" t="s">
        <v>5665</v>
      </c>
      <c r="B5586">
        <v>1993</v>
      </c>
      <c r="C5586" t="s">
        <v>56</v>
      </c>
      <c r="D5586" t="s">
        <v>117</v>
      </c>
      <c r="E5586" t="s">
        <v>406</v>
      </c>
      <c r="F5586">
        <v>1</v>
      </c>
    </row>
    <row r="5587" spans="1:6" x14ac:dyDescent="0.35">
      <c r="A5587" t="s">
        <v>5666</v>
      </c>
      <c r="B5587">
        <v>1993</v>
      </c>
      <c r="C5587" t="s">
        <v>56</v>
      </c>
      <c r="D5587" t="s">
        <v>117</v>
      </c>
      <c r="E5587" t="s">
        <v>406</v>
      </c>
      <c r="F5587">
        <v>1</v>
      </c>
    </row>
    <row r="5588" spans="1:6" x14ac:dyDescent="0.35">
      <c r="A5588" t="s">
        <v>5667</v>
      </c>
      <c r="B5588">
        <v>1993</v>
      </c>
      <c r="C5588" t="s">
        <v>56</v>
      </c>
      <c r="D5588" t="s">
        <v>117</v>
      </c>
      <c r="E5588" t="s">
        <v>406</v>
      </c>
      <c r="F5588">
        <v>1</v>
      </c>
    </row>
    <row r="5589" spans="1:6" x14ac:dyDescent="0.35">
      <c r="A5589" t="s">
        <v>5668</v>
      </c>
      <c r="B5589">
        <v>1993</v>
      </c>
      <c r="C5589" t="s">
        <v>56</v>
      </c>
      <c r="D5589" t="s">
        <v>117</v>
      </c>
      <c r="E5589" t="s">
        <v>406</v>
      </c>
      <c r="F5589">
        <v>1</v>
      </c>
    </row>
    <row r="5590" spans="1:6" x14ac:dyDescent="0.35">
      <c r="A5590" t="s">
        <v>5669</v>
      </c>
      <c r="B5590">
        <v>1993</v>
      </c>
      <c r="C5590" t="s">
        <v>56</v>
      </c>
      <c r="D5590" t="s">
        <v>117</v>
      </c>
      <c r="E5590" t="s">
        <v>406</v>
      </c>
      <c r="F5590">
        <v>1</v>
      </c>
    </row>
    <row r="5591" spans="1:6" x14ac:dyDescent="0.35">
      <c r="A5591" t="s">
        <v>5670</v>
      </c>
      <c r="B5591">
        <v>1993</v>
      </c>
      <c r="C5591" t="s">
        <v>56</v>
      </c>
      <c r="D5591" t="s">
        <v>73</v>
      </c>
      <c r="E5591" t="s">
        <v>406</v>
      </c>
      <c r="F5591">
        <v>1</v>
      </c>
    </row>
    <row r="5592" spans="1:6" x14ac:dyDescent="0.35">
      <c r="A5592" t="s">
        <v>5671</v>
      </c>
      <c r="B5592">
        <v>1993</v>
      </c>
      <c r="C5592" t="s">
        <v>56</v>
      </c>
      <c r="D5592" t="s">
        <v>117</v>
      </c>
      <c r="E5592" t="s">
        <v>406</v>
      </c>
      <c r="F5592">
        <v>1</v>
      </c>
    </row>
    <row r="5593" spans="1:6" x14ac:dyDescent="0.35">
      <c r="A5593" t="s">
        <v>5672</v>
      </c>
      <c r="B5593">
        <v>1993</v>
      </c>
      <c r="C5593" t="s">
        <v>56</v>
      </c>
      <c r="D5593" t="s">
        <v>73</v>
      </c>
      <c r="E5593" t="s">
        <v>406</v>
      </c>
      <c r="F5593">
        <v>1</v>
      </c>
    </row>
    <row r="5594" spans="1:6" x14ac:dyDescent="0.35">
      <c r="A5594" t="s">
        <v>5673</v>
      </c>
      <c r="B5594">
        <v>1993</v>
      </c>
      <c r="C5594" t="s">
        <v>56</v>
      </c>
      <c r="D5594" t="s">
        <v>117</v>
      </c>
      <c r="E5594" t="s">
        <v>406</v>
      </c>
      <c r="F5594">
        <v>1</v>
      </c>
    </row>
    <row r="5595" spans="1:6" x14ac:dyDescent="0.35">
      <c r="A5595" t="s">
        <v>5674</v>
      </c>
      <c r="B5595">
        <v>1993</v>
      </c>
      <c r="C5595" t="s">
        <v>56</v>
      </c>
      <c r="D5595" t="s">
        <v>73</v>
      </c>
      <c r="E5595" t="s">
        <v>406</v>
      </c>
      <c r="F5595">
        <v>1</v>
      </c>
    </row>
    <row r="5596" spans="1:6" x14ac:dyDescent="0.35">
      <c r="A5596" t="s">
        <v>5675</v>
      </c>
      <c r="B5596">
        <v>1993</v>
      </c>
      <c r="C5596" t="s">
        <v>54</v>
      </c>
      <c r="D5596" t="s">
        <v>73</v>
      </c>
      <c r="E5596" t="s">
        <v>484</v>
      </c>
      <c r="F5596">
        <v>1</v>
      </c>
    </row>
    <row r="5597" spans="1:6" x14ac:dyDescent="0.35">
      <c r="A5597" t="s">
        <v>5676</v>
      </c>
      <c r="B5597">
        <v>1993</v>
      </c>
      <c r="C5597" t="s">
        <v>55</v>
      </c>
      <c r="D5597" t="s">
        <v>117</v>
      </c>
      <c r="E5597" t="s">
        <v>484</v>
      </c>
      <c r="F5597">
        <v>0</v>
      </c>
    </row>
    <row r="5598" spans="1:6" x14ac:dyDescent="0.35">
      <c r="A5598" t="s">
        <v>5677</v>
      </c>
      <c r="B5598">
        <v>1993</v>
      </c>
      <c r="C5598" t="s">
        <v>54</v>
      </c>
      <c r="D5598" t="s">
        <v>73</v>
      </c>
      <c r="E5598" t="s">
        <v>484</v>
      </c>
      <c r="F5598">
        <v>1</v>
      </c>
    </row>
    <row r="5599" spans="1:6" x14ac:dyDescent="0.35">
      <c r="A5599" t="s">
        <v>5678</v>
      </c>
      <c r="B5599">
        <v>1993</v>
      </c>
      <c r="C5599" t="s">
        <v>54</v>
      </c>
      <c r="D5599" t="s">
        <v>73</v>
      </c>
      <c r="E5599" t="s">
        <v>74</v>
      </c>
      <c r="F5599">
        <v>1</v>
      </c>
    </row>
    <row r="5600" spans="1:6" x14ac:dyDescent="0.35">
      <c r="A5600" t="s">
        <v>5679</v>
      </c>
      <c r="B5600">
        <v>1993</v>
      </c>
      <c r="C5600" t="s">
        <v>56</v>
      </c>
      <c r="D5600" t="s">
        <v>73</v>
      </c>
      <c r="E5600" t="s">
        <v>74</v>
      </c>
      <c r="F5600">
        <v>1</v>
      </c>
    </row>
    <row r="5601" spans="1:6" x14ac:dyDescent="0.35">
      <c r="A5601" t="s">
        <v>5680</v>
      </c>
      <c r="B5601">
        <v>1993</v>
      </c>
      <c r="C5601" t="s">
        <v>56</v>
      </c>
      <c r="D5601" t="s">
        <v>73</v>
      </c>
      <c r="E5601" t="s">
        <v>74</v>
      </c>
      <c r="F5601">
        <v>1</v>
      </c>
    </row>
    <row r="5602" spans="1:6" x14ac:dyDescent="0.35">
      <c r="A5602" t="s">
        <v>5681</v>
      </c>
      <c r="B5602">
        <v>1993</v>
      </c>
      <c r="C5602" t="s">
        <v>56</v>
      </c>
      <c r="D5602" t="s">
        <v>73</v>
      </c>
      <c r="E5602" t="s">
        <v>74</v>
      </c>
      <c r="F5602">
        <v>1</v>
      </c>
    </row>
    <row r="5603" spans="1:6" x14ac:dyDescent="0.35">
      <c r="A5603" t="s">
        <v>5682</v>
      </c>
      <c r="B5603">
        <v>1993</v>
      </c>
      <c r="C5603" t="s">
        <v>56</v>
      </c>
      <c r="D5603" t="s">
        <v>73</v>
      </c>
      <c r="E5603" t="s">
        <v>74</v>
      </c>
      <c r="F5603">
        <v>1</v>
      </c>
    </row>
    <row r="5604" spans="1:6" x14ac:dyDescent="0.35">
      <c r="A5604" t="s">
        <v>5683</v>
      </c>
      <c r="B5604">
        <v>1993</v>
      </c>
      <c r="C5604" t="s">
        <v>56</v>
      </c>
      <c r="D5604" t="s">
        <v>73</v>
      </c>
      <c r="E5604" t="s">
        <v>74</v>
      </c>
      <c r="F5604">
        <v>1</v>
      </c>
    </row>
    <row r="5605" spans="1:6" x14ac:dyDescent="0.35">
      <c r="A5605" t="s">
        <v>5684</v>
      </c>
      <c r="B5605">
        <v>1993</v>
      </c>
      <c r="C5605" t="s">
        <v>56</v>
      </c>
      <c r="D5605" t="s">
        <v>73</v>
      </c>
      <c r="E5605" t="s">
        <v>74</v>
      </c>
      <c r="F5605">
        <v>1</v>
      </c>
    </row>
    <row r="5606" spans="1:6" x14ac:dyDescent="0.35">
      <c r="A5606" t="s">
        <v>5685</v>
      </c>
      <c r="B5606">
        <v>1993</v>
      </c>
      <c r="C5606" t="s">
        <v>54</v>
      </c>
      <c r="D5606" t="s">
        <v>73</v>
      </c>
      <c r="E5606" t="s">
        <v>74</v>
      </c>
      <c r="F5606">
        <v>1</v>
      </c>
    </row>
    <row r="5607" spans="1:6" x14ac:dyDescent="0.35">
      <c r="A5607" t="s">
        <v>5686</v>
      </c>
      <c r="B5607">
        <v>1993</v>
      </c>
      <c r="C5607" t="s">
        <v>55</v>
      </c>
      <c r="D5607" t="s">
        <v>73</v>
      </c>
      <c r="E5607" t="s">
        <v>74</v>
      </c>
      <c r="F5607">
        <v>1</v>
      </c>
    </row>
    <row r="5608" spans="1:6" x14ac:dyDescent="0.35">
      <c r="A5608" t="s">
        <v>5687</v>
      </c>
      <c r="B5608">
        <v>1993</v>
      </c>
      <c r="C5608" t="s">
        <v>55</v>
      </c>
      <c r="D5608" t="s">
        <v>117</v>
      </c>
      <c r="E5608" t="s">
        <v>74</v>
      </c>
      <c r="F5608">
        <v>0</v>
      </c>
    </row>
    <row r="5609" spans="1:6" x14ac:dyDescent="0.35">
      <c r="A5609" t="s">
        <v>5688</v>
      </c>
      <c r="B5609">
        <v>1993</v>
      </c>
      <c r="C5609" t="s">
        <v>56</v>
      </c>
      <c r="D5609" t="s">
        <v>73</v>
      </c>
      <c r="E5609" t="s">
        <v>74</v>
      </c>
      <c r="F5609">
        <v>1</v>
      </c>
    </row>
    <row r="5610" spans="1:6" x14ac:dyDescent="0.35">
      <c r="A5610" t="s">
        <v>5689</v>
      </c>
      <c r="B5610">
        <v>1993</v>
      </c>
      <c r="C5610" t="s">
        <v>56</v>
      </c>
      <c r="D5610" t="s">
        <v>117</v>
      </c>
      <c r="E5610" t="s">
        <v>74</v>
      </c>
      <c r="F5610">
        <v>1</v>
      </c>
    </row>
    <row r="5611" spans="1:6" x14ac:dyDescent="0.35">
      <c r="A5611" t="s">
        <v>5690</v>
      </c>
      <c r="B5611">
        <v>1993</v>
      </c>
      <c r="C5611" t="s">
        <v>56</v>
      </c>
      <c r="D5611" t="s">
        <v>73</v>
      </c>
      <c r="E5611" t="s">
        <v>74</v>
      </c>
      <c r="F5611">
        <v>1</v>
      </c>
    </row>
    <row r="5612" spans="1:6" x14ac:dyDescent="0.35">
      <c r="A5612" t="s">
        <v>5691</v>
      </c>
      <c r="B5612">
        <v>1993</v>
      </c>
      <c r="C5612" t="s">
        <v>56</v>
      </c>
      <c r="D5612" t="s">
        <v>73</v>
      </c>
      <c r="E5612" t="s">
        <v>406</v>
      </c>
      <c r="F5612">
        <v>1</v>
      </c>
    </row>
    <row r="5613" spans="1:6" x14ac:dyDescent="0.35">
      <c r="A5613" t="s">
        <v>5692</v>
      </c>
      <c r="B5613">
        <v>1993</v>
      </c>
      <c r="C5613" t="s">
        <v>56</v>
      </c>
      <c r="D5613" t="s">
        <v>73</v>
      </c>
      <c r="E5613" t="s">
        <v>406</v>
      </c>
      <c r="F5613">
        <v>1</v>
      </c>
    </row>
    <row r="5614" spans="1:6" x14ac:dyDescent="0.35">
      <c r="A5614" t="s">
        <v>5693</v>
      </c>
      <c r="B5614">
        <v>1993</v>
      </c>
      <c r="C5614" t="s">
        <v>56</v>
      </c>
      <c r="D5614" t="s">
        <v>73</v>
      </c>
      <c r="E5614" t="s">
        <v>406</v>
      </c>
      <c r="F5614">
        <v>1</v>
      </c>
    </row>
    <row r="5615" spans="1:6" x14ac:dyDescent="0.35">
      <c r="A5615" t="s">
        <v>5694</v>
      </c>
      <c r="B5615">
        <v>1993</v>
      </c>
      <c r="C5615" t="s">
        <v>56</v>
      </c>
      <c r="D5615" t="s">
        <v>73</v>
      </c>
      <c r="E5615" t="s">
        <v>406</v>
      </c>
      <c r="F5615">
        <v>1</v>
      </c>
    </row>
    <row r="5616" spans="1:6" x14ac:dyDescent="0.35">
      <c r="A5616" t="s">
        <v>5695</v>
      </c>
      <c r="B5616">
        <v>1993</v>
      </c>
      <c r="C5616" t="s">
        <v>56</v>
      </c>
      <c r="D5616" t="s">
        <v>73</v>
      </c>
      <c r="E5616" t="s">
        <v>406</v>
      </c>
      <c r="F5616">
        <v>1</v>
      </c>
    </row>
    <row r="5617" spans="1:6" x14ac:dyDescent="0.35">
      <c r="A5617" t="s">
        <v>5696</v>
      </c>
      <c r="B5617">
        <v>1993</v>
      </c>
      <c r="C5617" t="s">
        <v>56</v>
      </c>
      <c r="D5617" t="s">
        <v>73</v>
      </c>
      <c r="E5617" t="s">
        <v>406</v>
      </c>
      <c r="F5617">
        <v>1</v>
      </c>
    </row>
    <row r="5618" spans="1:6" x14ac:dyDescent="0.35">
      <c r="A5618" t="s">
        <v>5697</v>
      </c>
      <c r="B5618">
        <v>1993</v>
      </c>
      <c r="C5618" t="s">
        <v>56</v>
      </c>
      <c r="D5618" t="s">
        <v>73</v>
      </c>
      <c r="E5618" t="s">
        <v>406</v>
      </c>
      <c r="F5618">
        <v>1</v>
      </c>
    </row>
    <row r="5619" spans="1:6" x14ac:dyDescent="0.35">
      <c r="A5619" t="s">
        <v>5698</v>
      </c>
      <c r="B5619">
        <v>1993</v>
      </c>
      <c r="C5619" t="s">
        <v>56</v>
      </c>
      <c r="D5619" t="s">
        <v>73</v>
      </c>
      <c r="E5619" t="s">
        <v>406</v>
      </c>
      <c r="F5619">
        <v>1</v>
      </c>
    </row>
    <row r="5620" spans="1:6" x14ac:dyDescent="0.35">
      <c r="A5620" t="s">
        <v>5699</v>
      </c>
      <c r="B5620">
        <v>1993</v>
      </c>
      <c r="C5620" t="s">
        <v>56</v>
      </c>
      <c r="D5620" t="s">
        <v>117</v>
      </c>
      <c r="E5620" t="s">
        <v>406</v>
      </c>
      <c r="F5620">
        <v>1</v>
      </c>
    </row>
    <row r="5621" spans="1:6" x14ac:dyDescent="0.35">
      <c r="A5621" t="s">
        <v>5700</v>
      </c>
      <c r="B5621">
        <v>1993</v>
      </c>
      <c r="C5621" t="s">
        <v>56</v>
      </c>
      <c r="D5621" t="s">
        <v>117</v>
      </c>
      <c r="E5621" t="s">
        <v>406</v>
      </c>
      <c r="F5621">
        <v>1</v>
      </c>
    </row>
    <row r="5622" spans="1:6" x14ac:dyDescent="0.35">
      <c r="A5622" t="s">
        <v>5701</v>
      </c>
      <c r="B5622">
        <v>1993</v>
      </c>
      <c r="C5622" t="s">
        <v>56</v>
      </c>
      <c r="D5622" t="s">
        <v>73</v>
      </c>
      <c r="E5622" t="s">
        <v>406</v>
      </c>
      <c r="F5622">
        <v>1</v>
      </c>
    </row>
    <row r="5623" spans="1:6" x14ac:dyDescent="0.35">
      <c r="A5623" t="s">
        <v>5702</v>
      </c>
      <c r="B5623">
        <v>1993</v>
      </c>
      <c r="C5623" t="s">
        <v>56</v>
      </c>
      <c r="D5623" t="s">
        <v>73</v>
      </c>
      <c r="E5623" t="s">
        <v>406</v>
      </c>
      <c r="F5623">
        <v>1</v>
      </c>
    </row>
    <row r="5624" spans="1:6" x14ac:dyDescent="0.35">
      <c r="A5624" t="s">
        <v>5703</v>
      </c>
      <c r="B5624">
        <v>1993</v>
      </c>
      <c r="C5624" t="s">
        <v>56</v>
      </c>
      <c r="D5624" t="s">
        <v>117</v>
      </c>
      <c r="E5624" t="s">
        <v>406</v>
      </c>
      <c r="F5624">
        <v>1</v>
      </c>
    </row>
    <row r="5625" spans="1:6" x14ac:dyDescent="0.35">
      <c r="A5625" t="s">
        <v>5704</v>
      </c>
      <c r="B5625">
        <v>1993</v>
      </c>
      <c r="C5625" t="s">
        <v>56</v>
      </c>
      <c r="D5625" t="s">
        <v>73</v>
      </c>
      <c r="E5625" t="s">
        <v>406</v>
      </c>
      <c r="F5625">
        <v>1</v>
      </c>
    </row>
    <row r="5626" spans="1:6" x14ac:dyDescent="0.35">
      <c r="A5626" t="s">
        <v>5705</v>
      </c>
      <c r="B5626">
        <v>1993</v>
      </c>
      <c r="C5626" t="s">
        <v>56</v>
      </c>
      <c r="D5626" t="s">
        <v>117</v>
      </c>
      <c r="E5626" t="s">
        <v>406</v>
      </c>
      <c r="F5626">
        <v>1</v>
      </c>
    </row>
    <row r="5627" spans="1:6" x14ac:dyDescent="0.35">
      <c r="A5627" t="s">
        <v>5706</v>
      </c>
      <c r="B5627">
        <v>1993</v>
      </c>
      <c r="C5627" t="s">
        <v>56</v>
      </c>
      <c r="D5627" t="s">
        <v>73</v>
      </c>
      <c r="E5627" t="s">
        <v>406</v>
      </c>
      <c r="F5627">
        <v>1</v>
      </c>
    </row>
    <row r="5628" spans="1:6" x14ac:dyDescent="0.35">
      <c r="A5628" t="s">
        <v>5707</v>
      </c>
      <c r="B5628">
        <v>1993</v>
      </c>
      <c r="C5628" t="s">
        <v>56</v>
      </c>
      <c r="D5628" t="s">
        <v>73</v>
      </c>
      <c r="E5628" t="s">
        <v>406</v>
      </c>
      <c r="F5628">
        <v>1</v>
      </c>
    </row>
    <row r="5629" spans="1:6" x14ac:dyDescent="0.35">
      <c r="A5629" t="s">
        <v>5708</v>
      </c>
      <c r="B5629">
        <v>1993</v>
      </c>
      <c r="C5629" t="s">
        <v>56</v>
      </c>
      <c r="D5629" t="s">
        <v>73</v>
      </c>
      <c r="E5629" t="s">
        <v>406</v>
      </c>
      <c r="F5629">
        <v>1</v>
      </c>
    </row>
    <row r="5630" spans="1:6" x14ac:dyDescent="0.35">
      <c r="A5630" t="s">
        <v>5709</v>
      </c>
      <c r="B5630">
        <v>1993</v>
      </c>
      <c r="C5630" t="s">
        <v>56</v>
      </c>
      <c r="D5630" t="s">
        <v>441</v>
      </c>
      <c r="E5630" t="s">
        <v>406</v>
      </c>
      <c r="F5630">
        <v>1</v>
      </c>
    </row>
    <row r="5631" spans="1:6" x14ac:dyDescent="0.35">
      <c r="A5631" t="s">
        <v>5710</v>
      </c>
      <c r="B5631">
        <v>1993</v>
      </c>
      <c r="C5631" t="s">
        <v>54</v>
      </c>
      <c r="D5631" t="s">
        <v>73</v>
      </c>
      <c r="E5631" t="s">
        <v>406</v>
      </c>
      <c r="F5631">
        <v>1</v>
      </c>
    </row>
    <row r="5632" spans="1:6" x14ac:dyDescent="0.35">
      <c r="A5632" t="s">
        <v>5711</v>
      </c>
      <c r="B5632">
        <v>1993</v>
      </c>
      <c r="C5632" t="s">
        <v>56</v>
      </c>
      <c r="D5632" t="s">
        <v>117</v>
      </c>
      <c r="E5632" t="s">
        <v>406</v>
      </c>
      <c r="F5632">
        <v>1</v>
      </c>
    </row>
    <row r="5633" spans="1:6" x14ac:dyDescent="0.35">
      <c r="A5633" t="s">
        <v>5712</v>
      </c>
      <c r="B5633">
        <v>1993</v>
      </c>
      <c r="C5633" t="s">
        <v>56</v>
      </c>
      <c r="D5633" t="s">
        <v>73</v>
      </c>
      <c r="E5633" t="s">
        <v>406</v>
      </c>
      <c r="F5633">
        <v>1</v>
      </c>
    </row>
    <row r="5634" spans="1:6" x14ac:dyDescent="0.35">
      <c r="A5634" t="s">
        <v>5713</v>
      </c>
      <c r="B5634">
        <v>1993</v>
      </c>
      <c r="C5634" t="s">
        <v>56</v>
      </c>
      <c r="D5634" t="s">
        <v>73</v>
      </c>
      <c r="E5634" t="s">
        <v>406</v>
      </c>
      <c r="F5634">
        <v>1</v>
      </c>
    </row>
    <row r="5635" spans="1:6" x14ac:dyDescent="0.35">
      <c r="A5635" t="s">
        <v>5714</v>
      </c>
      <c r="B5635">
        <v>1993</v>
      </c>
      <c r="C5635" t="s">
        <v>56</v>
      </c>
      <c r="D5635" t="s">
        <v>73</v>
      </c>
      <c r="E5635" t="s">
        <v>406</v>
      </c>
      <c r="F5635">
        <v>1</v>
      </c>
    </row>
    <row r="5636" spans="1:6" x14ac:dyDescent="0.35">
      <c r="A5636" t="s">
        <v>5715</v>
      </c>
      <c r="B5636">
        <v>1993</v>
      </c>
      <c r="C5636" t="s">
        <v>54</v>
      </c>
      <c r="D5636" t="s">
        <v>73</v>
      </c>
      <c r="E5636" t="s">
        <v>406</v>
      </c>
      <c r="F5636">
        <v>1</v>
      </c>
    </row>
    <row r="5637" spans="1:6" x14ac:dyDescent="0.35">
      <c r="A5637" t="s">
        <v>5716</v>
      </c>
      <c r="B5637">
        <v>1993</v>
      </c>
      <c r="C5637" t="s">
        <v>56</v>
      </c>
      <c r="D5637" t="s">
        <v>73</v>
      </c>
      <c r="E5637" t="s">
        <v>406</v>
      </c>
      <c r="F5637">
        <v>1</v>
      </c>
    </row>
    <row r="5638" spans="1:6" x14ac:dyDescent="0.35">
      <c r="A5638" t="s">
        <v>5717</v>
      </c>
      <c r="B5638">
        <v>1993</v>
      </c>
      <c r="C5638" t="s">
        <v>56</v>
      </c>
      <c r="D5638" t="s">
        <v>117</v>
      </c>
      <c r="E5638" t="s">
        <v>406</v>
      </c>
      <c r="F5638">
        <v>1</v>
      </c>
    </row>
    <row r="5639" spans="1:6" x14ac:dyDescent="0.35">
      <c r="A5639" t="s">
        <v>5718</v>
      </c>
      <c r="B5639">
        <v>1993</v>
      </c>
      <c r="C5639" t="s">
        <v>56</v>
      </c>
      <c r="D5639" t="s">
        <v>117</v>
      </c>
      <c r="E5639" t="s">
        <v>406</v>
      </c>
      <c r="F5639">
        <v>1</v>
      </c>
    </row>
    <row r="5640" spans="1:6" x14ac:dyDescent="0.35">
      <c r="A5640" t="s">
        <v>5719</v>
      </c>
      <c r="B5640">
        <v>1993</v>
      </c>
      <c r="C5640" t="s">
        <v>56</v>
      </c>
      <c r="D5640" t="s">
        <v>117</v>
      </c>
      <c r="E5640" t="s">
        <v>406</v>
      </c>
      <c r="F5640">
        <v>1</v>
      </c>
    </row>
    <row r="5641" spans="1:6" x14ac:dyDescent="0.35">
      <c r="A5641" t="s">
        <v>5720</v>
      </c>
      <c r="B5641">
        <v>1993</v>
      </c>
      <c r="C5641" t="s">
        <v>56</v>
      </c>
      <c r="D5641" t="s">
        <v>73</v>
      </c>
      <c r="E5641" t="s">
        <v>406</v>
      </c>
      <c r="F5641">
        <v>1</v>
      </c>
    </row>
    <row r="5642" spans="1:6" x14ac:dyDescent="0.35">
      <c r="A5642" t="s">
        <v>5721</v>
      </c>
      <c r="B5642">
        <v>1993</v>
      </c>
      <c r="C5642" t="s">
        <v>56</v>
      </c>
      <c r="D5642" t="s">
        <v>73</v>
      </c>
      <c r="E5642" t="s">
        <v>406</v>
      </c>
      <c r="F5642">
        <v>1</v>
      </c>
    </row>
    <row r="5643" spans="1:6" x14ac:dyDescent="0.35">
      <c r="A5643" t="s">
        <v>5722</v>
      </c>
      <c r="B5643">
        <v>1993</v>
      </c>
      <c r="C5643" t="s">
        <v>56</v>
      </c>
      <c r="D5643" t="s">
        <v>73</v>
      </c>
      <c r="E5643" t="s">
        <v>406</v>
      </c>
      <c r="F5643">
        <v>1</v>
      </c>
    </row>
    <row r="5644" spans="1:6" x14ac:dyDescent="0.35">
      <c r="A5644" t="s">
        <v>5723</v>
      </c>
      <c r="B5644">
        <v>1993</v>
      </c>
      <c r="C5644" t="s">
        <v>56</v>
      </c>
      <c r="D5644" t="s">
        <v>73</v>
      </c>
      <c r="E5644" t="s">
        <v>406</v>
      </c>
      <c r="F5644">
        <v>1</v>
      </c>
    </row>
    <row r="5645" spans="1:6" x14ac:dyDescent="0.35">
      <c r="A5645" t="s">
        <v>5724</v>
      </c>
      <c r="B5645">
        <v>1993</v>
      </c>
      <c r="C5645" t="s">
        <v>56</v>
      </c>
      <c r="D5645" t="s">
        <v>73</v>
      </c>
      <c r="E5645" t="s">
        <v>406</v>
      </c>
      <c r="F5645">
        <v>1</v>
      </c>
    </row>
    <row r="5646" spans="1:6" x14ac:dyDescent="0.35">
      <c r="A5646" t="s">
        <v>5725</v>
      </c>
      <c r="B5646">
        <v>1993</v>
      </c>
      <c r="C5646" t="s">
        <v>56</v>
      </c>
      <c r="D5646" t="s">
        <v>73</v>
      </c>
      <c r="E5646" t="s">
        <v>406</v>
      </c>
      <c r="F5646">
        <v>1</v>
      </c>
    </row>
    <row r="5647" spans="1:6" x14ac:dyDescent="0.35">
      <c r="A5647" t="s">
        <v>5726</v>
      </c>
      <c r="B5647">
        <v>1993</v>
      </c>
      <c r="C5647" t="s">
        <v>56</v>
      </c>
      <c r="D5647" t="s">
        <v>73</v>
      </c>
      <c r="E5647" t="s">
        <v>406</v>
      </c>
      <c r="F5647">
        <v>1</v>
      </c>
    </row>
    <row r="5648" spans="1:6" x14ac:dyDescent="0.35">
      <c r="A5648" t="s">
        <v>5727</v>
      </c>
      <c r="B5648">
        <v>1993</v>
      </c>
      <c r="C5648" t="s">
        <v>56</v>
      </c>
      <c r="D5648" t="s">
        <v>73</v>
      </c>
      <c r="E5648" t="s">
        <v>406</v>
      </c>
      <c r="F5648">
        <v>1</v>
      </c>
    </row>
    <row r="5649" spans="1:6" x14ac:dyDescent="0.35">
      <c r="A5649" t="s">
        <v>5728</v>
      </c>
      <c r="B5649">
        <v>1993</v>
      </c>
      <c r="C5649" t="s">
        <v>56</v>
      </c>
      <c r="D5649" t="s">
        <v>73</v>
      </c>
      <c r="E5649" t="s">
        <v>406</v>
      </c>
      <c r="F5649">
        <v>1</v>
      </c>
    </row>
    <row r="5650" spans="1:6" x14ac:dyDescent="0.35">
      <c r="A5650" t="s">
        <v>5729</v>
      </c>
      <c r="B5650">
        <v>1993</v>
      </c>
      <c r="C5650" t="s">
        <v>54</v>
      </c>
      <c r="D5650" t="s">
        <v>73</v>
      </c>
      <c r="E5650" t="s">
        <v>74</v>
      </c>
      <c r="F5650">
        <v>1</v>
      </c>
    </row>
    <row r="5651" spans="1:6" x14ac:dyDescent="0.35">
      <c r="A5651" t="s">
        <v>5730</v>
      </c>
      <c r="B5651">
        <v>1993</v>
      </c>
      <c r="C5651" t="s">
        <v>56</v>
      </c>
      <c r="D5651" t="s">
        <v>117</v>
      </c>
      <c r="E5651" t="s">
        <v>74</v>
      </c>
      <c r="F5651">
        <v>1</v>
      </c>
    </row>
    <row r="5652" spans="1:6" x14ac:dyDescent="0.35">
      <c r="A5652" t="s">
        <v>5731</v>
      </c>
      <c r="B5652">
        <v>1993</v>
      </c>
      <c r="C5652" t="s">
        <v>56</v>
      </c>
      <c r="D5652" t="s">
        <v>73</v>
      </c>
      <c r="E5652" t="s">
        <v>74</v>
      </c>
      <c r="F5652">
        <v>1</v>
      </c>
    </row>
    <row r="5653" spans="1:6" x14ac:dyDescent="0.35">
      <c r="A5653" t="s">
        <v>5732</v>
      </c>
      <c r="B5653">
        <v>1993</v>
      </c>
      <c r="C5653" t="s">
        <v>56</v>
      </c>
      <c r="D5653" t="s">
        <v>117</v>
      </c>
      <c r="E5653" t="s">
        <v>74</v>
      </c>
      <c r="F5653">
        <v>1</v>
      </c>
    </row>
    <row r="5654" spans="1:6" x14ac:dyDescent="0.35">
      <c r="A5654" t="s">
        <v>5733</v>
      </c>
      <c r="B5654">
        <v>1993</v>
      </c>
      <c r="C5654" t="s">
        <v>54</v>
      </c>
      <c r="D5654" t="s">
        <v>73</v>
      </c>
      <c r="E5654" t="s">
        <v>74</v>
      </c>
      <c r="F5654">
        <v>1</v>
      </c>
    </row>
    <row r="5655" spans="1:6" x14ac:dyDescent="0.35">
      <c r="A5655" t="s">
        <v>5734</v>
      </c>
      <c r="B5655">
        <v>1993</v>
      </c>
      <c r="C5655" t="s">
        <v>55</v>
      </c>
      <c r="D5655" t="s">
        <v>73</v>
      </c>
      <c r="E5655" t="s">
        <v>74</v>
      </c>
      <c r="F5655">
        <v>1</v>
      </c>
    </row>
    <row r="5656" spans="1:6" x14ac:dyDescent="0.35">
      <c r="A5656" t="s">
        <v>5735</v>
      </c>
      <c r="B5656">
        <v>1993</v>
      </c>
      <c r="C5656" t="s">
        <v>54</v>
      </c>
      <c r="D5656" t="s">
        <v>73</v>
      </c>
      <c r="E5656" t="s">
        <v>74</v>
      </c>
      <c r="F5656">
        <v>1</v>
      </c>
    </row>
    <row r="5657" spans="1:6" x14ac:dyDescent="0.35">
      <c r="A5657" t="s">
        <v>5736</v>
      </c>
      <c r="B5657">
        <v>1993</v>
      </c>
      <c r="C5657" t="s">
        <v>56</v>
      </c>
      <c r="D5657" t="s">
        <v>73</v>
      </c>
      <c r="E5657" t="s">
        <v>74</v>
      </c>
      <c r="F5657">
        <v>1</v>
      </c>
    </row>
    <row r="5658" spans="1:6" x14ac:dyDescent="0.35">
      <c r="A5658" t="s">
        <v>5737</v>
      </c>
      <c r="B5658">
        <v>1993</v>
      </c>
      <c r="C5658" t="s">
        <v>56</v>
      </c>
      <c r="D5658" t="s">
        <v>73</v>
      </c>
      <c r="E5658" t="s">
        <v>74</v>
      </c>
      <c r="F5658">
        <v>1</v>
      </c>
    </row>
    <row r="5659" spans="1:6" x14ac:dyDescent="0.35">
      <c r="A5659" t="s">
        <v>5738</v>
      </c>
      <c r="B5659">
        <v>1993</v>
      </c>
      <c r="C5659" t="s">
        <v>56</v>
      </c>
      <c r="D5659" t="s">
        <v>117</v>
      </c>
      <c r="E5659" t="s">
        <v>74</v>
      </c>
      <c r="F5659">
        <v>1</v>
      </c>
    </row>
    <row r="5660" spans="1:6" x14ac:dyDescent="0.35">
      <c r="A5660" t="s">
        <v>5739</v>
      </c>
      <c r="B5660">
        <v>1993</v>
      </c>
      <c r="C5660" t="s">
        <v>54</v>
      </c>
      <c r="D5660" t="s">
        <v>73</v>
      </c>
      <c r="E5660" t="s">
        <v>74</v>
      </c>
      <c r="F5660">
        <v>1</v>
      </c>
    </row>
    <row r="5661" spans="1:6" x14ac:dyDescent="0.35">
      <c r="A5661" t="s">
        <v>5740</v>
      </c>
      <c r="B5661">
        <v>1993</v>
      </c>
      <c r="C5661" t="s">
        <v>55</v>
      </c>
      <c r="D5661" t="s">
        <v>73</v>
      </c>
      <c r="E5661" t="s">
        <v>74</v>
      </c>
      <c r="F5661">
        <v>1</v>
      </c>
    </row>
    <row r="5662" spans="1:6" x14ac:dyDescent="0.35">
      <c r="A5662" t="s">
        <v>5741</v>
      </c>
      <c r="B5662">
        <v>1993</v>
      </c>
      <c r="C5662" t="s">
        <v>56</v>
      </c>
      <c r="D5662" t="s">
        <v>73</v>
      </c>
      <c r="E5662" t="s">
        <v>74</v>
      </c>
      <c r="F5662">
        <v>1</v>
      </c>
    </row>
    <row r="5663" spans="1:6" x14ac:dyDescent="0.35">
      <c r="A5663" t="s">
        <v>5742</v>
      </c>
      <c r="B5663">
        <v>1993</v>
      </c>
      <c r="C5663" t="s">
        <v>56</v>
      </c>
      <c r="D5663" t="s">
        <v>117</v>
      </c>
      <c r="E5663" t="s">
        <v>74</v>
      </c>
      <c r="F5663">
        <v>1</v>
      </c>
    </row>
    <row r="5664" spans="1:6" x14ac:dyDescent="0.35">
      <c r="A5664" t="s">
        <v>5743</v>
      </c>
      <c r="B5664">
        <v>1993</v>
      </c>
      <c r="C5664" t="s">
        <v>54</v>
      </c>
      <c r="D5664" t="s">
        <v>117</v>
      </c>
      <c r="E5664" t="s">
        <v>74</v>
      </c>
      <c r="F5664">
        <v>0</v>
      </c>
    </row>
    <row r="5665" spans="1:6" x14ac:dyDescent="0.35">
      <c r="A5665" t="s">
        <v>5744</v>
      </c>
      <c r="B5665">
        <v>1993</v>
      </c>
      <c r="C5665" t="s">
        <v>55</v>
      </c>
      <c r="D5665" t="s">
        <v>73</v>
      </c>
      <c r="E5665" t="s">
        <v>74</v>
      </c>
      <c r="F5665">
        <v>1</v>
      </c>
    </row>
    <row r="5666" spans="1:6" x14ac:dyDescent="0.35">
      <c r="A5666" t="s">
        <v>5745</v>
      </c>
      <c r="B5666">
        <v>1993</v>
      </c>
      <c r="C5666" t="s">
        <v>55</v>
      </c>
      <c r="D5666" t="s">
        <v>73</v>
      </c>
      <c r="E5666" t="s">
        <v>74</v>
      </c>
      <c r="F5666">
        <v>1</v>
      </c>
    </row>
    <row r="5667" spans="1:6" x14ac:dyDescent="0.35">
      <c r="A5667" t="s">
        <v>5746</v>
      </c>
      <c r="B5667">
        <v>1993</v>
      </c>
      <c r="C5667" t="s">
        <v>55</v>
      </c>
      <c r="D5667" t="s">
        <v>73</v>
      </c>
      <c r="E5667" t="s">
        <v>74</v>
      </c>
      <c r="F5667">
        <v>1</v>
      </c>
    </row>
    <row r="5668" spans="1:6" x14ac:dyDescent="0.35">
      <c r="A5668" t="s">
        <v>5747</v>
      </c>
      <c r="B5668">
        <v>1993</v>
      </c>
      <c r="C5668" t="s">
        <v>55</v>
      </c>
      <c r="D5668" t="s">
        <v>117</v>
      </c>
      <c r="E5668" t="s">
        <v>74</v>
      </c>
      <c r="F5668">
        <v>0</v>
      </c>
    </row>
    <row r="5669" spans="1:6" x14ac:dyDescent="0.35">
      <c r="A5669" t="s">
        <v>5748</v>
      </c>
      <c r="B5669">
        <v>1993</v>
      </c>
      <c r="C5669" t="s">
        <v>55</v>
      </c>
      <c r="D5669" t="s">
        <v>73</v>
      </c>
      <c r="E5669" t="s">
        <v>74</v>
      </c>
      <c r="F5669">
        <v>1</v>
      </c>
    </row>
    <row r="5670" spans="1:6" x14ac:dyDescent="0.35">
      <c r="A5670" t="s">
        <v>5749</v>
      </c>
      <c r="B5670">
        <v>1993</v>
      </c>
      <c r="C5670" t="s">
        <v>55</v>
      </c>
      <c r="D5670" t="s">
        <v>117</v>
      </c>
      <c r="E5670" t="s">
        <v>74</v>
      </c>
      <c r="F5670">
        <v>0</v>
      </c>
    </row>
    <row r="5671" spans="1:6" x14ac:dyDescent="0.35">
      <c r="A5671" t="s">
        <v>5750</v>
      </c>
      <c r="B5671">
        <v>1993</v>
      </c>
      <c r="C5671" t="s">
        <v>55</v>
      </c>
      <c r="D5671" t="s">
        <v>117</v>
      </c>
      <c r="E5671" t="s">
        <v>74</v>
      </c>
      <c r="F5671">
        <v>0</v>
      </c>
    </row>
    <row r="5672" spans="1:6" x14ac:dyDescent="0.35">
      <c r="A5672" t="s">
        <v>5751</v>
      </c>
      <c r="B5672">
        <v>1993</v>
      </c>
      <c r="C5672" t="s">
        <v>54</v>
      </c>
      <c r="D5672" t="s">
        <v>73</v>
      </c>
      <c r="E5672" t="s">
        <v>74</v>
      </c>
      <c r="F5672">
        <v>1</v>
      </c>
    </row>
    <row r="5673" spans="1:6" x14ac:dyDescent="0.35">
      <c r="A5673" t="s">
        <v>5752</v>
      </c>
      <c r="B5673">
        <v>1993</v>
      </c>
      <c r="C5673" t="s">
        <v>55</v>
      </c>
      <c r="D5673" t="s">
        <v>73</v>
      </c>
      <c r="E5673" t="s">
        <v>74</v>
      </c>
      <c r="F5673">
        <v>1</v>
      </c>
    </row>
    <row r="5674" spans="1:6" x14ac:dyDescent="0.35">
      <c r="A5674" t="s">
        <v>5753</v>
      </c>
      <c r="B5674">
        <v>1993</v>
      </c>
      <c r="C5674" t="s">
        <v>54</v>
      </c>
      <c r="D5674" t="s">
        <v>73</v>
      </c>
      <c r="E5674" t="s">
        <v>74</v>
      </c>
      <c r="F5674">
        <v>1</v>
      </c>
    </row>
    <row r="5675" spans="1:6" x14ac:dyDescent="0.35">
      <c r="A5675" t="s">
        <v>5754</v>
      </c>
      <c r="B5675">
        <v>1993</v>
      </c>
      <c r="C5675" t="s">
        <v>55</v>
      </c>
      <c r="D5675" t="s">
        <v>117</v>
      </c>
      <c r="E5675" t="s">
        <v>74</v>
      </c>
      <c r="F5675">
        <v>0</v>
      </c>
    </row>
    <row r="5676" spans="1:6" x14ac:dyDescent="0.35">
      <c r="A5676" t="s">
        <v>5755</v>
      </c>
      <c r="B5676">
        <v>1993</v>
      </c>
      <c r="C5676" t="s">
        <v>54</v>
      </c>
      <c r="D5676" t="s">
        <v>73</v>
      </c>
      <c r="E5676" t="s">
        <v>74</v>
      </c>
      <c r="F5676">
        <v>1</v>
      </c>
    </row>
    <row r="5677" spans="1:6" x14ac:dyDescent="0.35">
      <c r="A5677" t="s">
        <v>5756</v>
      </c>
      <c r="B5677">
        <v>1993</v>
      </c>
      <c r="C5677" t="s">
        <v>54</v>
      </c>
      <c r="D5677" t="s">
        <v>73</v>
      </c>
      <c r="E5677" t="s">
        <v>74</v>
      </c>
      <c r="F5677">
        <v>1</v>
      </c>
    </row>
    <row r="5678" spans="1:6" x14ac:dyDescent="0.35">
      <c r="A5678" t="s">
        <v>5757</v>
      </c>
      <c r="B5678">
        <v>1993</v>
      </c>
      <c r="C5678" t="s">
        <v>55</v>
      </c>
      <c r="D5678" t="s">
        <v>73</v>
      </c>
      <c r="E5678" t="s">
        <v>74</v>
      </c>
      <c r="F5678">
        <v>1</v>
      </c>
    </row>
    <row r="5679" spans="1:6" x14ac:dyDescent="0.35">
      <c r="A5679" t="s">
        <v>5758</v>
      </c>
      <c r="B5679">
        <v>1993</v>
      </c>
      <c r="C5679" t="s">
        <v>56</v>
      </c>
      <c r="D5679" t="s">
        <v>73</v>
      </c>
      <c r="E5679" t="s">
        <v>406</v>
      </c>
      <c r="F5679">
        <v>1</v>
      </c>
    </row>
    <row r="5680" spans="1:6" x14ac:dyDescent="0.35">
      <c r="A5680" t="s">
        <v>5759</v>
      </c>
      <c r="B5680">
        <v>1993</v>
      </c>
      <c r="C5680" t="s">
        <v>56</v>
      </c>
      <c r="D5680" t="s">
        <v>73</v>
      </c>
      <c r="E5680" t="s">
        <v>406</v>
      </c>
      <c r="F5680">
        <v>1</v>
      </c>
    </row>
    <row r="5681" spans="1:6" x14ac:dyDescent="0.35">
      <c r="A5681" t="s">
        <v>5760</v>
      </c>
      <c r="B5681">
        <v>1993</v>
      </c>
      <c r="C5681" t="s">
        <v>56</v>
      </c>
      <c r="D5681" t="s">
        <v>73</v>
      </c>
      <c r="E5681" t="s">
        <v>406</v>
      </c>
      <c r="F5681">
        <v>1</v>
      </c>
    </row>
    <row r="5682" spans="1:6" x14ac:dyDescent="0.35">
      <c r="A5682" t="s">
        <v>5761</v>
      </c>
      <c r="B5682">
        <v>1993</v>
      </c>
      <c r="C5682" t="s">
        <v>56</v>
      </c>
      <c r="D5682" t="s">
        <v>73</v>
      </c>
      <c r="E5682" t="s">
        <v>406</v>
      </c>
      <c r="F5682">
        <v>1</v>
      </c>
    </row>
    <row r="5683" spans="1:6" x14ac:dyDescent="0.35">
      <c r="A5683" t="s">
        <v>5762</v>
      </c>
      <c r="B5683">
        <v>1993</v>
      </c>
      <c r="C5683" t="s">
        <v>56</v>
      </c>
      <c r="D5683" t="s">
        <v>73</v>
      </c>
      <c r="E5683" t="s">
        <v>406</v>
      </c>
      <c r="F5683">
        <v>1</v>
      </c>
    </row>
    <row r="5684" spans="1:6" x14ac:dyDescent="0.35">
      <c r="A5684" t="s">
        <v>5763</v>
      </c>
      <c r="B5684">
        <v>1993</v>
      </c>
      <c r="C5684" t="s">
        <v>56</v>
      </c>
      <c r="D5684" t="s">
        <v>73</v>
      </c>
      <c r="E5684" t="s">
        <v>406</v>
      </c>
      <c r="F5684">
        <v>1</v>
      </c>
    </row>
    <row r="5685" spans="1:6" x14ac:dyDescent="0.35">
      <c r="A5685" t="s">
        <v>5764</v>
      </c>
      <c r="B5685">
        <v>1993</v>
      </c>
      <c r="C5685" t="s">
        <v>56</v>
      </c>
      <c r="D5685" t="s">
        <v>73</v>
      </c>
      <c r="E5685" t="s">
        <v>406</v>
      </c>
      <c r="F5685">
        <v>1</v>
      </c>
    </row>
    <row r="5686" spans="1:6" x14ac:dyDescent="0.35">
      <c r="A5686" t="s">
        <v>5765</v>
      </c>
      <c r="B5686">
        <v>1993</v>
      </c>
      <c r="C5686" t="s">
        <v>54</v>
      </c>
      <c r="D5686" t="s">
        <v>73</v>
      </c>
      <c r="E5686" t="s">
        <v>406</v>
      </c>
      <c r="F5686">
        <v>1</v>
      </c>
    </row>
    <row r="5687" spans="1:6" x14ac:dyDescent="0.35">
      <c r="A5687" t="s">
        <v>5766</v>
      </c>
      <c r="B5687">
        <v>1993</v>
      </c>
      <c r="C5687" t="s">
        <v>55</v>
      </c>
      <c r="D5687" t="s">
        <v>73</v>
      </c>
      <c r="E5687" t="s">
        <v>406</v>
      </c>
      <c r="F5687">
        <v>1</v>
      </c>
    </row>
    <row r="5688" spans="1:6" x14ac:dyDescent="0.35">
      <c r="A5688" t="s">
        <v>5767</v>
      </c>
      <c r="B5688">
        <v>1993</v>
      </c>
      <c r="C5688" t="s">
        <v>55</v>
      </c>
      <c r="D5688" t="s">
        <v>73</v>
      </c>
      <c r="E5688" t="s">
        <v>406</v>
      </c>
      <c r="F5688">
        <v>1</v>
      </c>
    </row>
    <row r="5689" spans="1:6" x14ac:dyDescent="0.35">
      <c r="A5689" t="s">
        <v>5768</v>
      </c>
      <c r="B5689">
        <v>1993</v>
      </c>
      <c r="C5689" t="s">
        <v>56</v>
      </c>
      <c r="D5689" t="s">
        <v>73</v>
      </c>
      <c r="E5689" t="s">
        <v>406</v>
      </c>
      <c r="F5689">
        <v>1</v>
      </c>
    </row>
    <row r="5690" spans="1:6" x14ac:dyDescent="0.35">
      <c r="A5690" t="s">
        <v>5769</v>
      </c>
      <c r="B5690">
        <v>1993</v>
      </c>
      <c r="C5690" t="s">
        <v>56</v>
      </c>
      <c r="D5690" t="s">
        <v>117</v>
      </c>
      <c r="E5690" t="s">
        <v>406</v>
      </c>
      <c r="F5690">
        <v>1</v>
      </c>
    </row>
    <row r="5691" spans="1:6" x14ac:dyDescent="0.35">
      <c r="A5691" t="s">
        <v>5770</v>
      </c>
      <c r="B5691">
        <v>1993</v>
      </c>
      <c r="C5691" t="s">
        <v>56</v>
      </c>
      <c r="D5691" t="s">
        <v>117</v>
      </c>
      <c r="E5691" t="s">
        <v>406</v>
      </c>
      <c r="F5691">
        <v>1</v>
      </c>
    </row>
    <row r="5692" spans="1:6" x14ac:dyDescent="0.35">
      <c r="A5692" t="s">
        <v>5771</v>
      </c>
      <c r="B5692">
        <v>1993</v>
      </c>
      <c r="C5692" t="s">
        <v>56</v>
      </c>
      <c r="D5692" t="s">
        <v>73</v>
      </c>
      <c r="E5692" t="s">
        <v>406</v>
      </c>
      <c r="F5692">
        <v>1</v>
      </c>
    </row>
    <row r="5693" spans="1:6" x14ac:dyDescent="0.35">
      <c r="A5693" t="s">
        <v>5772</v>
      </c>
      <c r="B5693">
        <v>1993</v>
      </c>
      <c r="C5693" t="s">
        <v>56</v>
      </c>
      <c r="D5693" t="s">
        <v>73</v>
      </c>
      <c r="E5693" t="s">
        <v>406</v>
      </c>
      <c r="F5693">
        <v>1</v>
      </c>
    </row>
    <row r="5694" spans="1:6" x14ac:dyDescent="0.35">
      <c r="A5694" t="s">
        <v>5773</v>
      </c>
      <c r="B5694">
        <v>1993</v>
      </c>
      <c r="C5694" t="s">
        <v>56</v>
      </c>
      <c r="D5694" t="s">
        <v>73</v>
      </c>
      <c r="E5694" t="s">
        <v>406</v>
      </c>
      <c r="F5694">
        <v>1</v>
      </c>
    </row>
    <row r="5695" spans="1:6" x14ac:dyDescent="0.35">
      <c r="A5695" t="s">
        <v>5774</v>
      </c>
      <c r="B5695">
        <v>1993</v>
      </c>
      <c r="C5695" t="s">
        <v>56</v>
      </c>
      <c r="D5695" t="s">
        <v>117</v>
      </c>
      <c r="E5695" t="s">
        <v>406</v>
      </c>
      <c r="F5695">
        <v>1</v>
      </c>
    </row>
    <row r="5696" spans="1:6" x14ac:dyDescent="0.35">
      <c r="A5696" t="s">
        <v>5775</v>
      </c>
      <c r="B5696">
        <v>1993</v>
      </c>
      <c r="C5696" t="s">
        <v>56</v>
      </c>
      <c r="D5696" t="s">
        <v>73</v>
      </c>
      <c r="E5696" t="s">
        <v>406</v>
      </c>
      <c r="F5696">
        <v>1</v>
      </c>
    </row>
    <row r="5697" spans="1:6" x14ac:dyDescent="0.35">
      <c r="A5697" t="s">
        <v>5776</v>
      </c>
      <c r="B5697">
        <v>1993</v>
      </c>
      <c r="C5697" t="s">
        <v>56</v>
      </c>
      <c r="D5697" t="s">
        <v>73</v>
      </c>
      <c r="E5697" t="s">
        <v>406</v>
      </c>
      <c r="F5697">
        <v>1</v>
      </c>
    </row>
    <row r="5698" spans="1:6" x14ac:dyDescent="0.35">
      <c r="A5698" t="s">
        <v>5777</v>
      </c>
      <c r="B5698">
        <v>1993</v>
      </c>
      <c r="C5698" t="s">
        <v>56</v>
      </c>
      <c r="D5698" t="s">
        <v>73</v>
      </c>
      <c r="E5698" t="s">
        <v>406</v>
      </c>
      <c r="F5698">
        <v>1</v>
      </c>
    </row>
    <row r="5699" spans="1:6" x14ac:dyDescent="0.35">
      <c r="A5699" t="s">
        <v>5778</v>
      </c>
      <c r="B5699">
        <v>1993</v>
      </c>
      <c r="C5699" t="s">
        <v>56</v>
      </c>
      <c r="D5699" t="s">
        <v>73</v>
      </c>
      <c r="E5699" t="s">
        <v>406</v>
      </c>
      <c r="F5699">
        <v>1</v>
      </c>
    </row>
    <row r="5700" spans="1:6" x14ac:dyDescent="0.35">
      <c r="A5700" t="s">
        <v>5779</v>
      </c>
      <c r="B5700">
        <v>1993</v>
      </c>
      <c r="C5700" t="s">
        <v>56</v>
      </c>
      <c r="D5700" t="s">
        <v>73</v>
      </c>
      <c r="E5700" t="s">
        <v>406</v>
      </c>
      <c r="F5700">
        <v>1</v>
      </c>
    </row>
    <row r="5701" spans="1:6" x14ac:dyDescent="0.35">
      <c r="A5701" t="s">
        <v>5780</v>
      </c>
      <c r="B5701">
        <v>1993</v>
      </c>
      <c r="C5701" t="s">
        <v>56</v>
      </c>
      <c r="D5701" t="s">
        <v>73</v>
      </c>
      <c r="E5701" t="s">
        <v>406</v>
      </c>
      <c r="F5701">
        <v>1</v>
      </c>
    </row>
    <row r="5702" spans="1:6" x14ac:dyDescent="0.35">
      <c r="A5702" t="s">
        <v>5781</v>
      </c>
      <c r="B5702">
        <v>1993</v>
      </c>
      <c r="C5702" t="s">
        <v>56</v>
      </c>
      <c r="D5702" t="s">
        <v>73</v>
      </c>
      <c r="E5702" t="s">
        <v>74</v>
      </c>
      <c r="F5702">
        <v>1</v>
      </c>
    </row>
    <row r="5703" spans="1:6" x14ac:dyDescent="0.35">
      <c r="A5703" t="s">
        <v>5782</v>
      </c>
      <c r="B5703">
        <v>1993</v>
      </c>
      <c r="C5703" t="s">
        <v>56</v>
      </c>
      <c r="D5703" t="s">
        <v>73</v>
      </c>
      <c r="E5703" t="s">
        <v>74</v>
      </c>
      <c r="F5703">
        <v>1</v>
      </c>
    </row>
    <row r="5704" spans="1:6" x14ac:dyDescent="0.35">
      <c r="A5704" t="s">
        <v>5783</v>
      </c>
      <c r="B5704">
        <v>1993</v>
      </c>
      <c r="C5704" t="s">
        <v>56</v>
      </c>
      <c r="D5704" t="s">
        <v>117</v>
      </c>
      <c r="E5704" t="s">
        <v>74</v>
      </c>
      <c r="F5704">
        <v>1</v>
      </c>
    </row>
    <row r="5705" spans="1:6" x14ac:dyDescent="0.35">
      <c r="A5705" t="s">
        <v>5784</v>
      </c>
      <c r="B5705">
        <v>1993</v>
      </c>
      <c r="C5705" t="s">
        <v>56</v>
      </c>
      <c r="D5705" t="s">
        <v>73</v>
      </c>
      <c r="E5705" t="s">
        <v>74</v>
      </c>
      <c r="F5705">
        <v>1</v>
      </c>
    </row>
    <row r="5706" spans="1:6" x14ac:dyDescent="0.35">
      <c r="A5706" t="s">
        <v>5785</v>
      </c>
      <c r="B5706">
        <v>1993</v>
      </c>
      <c r="C5706" t="s">
        <v>56</v>
      </c>
      <c r="D5706" t="s">
        <v>73</v>
      </c>
      <c r="E5706" t="s">
        <v>74</v>
      </c>
      <c r="F5706">
        <v>1</v>
      </c>
    </row>
    <row r="5707" spans="1:6" x14ac:dyDescent="0.35">
      <c r="A5707" t="s">
        <v>5786</v>
      </c>
      <c r="B5707">
        <v>1993</v>
      </c>
      <c r="C5707" t="s">
        <v>56</v>
      </c>
      <c r="D5707" t="s">
        <v>73</v>
      </c>
      <c r="E5707" t="s">
        <v>74</v>
      </c>
      <c r="F5707">
        <v>1</v>
      </c>
    </row>
    <row r="5708" spans="1:6" x14ac:dyDescent="0.35">
      <c r="A5708" t="s">
        <v>5787</v>
      </c>
      <c r="B5708">
        <v>1993</v>
      </c>
      <c r="C5708" t="s">
        <v>54</v>
      </c>
      <c r="D5708" t="s">
        <v>73</v>
      </c>
      <c r="E5708" t="s">
        <v>74</v>
      </c>
      <c r="F5708">
        <v>1</v>
      </c>
    </row>
    <row r="5709" spans="1:6" x14ac:dyDescent="0.35">
      <c r="A5709" t="s">
        <v>5788</v>
      </c>
      <c r="B5709">
        <v>1993</v>
      </c>
      <c r="C5709" t="s">
        <v>54</v>
      </c>
      <c r="D5709" t="s">
        <v>73</v>
      </c>
      <c r="E5709" t="s">
        <v>74</v>
      </c>
      <c r="F5709">
        <v>1</v>
      </c>
    </row>
    <row r="5710" spans="1:6" x14ac:dyDescent="0.35">
      <c r="A5710" t="s">
        <v>5789</v>
      </c>
      <c r="B5710">
        <v>1993</v>
      </c>
      <c r="C5710" t="s">
        <v>55</v>
      </c>
      <c r="D5710" t="s">
        <v>117</v>
      </c>
      <c r="E5710" t="s">
        <v>74</v>
      </c>
      <c r="F5710">
        <v>0</v>
      </c>
    </row>
    <row r="5711" spans="1:6" x14ac:dyDescent="0.35">
      <c r="A5711" t="s">
        <v>5790</v>
      </c>
      <c r="B5711">
        <v>1993</v>
      </c>
      <c r="C5711" t="s">
        <v>56</v>
      </c>
      <c r="D5711" t="s">
        <v>73</v>
      </c>
      <c r="E5711" t="s">
        <v>74</v>
      </c>
      <c r="F5711">
        <v>1</v>
      </c>
    </row>
    <row r="5712" spans="1:6" x14ac:dyDescent="0.35">
      <c r="A5712" t="s">
        <v>5791</v>
      </c>
      <c r="B5712">
        <v>1993</v>
      </c>
      <c r="C5712" t="s">
        <v>56</v>
      </c>
      <c r="D5712" t="s">
        <v>117</v>
      </c>
      <c r="E5712" t="s">
        <v>74</v>
      </c>
      <c r="F5712">
        <v>1</v>
      </c>
    </row>
    <row r="5713" spans="1:6" x14ac:dyDescent="0.35">
      <c r="A5713" t="s">
        <v>5792</v>
      </c>
      <c r="B5713">
        <v>1993</v>
      </c>
      <c r="C5713" t="s">
        <v>56</v>
      </c>
      <c r="D5713" t="s">
        <v>73</v>
      </c>
      <c r="E5713" t="s">
        <v>74</v>
      </c>
      <c r="F5713">
        <v>1</v>
      </c>
    </row>
    <row r="5714" spans="1:6" x14ac:dyDescent="0.35">
      <c r="A5714" t="s">
        <v>5793</v>
      </c>
      <c r="B5714">
        <v>1993</v>
      </c>
      <c r="C5714" t="s">
        <v>56</v>
      </c>
      <c r="D5714" t="s">
        <v>73</v>
      </c>
      <c r="E5714" t="s">
        <v>74</v>
      </c>
      <c r="F5714">
        <v>1</v>
      </c>
    </row>
    <row r="5715" spans="1:6" x14ac:dyDescent="0.35">
      <c r="A5715" t="s">
        <v>5794</v>
      </c>
      <c r="B5715">
        <v>1993</v>
      </c>
      <c r="C5715" t="s">
        <v>56</v>
      </c>
      <c r="D5715" t="s">
        <v>117</v>
      </c>
      <c r="E5715" t="s">
        <v>74</v>
      </c>
      <c r="F5715">
        <v>1</v>
      </c>
    </row>
    <row r="5716" spans="1:6" x14ac:dyDescent="0.35">
      <c r="A5716" t="s">
        <v>5795</v>
      </c>
      <c r="B5716">
        <v>1993</v>
      </c>
      <c r="C5716" t="s">
        <v>56</v>
      </c>
      <c r="D5716" t="s">
        <v>117</v>
      </c>
      <c r="E5716" t="s">
        <v>74</v>
      </c>
      <c r="F5716">
        <v>1</v>
      </c>
    </row>
    <row r="5717" spans="1:6" x14ac:dyDescent="0.35">
      <c r="A5717" t="s">
        <v>5796</v>
      </c>
      <c r="B5717">
        <v>1993</v>
      </c>
      <c r="C5717" t="s">
        <v>55</v>
      </c>
      <c r="D5717" t="s">
        <v>73</v>
      </c>
      <c r="E5717" t="s">
        <v>74</v>
      </c>
      <c r="F5717">
        <v>1</v>
      </c>
    </row>
    <row r="5718" spans="1:6" x14ac:dyDescent="0.35">
      <c r="A5718" t="s">
        <v>5797</v>
      </c>
      <c r="B5718">
        <v>1993</v>
      </c>
      <c r="C5718" t="s">
        <v>54</v>
      </c>
      <c r="D5718" t="s">
        <v>73</v>
      </c>
      <c r="E5718" t="s">
        <v>76</v>
      </c>
      <c r="F5718">
        <v>1</v>
      </c>
    </row>
    <row r="5719" spans="1:6" x14ac:dyDescent="0.35">
      <c r="A5719" t="s">
        <v>5798</v>
      </c>
      <c r="B5719">
        <v>1993</v>
      </c>
      <c r="C5719" t="s">
        <v>54</v>
      </c>
      <c r="D5719" t="s">
        <v>73</v>
      </c>
      <c r="E5719" t="s">
        <v>76</v>
      </c>
      <c r="F5719">
        <v>1</v>
      </c>
    </row>
    <row r="5720" spans="1:6" x14ac:dyDescent="0.35">
      <c r="A5720" t="s">
        <v>5799</v>
      </c>
      <c r="B5720">
        <v>1993</v>
      </c>
      <c r="C5720" t="s">
        <v>54</v>
      </c>
      <c r="D5720" t="s">
        <v>73</v>
      </c>
      <c r="E5720" t="s">
        <v>76</v>
      </c>
      <c r="F5720">
        <v>1</v>
      </c>
    </row>
    <row r="5721" spans="1:6" x14ac:dyDescent="0.35">
      <c r="A5721" t="s">
        <v>5800</v>
      </c>
      <c r="B5721">
        <v>1993</v>
      </c>
      <c r="C5721" t="s">
        <v>56</v>
      </c>
      <c r="D5721" t="s">
        <v>73</v>
      </c>
      <c r="E5721" t="s">
        <v>76</v>
      </c>
      <c r="F5721">
        <v>1</v>
      </c>
    </row>
    <row r="5722" spans="1:6" x14ac:dyDescent="0.35">
      <c r="A5722" t="s">
        <v>5801</v>
      </c>
      <c r="B5722">
        <v>1993</v>
      </c>
      <c r="C5722" t="s">
        <v>56</v>
      </c>
      <c r="D5722" t="s">
        <v>73</v>
      </c>
      <c r="E5722" t="s">
        <v>76</v>
      </c>
      <c r="F5722">
        <v>1</v>
      </c>
    </row>
    <row r="5723" spans="1:6" x14ac:dyDescent="0.35">
      <c r="A5723" t="s">
        <v>5802</v>
      </c>
      <c r="B5723">
        <v>1993</v>
      </c>
      <c r="C5723" t="s">
        <v>56</v>
      </c>
      <c r="D5723" t="s">
        <v>73</v>
      </c>
      <c r="E5723" t="s">
        <v>76</v>
      </c>
      <c r="F5723">
        <v>1</v>
      </c>
    </row>
    <row r="5724" spans="1:6" x14ac:dyDescent="0.35">
      <c r="A5724" t="s">
        <v>5803</v>
      </c>
      <c r="B5724">
        <v>1993</v>
      </c>
      <c r="C5724" t="s">
        <v>54</v>
      </c>
      <c r="D5724" t="s">
        <v>73</v>
      </c>
      <c r="E5724" t="s">
        <v>76</v>
      </c>
      <c r="F5724">
        <v>1</v>
      </c>
    </row>
    <row r="5725" spans="1:6" x14ac:dyDescent="0.35">
      <c r="A5725" t="s">
        <v>5804</v>
      </c>
      <c r="B5725">
        <v>1993</v>
      </c>
      <c r="C5725" t="s">
        <v>55</v>
      </c>
      <c r="D5725" t="s">
        <v>73</v>
      </c>
      <c r="E5725" t="s">
        <v>76</v>
      </c>
      <c r="F5725">
        <v>1</v>
      </c>
    </row>
    <row r="5726" spans="1:6" x14ac:dyDescent="0.35">
      <c r="A5726" t="s">
        <v>5805</v>
      </c>
      <c r="B5726">
        <v>1993</v>
      </c>
      <c r="C5726" t="s">
        <v>55</v>
      </c>
      <c r="D5726" t="s">
        <v>73</v>
      </c>
      <c r="E5726" t="s">
        <v>76</v>
      </c>
      <c r="F5726">
        <v>1</v>
      </c>
    </row>
    <row r="5727" spans="1:6" x14ac:dyDescent="0.35">
      <c r="A5727" t="s">
        <v>5806</v>
      </c>
      <c r="B5727">
        <v>1993</v>
      </c>
      <c r="C5727" t="s">
        <v>54</v>
      </c>
      <c r="D5727" t="s">
        <v>73</v>
      </c>
      <c r="E5727" t="s">
        <v>76</v>
      </c>
      <c r="F5727">
        <v>1</v>
      </c>
    </row>
    <row r="5728" spans="1:6" x14ac:dyDescent="0.35">
      <c r="A5728" t="s">
        <v>5807</v>
      </c>
      <c r="B5728">
        <v>1993</v>
      </c>
      <c r="C5728" t="s">
        <v>54</v>
      </c>
      <c r="D5728" t="s">
        <v>73</v>
      </c>
      <c r="E5728" t="s">
        <v>76</v>
      </c>
      <c r="F5728">
        <v>1</v>
      </c>
    </row>
    <row r="5729" spans="1:6" x14ac:dyDescent="0.35">
      <c r="A5729" t="s">
        <v>5808</v>
      </c>
      <c r="B5729">
        <v>1993</v>
      </c>
      <c r="C5729" t="s">
        <v>54</v>
      </c>
      <c r="D5729" t="s">
        <v>73</v>
      </c>
      <c r="E5729" t="s">
        <v>76</v>
      </c>
      <c r="F5729">
        <v>1</v>
      </c>
    </row>
    <row r="5730" spans="1:6" x14ac:dyDescent="0.35">
      <c r="A5730" t="s">
        <v>5809</v>
      </c>
      <c r="B5730">
        <v>1993</v>
      </c>
      <c r="C5730" t="s">
        <v>55</v>
      </c>
      <c r="D5730" t="s">
        <v>117</v>
      </c>
      <c r="E5730" t="s">
        <v>76</v>
      </c>
      <c r="F5730">
        <v>0</v>
      </c>
    </row>
    <row r="5731" spans="1:6" x14ac:dyDescent="0.35">
      <c r="A5731" t="s">
        <v>5810</v>
      </c>
      <c r="B5731">
        <v>1993</v>
      </c>
      <c r="C5731" t="s">
        <v>55</v>
      </c>
      <c r="D5731" t="s">
        <v>73</v>
      </c>
      <c r="E5731" t="s">
        <v>76</v>
      </c>
      <c r="F5731">
        <v>1</v>
      </c>
    </row>
    <row r="5732" spans="1:6" x14ac:dyDescent="0.35">
      <c r="A5732" t="s">
        <v>5811</v>
      </c>
      <c r="B5732">
        <v>1993</v>
      </c>
      <c r="C5732" t="s">
        <v>55</v>
      </c>
      <c r="D5732" t="s">
        <v>73</v>
      </c>
      <c r="E5732" t="s">
        <v>76</v>
      </c>
      <c r="F5732">
        <v>1</v>
      </c>
    </row>
    <row r="5733" spans="1:6" x14ac:dyDescent="0.35">
      <c r="A5733" t="s">
        <v>5812</v>
      </c>
      <c r="B5733">
        <v>1993</v>
      </c>
      <c r="C5733" t="s">
        <v>54</v>
      </c>
      <c r="D5733" t="s">
        <v>73</v>
      </c>
      <c r="E5733" t="s">
        <v>76</v>
      </c>
      <c r="F5733">
        <v>1</v>
      </c>
    </row>
    <row r="5734" spans="1:6" x14ac:dyDescent="0.35">
      <c r="A5734" t="s">
        <v>5813</v>
      </c>
      <c r="B5734">
        <v>1993</v>
      </c>
      <c r="C5734" t="s">
        <v>54</v>
      </c>
      <c r="D5734" t="s">
        <v>73</v>
      </c>
      <c r="E5734" t="s">
        <v>76</v>
      </c>
      <c r="F5734">
        <v>1</v>
      </c>
    </row>
    <row r="5735" spans="1:6" x14ac:dyDescent="0.35">
      <c r="A5735" t="s">
        <v>5814</v>
      </c>
      <c r="B5735">
        <v>1993</v>
      </c>
      <c r="C5735" t="s">
        <v>54</v>
      </c>
      <c r="D5735" t="s">
        <v>73</v>
      </c>
      <c r="E5735" t="s">
        <v>76</v>
      </c>
      <c r="F5735">
        <v>1</v>
      </c>
    </row>
    <row r="5736" spans="1:6" x14ac:dyDescent="0.35">
      <c r="A5736" t="s">
        <v>5815</v>
      </c>
      <c r="B5736">
        <v>1993</v>
      </c>
      <c r="C5736" t="s">
        <v>54</v>
      </c>
      <c r="D5736" t="s">
        <v>73</v>
      </c>
      <c r="E5736" t="s">
        <v>76</v>
      </c>
      <c r="F5736">
        <v>1</v>
      </c>
    </row>
    <row r="5737" spans="1:6" x14ac:dyDescent="0.35">
      <c r="A5737" t="s">
        <v>5816</v>
      </c>
      <c r="B5737">
        <v>1993</v>
      </c>
      <c r="C5737" t="s">
        <v>54</v>
      </c>
      <c r="D5737" t="s">
        <v>73</v>
      </c>
      <c r="E5737" t="s">
        <v>76</v>
      </c>
      <c r="F5737">
        <v>1</v>
      </c>
    </row>
    <row r="5738" spans="1:6" x14ac:dyDescent="0.35">
      <c r="A5738" t="s">
        <v>5817</v>
      </c>
      <c r="B5738">
        <v>1993</v>
      </c>
      <c r="C5738" t="s">
        <v>56</v>
      </c>
      <c r="D5738" t="s">
        <v>117</v>
      </c>
      <c r="E5738" t="s">
        <v>76</v>
      </c>
      <c r="F5738">
        <v>1</v>
      </c>
    </row>
    <row r="5739" spans="1:6" x14ac:dyDescent="0.35">
      <c r="A5739" t="s">
        <v>5818</v>
      </c>
      <c r="B5739">
        <v>1993</v>
      </c>
      <c r="C5739" t="s">
        <v>56</v>
      </c>
      <c r="D5739" t="s">
        <v>117</v>
      </c>
      <c r="E5739" t="s">
        <v>76</v>
      </c>
      <c r="F5739">
        <v>1</v>
      </c>
    </row>
    <row r="5740" spans="1:6" x14ac:dyDescent="0.35">
      <c r="A5740" t="s">
        <v>5819</v>
      </c>
      <c r="B5740">
        <v>1993</v>
      </c>
      <c r="C5740" t="s">
        <v>56</v>
      </c>
      <c r="D5740" t="s">
        <v>73</v>
      </c>
      <c r="E5740" t="s">
        <v>76</v>
      </c>
      <c r="F5740">
        <v>1</v>
      </c>
    </row>
    <row r="5741" spans="1:6" x14ac:dyDescent="0.35">
      <c r="A5741" t="s">
        <v>5820</v>
      </c>
      <c r="B5741">
        <v>1993</v>
      </c>
      <c r="C5741" t="s">
        <v>56</v>
      </c>
      <c r="D5741" t="s">
        <v>73</v>
      </c>
      <c r="E5741" t="s">
        <v>76</v>
      </c>
      <c r="F5741">
        <v>1</v>
      </c>
    </row>
    <row r="5742" spans="1:6" x14ac:dyDescent="0.35">
      <c r="A5742" t="s">
        <v>5821</v>
      </c>
      <c r="B5742">
        <v>1993</v>
      </c>
      <c r="C5742" t="s">
        <v>56</v>
      </c>
      <c r="D5742" t="s">
        <v>73</v>
      </c>
      <c r="E5742" t="s">
        <v>76</v>
      </c>
      <c r="F5742">
        <v>1</v>
      </c>
    </row>
    <row r="5743" spans="1:6" x14ac:dyDescent="0.35">
      <c r="A5743" t="s">
        <v>5822</v>
      </c>
      <c r="B5743">
        <v>1993</v>
      </c>
      <c r="C5743" t="s">
        <v>55</v>
      </c>
      <c r="D5743" t="s">
        <v>73</v>
      </c>
      <c r="E5743" t="s">
        <v>76</v>
      </c>
      <c r="F5743">
        <v>1</v>
      </c>
    </row>
    <row r="5744" spans="1:6" x14ac:dyDescent="0.35">
      <c r="A5744" t="s">
        <v>5823</v>
      </c>
      <c r="B5744">
        <v>1993</v>
      </c>
      <c r="C5744" t="s">
        <v>56</v>
      </c>
      <c r="D5744" t="s">
        <v>73</v>
      </c>
      <c r="E5744" t="s">
        <v>76</v>
      </c>
      <c r="F5744">
        <v>1</v>
      </c>
    </row>
    <row r="5745" spans="1:6" x14ac:dyDescent="0.35">
      <c r="A5745" t="s">
        <v>5824</v>
      </c>
      <c r="B5745">
        <v>1993</v>
      </c>
      <c r="C5745" t="s">
        <v>56</v>
      </c>
      <c r="D5745" t="s">
        <v>73</v>
      </c>
      <c r="E5745" t="s">
        <v>76</v>
      </c>
      <c r="F5745">
        <v>1</v>
      </c>
    </row>
    <row r="5746" spans="1:6" x14ac:dyDescent="0.35">
      <c r="A5746" t="s">
        <v>5825</v>
      </c>
      <c r="B5746">
        <v>1993</v>
      </c>
      <c r="C5746" t="s">
        <v>56</v>
      </c>
      <c r="D5746" t="s">
        <v>73</v>
      </c>
      <c r="E5746" t="s">
        <v>76</v>
      </c>
      <c r="F5746">
        <v>1</v>
      </c>
    </row>
    <row r="5747" spans="1:6" x14ac:dyDescent="0.35">
      <c r="A5747" t="s">
        <v>5826</v>
      </c>
      <c r="B5747">
        <v>1993</v>
      </c>
      <c r="C5747" t="s">
        <v>56</v>
      </c>
      <c r="D5747" t="s">
        <v>73</v>
      </c>
      <c r="E5747" t="s">
        <v>76</v>
      </c>
      <c r="F5747">
        <v>1</v>
      </c>
    </row>
    <row r="5748" spans="1:6" x14ac:dyDescent="0.35">
      <c r="A5748" t="s">
        <v>5827</v>
      </c>
      <c r="B5748">
        <v>1993</v>
      </c>
      <c r="C5748" t="s">
        <v>56</v>
      </c>
      <c r="D5748" t="s">
        <v>73</v>
      </c>
      <c r="E5748" t="s">
        <v>76</v>
      </c>
      <c r="F5748">
        <v>1</v>
      </c>
    </row>
    <row r="5749" spans="1:6" x14ac:dyDescent="0.35">
      <c r="A5749" t="s">
        <v>5828</v>
      </c>
      <c r="B5749">
        <v>1993</v>
      </c>
      <c r="C5749" t="s">
        <v>56</v>
      </c>
      <c r="D5749" t="s">
        <v>73</v>
      </c>
      <c r="E5749" t="s">
        <v>76</v>
      </c>
      <c r="F5749">
        <v>1</v>
      </c>
    </row>
    <row r="5750" spans="1:6" x14ac:dyDescent="0.35">
      <c r="A5750" t="s">
        <v>5829</v>
      </c>
      <c r="B5750">
        <v>1993</v>
      </c>
      <c r="C5750" t="s">
        <v>56</v>
      </c>
      <c r="D5750" t="s">
        <v>73</v>
      </c>
      <c r="E5750" t="s">
        <v>76</v>
      </c>
      <c r="F5750">
        <v>1</v>
      </c>
    </row>
    <row r="5751" spans="1:6" x14ac:dyDescent="0.35">
      <c r="A5751" t="s">
        <v>5830</v>
      </c>
      <c r="B5751">
        <v>1993</v>
      </c>
      <c r="C5751" t="s">
        <v>56</v>
      </c>
      <c r="D5751" t="s">
        <v>117</v>
      </c>
      <c r="E5751" t="s">
        <v>76</v>
      </c>
      <c r="F5751">
        <v>1</v>
      </c>
    </row>
    <row r="5752" spans="1:6" x14ac:dyDescent="0.35">
      <c r="A5752" t="s">
        <v>5831</v>
      </c>
      <c r="B5752">
        <v>1993</v>
      </c>
      <c r="C5752" t="s">
        <v>56</v>
      </c>
      <c r="D5752" t="s">
        <v>73</v>
      </c>
      <c r="E5752" t="s">
        <v>76</v>
      </c>
      <c r="F5752">
        <v>1</v>
      </c>
    </row>
    <row r="5753" spans="1:6" x14ac:dyDescent="0.35">
      <c r="A5753" t="s">
        <v>5832</v>
      </c>
      <c r="B5753">
        <v>1993</v>
      </c>
      <c r="C5753" t="s">
        <v>56</v>
      </c>
      <c r="D5753" t="s">
        <v>73</v>
      </c>
      <c r="E5753" t="s">
        <v>76</v>
      </c>
      <c r="F5753">
        <v>1</v>
      </c>
    </row>
    <row r="5754" spans="1:6" x14ac:dyDescent="0.35">
      <c r="A5754" t="s">
        <v>5833</v>
      </c>
      <c r="B5754">
        <v>1993</v>
      </c>
      <c r="C5754" t="s">
        <v>56</v>
      </c>
      <c r="D5754" t="s">
        <v>73</v>
      </c>
      <c r="E5754" t="s">
        <v>76</v>
      </c>
      <c r="F5754">
        <v>1</v>
      </c>
    </row>
    <row r="5755" spans="1:6" x14ac:dyDescent="0.35">
      <c r="A5755" t="s">
        <v>5834</v>
      </c>
      <c r="B5755">
        <v>1993</v>
      </c>
      <c r="C5755" t="s">
        <v>56</v>
      </c>
      <c r="D5755" t="s">
        <v>73</v>
      </c>
      <c r="E5755" t="s">
        <v>76</v>
      </c>
      <c r="F5755">
        <v>1</v>
      </c>
    </row>
    <row r="5756" spans="1:6" x14ac:dyDescent="0.35">
      <c r="A5756" t="s">
        <v>5835</v>
      </c>
      <c r="B5756">
        <v>1993</v>
      </c>
      <c r="C5756" t="s">
        <v>56</v>
      </c>
      <c r="D5756" t="s">
        <v>73</v>
      </c>
      <c r="E5756" t="s">
        <v>76</v>
      </c>
      <c r="F5756">
        <v>1</v>
      </c>
    </row>
    <row r="5757" spans="1:6" x14ac:dyDescent="0.35">
      <c r="A5757" t="s">
        <v>5836</v>
      </c>
      <c r="B5757">
        <v>1993</v>
      </c>
      <c r="C5757" t="s">
        <v>54</v>
      </c>
      <c r="D5757" t="s">
        <v>73</v>
      </c>
      <c r="E5757" t="s">
        <v>76</v>
      </c>
      <c r="F5757">
        <v>1</v>
      </c>
    </row>
    <row r="5758" spans="1:6" x14ac:dyDescent="0.35">
      <c r="A5758" t="s">
        <v>5837</v>
      </c>
      <c r="B5758">
        <v>1993</v>
      </c>
      <c r="C5758" t="s">
        <v>56</v>
      </c>
      <c r="D5758" t="s">
        <v>73</v>
      </c>
      <c r="E5758" t="s">
        <v>76</v>
      </c>
      <c r="F5758">
        <v>1</v>
      </c>
    </row>
    <row r="5759" spans="1:6" x14ac:dyDescent="0.35">
      <c r="A5759" t="s">
        <v>5838</v>
      </c>
      <c r="B5759">
        <v>1993</v>
      </c>
      <c r="C5759" t="s">
        <v>54</v>
      </c>
      <c r="D5759" t="s">
        <v>73</v>
      </c>
      <c r="E5759" t="s">
        <v>76</v>
      </c>
      <c r="F5759">
        <v>1</v>
      </c>
    </row>
    <row r="5760" spans="1:6" x14ac:dyDescent="0.35">
      <c r="A5760" t="s">
        <v>5839</v>
      </c>
      <c r="B5760">
        <v>1993</v>
      </c>
      <c r="C5760" t="s">
        <v>56</v>
      </c>
      <c r="D5760" t="s">
        <v>73</v>
      </c>
      <c r="E5760" t="s">
        <v>76</v>
      </c>
      <c r="F5760">
        <v>1</v>
      </c>
    </row>
    <row r="5761" spans="1:6" x14ac:dyDescent="0.35">
      <c r="A5761" t="s">
        <v>5840</v>
      </c>
      <c r="B5761">
        <v>1993</v>
      </c>
      <c r="C5761" t="s">
        <v>55</v>
      </c>
      <c r="D5761" t="s">
        <v>73</v>
      </c>
      <c r="E5761" t="s">
        <v>76</v>
      </c>
      <c r="F5761">
        <v>1</v>
      </c>
    </row>
    <row r="5762" spans="1:6" x14ac:dyDescent="0.35">
      <c r="A5762" t="s">
        <v>5841</v>
      </c>
      <c r="B5762">
        <v>1993</v>
      </c>
      <c r="C5762" t="s">
        <v>55</v>
      </c>
      <c r="D5762" t="s">
        <v>73</v>
      </c>
      <c r="E5762" t="s">
        <v>76</v>
      </c>
      <c r="F5762">
        <v>1</v>
      </c>
    </row>
    <row r="5763" spans="1:6" x14ac:dyDescent="0.35">
      <c r="A5763" t="s">
        <v>5842</v>
      </c>
      <c r="B5763">
        <v>1993</v>
      </c>
      <c r="C5763" t="s">
        <v>55</v>
      </c>
      <c r="D5763" t="s">
        <v>73</v>
      </c>
      <c r="E5763" t="s">
        <v>76</v>
      </c>
      <c r="F5763">
        <v>1</v>
      </c>
    </row>
    <row r="5764" spans="1:6" x14ac:dyDescent="0.35">
      <c r="A5764" t="s">
        <v>5843</v>
      </c>
      <c r="B5764">
        <v>1993</v>
      </c>
      <c r="C5764" t="s">
        <v>54</v>
      </c>
      <c r="D5764" t="s">
        <v>73</v>
      </c>
      <c r="E5764" t="s">
        <v>76</v>
      </c>
      <c r="F5764">
        <v>1</v>
      </c>
    </row>
    <row r="5765" spans="1:6" x14ac:dyDescent="0.35">
      <c r="A5765" t="s">
        <v>5844</v>
      </c>
      <c r="B5765">
        <v>1993</v>
      </c>
      <c r="C5765" t="s">
        <v>54</v>
      </c>
      <c r="D5765" t="s">
        <v>73</v>
      </c>
      <c r="E5765" t="s">
        <v>76</v>
      </c>
      <c r="F5765">
        <v>1</v>
      </c>
    </row>
    <row r="5766" spans="1:6" x14ac:dyDescent="0.35">
      <c r="A5766" t="s">
        <v>5845</v>
      </c>
      <c r="B5766">
        <v>1993</v>
      </c>
      <c r="C5766" t="s">
        <v>56</v>
      </c>
      <c r="D5766" t="s">
        <v>73</v>
      </c>
      <c r="E5766" t="s">
        <v>76</v>
      </c>
      <c r="F5766">
        <v>1</v>
      </c>
    </row>
    <row r="5767" spans="1:6" x14ac:dyDescent="0.35">
      <c r="A5767" t="s">
        <v>5846</v>
      </c>
      <c r="B5767">
        <v>1993</v>
      </c>
      <c r="C5767" t="s">
        <v>56</v>
      </c>
      <c r="D5767" t="s">
        <v>73</v>
      </c>
      <c r="E5767" t="s">
        <v>76</v>
      </c>
      <c r="F5767">
        <v>1</v>
      </c>
    </row>
    <row r="5768" spans="1:6" x14ac:dyDescent="0.35">
      <c r="A5768" t="s">
        <v>5847</v>
      </c>
      <c r="B5768">
        <v>1993</v>
      </c>
      <c r="C5768" t="s">
        <v>56</v>
      </c>
      <c r="D5768" t="s">
        <v>73</v>
      </c>
      <c r="E5768" t="s">
        <v>76</v>
      </c>
      <c r="F5768">
        <v>1</v>
      </c>
    </row>
    <row r="5769" spans="1:6" x14ac:dyDescent="0.35">
      <c r="A5769" t="s">
        <v>5848</v>
      </c>
      <c r="B5769">
        <v>1993</v>
      </c>
      <c r="C5769" t="s">
        <v>56</v>
      </c>
      <c r="D5769" t="s">
        <v>73</v>
      </c>
      <c r="E5769" t="s">
        <v>76</v>
      </c>
      <c r="F5769">
        <v>1</v>
      </c>
    </row>
    <row r="5770" spans="1:6" x14ac:dyDescent="0.35">
      <c r="A5770" t="s">
        <v>5849</v>
      </c>
      <c r="B5770">
        <v>1993</v>
      </c>
      <c r="C5770" t="s">
        <v>56</v>
      </c>
      <c r="D5770" t="s">
        <v>73</v>
      </c>
      <c r="E5770" t="s">
        <v>406</v>
      </c>
      <c r="F5770">
        <v>1</v>
      </c>
    </row>
    <row r="5771" spans="1:6" x14ac:dyDescent="0.35">
      <c r="A5771" t="s">
        <v>5850</v>
      </c>
      <c r="B5771">
        <v>1993</v>
      </c>
      <c r="C5771" t="s">
        <v>56</v>
      </c>
      <c r="D5771" t="s">
        <v>117</v>
      </c>
      <c r="E5771" t="s">
        <v>406</v>
      </c>
      <c r="F5771">
        <v>1</v>
      </c>
    </row>
    <row r="5772" spans="1:6" x14ac:dyDescent="0.35">
      <c r="A5772" t="s">
        <v>5851</v>
      </c>
      <c r="B5772">
        <v>1993</v>
      </c>
      <c r="C5772" t="s">
        <v>56</v>
      </c>
      <c r="D5772" t="s">
        <v>117</v>
      </c>
      <c r="E5772" t="s">
        <v>406</v>
      </c>
      <c r="F5772">
        <v>1</v>
      </c>
    </row>
    <row r="5773" spans="1:6" x14ac:dyDescent="0.35">
      <c r="A5773" t="s">
        <v>5852</v>
      </c>
      <c r="B5773">
        <v>1993</v>
      </c>
      <c r="C5773" t="s">
        <v>56</v>
      </c>
      <c r="D5773" t="s">
        <v>73</v>
      </c>
      <c r="E5773" t="s">
        <v>406</v>
      </c>
      <c r="F5773">
        <v>1</v>
      </c>
    </row>
    <row r="5774" spans="1:6" x14ac:dyDescent="0.35">
      <c r="A5774" t="s">
        <v>5853</v>
      </c>
      <c r="B5774">
        <v>1993</v>
      </c>
      <c r="C5774" t="s">
        <v>56</v>
      </c>
      <c r="D5774" t="s">
        <v>117</v>
      </c>
      <c r="E5774" t="s">
        <v>406</v>
      </c>
      <c r="F5774">
        <v>1</v>
      </c>
    </row>
    <row r="5775" spans="1:6" x14ac:dyDescent="0.35">
      <c r="A5775" t="s">
        <v>5854</v>
      </c>
      <c r="B5775">
        <v>1993</v>
      </c>
      <c r="C5775" t="s">
        <v>56</v>
      </c>
      <c r="D5775" t="s">
        <v>73</v>
      </c>
      <c r="E5775" t="s">
        <v>406</v>
      </c>
      <c r="F5775">
        <v>1</v>
      </c>
    </row>
    <row r="5776" spans="1:6" x14ac:dyDescent="0.35">
      <c r="A5776" t="s">
        <v>5855</v>
      </c>
      <c r="B5776">
        <v>1993</v>
      </c>
      <c r="C5776" t="s">
        <v>56</v>
      </c>
      <c r="D5776" t="s">
        <v>117</v>
      </c>
      <c r="E5776" t="s">
        <v>406</v>
      </c>
      <c r="F5776">
        <v>1</v>
      </c>
    </row>
    <row r="5777" spans="1:6" x14ac:dyDescent="0.35">
      <c r="A5777" t="s">
        <v>5856</v>
      </c>
      <c r="B5777">
        <v>1993</v>
      </c>
      <c r="C5777" t="s">
        <v>56</v>
      </c>
      <c r="D5777" t="s">
        <v>117</v>
      </c>
      <c r="E5777" t="s">
        <v>406</v>
      </c>
      <c r="F5777">
        <v>1</v>
      </c>
    </row>
    <row r="5778" spans="1:6" x14ac:dyDescent="0.35">
      <c r="A5778" t="s">
        <v>5857</v>
      </c>
      <c r="B5778">
        <v>1993</v>
      </c>
      <c r="C5778" t="s">
        <v>56</v>
      </c>
      <c r="D5778" t="s">
        <v>117</v>
      </c>
      <c r="E5778" t="s">
        <v>406</v>
      </c>
      <c r="F5778">
        <v>1</v>
      </c>
    </row>
    <row r="5779" spans="1:6" x14ac:dyDescent="0.35">
      <c r="A5779" t="s">
        <v>5858</v>
      </c>
      <c r="B5779">
        <v>1993</v>
      </c>
      <c r="C5779" t="s">
        <v>56</v>
      </c>
      <c r="D5779" t="s">
        <v>117</v>
      </c>
      <c r="E5779" t="s">
        <v>406</v>
      </c>
      <c r="F5779">
        <v>1</v>
      </c>
    </row>
    <row r="5780" spans="1:6" x14ac:dyDescent="0.35">
      <c r="A5780" t="s">
        <v>5859</v>
      </c>
      <c r="B5780">
        <v>1993</v>
      </c>
      <c r="C5780" t="s">
        <v>54</v>
      </c>
      <c r="D5780" t="s">
        <v>73</v>
      </c>
      <c r="E5780" t="s">
        <v>406</v>
      </c>
      <c r="F5780">
        <v>1</v>
      </c>
    </row>
    <row r="5781" spans="1:6" x14ac:dyDescent="0.35">
      <c r="A5781" t="s">
        <v>5860</v>
      </c>
      <c r="B5781">
        <v>1993</v>
      </c>
      <c r="C5781" t="s">
        <v>55</v>
      </c>
      <c r="D5781" t="s">
        <v>117</v>
      </c>
      <c r="E5781" t="s">
        <v>406</v>
      </c>
      <c r="F5781">
        <v>0</v>
      </c>
    </row>
    <row r="5782" spans="1:6" x14ac:dyDescent="0.35">
      <c r="A5782" t="s">
        <v>5861</v>
      </c>
      <c r="B5782">
        <v>1993</v>
      </c>
      <c r="C5782" t="s">
        <v>54</v>
      </c>
      <c r="D5782" t="s">
        <v>117</v>
      </c>
      <c r="E5782" t="s">
        <v>406</v>
      </c>
      <c r="F5782">
        <v>0</v>
      </c>
    </row>
    <row r="5783" spans="1:6" x14ac:dyDescent="0.35">
      <c r="A5783" t="s">
        <v>5862</v>
      </c>
      <c r="B5783">
        <v>1993</v>
      </c>
      <c r="C5783" t="s">
        <v>56</v>
      </c>
      <c r="D5783" t="s">
        <v>73</v>
      </c>
      <c r="E5783" t="s">
        <v>406</v>
      </c>
      <c r="F5783">
        <v>1</v>
      </c>
    </row>
    <row r="5784" spans="1:6" x14ac:dyDescent="0.35">
      <c r="A5784" t="s">
        <v>5863</v>
      </c>
      <c r="B5784">
        <v>1993</v>
      </c>
      <c r="C5784" t="s">
        <v>56</v>
      </c>
      <c r="D5784" t="s">
        <v>117</v>
      </c>
      <c r="E5784" t="s">
        <v>406</v>
      </c>
      <c r="F5784">
        <v>1</v>
      </c>
    </row>
    <row r="5785" spans="1:6" x14ac:dyDescent="0.35">
      <c r="A5785" t="s">
        <v>5864</v>
      </c>
      <c r="B5785">
        <v>1993</v>
      </c>
      <c r="C5785" t="s">
        <v>56</v>
      </c>
      <c r="D5785" t="s">
        <v>73</v>
      </c>
      <c r="E5785" t="s">
        <v>406</v>
      </c>
      <c r="F5785">
        <v>1</v>
      </c>
    </row>
    <row r="5786" spans="1:6" x14ac:dyDescent="0.35">
      <c r="A5786" t="s">
        <v>5865</v>
      </c>
      <c r="B5786">
        <v>1993</v>
      </c>
      <c r="C5786" t="s">
        <v>56</v>
      </c>
      <c r="D5786" t="s">
        <v>117</v>
      </c>
      <c r="E5786" t="s">
        <v>406</v>
      </c>
      <c r="F5786">
        <v>1</v>
      </c>
    </row>
    <row r="5787" spans="1:6" x14ac:dyDescent="0.35">
      <c r="A5787" t="s">
        <v>5866</v>
      </c>
      <c r="B5787">
        <v>1993</v>
      </c>
      <c r="C5787" t="s">
        <v>56</v>
      </c>
      <c r="D5787" t="s">
        <v>73</v>
      </c>
      <c r="E5787" t="s">
        <v>406</v>
      </c>
      <c r="F5787">
        <v>1</v>
      </c>
    </row>
    <row r="5788" spans="1:6" x14ac:dyDescent="0.35">
      <c r="A5788" t="s">
        <v>5867</v>
      </c>
      <c r="B5788">
        <v>1993</v>
      </c>
      <c r="C5788" t="s">
        <v>56</v>
      </c>
      <c r="D5788" t="s">
        <v>117</v>
      </c>
      <c r="E5788" t="s">
        <v>406</v>
      </c>
      <c r="F5788">
        <v>1</v>
      </c>
    </row>
    <row r="5789" spans="1:6" x14ac:dyDescent="0.35">
      <c r="A5789" t="s">
        <v>5868</v>
      </c>
      <c r="B5789">
        <v>1993</v>
      </c>
      <c r="C5789" t="s">
        <v>56</v>
      </c>
      <c r="D5789" t="s">
        <v>117</v>
      </c>
      <c r="E5789" t="s">
        <v>406</v>
      </c>
      <c r="F5789">
        <v>1</v>
      </c>
    </row>
    <row r="5790" spans="1:6" x14ac:dyDescent="0.35">
      <c r="A5790" t="s">
        <v>5869</v>
      </c>
      <c r="B5790">
        <v>1993</v>
      </c>
      <c r="C5790" t="s">
        <v>56</v>
      </c>
      <c r="D5790" t="s">
        <v>117</v>
      </c>
      <c r="E5790" t="s">
        <v>406</v>
      </c>
      <c r="F5790">
        <v>1</v>
      </c>
    </row>
    <row r="5791" spans="1:6" x14ac:dyDescent="0.35">
      <c r="A5791" t="s">
        <v>5870</v>
      </c>
      <c r="B5791">
        <v>1993</v>
      </c>
      <c r="C5791" t="s">
        <v>56</v>
      </c>
      <c r="D5791" t="s">
        <v>73</v>
      </c>
      <c r="E5791" t="s">
        <v>406</v>
      </c>
      <c r="F5791">
        <v>1</v>
      </c>
    </row>
    <row r="5792" spans="1:6" x14ac:dyDescent="0.35">
      <c r="A5792" t="s">
        <v>5871</v>
      </c>
      <c r="B5792">
        <v>1993</v>
      </c>
      <c r="C5792" t="s">
        <v>55</v>
      </c>
      <c r="D5792" t="s">
        <v>73</v>
      </c>
      <c r="E5792" t="s">
        <v>406</v>
      </c>
      <c r="F5792">
        <v>1</v>
      </c>
    </row>
    <row r="5793" spans="1:6" x14ac:dyDescent="0.35">
      <c r="A5793" t="s">
        <v>5872</v>
      </c>
      <c r="B5793">
        <v>1993</v>
      </c>
      <c r="C5793" t="s">
        <v>55</v>
      </c>
      <c r="D5793" t="s">
        <v>117</v>
      </c>
      <c r="E5793" t="s">
        <v>406</v>
      </c>
      <c r="F5793">
        <v>0</v>
      </c>
    </row>
    <row r="5794" spans="1:6" x14ac:dyDescent="0.35">
      <c r="A5794" t="s">
        <v>5873</v>
      </c>
      <c r="B5794">
        <v>1993</v>
      </c>
      <c r="C5794" t="s">
        <v>55</v>
      </c>
      <c r="D5794" t="s">
        <v>73</v>
      </c>
      <c r="E5794" t="s">
        <v>406</v>
      </c>
      <c r="F5794">
        <v>1</v>
      </c>
    </row>
    <row r="5795" spans="1:6" x14ac:dyDescent="0.35">
      <c r="A5795" t="s">
        <v>5874</v>
      </c>
      <c r="B5795">
        <v>1993</v>
      </c>
      <c r="C5795" t="s">
        <v>54</v>
      </c>
      <c r="D5795" t="s">
        <v>73</v>
      </c>
      <c r="E5795" t="s">
        <v>1288</v>
      </c>
      <c r="F5795">
        <v>1</v>
      </c>
    </row>
    <row r="5796" spans="1:6" x14ac:dyDescent="0.35">
      <c r="A5796" t="s">
        <v>5875</v>
      </c>
      <c r="B5796">
        <v>1994</v>
      </c>
      <c r="C5796" t="s">
        <v>54</v>
      </c>
      <c r="D5796" t="s">
        <v>73</v>
      </c>
      <c r="E5796" t="s">
        <v>270</v>
      </c>
      <c r="F5796">
        <v>1</v>
      </c>
    </row>
    <row r="5797" spans="1:6" x14ac:dyDescent="0.35">
      <c r="A5797" t="s">
        <v>5876</v>
      </c>
      <c r="B5797">
        <v>1994</v>
      </c>
      <c r="C5797" t="s">
        <v>55</v>
      </c>
      <c r="D5797" t="s">
        <v>73</v>
      </c>
      <c r="E5797" t="s">
        <v>270</v>
      </c>
      <c r="F5797">
        <v>1</v>
      </c>
    </row>
    <row r="5798" spans="1:6" x14ac:dyDescent="0.35">
      <c r="A5798" t="s">
        <v>5877</v>
      </c>
      <c r="B5798">
        <v>1994</v>
      </c>
      <c r="C5798" t="s">
        <v>54</v>
      </c>
      <c r="D5798" t="s">
        <v>73</v>
      </c>
      <c r="E5798" t="s">
        <v>270</v>
      </c>
      <c r="F5798">
        <v>1</v>
      </c>
    </row>
    <row r="5799" spans="1:6" x14ac:dyDescent="0.35">
      <c r="A5799" t="s">
        <v>5878</v>
      </c>
      <c r="B5799">
        <v>1994</v>
      </c>
      <c r="C5799" t="s">
        <v>54</v>
      </c>
      <c r="D5799" t="s">
        <v>73</v>
      </c>
      <c r="E5799" t="s">
        <v>270</v>
      </c>
      <c r="F5799">
        <v>1</v>
      </c>
    </row>
    <row r="5800" spans="1:6" x14ac:dyDescent="0.35">
      <c r="A5800" t="s">
        <v>5879</v>
      </c>
      <c r="B5800">
        <v>1994</v>
      </c>
      <c r="C5800" t="s">
        <v>54</v>
      </c>
      <c r="D5800" t="s">
        <v>73</v>
      </c>
      <c r="E5800" t="s">
        <v>270</v>
      </c>
      <c r="F5800">
        <v>1</v>
      </c>
    </row>
    <row r="5801" spans="1:6" x14ac:dyDescent="0.35">
      <c r="A5801" t="s">
        <v>5880</v>
      </c>
      <c r="B5801">
        <v>1994</v>
      </c>
      <c r="C5801" t="s">
        <v>56</v>
      </c>
      <c r="D5801" t="s">
        <v>73</v>
      </c>
      <c r="E5801" t="s">
        <v>270</v>
      </c>
      <c r="F5801">
        <v>1</v>
      </c>
    </row>
    <row r="5802" spans="1:6" x14ac:dyDescent="0.35">
      <c r="A5802" t="s">
        <v>5881</v>
      </c>
      <c r="B5802">
        <v>1994</v>
      </c>
      <c r="C5802" t="s">
        <v>56</v>
      </c>
      <c r="D5802" t="s">
        <v>73</v>
      </c>
      <c r="E5802" t="s">
        <v>270</v>
      </c>
      <c r="F5802">
        <v>1</v>
      </c>
    </row>
    <row r="5803" spans="1:6" x14ac:dyDescent="0.35">
      <c r="A5803" t="s">
        <v>5882</v>
      </c>
      <c r="B5803">
        <v>1994</v>
      </c>
      <c r="C5803" t="s">
        <v>56</v>
      </c>
      <c r="D5803" t="s">
        <v>73</v>
      </c>
      <c r="E5803" t="s">
        <v>270</v>
      </c>
      <c r="F5803">
        <v>1</v>
      </c>
    </row>
    <row r="5804" spans="1:6" x14ac:dyDescent="0.35">
      <c r="A5804" t="s">
        <v>5883</v>
      </c>
      <c r="B5804">
        <v>1994</v>
      </c>
      <c r="C5804" t="s">
        <v>56</v>
      </c>
      <c r="D5804" t="s">
        <v>73</v>
      </c>
      <c r="E5804" t="s">
        <v>270</v>
      </c>
      <c r="F5804">
        <v>1</v>
      </c>
    </row>
    <row r="5805" spans="1:6" x14ac:dyDescent="0.35">
      <c r="A5805" t="s">
        <v>5884</v>
      </c>
      <c r="B5805">
        <v>1994</v>
      </c>
      <c r="C5805" t="s">
        <v>56</v>
      </c>
      <c r="D5805" t="s">
        <v>73</v>
      </c>
      <c r="E5805" t="s">
        <v>270</v>
      </c>
      <c r="F5805">
        <v>1</v>
      </c>
    </row>
    <row r="5806" spans="1:6" x14ac:dyDescent="0.35">
      <c r="A5806" t="s">
        <v>5885</v>
      </c>
      <c r="B5806">
        <v>1994</v>
      </c>
      <c r="C5806" t="s">
        <v>56</v>
      </c>
      <c r="D5806" t="s">
        <v>117</v>
      </c>
      <c r="E5806" t="s">
        <v>270</v>
      </c>
      <c r="F5806">
        <v>1</v>
      </c>
    </row>
    <row r="5807" spans="1:6" x14ac:dyDescent="0.35">
      <c r="A5807" t="s">
        <v>5886</v>
      </c>
      <c r="B5807">
        <v>1994</v>
      </c>
      <c r="C5807" t="s">
        <v>56</v>
      </c>
      <c r="D5807" t="s">
        <v>73</v>
      </c>
      <c r="E5807" t="s">
        <v>270</v>
      </c>
      <c r="F5807">
        <v>1</v>
      </c>
    </row>
    <row r="5808" spans="1:6" x14ac:dyDescent="0.35">
      <c r="A5808" t="s">
        <v>5887</v>
      </c>
      <c r="B5808">
        <v>1994</v>
      </c>
      <c r="C5808" t="s">
        <v>54</v>
      </c>
      <c r="D5808" t="s">
        <v>73</v>
      </c>
      <c r="E5808" t="s">
        <v>270</v>
      </c>
      <c r="F5808">
        <v>1</v>
      </c>
    </row>
    <row r="5809" spans="1:6" x14ac:dyDescent="0.35">
      <c r="A5809" t="s">
        <v>5888</v>
      </c>
      <c r="B5809">
        <v>1994</v>
      </c>
      <c r="C5809" t="s">
        <v>54</v>
      </c>
      <c r="D5809" t="s">
        <v>73</v>
      </c>
      <c r="E5809" t="s">
        <v>270</v>
      </c>
      <c r="F5809">
        <v>1</v>
      </c>
    </row>
    <row r="5810" spans="1:6" x14ac:dyDescent="0.35">
      <c r="A5810" t="s">
        <v>5889</v>
      </c>
      <c r="B5810">
        <v>1994</v>
      </c>
      <c r="C5810" t="s">
        <v>54</v>
      </c>
      <c r="D5810" t="s">
        <v>73</v>
      </c>
      <c r="E5810" t="s">
        <v>270</v>
      </c>
      <c r="F5810">
        <v>1</v>
      </c>
    </row>
    <row r="5811" spans="1:6" x14ac:dyDescent="0.35">
      <c r="A5811" t="s">
        <v>5890</v>
      </c>
      <c r="B5811">
        <v>1994</v>
      </c>
      <c r="C5811" t="s">
        <v>54</v>
      </c>
      <c r="D5811" t="s">
        <v>73</v>
      </c>
      <c r="E5811" t="s">
        <v>270</v>
      </c>
      <c r="F5811">
        <v>1</v>
      </c>
    </row>
    <row r="5812" spans="1:6" x14ac:dyDescent="0.35">
      <c r="A5812" t="s">
        <v>5891</v>
      </c>
      <c r="B5812">
        <v>1994</v>
      </c>
      <c r="C5812" t="s">
        <v>54</v>
      </c>
      <c r="D5812" t="s">
        <v>73</v>
      </c>
      <c r="E5812" t="s">
        <v>74</v>
      </c>
      <c r="F5812">
        <v>1</v>
      </c>
    </row>
    <row r="5813" spans="1:6" x14ac:dyDescent="0.35">
      <c r="A5813" t="s">
        <v>5892</v>
      </c>
      <c r="B5813">
        <v>1994</v>
      </c>
      <c r="C5813" t="s">
        <v>54</v>
      </c>
      <c r="D5813" t="s">
        <v>73</v>
      </c>
      <c r="E5813" t="s">
        <v>74</v>
      </c>
      <c r="F5813">
        <v>1</v>
      </c>
    </row>
    <row r="5814" spans="1:6" x14ac:dyDescent="0.35">
      <c r="A5814" t="s">
        <v>5893</v>
      </c>
      <c r="B5814">
        <v>1994</v>
      </c>
      <c r="C5814" t="s">
        <v>56</v>
      </c>
      <c r="D5814" t="s">
        <v>73</v>
      </c>
      <c r="E5814" t="s">
        <v>74</v>
      </c>
      <c r="F5814">
        <v>1</v>
      </c>
    </row>
    <row r="5815" spans="1:6" x14ac:dyDescent="0.35">
      <c r="A5815" t="s">
        <v>5894</v>
      </c>
      <c r="B5815">
        <v>1994</v>
      </c>
      <c r="C5815" t="s">
        <v>56</v>
      </c>
      <c r="D5815" t="s">
        <v>73</v>
      </c>
      <c r="E5815" t="s">
        <v>74</v>
      </c>
      <c r="F5815">
        <v>1</v>
      </c>
    </row>
    <row r="5816" spans="1:6" x14ac:dyDescent="0.35">
      <c r="A5816" t="s">
        <v>5895</v>
      </c>
      <c r="B5816">
        <v>1994</v>
      </c>
      <c r="C5816" t="s">
        <v>56</v>
      </c>
      <c r="D5816" t="s">
        <v>441</v>
      </c>
      <c r="E5816" t="s">
        <v>74</v>
      </c>
      <c r="F5816">
        <v>1</v>
      </c>
    </row>
    <row r="5817" spans="1:6" x14ac:dyDescent="0.35">
      <c r="A5817" t="s">
        <v>5896</v>
      </c>
      <c r="B5817">
        <v>1994</v>
      </c>
      <c r="C5817" t="s">
        <v>56</v>
      </c>
      <c r="D5817" t="s">
        <v>73</v>
      </c>
      <c r="E5817" t="s">
        <v>74</v>
      </c>
      <c r="F5817">
        <v>1</v>
      </c>
    </row>
    <row r="5818" spans="1:6" x14ac:dyDescent="0.35">
      <c r="A5818" t="s">
        <v>5897</v>
      </c>
      <c r="B5818">
        <v>1994</v>
      </c>
      <c r="C5818" t="s">
        <v>55</v>
      </c>
      <c r="D5818" t="s">
        <v>73</v>
      </c>
      <c r="E5818" t="s">
        <v>74</v>
      </c>
      <c r="F5818">
        <v>1</v>
      </c>
    </row>
    <row r="5819" spans="1:6" x14ac:dyDescent="0.35">
      <c r="A5819" t="s">
        <v>5898</v>
      </c>
      <c r="B5819">
        <v>1994</v>
      </c>
      <c r="C5819" t="s">
        <v>56</v>
      </c>
      <c r="D5819" t="s">
        <v>73</v>
      </c>
      <c r="E5819" t="s">
        <v>74</v>
      </c>
      <c r="F5819">
        <v>1</v>
      </c>
    </row>
    <row r="5820" spans="1:6" x14ac:dyDescent="0.35">
      <c r="A5820" t="s">
        <v>5899</v>
      </c>
      <c r="B5820">
        <v>1994</v>
      </c>
      <c r="C5820" t="s">
        <v>56</v>
      </c>
      <c r="D5820" t="s">
        <v>73</v>
      </c>
      <c r="E5820" t="s">
        <v>74</v>
      </c>
      <c r="F5820">
        <v>1</v>
      </c>
    </row>
    <row r="5821" spans="1:6" x14ac:dyDescent="0.35">
      <c r="A5821" t="s">
        <v>5900</v>
      </c>
      <c r="B5821">
        <v>1994</v>
      </c>
      <c r="C5821" t="s">
        <v>56</v>
      </c>
      <c r="D5821" t="s">
        <v>73</v>
      </c>
      <c r="E5821" t="s">
        <v>74</v>
      </c>
      <c r="F5821">
        <v>1</v>
      </c>
    </row>
    <row r="5822" spans="1:6" x14ac:dyDescent="0.35">
      <c r="A5822" t="s">
        <v>5901</v>
      </c>
      <c r="B5822">
        <v>1994</v>
      </c>
      <c r="C5822" t="s">
        <v>56</v>
      </c>
      <c r="D5822" t="s">
        <v>73</v>
      </c>
      <c r="E5822" t="s">
        <v>74</v>
      </c>
      <c r="F5822">
        <v>1</v>
      </c>
    </row>
    <row r="5823" spans="1:6" x14ac:dyDescent="0.35">
      <c r="A5823" t="s">
        <v>5902</v>
      </c>
      <c r="B5823">
        <v>1994</v>
      </c>
      <c r="C5823" t="s">
        <v>56</v>
      </c>
      <c r="D5823" t="s">
        <v>73</v>
      </c>
      <c r="E5823" t="s">
        <v>74</v>
      </c>
      <c r="F5823">
        <v>1</v>
      </c>
    </row>
    <row r="5824" spans="1:6" x14ac:dyDescent="0.35">
      <c r="A5824" t="s">
        <v>5903</v>
      </c>
      <c r="B5824">
        <v>1994</v>
      </c>
      <c r="C5824" t="s">
        <v>56</v>
      </c>
      <c r="D5824" t="s">
        <v>73</v>
      </c>
      <c r="E5824" t="s">
        <v>74</v>
      </c>
      <c r="F5824">
        <v>1</v>
      </c>
    </row>
    <row r="5825" spans="1:6" x14ac:dyDescent="0.35">
      <c r="A5825" t="s">
        <v>5904</v>
      </c>
      <c r="B5825">
        <v>1994</v>
      </c>
      <c r="C5825" t="s">
        <v>55</v>
      </c>
      <c r="D5825" t="s">
        <v>117</v>
      </c>
      <c r="E5825" t="s">
        <v>74</v>
      </c>
      <c r="F5825">
        <v>0</v>
      </c>
    </row>
    <row r="5826" spans="1:6" x14ac:dyDescent="0.35">
      <c r="A5826" t="s">
        <v>5905</v>
      </c>
      <c r="B5826">
        <v>1994</v>
      </c>
      <c r="C5826" t="s">
        <v>54</v>
      </c>
      <c r="D5826" t="s">
        <v>73</v>
      </c>
      <c r="E5826" t="s">
        <v>74</v>
      </c>
      <c r="F5826">
        <v>1</v>
      </c>
    </row>
    <row r="5827" spans="1:6" x14ac:dyDescent="0.35">
      <c r="A5827" t="s">
        <v>5906</v>
      </c>
      <c r="B5827">
        <v>1994</v>
      </c>
      <c r="C5827" t="s">
        <v>54</v>
      </c>
      <c r="D5827" t="s">
        <v>73</v>
      </c>
      <c r="E5827" t="s">
        <v>74</v>
      </c>
      <c r="F5827">
        <v>1</v>
      </c>
    </row>
    <row r="5828" spans="1:6" x14ac:dyDescent="0.35">
      <c r="A5828" t="s">
        <v>5907</v>
      </c>
      <c r="B5828">
        <v>1994</v>
      </c>
      <c r="C5828" t="s">
        <v>55</v>
      </c>
      <c r="D5828" t="s">
        <v>73</v>
      </c>
      <c r="E5828" t="s">
        <v>74</v>
      </c>
      <c r="F5828">
        <v>1</v>
      </c>
    </row>
    <row r="5829" spans="1:6" x14ac:dyDescent="0.35">
      <c r="A5829" t="s">
        <v>5908</v>
      </c>
      <c r="B5829">
        <v>1994</v>
      </c>
      <c r="C5829" t="s">
        <v>56</v>
      </c>
      <c r="D5829" t="s">
        <v>73</v>
      </c>
      <c r="E5829" t="s">
        <v>74</v>
      </c>
      <c r="F5829">
        <v>1</v>
      </c>
    </row>
    <row r="5830" spans="1:6" x14ac:dyDescent="0.35">
      <c r="A5830" t="s">
        <v>5909</v>
      </c>
      <c r="B5830">
        <v>1994</v>
      </c>
      <c r="C5830" t="s">
        <v>56</v>
      </c>
      <c r="D5830" t="s">
        <v>73</v>
      </c>
      <c r="E5830" t="s">
        <v>74</v>
      </c>
      <c r="F5830">
        <v>1</v>
      </c>
    </row>
    <row r="5831" spans="1:6" x14ac:dyDescent="0.35">
      <c r="A5831" t="s">
        <v>5910</v>
      </c>
      <c r="B5831">
        <v>1994</v>
      </c>
      <c r="C5831" t="s">
        <v>56</v>
      </c>
      <c r="D5831" t="s">
        <v>73</v>
      </c>
      <c r="E5831" t="s">
        <v>74</v>
      </c>
      <c r="F5831">
        <v>1</v>
      </c>
    </row>
    <row r="5832" spans="1:6" x14ac:dyDescent="0.35">
      <c r="A5832" t="s">
        <v>5911</v>
      </c>
      <c r="B5832">
        <v>1994</v>
      </c>
      <c r="C5832" t="s">
        <v>56</v>
      </c>
      <c r="D5832" t="s">
        <v>117</v>
      </c>
      <c r="E5832" t="s">
        <v>74</v>
      </c>
      <c r="F5832">
        <v>1</v>
      </c>
    </row>
    <row r="5833" spans="1:6" x14ac:dyDescent="0.35">
      <c r="A5833" t="s">
        <v>5912</v>
      </c>
      <c r="B5833">
        <v>1994</v>
      </c>
      <c r="C5833" t="s">
        <v>56</v>
      </c>
      <c r="D5833" t="s">
        <v>73</v>
      </c>
      <c r="E5833" t="s">
        <v>74</v>
      </c>
      <c r="F5833">
        <v>1</v>
      </c>
    </row>
    <row r="5834" spans="1:6" x14ac:dyDescent="0.35">
      <c r="A5834" t="s">
        <v>5913</v>
      </c>
      <c r="B5834">
        <v>1994</v>
      </c>
      <c r="C5834" t="s">
        <v>54</v>
      </c>
      <c r="D5834" t="s">
        <v>73</v>
      </c>
      <c r="E5834" t="s">
        <v>74</v>
      </c>
      <c r="F5834">
        <v>1</v>
      </c>
    </row>
    <row r="5835" spans="1:6" x14ac:dyDescent="0.35">
      <c r="A5835" t="s">
        <v>5914</v>
      </c>
      <c r="B5835">
        <v>1994</v>
      </c>
      <c r="C5835" t="s">
        <v>55</v>
      </c>
      <c r="D5835" t="s">
        <v>73</v>
      </c>
      <c r="E5835" t="s">
        <v>74</v>
      </c>
      <c r="F5835">
        <v>1</v>
      </c>
    </row>
    <row r="5836" spans="1:6" x14ac:dyDescent="0.35">
      <c r="A5836" t="s">
        <v>5915</v>
      </c>
      <c r="B5836">
        <v>1994</v>
      </c>
      <c r="C5836" t="s">
        <v>54</v>
      </c>
      <c r="D5836" t="s">
        <v>73</v>
      </c>
      <c r="E5836" t="s">
        <v>74</v>
      </c>
      <c r="F5836">
        <v>1</v>
      </c>
    </row>
    <row r="5837" spans="1:6" x14ac:dyDescent="0.35">
      <c r="A5837" t="s">
        <v>5916</v>
      </c>
      <c r="B5837">
        <v>1994</v>
      </c>
      <c r="C5837" t="s">
        <v>56</v>
      </c>
      <c r="D5837" t="s">
        <v>73</v>
      </c>
      <c r="E5837" t="s">
        <v>406</v>
      </c>
      <c r="F5837">
        <v>1</v>
      </c>
    </row>
    <row r="5838" spans="1:6" x14ac:dyDescent="0.35">
      <c r="A5838" t="s">
        <v>5917</v>
      </c>
      <c r="B5838">
        <v>1994</v>
      </c>
      <c r="C5838" t="s">
        <v>56</v>
      </c>
      <c r="D5838" t="s">
        <v>117</v>
      </c>
      <c r="E5838" t="s">
        <v>406</v>
      </c>
      <c r="F5838">
        <v>1</v>
      </c>
    </row>
    <row r="5839" spans="1:6" x14ac:dyDescent="0.35">
      <c r="A5839" t="s">
        <v>5918</v>
      </c>
      <c r="B5839">
        <v>1994</v>
      </c>
      <c r="C5839" t="s">
        <v>56</v>
      </c>
      <c r="D5839" t="s">
        <v>73</v>
      </c>
      <c r="E5839" t="s">
        <v>406</v>
      </c>
      <c r="F5839">
        <v>1</v>
      </c>
    </row>
    <row r="5840" spans="1:6" x14ac:dyDescent="0.35">
      <c r="A5840" t="s">
        <v>5919</v>
      </c>
      <c r="B5840">
        <v>1994</v>
      </c>
      <c r="C5840" t="s">
        <v>56</v>
      </c>
      <c r="D5840" t="s">
        <v>73</v>
      </c>
      <c r="E5840" t="s">
        <v>406</v>
      </c>
      <c r="F5840">
        <v>1</v>
      </c>
    </row>
    <row r="5841" spans="1:6" x14ac:dyDescent="0.35">
      <c r="A5841" t="s">
        <v>5920</v>
      </c>
      <c r="B5841">
        <v>1994</v>
      </c>
      <c r="C5841" t="s">
        <v>56</v>
      </c>
      <c r="D5841" t="s">
        <v>73</v>
      </c>
      <c r="E5841" t="s">
        <v>406</v>
      </c>
      <c r="F5841">
        <v>1</v>
      </c>
    </row>
    <row r="5842" spans="1:6" x14ac:dyDescent="0.35">
      <c r="A5842" t="s">
        <v>5921</v>
      </c>
      <c r="B5842">
        <v>1994</v>
      </c>
      <c r="C5842" t="s">
        <v>56</v>
      </c>
      <c r="D5842" t="s">
        <v>73</v>
      </c>
      <c r="E5842" t="s">
        <v>406</v>
      </c>
      <c r="F5842">
        <v>1</v>
      </c>
    </row>
    <row r="5843" spans="1:6" x14ac:dyDescent="0.35">
      <c r="A5843" t="s">
        <v>5922</v>
      </c>
      <c r="B5843">
        <v>1994</v>
      </c>
      <c r="C5843" t="s">
        <v>56</v>
      </c>
      <c r="D5843" t="s">
        <v>73</v>
      </c>
      <c r="E5843" t="s">
        <v>406</v>
      </c>
      <c r="F5843">
        <v>1</v>
      </c>
    </row>
    <row r="5844" spans="1:6" x14ac:dyDescent="0.35">
      <c r="A5844" t="s">
        <v>5923</v>
      </c>
      <c r="B5844">
        <v>1994</v>
      </c>
      <c r="C5844" t="s">
        <v>56</v>
      </c>
      <c r="D5844" t="s">
        <v>73</v>
      </c>
      <c r="E5844" t="s">
        <v>406</v>
      </c>
      <c r="F5844">
        <v>1</v>
      </c>
    </row>
    <row r="5845" spans="1:6" x14ac:dyDescent="0.35">
      <c r="A5845" t="s">
        <v>5924</v>
      </c>
      <c r="B5845">
        <v>1994</v>
      </c>
      <c r="C5845" t="s">
        <v>56</v>
      </c>
      <c r="D5845" t="s">
        <v>73</v>
      </c>
      <c r="E5845" t="s">
        <v>406</v>
      </c>
      <c r="F5845">
        <v>1</v>
      </c>
    </row>
    <row r="5846" spans="1:6" x14ac:dyDescent="0.35">
      <c r="A5846" t="s">
        <v>5925</v>
      </c>
      <c r="B5846">
        <v>1994</v>
      </c>
      <c r="C5846" t="s">
        <v>56</v>
      </c>
      <c r="D5846" t="s">
        <v>73</v>
      </c>
      <c r="E5846" t="s">
        <v>406</v>
      </c>
      <c r="F5846">
        <v>1</v>
      </c>
    </row>
    <row r="5847" spans="1:6" x14ac:dyDescent="0.35">
      <c r="A5847" t="s">
        <v>5926</v>
      </c>
      <c r="B5847">
        <v>1994</v>
      </c>
      <c r="C5847" t="s">
        <v>56</v>
      </c>
      <c r="D5847" t="s">
        <v>73</v>
      </c>
      <c r="E5847" t="s">
        <v>406</v>
      </c>
      <c r="F5847">
        <v>1</v>
      </c>
    </row>
    <row r="5848" spans="1:6" x14ac:dyDescent="0.35">
      <c r="A5848" t="s">
        <v>5927</v>
      </c>
      <c r="B5848">
        <v>1994</v>
      </c>
      <c r="C5848" t="s">
        <v>56</v>
      </c>
      <c r="D5848" t="s">
        <v>73</v>
      </c>
      <c r="E5848" t="s">
        <v>406</v>
      </c>
      <c r="F5848">
        <v>1</v>
      </c>
    </row>
    <row r="5849" spans="1:6" x14ac:dyDescent="0.35">
      <c r="A5849" t="s">
        <v>5928</v>
      </c>
      <c r="B5849">
        <v>1994</v>
      </c>
      <c r="C5849" t="s">
        <v>54</v>
      </c>
      <c r="D5849" t="s">
        <v>73</v>
      </c>
      <c r="E5849" t="s">
        <v>406</v>
      </c>
      <c r="F5849">
        <v>1</v>
      </c>
    </row>
    <row r="5850" spans="1:6" x14ac:dyDescent="0.35">
      <c r="A5850" t="s">
        <v>5929</v>
      </c>
      <c r="B5850">
        <v>1994</v>
      </c>
      <c r="C5850" t="s">
        <v>54</v>
      </c>
      <c r="D5850" t="s">
        <v>73</v>
      </c>
      <c r="E5850" t="s">
        <v>406</v>
      </c>
      <c r="F5850">
        <v>1</v>
      </c>
    </row>
    <row r="5851" spans="1:6" x14ac:dyDescent="0.35">
      <c r="A5851" t="s">
        <v>5930</v>
      </c>
      <c r="B5851">
        <v>1994</v>
      </c>
      <c r="C5851" t="s">
        <v>56</v>
      </c>
      <c r="D5851" t="s">
        <v>73</v>
      </c>
      <c r="E5851" t="s">
        <v>406</v>
      </c>
      <c r="F5851">
        <v>1</v>
      </c>
    </row>
    <row r="5852" spans="1:6" x14ac:dyDescent="0.35">
      <c r="A5852" t="s">
        <v>5931</v>
      </c>
      <c r="B5852">
        <v>1994</v>
      </c>
      <c r="C5852" t="s">
        <v>56</v>
      </c>
      <c r="D5852" t="s">
        <v>73</v>
      </c>
      <c r="E5852" t="s">
        <v>406</v>
      </c>
      <c r="F5852">
        <v>1</v>
      </c>
    </row>
    <row r="5853" spans="1:6" x14ac:dyDescent="0.35">
      <c r="A5853" t="s">
        <v>5932</v>
      </c>
      <c r="B5853">
        <v>1994</v>
      </c>
      <c r="C5853" t="s">
        <v>56</v>
      </c>
      <c r="D5853" t="s">
        <v>117</v>
      </c>
      <c r="E5853" t="s">
        <v>406</v>
      </c>
      <c r="F5853">
        <v>1</v>
      </c>
    </row>
    <row r="5854" spans="1:6" x14ac:dyDescent="0.35">
      <c r="A5854" t="s">
        <v>5933</v>
      </c>
      <c r="B5854">
        <v>1994</v>
      </c>
      <c r="C5854" t="s">
        <v>56</v>
      </c>
      <c r="D5854" t="s">
        <v>73</v>
      </c>
      <c r="E5854" t="s">
        <v>406</v>
      </c>
      <c r="F5854">
        <v>1</v>
      </c>
    </row>
    <row r="5855" spans="1:6" x14ac:dyDescent="0.35">
      <c r="A5855" t="s">
        <v>5934</v>
      </c>
      <c r="B5855">
        <v>1994</v>
      </c>
      <c r="C5855" t="s">
        <v>56</v>
      </c>
      <c r="D5855" t="s">
        <v>73</v>
      </c>
      <c r="E5855" t="s">
        <v>74</v>
      </c>
      <c r="F5855">
        <v>1</v>
      </c>
    </row>
    <row r="5856" spans="1:6" x14ac:dyDescent="0.35">
      <c r="A5856" t="s">
        <v>5935</v>
      </c>
      <c r="B5856">
        <v>1994</v>
      </c>
      <c r="C5856" t="s">
        <v>56</v>
      </c>
      <c r="D5856" t="s">
        <v>73</v>
      </c>
      <c r="E5856" t="s">
        <v>74</v>
      </c>
      <c r="F5856">
        <v>1</v>
      </c>
    </row>
    <row r="5857" spans="1:6" x14ac:dyDescent="0.35">
      <c r="A5857" t="s">
        <v>5936</v>
      </c>
      <c r="B5857">
        <v>1994</v>
      </c>
      <c r="C5857" t="s">
        <v>56</v>
      </c>
      <c r="D5857" t="s">
        <v>117</v>
      </c>
      <c r="E5857" t="s">
        <v>74</v>
      </c>
      <c r="F5857">
        <v>1</v>
      </c>
    </row>
    <row r="5858" spans="1:6" x14ac:dyDescent="0.35">
      <c r="A5858" t="s">
        <v>5937</v>
      </c>
      <c r="B5858">
        <v>1994</v>
      </c>
      <c r="C5858" t="s">
        <v>56</v>
      </c>
      <c r="D5858" t="s">
        <v>117</v>
      </c>
      <c r="E5858" t="s">
        <v>74</v>
      </c>
      <c r="F5858">
        <v>1</v>
      </c>
    </row>
    <row r="5859" spans="1:6" x14ac:dyDescent="0.35">
      <c r="A5859" t="s">
        <v>5938</v>
      </c>
      <c r="B5859">
        <v>1994</v>
      </c>
      <c r="C5859" t="s">
        <v>56</v>
      </c>
      <c r="D5859" t="s">
        <v>73</v>
      </c>
      <c r="E5859" t="s">
        <v>74</v>
      </c>
      <c r="F5859">
        <v>1</v>
      </c>
    </row>
    <row r="5860" spans="1:6" x14ac:dyDescent="0.35">
      <c r="A5860" t="s">
        <v>5939</v>
      </c>
      <c r="B5860">
        <v>1994</v>
      </c>
      <c r="C5860" t="s">
        <v>56</v>
      </c>
      <c r="D5860" t="s">
        <v>117</v>
      </c>
      <c r="E5860" t="s">
        <v>74</v>
      </c>
      <c r="F5860">
        <v>1</v>
      </c>
    </row>
    <row r="5861" spans="1:6" x14ac:dyDescent="0.35">
      <c r="A5861" t="s">
        <v>5940</v>
      </c>
      <c r="B5861">
        <v>1994</v>
      </c>
      <c r="C5861" t="s">
        <v>56</v>
      </c>
      <c r="D5861" t="s">
        <v>73</v>
      </c>
      <c r="E5861" t="s">
        <v>74</v>
      </c>
      <c r="F5861">
        <v>1</v>
      </c>
    </row>
    <row r="5862" spans="1:6" x14ac:dyDescent="0.35">
      <c r="A5862" t="s">
        <v>5941</v>
      </c>
      <c r="B5862">
        <v>1994</v>
      </c>
      <c r="C5862" t="s">
        <v>56</v>
      </c>
      <c r="D5862" t="s">
        <v>117</v>
      </c>
      <c r="E5862" t="s">
        <v>74</v>
      </c>
      <c r="F5862">
        <v>1</v>
      </c>
    </row>
    <row r="5863" spans="1:6" x14ac:dyDescent="0.35">
      <c r="A5863" t="s">
        <v>5942</v>
      </c>
      <c r="B5863">
        <v>1994</v>
      </c>
      <c r="C5863" t="s">
        <v>56</v>
      </c>
      <c r="D5863" t="s">
        <v>73</v>
      </c>
      <c r="E5863" t="s">
        <v>74</v>
      </c>
      <c r="F5863">
        <v>1</v>
      </c>
    </row>
    <row r="5864" spans="1:6" x14ac:dyDescent="0.35">
      <c r="A5864" t="s">
        <v>5943</v>
      </c>
      <c r="B5864">
        <v>1994</v>
      </c>
      <c r="C5864" t="s">
        <v>56</v>
      </c>
      <c r="D5864" t="s">
        <v>117</v>
      </c>
      <c r="E5864" t="s">
        <v>74</v>
      </c>
      <c r="F5864">
        <v>1</v>
      </c>
    </row>
    <row r="5865" spans="1:6" x14ac:dyDescent="0.35">
      <c r="A5865" t="s">
        <v>5944</v>
      </c>
      <c r="B5865">
        <v>1994</v>
      </c>
      <c r="C5865" t="s">
        <v>56</v>
      </c>
      <c r="D5865" t="s">
        <v>73</v>
      </c>
      <c r="E5865" t="s">
        <v>74</v>
      </c>
      <c r="F5865">
        <v>1</v>
      </c>
    </row>
    <row r="5866" spans="1:6" x14ac:dyDescent="0.35">
      <c r="A5866" t="s">
        <v>5945</v>
      </c>
      <c r="B5866">
        <v>1994</v>
      </c>
      <c r="C5866" t="s">
        <v>56</v>
      </c>
      <c r="D5866" t="s">
        <v>117</v>
      </c>
      <c r="E5866" t="s">
        <v>74</v>
      </c>
      <c r="F5866">
        <v>1</v>
      </c>
    </row>
    <row r="5867" spans="1:6" x14ac:dyDescent="0.35">
      <c r="A5867" t="s">
        <v>5946</v>
      </c>
      <c r="B5867">
        <v>1994</v>
      </c>
      <c r="C5867" t="s">
        <v>56</v>
      </c>
      <c r="D5867" t="s">
        <v>117</v>
      </c>
      <c r="E5867" t="s">
        <v>74</v>
      </c>
      <c r="F5867">
        <v>1</v>
      </c>
    </row>
    <row r="5868" spans="1:6" x14ac:dyDescent="0.35">
      <c r="A5868" t="s">
        <v>5947</v>
      </c>
      <c r="B5868">
        <v>1994</v>
      </c>
      <c r="C5868" t="s">
        <v>56</v>
      </c>
      <c r="D5868" t="s">
        <v>117</v>
      </c>
      <c r="E5868" t="s">
        <v>74</v>
      </c>
      <c r="F5868">
        <v>1</v>
      </c>
    </row>
    <row r="5869" spans="1:6" x14ac:dyDescent="0.35">
      <c r="A5869" t="s">
        <v>5948</v>
      </c>
      <c r="B5869">
        <v>1994</v>
      </c>
      <c r="C5869" t="s">
        <v>54</v>
      </c>
      <c r="D5869" t="s">
        <v>73</v>
      </c>
      <c r="E5869" t="s">
        <v>484</v>
      </c>
      <c r="F5869">
        <v>1</v>
      </c>
    </row>
    <row r="5870" spans="1:6" x14ac:dyDescent="0.35">
      <c r="A5870" t="s">
        <v>5949</v>
      </c>
      <c r="B5870">
        <v>1994</v>
      </c>
      <c r="C5870" t="s">
        <v>54</v>
      </c>
      <c r="D5870" t="s">
        <v>73</v>
      </c>
      <c r="E5870" t="s">
        <v>484</v>
      </c>
      <c r="F5870">
        <v>1</v>
      </c>
    </row>
    <row r="5871" spans="1:6" x14ac:dyDescent="0.35">
      <c r="A5871" t="s">
        <v>5950</v>
      </c>
      <c r="B5871">
        <v>1994</v>
      </c>
      <c r="C5871" t="s">
        <v>54</v>
      </c>
      <c r="D5871" t="s">
        <v>73</v>
      </c>
      <c r="E5871" t="s">
        <v>484</v>
      </c>
      <c r="F5871">
        <v>1</v>
      </c>
    </row>
    <row r="5872" spans="1:6" x14ac:dyDescent="0.35">
      <c r="A5872" t="s">
        <v>5951</v>
      </c>
      <c r="B5872">
        <v>1994</v>
      </c>
      <c r="C5872" t="s">
        <v>55</v>
      </c>
      <c r="D5872" t="s">
        <v>73</v>
      </c>
      <c r="E5872" t="s">
        <v>484</v>
      </c>
      <c r="F5872">
        <v>1</v>
      </c>
    </row>
    <row r="5873" spans="1:6" x14ac:dyDescent="0.35">
      <c r="A5873" t="s">
        <v>5952</v>
      </c>
      <c r="B5873">
        <v>1994</v>
      </c>
      <c r="C5873" t="s">
        <v>55</v>
      </c>
      <c r="D5873" t="s">
        <v>73</v>
      </c>
      <c r="E5873" t="s">
        <v>484</v>
      </c>
      <c r="F5873">
        <v>1</v>
      </c>
    </row>
    <row r="5874" spans="1:6" x14ac:dyDescent="0.35">
      <c r="A5874" t="s">
        <v>5953</v>
      </c>
      <c r="B5874">
        <v>1994</v>
      </c>
      <c r="C5874" t="s">
        <v>55</v>
      </c>
      <c r="D5874" t="s">
        <v>73</v>
      </c>
      <c r="E5874" t="s">
        <v>484</v>
      </c>
      <c r="F5874">
        <v>1</v>
      </c>
    </row>
    <row r="5875" spans="1:6" x14ac:dyDescent="0.35">
      <c r="A5875" t="s">
        <v>5954</v>
      </c>
      <c r="B5875">
        <v>1994</v>
      </c>
      <c r="C5875" t="s">
        <v>54</v>
      </c>
      <c r="D5875" t="s">
        <v>73</v>
      </c>
      <c r="E5875" t="s">
        <v>484</v>
      </c>
      <c r="F5875">
        <v>1</v>
      </c>
    </row>
    <row r="5876" spans="1:6" x14ac:dyDescent="0.35">
      <c r="A5876" t="s">
        <v>5955</v>
      </c>
      <c r="B5876">
        <v>1994</v>
      </c>
      <c r="C5876" t="s">
        <v>55</v>
      </c>
      <c r="D5876" t="s">
        <v>117</v>
      </c>
      <c r="E5876" t="s">
        <v>484</v>
      </c>
      <c r="F5876">
        <v>0</v>
      </c>
    </row>
    <row r="5877" spans="1:6" x14ac:dyDescent="0.35">
      <c r="A5877" t="s">
        <v>5956</v>
      </c>
      <c r="B5877">
        <v>1994</v>
      </c>
      <c r="C5877" t="s">
        <v>54</v>
      </c>
      <c r="D5877" t="s">
        <v>73</v>
      </c>
      <c r="E5877" t="s">
        <v>484</v>
      </c>
      <c r="F5877">
        <v>1</v>
      </c>
    </row>
    <row r="5878" spans="1:6" x14ac:dyDescent="0.35">
      <c r="A5878" t="s">
        <v>5957</v>
      </c>
      <c r="B5878">
        <v>1994</v>
      </c>
      <c r="C5878" t="s">
        <v>54</v>
      </c>
      <c r="D5878" t="s">
        <v>117</v>
      </c>
      <c r="E5878" t="s">
        <v>484</v>
      </c>
      <c r="F5878">
        <v>0</v>
      </c>
    </row>
    <row r="5879" spans="1:6" x14ac:dyDescent="0.35">
      <c r="A5879" t="s">
        <v>5958</v>
      </c>
      <c r="B5879">
        <v>1994</v>
      </c>
      <c r="C5879" t="s">
        <v>55</v>
      </c>
      <c r="D5879" t="s">
        <v>73</v>
      </c>
      <c r="E5879" t="s">
        <v>484</v>
      </c>
      <c r="F5879">
        <v>1</v>
      </c>
    </row>
    <row r="5880" spans="1:6" x14ac:dyDescent="0.35">
      <c r="A5880" t="s">
        <v>5959</v>
      </c>
      <c r="B5880">
        <v>1994</v>
      </c>
      <c r="C5880" t="s">
        <v>54</v>
      </c>
      <c r="D5880" t="s">
        <v>73</v>
      </c>
      <c r="E5880" t="s">
        <v>484</v>
      </c>
      <c r="F5880">
        <v>1</v>
      </c>
    </row>
    <row r="5881" spans="1:6" x14ac:dyDescent="0.35">
      <c r="A5881" t="s">
        <v>5960</v>
      </c>
      <c r="B5881">
        <v>1994</v>
      </c>
      <c r="C5881" t="s">
        <v>55</v>
      </c>
      <c r="D5881" t="s">
        <v>73</v>
      </c>
      <c r="E5881" t="s">
        <v>484</v>
      </c>
      <c r="F5881">
        <v>1</v>
      </c>
    </row>
    <row r="5882" spans="1:6" x14ac:dyDescent="0.35">
      <c r="A5882" t="s">
        <v>5961</v>
      </c>
      <c r="B5882">
        <v>1994</v>
      </c>
      <c r="C5882" t="s">
        <v>55</v>
      </c>
      <c r="D5882" t="s">
        <v>73</v>
      </c>
      <c r="E5882" t="s">
        <v>484</v>
      </c>
      <c r="F5882">
        <v>1</v>
      </c>
    </row>
    <row r="5883" spans="1:6" x14ac:dyDescent="0.35">
      <c r="A5883" t="s">
        <v>5962</v>
      </c>
      <c r="B5883">
        <v>1994</v>
      </c>
      <c r="C5883" t="s">
        <v>55</v>
      </c>
      <c r="D5883" t="s">
        <v>73</v>
      </c>
      <c r="E5883" t="s">
        <v>484</v>
      </c>
      <c r="F5883">
        <v>1</v>
      </c>
    </row>
    <row r="5884" spans="1:6" x14ac:dyDescent="0.35">
      <c r="A5884" t="s">
        <v>5963</v>
      </c>
      <c r="B5884">
        <v>1994</v>
      </c>
      <c r="C5884" t="s">
        <v>56</v>
      </c>
      <c r="D5884" t="s">
        <v>73</v>
      </c>
      <c r="E5884" t="s">
        <v>484</v>
      </c>
      <c r="F5884">
        <v>1</v>
      </c>
    </row>
    <row r="5885" spans="1:6" x14ac:dyDescent="0.35">
      <c r="A5885" t="s">
        <v>5964</v>
      </c>
      <c r="B5885">
        <v>1994</v>
      </c>
      <c r="C5885" t="s">
        <v>56</v>
      </c>
      <c r="D5885" t="s">
        <v>73</v>
      </c>
      <c r="E5885" t="s">
        <v>484</v>
      </c>
      <c r="F5885">
        <v>1</v>
      </c>
    </row>
    <row r="5886" spans="1:6" x14ac:dyDescent="0.35">
      <c r="A5886" t="s">
        <v>5965</v>
      </c>
      <c r="B5886">
        <v>1994</v>
      </c>
      <c r="C5886" t="s">
        <v>56</v>
      </c>
      <c r="D5886" t="s">
        <v>73</v>
      </c>
      <c r="E5886" t="s">
        <v>484</v>
      </c>
      <c r="F5886">
        <v>1</v>
      </c>
    </row>
    <row r="5887" spans="1:6" x14ac:dyDescent="0.35">
      <c r="A5887" t="s">
        <v>5966</v>
      </c>
      <c r="B5887">
        <v>1994</v>
      </c>
      <c r="C5887" t="s">
        <v>54</v>
      </c>
      <c r="D5887" t="s">
        <v>73</v>
      </c>
      <c r="E5887" t="s">
        <v>484</v>
      </c>
      <c r="F5887">
        <v>1</v>
      </c>
    </row>
    <row r="5888" spans="1:6" x14ac:dyDescent="0.35">
      <c r="A5888" t="s">
        <v>5967</v>
      </c>
      <c r="B5888">
        <v>1994</v>
      </c>
      <c r="C5888" t="s">
        <v>54</v>
      </c>
      <c r="D5888" t="s">
        <v>73</v>
      </c>
      <c r="E5888" t="s">
        <v>484</v>
      </c>
      <c r="F5888">
        <v>1</v>
      </c>
    </row>
    <row r="5889" spans="1:6" x14ac:dyDescent="0.35">
      <c r="A5889" t="s">
        <v>5968</v>
      </c>
      <c r="B5889">
        <v>1994</v>
      </c>
      <c r="C5889" t="s">
        <v>54</v>
      </c>
      <c r="D5889" t="s">
        <v>73</v>
      </c>
      <c r="E5889" t="s">
        <v>484</v>
      </c>
      <c r="F5889">
        <v>1</v>
      </c>
    </row>
    <row r="5890" spans="1:6" x14ac:dyDescent="0.35">
      <c r="A5890" t="s">
        <v>5969</v>
      </c>
      <c r="B5890">
        <v>1994</v>
      </c>
      <c r="C5890" t="s">
        <v>54</v>
      </c>
      <c r="D5890" t="s">
        <v>73</v>
      </c>
      <c r="E5890" t="s">
        <v>74</v>
      </c>
      <c r="F5890">
        <v>1</v>
      </c>
    </row>
    <row r="5891" spans="1:6" x14ac:dyDescent="0.35">
      <c r="A5891" t="s">
        <v>5970</v>
      </c>
      <c r="B5891">
        <v>1994</v>
      </c>
      <c r="C5891" t="s">
        <v>56</v>
      </c>
      <c r="D5891" t="s">
        <v>73</v>
      </c>
      <c r="E5891" t="s">
        <v>74</v>
      </c>
      <c r="F5891">
        <v>1</v>
      </c>
    </row>
    <row r="5892" spans="1:6" x14ac:dyDescent="0.35">
      <c r="A5892" t="s">
        <v>5971</v>
      </c>
      <c r="B5892">
        <v>1994</v>
      </c>
      <c r="C5892" t="s">
        <v>56</v>
      </c>
      <c r="D5892" t="s">
        <v>73</v>
      </c>
      <c r="E5892" t="s">
        <v>74</v>
      </c>
      <c r="F5892">
        <v>1</v>
      </c>
    </row>
    <row r="5893" spans="1:6" x14ac:dyDescent="0.35">
      <c r="A5893" t="s">
        <v>5972</v>
      </c>
      <c r="B5893">
        <v>1994</v>
      </c>
      <c r="C5893" t="s">
        <v>56</v>
      </c>
      <c r="D5893" t="s">
        <v>73</v>
      </c>
      <c r="E5893" t="s">
        <v>74</v>
      </c>
      <c r="F5893">
        <v>1</v>
      </c>
    </row>
    <row r="5894" spans="1:6" x14ac:dyDescent="0.35">
      <c r="A5894" t="s">
        <v>5973</v>
      </c>
      <c r="B5894">
        <v>1994</v>
      </c>
      <c r="C5894" t="s">
        <v>56</v>
      </c>
      <c r="D5894" t="s">
        <v>73</v>
      </c>
      <c r="E5894" t="s">
        <v>74</v>
      </c>
      <c r="F5894">
        <v>1</v>
      </c>
    </row>
    <row r="5895" spans="1:6" x14ac:dyDescent="0.35">
      <c r="A5895" t="s">
        <v>5974</v>
      </c>
      <c r="B5895">
        <v>1994</v>
      </c>
      <c r="C5895" t="s">
        <v>56</v>
      </c>
      <c r="D5895" t="s">
        <v>73</v>
      </c>
      <c r="E5895" t="s">
        <v>74</v>
      </c>
      <c r="F5895">
        <v>1</v>
      </c>
    </row>
    <row r="5896" spans="1:6" x14ac:dyDescent="0.35">
      <c r="A5896" t="s">
        <v>5975</v>
      </c>
      <c r="B5896">
        <v>1994</v>
      </c>
      <c r="C5896" t="s">
        <v>56</v>
      </c>
      <c r="D5896" t="s">
        <v>73</v>
      </c>
      <c r="E5896" t="s">
        <v>74</v>
      </c>
      <c r="F5896">
        <v>1</v>
      </c>
    </row>
    <row r="5897" spans="1:6" x14ac:dyDescent="0.35">
      <c r="A5897" t="s">
        <v>5976</v>
      </c>
      <c r="B5897">
        <v>1994</v>
      </c>
      <c r="C5897" t="s">
        <v>56</v>
      </c>
      <c r="D5897" t="s">
        <v>73</v>
      </c>
      <c r="E5897" t="s">
        <v>74</v>
      </c>
      <c r="F5897">
        <v>1</v>
      </c>
    </row>
    <row r="5898" spans="1:6" x14ac:dyDescent="0.35">
      <c r="A5898" t="s">
        <v>5977</v>
      </c>
      <c r="B5898">
        <v>1994</v>
      </c>
      <c r="C5898" t="s">
        <v>56</v>
      </c>
      <c r="D5898" t="s">
        <v>117</v>
      </c>
      <c r="E5898" t="s">
        <v>74</v>
      </c>
      <c r="F5898">
        <v>1</v>
      </c>
    </row>
    <row r="5899" spans="1:6" x14ac:dyDescent="0.35">
      <c r="A5899" t="s">
        <v>5978</v>
      </c>
      <c r="B5899">
        <v>1994</v>
      </c>
      <c r="C5899" t="s">
        <v>56</v>
      </c>
      <c r="D5899" t="s">
        <v>117</v>
      </c>
      <c r="E5899" t="s">
        <v>74</v>
      </c>
      <c r="F5899">
        <v>1</v>
      </c>
    </row>
    <row r="5900" spans="1:6" x14ac:dyDescent="0.35">
      <c r="A5900" t="s">
        <v>5979</v>
      </c>
      <c r="B5900">
        <v>1994</v>
      </c>
      <c r="C5900" t="s">
        <v>56</v>
      </c>
      <c r="D5900" t="s">
        <v>117</v>
      </c>
      <c r="E5900" t="s">
        <v>74</v>
      </c>
      <c r="F5900">
        <v>1</v>
      </c>
    </row>
    <row r="5901" spans="1:6" x14ac:dyDescent="0.35">
      <c r="A5901" t="s">
        <v>5980</v>
      </c>
      <c r="B5901">
        <v>1994</v>
      </c>
      <c r="C5901" t="s">
        <v>56</v>
      </c>
      <c r="D5901" t="s">
        <v>73</v>
      </c>
      <c r="E5901" t="s">
        <v>74</v>
      </c>
      <c r="F5901">
        <v>1</v>
      </c>
    </row>
    <row r="5902" spans="1:6" x14ac:dyDescent="0.35">
      <c r="A5902" t="s">
        <v>5981</v>
      </c>
      <c r="B5902">
        <v>1994</v>
      </c>
      <c r="C5902" t="s">
        <v>56</v>
      </c>
      <c r="D5902" t="s">
        <v>73</v>
      </c>
      <c r="E5902" t="s">
        <v>74</v>
      </c>
      <c r="F5902">
        <v>1</v>
      </c>
    </row>
    <row r="5903" spans="1:6" x14ac:dyDescent="0.35">
      <c r="A5903" t="s">
        <v>5982</v>
      </c>
      <c r="B5903">
        <v>1994</v>
      </c>
      <c r="C5903" t="s">
        <v>54</v>
      </c>
      <c r="D5903" t="s">
        <v>73</v>
      </c>
      <c r="E5903" t="s">
        <v>74</v>
      </c>
      <c r="F5903">
        <v>1</v>
      </c>
    </row>
    <row r="5904" spans="1:6" x14ac:dyDescent="0.35">
      <c r="A5904" t="s">
        <v>5983</v>
      </c>
      <c r="B5904">
        <v>1994</v>
      </c>
      <c r="C5904" t="s">
        <v>55</v>
      </c>
      <c r="D5904" t="s">
        <v>73</v>
      </c>
      <c r="E5904" t="s">
        <v>74</v>
      </c>
      <c r="F5904">
        <v>1</v>
      </c>
    </row>
    <row r="5905" spans="1:6" x14ac:dyDescent="0.35">
      <c r="A5905" t="s">
        <v>5984</v>
      </c>
      <c r="B5905">
        <v>1994</v>
      </c>
      <c r="C5905" t="s">
        <v>55</v>
      </c>
      <c r="D5905" t="s">
        <v>73</v>
      </c>
      <c r="E5905" t="s">
        <v>74</v>
      </c>
      <c r="F5905">
        <v>1</v>
      </c>
    </row>
    <row r="5906" spans="1:6" x14ac:dyDescent="0.35">
      <c r="A5906" t="s">
        <v>5985</v>
      </c>
      <c r="B5906">
        <v>1994</v>
      </c>
      <c r="C5906" t="s">
        <v>54</v>
      </c>
      <c r="D5906" t="s">
        <v>73</v>
      </c>
      <c r="E5906" t="s">
        <v>74</v>
      </c>
      <c r="F5906">
        <v>1</v>
      </c>
    </row>
    <row r="5907" spans="1:6" x14ac:dyDescent="0.35">
      <c r="A5907" t="s">
        <v>5986</v>
      </c>
      <c r="B5907">
        <v>1994</v>
      </c>
      <c r="C5907" t="s">
        <v>54</v>
      </c>
      <c r="D5907" t="s">
        <v>73</v>
      </c>
      <c r="E5907" t="s">
        <v>74</v>
      </c>
      <c r="F5907">
        <v>1</v>
      </c>
    </row>
    <row r="5908" spans="1:6" x14ac:dyDescent="0.35">
      <c r="A5908" t="s">
        <v>5987</v>
      </c>
      <c r="B5908">
        <v>1994</v>
      </c>
      <c r="C5908" t="s">
        <v>56</v>
      </c>
      <c r="D5908" t="s">
        <v>117</v>
      </c>
      <c r="E5908" t="s">
        <v>74</v>
      </c>
      <c r="F5908">
        <v>1</v>
      </c>
    </row>
    <row r="5909" spans="1:6" x14ac:dyDescent="0.35">
      <c r="A5909" t="s">
        <v>5988</v>
      </c>
      <c r="B5909">
        <v>1994</v>
      </c>
      <c r="C5909" t="s">
        <v>56</v>
      </c>
      <c r="D5909" t="s">
        <v>73</v>
      </c>
      <c r="E5909" t="s">
        <v>74</v>
      </c>
      <c r="F5909">
        <v>1</v>
      </c>
    </row>
    <row r="5910" spans="1:6" x14ac:dyDescent="0.35">
      <c r="A5910" t="s">
        <v>5989</v>
      </c>
      <c r="B5910">
        <v>1994</v>
      </c>
      <c r="C5910" t="s">
        <v>56</v>
      </c>
      <c r="D5910" t="s">
        <v>73</v>
      </c>
      <c r="E5910" t="s">
        <v>74</v>
      </c>
      <c r="F5910">
        <v>1</v>
      </c>
    </row>
    <row r="5911" spans="1:6" x14ac:dyDescent="0.35">
      <c r="A5911" t="s">
        <v>5990</v>
      </c>
      <c r="B5911">
        <v>1994</v>
      </c>
      <c r="C5911" t="s">
        <v>56</v>
      </c>
      <c r="D5911" t="s">
        <v>73</v>
      </c>
      <c r="E5911" t="s">
        <v>74</v>
      </c>
      <c r="F5911">
        <v>1</v>
      </c>
    </row>
    <row r="5912" spans="1:6" x14ac:dyDescent="0.35">
      <c r="A5912" t="s">
        <v>5991</v>
      </c>
      <c r="B5912">
        <v>1994</v>
      </c>
      <c r="C5912" t="s">
        <v>56</v>
      </c>
      <c r="D5912" t="s">
        <v>73</v>
      </c>
      <c r="E5912" t="s">
        <v>74</v>
      </c>
      <c r="F5912">
        <v>1</v>
      </c>
    </row>
    <row r="5913" spans="1:6" x14ac:dyDescent="0.35">
      <c r="A5913" t="s">
        <v>5992</v>
      </c>
      <c r="B5913">
        <v>1994</v>
      </c>
      <c r="C5913" t="s">
        <v>56</v>
      </c>
      <c r="D5913" t="s">
        <v>73</v>
      </c>
      <c r="E5913" t="s">
        <v>74</v>
      </c>
      <c r="F5913">
        <v>1</v>
      </c>
    </row>
    <row r="5914" spans="1:6" x14ac:dyDescent="0.35">
      <c r="A5914" t="s">
        <v>5993</v>
      </c>
      <c r="B5914">
        <v>1994</v>
      </c>
      <c r="C5914" t="s">
        <v>56</v>
      </c>
      <c r="D5914" t="s">
        <v>73</v>
      </c>
      <c r="E5914" t="s">
        <v>74</v>
      </c>
      <c r="F5914">
        <v>1</v>
      </c>
    </row>
    <row r="5915" spans="1:6" x14ac:dyDescent="0.35">
      <c r="A5915" t="s">
        <v>5994</v>
      </c>
      <c r="B5915">
        <v>1994</v>
      </c>
      <c r="C5915" t="s">
        <v>56</v>
      </c>
      <c r="D5915" t="s">
        <v>117</v>
      </c>
      <c r="E5915" t="s">
        <v>74</v>
      </c>
      <c r="F5915">
        <v>1</v>
      </c>
    </row>
    <row r="5916" spans="1:6" x14ac:dyDescent="0.35">
      <c r="A5916" t="s">
        <v>5995</v>
      </c>
      <c r="B5916">
        <v>1994</v>
      </c>
      <c r="C5916" t="s">
        <v>56</v>
      </c>
      <c r="D5916" t="s">
        <v>117</v>
      </c>
      <c r="E5916" t="s">
        <v>74</v>
      </c>
      <c r="F5916">
        <v>1</v>
      </c>
    </row>
    <row r="5917" spans="1:6" x14ac:dyDescent="0.35">
      <c r="A5917" t="s">
        <v>5996</v>
      </c>
      <c r="B5917">
        <v>1994</v>
      </c>
      <c r="C5917" t="s">
        <v>56</v>
      </c>
      <c r="D5917" t="s">
        <v>73</v>
      </c>
      <c r="E5917" t="s">
        <v>74</v>
      </c>
      <c r="F5917">
        <v>1</v>
      </c>
    </row>
    <row r="5918" spans="1:6" x14ac:dyDescent="0.35">
      <c r="A5918" t="s">
        <v>5997</v>
      </c>
      <c r="B5918">
        <v>1994</v>
      </c>
      <c r="C5918" t="s">
        <v>56</v>
      </c>
      <c r="D5918" t="s">
        <v>73</v>
      </c>
      <c r="E5918" t="s">
        <v>406</v>
      </c>
      <c r="F5918">
        <v>1</v>
      </c>
    </row>
    <row r="5919" spans="1:6" x14ac:dyDescent="0.35">
      <c r="A5919" t="s">
        <v>5998</v>
      </c>
      <c r="B5919">
        <v>1994</v>
      </c>
      <c r="C5919" t="s">
        <v>55</v>
      </c>
      <c r="D5919" t="s">
        <v>73</v>
      </c>
      <c r="E5919" t="s">
        <v>406</v>
      </c>
      <c r="F5919">
        <v>1</v>
      </c>
    </row>
    <row r="5920" spans="1:6" x14ac:dyDescent="0.35">
      <c r="A5920" t="s">
        <v>5999</v>
      </c>
      <c r="B5920">
        <v>1994</v>
      </c>
      <c r="C5920" t="s">
        <v>54</v>
      </c>
      <c r="D5920" t="s">
        <v>73</v>
      </c>
      <c r="E5920" t="s">
        <v>406</v>
      </c>
      <c r="F5920">
        <v>1</v>
      </c>
    </row>
    <row r="5921" spans="1:6" x14ac:dyDescent="0.35">
      <c r="A5921" t="s">
        <v>6000</v>
      </c>
      <c r="B5921">
        <v>1994</v>
      </c>
      <c r="C5921" t="s">
        <v>56</v>
      </c>
      <c r="D5921" t="s">
        <v>73</v>
      </c>
      <c r="E5921" t="s">
        <v>406</v>
      </c>
      <c r="F5921">
        <v>1</v>
      </c>
    </row>
    <row r="5922" spans="1:6" x14ac:dyDescent="0.35">
      <c r="A5922" t="s">
        <v>6001</v>
      </c>
      <c r="B5922">
        <v>1994</v>
      </c>
      <c r="C5922" t="s">
        <v>56</v>
      </c>
      <c r="D5922" t="s">
        <v>73</v>
      </c>
      <c r="E5922" t="s">
        <v>406</v>
      </c>
      <c r="F5922">
        <v>1</v>
      </c>
    </row>
    <row r="5923" spans="1:6" x14ac:dyDescent="0.35">
      <c r="A5923" t="s">
        <v>6002</v>
      </c>
      <c r="B5923">
        <v>1994</v>
      </c>
      <c r="C5923" t="s">
        <v>56</v>
      </c>
      <c r="D5923" t="s">
        <v>73</v>
      </c>
      <c r="E5923" t="s">
        <v>406</v>
      </c>
      <c r="F5923">
        <v>1</v>
      </c>
    </row>
    <row r="5924" spans="1:6" x14ac:dyDescent="0.35">
      <c r="A5924" t="s">
        <v>6003</v>
      </c>
      <c r="B5924">
        <v>1994</v>
      </c>
      <c r="C5924" t="s">
        <v>56</v>
      </c>
      <c r="D5924" t="s">
        <v>73</v>
      </c>
      <c r="E5924" t="s">
        <v>406</v>
      </c>
      <c r="F5924">
        <v>1</v>
      </c>
    </row>
    <row r="5925" spans="1:6" x14ac:dyDescent="0.35">
      <c r="A5925" t="s">
        <v>6004</v>
      </c>
      <c r="B5925">
        <v>1994</v>
      </c>
      <c r="C5925" t="s">
        <v>56</v>
      </c>
      <c r="D5925" t="s">
        <v>117</v>
      </c>
      <c r="E5925" t="s">
        <v>406</v>
      </c>
      <c r="F5925">
        <v>1</v>
      </c>
    </row>
    <row r="5926" spans="1:6" x14ac:dyDescent="0.35">
      <c r="A5926" t="s">
        <v>6005</v>
      </c>
      <c r="B5926">
        <v>1994</v>
      </c>
      <c r="C5926" t="s">
        <v>56</v>
      </c>
      <c r="D5926" t="s">
        <v>73</v>
      </c>
      <c r="E5926" t="s">
        <v>406</v>
      </c>
      <c r="F5926">
        <v>1</v>
      </c>
    </row>
    <row r="5927" spans="1:6" x14ac:dyDescent="0.35">
      <c r="A5927" t="s">
        <v>6006</v>
      </c>
      <c r="B5927">
        <v>1994</v>
      </c>
      <c r="C5927" t="s">
        <v>56</v>
      </c>
      <c r="D5927" t="s">
        <v>73</v>
      </c>
      <c r="E5927" t="s">
        <v>406</v>
      </c>
      <c r="F5927">
        <v>1</v>
      </c>
    </row>
    <row r="5928" spans="1:6" x14ac:dyDescent="0.35">
      <c r="A5928" t="s">
        <v>6007</v>
      </c>
      <c r="B5928">
        <v>1994</v>
      </c>
      <c r="C5928" t="s">
        <v>56</v>
      </c>
      <c r="D5928" t="s">
        <v>73</v>
      </c>
      <c r="E5928" t="s">
        <v>406</v>
      </c>
      <c r="F5928">
        <v>1</v>
      </c>
    </row>
    <row r="5929" spans="1:6" x14ac:dyDescent="0.35">
      <c r="A5929" t="s">
        <v>6008</v>
      </c>
      <c r="B5929">
        <v>1994</v>
      </c>
      <c r="C5929" t="s">
        <v>56</v>
      </c>
      <c r="D5929" t="s">
        <v>117</v>
      </c>
      <c r="E5929" t="s">
        <v>406</v>
      </c>
      <c r="F5929">
        <v>1</v>
      </c>
    </row>
    <row r="5930" spans="1:6" x14ac:dyDescent="0.35">
      <c r="A5930" t="s">
        <v>6009</v>
      </c>
      <c r="B5930">
        <v>1994</v>
      </c>
      <c r="C5930" t="s">
        <v>56</v>
      </c>
      <c r="D5930" t="s">
        <v>117</v>
      </c>
      <c r="E5930" t="s">
        <v>406</v>
      </c>
      <c r="F5930">
        <v>1</v>
      </c>
    </row>
    <row r="5931" spans="1:6" x14ac:dyDescent="0.35">
      <c r="A5931" t="s">
        <v>6010</v>
      </c>
      <c r="B5931">
        <v>1994</v>
      </c>
      <c r="C5931" t="s">
        <v>56</v>
      </c>
      <c r="D5931" t="s">
        <v>73</v>
      </c>
      <c r="E5931" t="s">
        <v>406</v>
      </c>
      <c r="F5931">
        <v>1</v>
      </c>
    </row>
    <row r="5932" spans="1:6" x14ac:dyDescent="0.35">
      <c r="A5932" t="s">
        <v>6011</v>
      </c>
      <c r="B5932">
        <v>1994</v>
      </c>
      <c r="C5932" t="s">
        <v>54</v>
      </c>
      <c r="D5932" t="s">
        <v>73</v>
      </c>
      <c r="E5932" t="s">
        <v>406</v>
      </c>
      <c r="F5932">
        <v>1</v>
      </c>
    </row>
    <row r="5933" spans="1:6" x14ac:dyDescent="0.35">
      <c r="A5933" t="s">
        <v>6012</v>
      </c>
      <c r="B5933">
        <v>1994</v>
      </c>
      <c r="C5933" t="s">
        <v>55</v>
      </c>
      <c r="D5933" t="s">
        <v>441</v>
      </c>
      <c r="E5933" t="s">
        <v>406</v>
      </c>
      <c r="F5933">
        <v>1</v>
      </c>
    </row>
    <row r="5934" spans="1:6" x14ac:dyDescent="0.35">
      <c r="A5934" t="s">
        <v>6013</v>
      </c>
      <c r="B5934">
        <v>1994</v>
      </c>
      <c r="C5934" t="s">
        <v>56</v>
      </c>
      <c r="D5934" t="s">
        <v>73</v>
      </c>
      <c r="E5934" t="s">
        <v>406</v>
      </c>
      <c r="F5934">
        <v>1</v>
      </c>
    </row>
    <row r="5935" spans="1:6" x14ac:dyDescent="0.35">
      <c r="A5935" t="s">
        <v>6014</v>
      </c>
      <c r="B5935">
        <v>1994</v>
      </c>
      <c r="C5935" t="s">
        <v>56</v>
      </c>
      <c r="D5935" t="s">
        <v>73</v>
      </c>
      <c r="E5935" t="s">
        <v>406</v>
      </c>
      <c r="F5935">
        <v>1</v>
      </c>
    </row>
    <row r="5936" spans="1:6" x14ac:dyDescent="0.35">
      <c r="A5936" t="s">
        <v>6015</v>
      </c>
      <c r="B5936">
        <v>1994</v>
      </c>
      <c r="C5936" t="s">
        <v>56</v>
      </c>
      <c r="D5936" t="s">
        <v>117</v>
      </c>
      <c r="E5936" t="s">
        <v>406</v>
      </c>
      <c r="F5936">
        <v>1</v>
      </c>
    </row>
    <row r="5937" spans="1:6" x14ac:dyDescent="0.35">
      <c r="A5937" t="s">
        <v>6016</v>
      </c>
      <c r="B5937">
        <v>1994</v>
      </c>
      <c r="C5937" t="s">
        <v>56</v>
      </c>
      <c r="D5937" t="s">
        <v>73</v>
      </c>
      <c r="E5937" t="s">
        <v>406</v>
      </c>
      <c r="F5937">
        <v>1</v>
      </c>
    </row>
    <row r="5938" spans="1:6" x14ac:dyDescent="0.35">
      <c r="A5938" t="s">
        <v>6017</v>
      </c>
      <c r="B5938">
        <v>1994</v>
      </c>
      <c r="C5938" t="s">
        <v>56</v>
      </c>
      <c r="D5938" t="s">
        <v>73</v>
      </c>
      <c r="E5938" t="s">
        <v>406</v>
      </c>
      <c r="F5938">
        <v>1</v>
      </c>
    </row>
    <row r="5939" spans="1:6" x14ac:dyDescent="0.35">
      <c r="A5939" t="s">
        <v>6018</v>
      </c>
      <c r="B5939">
        <v>1994</v>
      </c>
      <c r="C5939" t="s">
        <v>56</v>
      </c>
      <c r="D5939" t="s">
        <v>73</v>
      </c>
      <c r="E5939" t="s">
        <v>406</v>
      </c>
      <c r="F5939">
        <v>1</v>
      </c>
    </row>
    <row r="5940" spans="1:6" x14ac:dyDescent="0.35">
      <c r="A5940" t="s">
        <v>6019</v>
      </c>
      <c r="B5940">
        <v>1994</v>
      </c>
      <c r="C5940" t="s">
        <v>56</v>
      </c>
      <c r="D5940" t="s">
        <v>117</v>
      </c>
      <c r="E5940" t="s">
        <v>406</v>
      </c>
      <c r="F5940">
        <v>1</v>
      </c>
    </row>
    <row r="5941" spans="1:6" x14ac:dyDescent="0.35">
      <c r="A5941" t="s">
        <v>6020</v>
      </c>
      <c r="B5941">
        <v>1994</v>
      </c>
      <c r="C5941" t="s">
        <v>56</v>
      </c>
      <c r="D5941" t="s">
        <v>73</v>
      </c>
      <c r="E5941" t="s">
        <v>406</v>
      </c>
      <c r="F5941">
        <v>1</v>
      </c>
    </row>
    <row r="5942" spans="1:6" x14ac:dyDescent="0.35">
      <c r="A5942" t="s">
        <v>6021</v>
      </c>
      <c r="B5942">
        <v>1994</v>
      </c>
      <c r="C5942" t="s">
        <v>56</v>
      </c>
      <c r="D5942" t="s">
        <v>73</v>
      </c>
      <c r="E5942" t="s">
        <v>406</v>
      </c>
      <c r="F5942">
        <v>1</v>
      </c>
    </row>
    <row r="5943" spans="1:6" x14ac:dyDescent="0.35">
      <c r="A5943" t="s">
        <v>6022</v>
      </c>
      <c r="B5943">
        <v>1994</v>
      </c>
      <c r="C5943" t="s">
        <v>56</v>
      </c>
      <c r="D5943" t="s">
        <v>73</v>
      </c>
      <c r="E5943" t="s">
        <v>406</v>
      </c>
      <c r="F5943">
        <v>1</v>
      </c>
    </row>
    <row r="5944" spans="1:6" x14ac:dyDescent="0.35">
      <c r="A5944" t="s">
        <v>6023</v>
      </c>
      <c r="B5944">
        <v>1994</v>
      </c>
      <c r="C5944" t="s">
        <v>56</v>
      </c>
      <c r="D5944" t="s">
        <v>73</v>
      </c>
      <c r="E5944" t="s">
        <v>406</v>
      </c>
      <c r="F5944">
        <v>1</v>
      </c>
    </row>
    <row r="5945" spans="1:6" x14ac:dyDescent="0.35">
      <c r="A5945" t="s">
        <v>6024</v>
      </c>
      <c r="B5945">
        <v>1994</v>
      </c>
      <c r="C5945" t="s">
        <v>56</v>
      </c>
      <c r="D5945" t="s">
        <v>117</v>
      </c>
      <c r="E5945" t="s">
        <v>406</v>
      </c>
      <c r="F5945">
        <v>1</v>
      </c>
    </row>
    <row r="5946" spans="1:6" x14ac:dyDescent="0.35">
      <c r="A5946" t="s">
        <v>6025</v>
      </c>
      <c r="B5946">
        <v>1994</v>
      </c>
      <c r="C5946" t="s">
        <v>56</v>
      </c>
      <c r="D5946" t="s">
        <v>117</v>
      </c>
      <c r="E5946" t="s">
        <v>406</v>
      </c>
      <c r="F5946">
        <v>1</v>
      </c>
    </row>
    <row r="5947" spans="1:6" x14ac:dyDescent="0.35">
      <c r="A5947" t="s">
        <v>6026</v>
      </c>
      <c r="B5947">
        <v>1994</v>
      </c>
      <c r="C5947" t="s">
        <v>56</v>
      </c>
      <c r="D5947" t="s">
        <v>73</v>
      </c>
      <c r="E5947" t="s">
        <v>406</v>
      </c>
      <c r="F5947">
        <v>1</v>
      </c>
    </row>
    <row r="5948" spans="1:6" x14ac:dyDescent="0.35">
      <c r="A5948" t="s">
        <v>6027</v>
      </c>
      <c r="B5948">
        <v>1994</v>
      </c>
      <c r="C5948" t="s">
        <v>56</v>
      </c>
      <c r="D5948" t="s">
        <v>73</v>
      </c>
      <c r="E5948" t="s">
        <v>406</v>
      </c>
      <c r="F5948">
        <v>1</v>
      </c>
    </row>
    <row r="5949" spans="1:6" x14ac:dyDescent="0.35">
      <c r="A5949" t="s">
        <v>6028</v>
      </c>
      <c r="B5949">
        <v>1994</v>
      </c>
      <c r="C5949" t="s">
        <v>54</v>
      </c>
      <c r="D5949" t="s">
        <v>73</v>
      </c>
      <c r="E5949" t="s">
        <v>74</v>
      </c>
      <c r="F5949">
        <v>1</v>
      </c>
    </row>
    <row r="5950" spans="1:6" x14ac:dyDescent="0.35">
      <c r="A5950" t="s">
        <v>6029</v>
      </c>
      <c r="B5950">
        <v>1994</v>
      </c>
      <c r="C5950" t="s">
        <v>54</v>
      </c>
      <c r="D5950" t="s">
        <v>117</v>
      </c>
      <c r="E5950" t="s">
        <v>74</v>
      </c>
      <c r="F5950">
        <v>0</v>
      </c>
    </row>
    <row r="5951" spans="1:6" x14ac:dyDescent="0.35">
      <c r="A5951" t="s">
        <v>6030</v>
      </c>
      <c r="B5951">
        <v>1994</v>
      </c>
      <c r="C5951" t="s">
        <v>56</v>
      </c>
      <c r="D5951" t="s">
        <v>73</v>
      </c>
      <c r="E5951" t="s">
        <v>74</v>
      </c>
      <c r="F5951">
        <v>1</v>
      </c>
    </row>
    <row r="5952" spans="1:6" x14ac:dyDescent="0.35">
      <c r="A5952" t="s">
        <v>6031</v>
      </c>
      <c r="B5952">
        <v>1994</v>
      </c>
      <c r="C5952" t="s">
        <v>56</v>
      </c>
      <c r="D5952" t="s">
        <v>73</v>
      </c>
      <c r="E5952" t="s">
        <v>74</v>
      </c>
      <c r="F5952">
        <v>1</v>
      </c>
    </row>
    <row r="5953" spans="1:6" x14ac:dyDescent="0.35">
      <c r="A5953" t="s">
        <v>6032</v>
      </c>
      <c r="B5953">
        <v>1994</v>
      </c>
      <c r="C5953" t="s">
        <v>56</v>
      </c>
      <c r="D5953" t="s">
        <v>73</v>
      </c>
      <c r="E5953" t="s">
        <v>74</v>
      </c>
      <c r="F5953">
        <v>1</v>
      </c>
    </row>
    <row r="5954" spans="1:6" x14ac:dyDescent="0.35">
      <c r="A5954" t="s">
        <v>6033</v>
      </c>
      <c r="B5954">
        <v>1994</v>
      </c>
      <c r="C5954" t="s">
        <v>56</v>
      </c>
      <c r="D5954" t="s">
        <v>117</v>
      </c>
      <c r="E5954" t="s">
        <v>74</v>
      </c>
      <c r="F5954">
        <v>1</v>
      </c>
    </row>
    <row r="5955" spans="1:6" x14ac:dyDescent="0.35">
      <c r="A5955" t="s">
        <v>6034</v>
      </c>
      <c r="B5955">
        <v>1994</v>
      </c>
      <c r="C5955" t="s">
        <v>56</v>
      </c>
      <c r="D5955" t="s">
        <v>73</v>
      </c>
      <c r="E5955" t="s">
        <v>74</v>
      </c>
      <c r="F5955">
        <v>1</v>
      </c>
    </row>
    <row r="5956" spans="1:6" x14ac:dyDescent="0.35">
      <c r="A5956" t="s">
        <v>6035</v>
      </c>
      <c r="B5956">
        <v>1994</v>
      </c>
      <c r="C5956" t="s">
        <v>54</v>
      </c>
      <c r="D5956" t="s">
        <v>73</v>
      </c>
      <c r="E5956" t="s">
        <v>74</v>
      </c>
      <c r="F5956">
        <v>1</v>
      </c>
    </row>
    <row r="5957" spans="1:6" x14ac:dyDescent="0.35">
      <c r="A5957" t="s">
        <v>6036</v>
      </c>
      <c r="B5957">
        <v>1994</v>
      </c>
      <c r="C5957" t="s">
        <v>55</v>
      </c>
      <c r="D5957" t="s">
        <v>73</v>
      </c>
      <c r="E5957" t="s">
        <v>74</v>
      </c>
      <c r="F5957">
        <v>1</v>
      </c>
    </row>
    <row r="5958" spans="1:6" x14ac:dyDescent="0.35">
      <c r="A5958" t="s">
        <v>6037</v>
      </c>
      <c r="B5958">
        <v>1994</v>
      </c>
      <c r="C5958" t="s">
        <v>55</v>
      </c>
      <c r="D5958" t="s">
        <v>117</v>
      </c>
      <c r="E5958" t="s">
        <v>74</v>
      </c>
      <c r="F5958">
        <v>0</v>
      </c>
    </row>
    <row r="5959" spans="1:6" x14ac:dyDescent="0.35">
      <c r="A5959" t="s">
        <v>6038</v>
      </c>
      <c r="B5959">
        <v>1994</v>
      </c>
      <c r="C5959" t="s">
        <v>55</v>
      </c>
      <c r="D5959" t="s">
        <v>117</v>
      </c>
      <c r="E5959" t="s">
        <v>74</v>
      </c>
      <c r="F5959">
        <v>0</v>
      </c>
    </row>
    <row r="5960" spans="1:6" x14ac:dyDescent="0.35">
      <c r="A5960" t="s">
        <v>6039</v>
      </c>
      <c r="B5960">
        <v>1994</v>
      </c>
      <c r="C5960" t="s">
        <v>54</v>
      </c>
      <c r="D5960" t="s">
        <v>73</v>
      </c>
      <c r="E5960" t="s">
        <v>74</v>
      </c>
      <c r="F5960">
        <v>1</v>
      </c>
    </row>
    <row r="5961" spans="1:6" x14ac:dyDescent="0.35">
      <c r="A5961" t="s">
        <v>6040</v>
      </c>
      <c r="B5961">
        <v>1994</v>
      </c>
      <c r="C5961" t="s">
        <v>55</v>
      </c>
      <c r="D5961" t="s">
        <v>73</v>
      </c>
      <c r="E5961" t="s">
        <v>74</v>
      </c>
      <c r="F5961">
        <v>1</v>
      </c>
    </row>
    <row r="5962" spans="1:6" x14ac:dyDescent="0.35">
      <c r="A5962" t="s">
        <v>6041</v>
      </c>
      <c r="B5962">
        <v>1994</v>
      </c>
      <c r="C5962" t="s">
        <v>55</v>
      </c>
      <c r="D5962" t="s">
        <v>117</v>
      </c>
      <c r="E5962" t="s">
        <v>74</v>
      </c>
      <c r="F5962">
        <v>0</v>
      </c>
    </row>
    <row r="5963" spans="1:6" x14ac:dyDescent="0.35">
      <c r="A5963" t="s">
        <v>6042</v>
      </c>
      <c r="B5963">
        <v>1994</v>
      </c>
      <c r="C5963" t="s">
        <v>54</v>
      </c>
      <c r="D5963" t="s">
        <v>73</v>
      </c>
      <c r="E5963" t="s">
        <v>74</v>
      </c>
      <c r="F5963">
        <v>1</v>
      </c>
    </row>
    <row r="5964" spans="1:6" x14ac:dyDescent="0.35">
      <c r="A5964" t="s">
        <v>6043</v>
      </c>
      <c r="B5964">
        <v>1994</v>
      </c>
      <c r="C5964" t="s">
        <v>54</v>
      </c>
      <c r="D5964" t="s">
        <v>73</v>
      </c>
      <c r="E5964" t="s">
        <v>74</v>
      </c>
      <c r="F5964">
        <v>1</v>
      </c>
    </row>
    <row r="5965" spans="1:6" x14ac:dyDescent="0.35">
      <c r="A5965" t="s">
        <v>6044</v>
      </c>
      <c r="B5965">
        <v>1994</v>
      </c>
      <c r="C5965" t="s">
        <v>56</v>
      </c>
      <c r="D5965" t="s">
        <v>73</v>
      </c>
      <c r="E5965" t="s">
        <v>406</v>
      </c>
      <c r="F5965">
        <v>1</v>
      </c>
    </row>
    <row r="5966" spans="1:6" x14ac:dyDescent="0.35">
      <c r="A5966" t="s">
        <v>6045</v>
      </c>
      <c r="B5966">
        <v>1994</v>
      </c>
      <c r="C5966" t="s">
        <v>56</v>
      </c>
      <c r="D5966" t="s">
        <v>73</v>
      </c>
      <c r="E5966" t="s">
        <v>406</v>
      </c>
      <c r="F5966">
        <v>1</v>
      </c>
    </row>
    <row r="5967" spans="1:6" x14ac:dyDescent="0.35">
      <c r="A5967" t="s">
        <v>6046</v>
      </c>
      <c r="B5967">
        <v>1994</v>
      </c>
      <c r="C5967" t="s">
        <v>56</v>
      </c>
      <c r="D5967" t="s">
        <v>117</v>
      </c>
      <c r="E5967" t="s">
        <v>406</v>
      </c>
      <c r="F5967">
        <v>1</v>
      </c>
    </row>
    <row r="5968" spans="1:6" x14ac:dyDescent="0.35">
      <c r="A5968" t="s">
        <v>6047</v>
      </c>
      <c r="B5968">
        <v>1994</v>
      </c>
      <c r="C5968" t="s">
        <v>56</v>
      </c>
      <c r="D5968" t="s">
        <v>73</v>
      </c>
      <c r="E5968" t="s">
        <v>406</v>
      </c>
      <c r="F5968">
        <v>1</v>
      </c>
    </row>
    <row r="5969" spans="1:6" x14ac:dyDescent="0.35">
      <c r="A5969" t="s">
        <v>6048</v>
      </c>
      <c r="B5969">
        <v>1994</v>
      </c>
      <c r="C5969" t="s">
        <v>56</v>
      </c>
      <c r="D5969" t="s">
        <v>117</v>
      </c>
      <c r="E5969" t="s">
        <v>406</v>
      </c>
      <c r="F5969">
        <v>1</v>
      </c>
    </row>
    <row r="5970" spans="1:6" x14ac:dyDescent="0.35">
      <c r="A5970" t="s">
        <v>6049</v>
      </c>
      <c r="B5970">
        <v>1994</v>
      </c>
      <c r="C5970" t="s">
        <v>56</v>
      </c>
      <c r="D5970" t="s">
        <v>73</v>
      </c>
      <c r="E5970" t="s">
        <v>406</v>
      </c>
      <c r="F5970">
        <v>1</v>
      </c>
    </row>
    <row r="5971" spans="1:6" x14ac:dyDescent="0.35">
      <c r="A5971" t="s">
        <v>6050</v>
      </c>
      <c r="B5971">
        <v>1994</v>
      </c>
      <c r="C5971" t="s">
        <v>56</v>
      </c>
      <c r="D5971" t="s">
        <v>117</v>
      </c>
      <c r="E5971" t="s">
        <v>406</v>
      </c>
      <c r="F5971">
        <v>1</v>
      </c>
    </row>
    <row r="5972" spans="1:6" x14ac:dyDescent="0.35">
      <c r="A5972" t="s">
        <v>6051</v>
      </c>
      <c r="B5972">
        <v>1994</v>
      </c>
      <c r="C5972" t="s">
        <v>56</v>
      </c>
      <c r="D5972" t="s">
        <v>73</v>
      </c>
      <c r="E5972" t="s">
        <v>406</v>
      </c>
      <c r="F5972">
        <v>1</v>
      </c>
    </row>
    <row r="5973" spans="1:6" x14ac:dyDescent="0.35">
      <c r="A5973" t="s">
        <v>6052</v>
      </c>
      <c r="B5973">
        <v>1994</v>
      </c>
      <c r="C5973" t="s">
        <v>56</v>
      </c>
      <c r="D5973" t="s">
        <v>73</v>
      </c>
      <c r="E5973" t="s">
        <v>406</v>
      </c>
      <c r="F5973">
        <v>1</v>
      </c>
    </row>
    <row r="5974" spans="1:6" x14ac:dyDescent="0.35">
      <c r="A5974" t="s">
        <v>6053</v>
      </c>
      <c r="B5974">
        <v>1994</v>
      </c>
      <c r="C5974" t="s">
        <v>56</v>
      </c>
      <c r="D5974" t="s">
        <v>73</v>
      </c>
      <c r="E5974" t="s">
        <v>406</v>
      </c>
      <c r="F5974">
        <v>1</v>
      </c>
    </row>
    <row r="5975" spans="1:6" x14ac:dyDescent="0.35">
      <c r="A5975" t="s">
        <v>6054</v>
      </c>
      <c r="B5975">
        <v>1994</v>
      </c>
      <c r="C5975" t="s">
        <v>56</v>
      </c>
      <c r="D5975" t="s">
        <v>73</v>
      </c>
      <c r="E5975" t="s">
        <v>406</v>
      </c>
      <c r="F5975">
        <v>1</v>
      </c>
    </row>
    <row r="5976" spans="1:6" x14ac:dyDescent="0.35">
      <c r="A5976" t="s">
        <v>6055</v>
      </c>
      <c r="B5976">
        <v>1994</v>
      </c>
      <c r="C5976" t="s">
        <v>56</v>
      </c>
      <c r="D5976" t="s">
        <v>73</v>
      </c>
      <c r="E5976" t="s">
        <v>406</v>
      </c>
      <c r="F5976">
        <v>1</v>
      </c>
    </row>
    <row r="5977" spans="1:6" x14ac:dyDescent="0.35">
      <c r="A5977" t="s">
        <v>6056</v>
      </c>
      <c r="B5977">
        <v>1994</v>
      </c>
      <c r="C5977" t="s">
        <v>56</v>
      </c>
      <c r="D5977" t="s">
        <v>73</v>
      </c>
      <c r="E5977" t="s">
        <v>406</v>
      </c>
      <c r="F5977">
        <v>1</v>
      </c>
    </row>
    <row r="5978" spans="1:6" x14ac:dyDescent="0.35">
      <c r="A5978" t="s">
        <v>6057</v>
      </c>
      <c r="B5978">
        <v>1994</v>
      </c>
      <c r="C5978" t="s">
        <v>56</v>
      </c>
      <c r="D5978" t="s">
        <v>73</v>
      </c>
      <c r="E5978" t="s">
        <v>406</v>
      </c>
      <c r="F5978">
        <v>1</v>
      </c>
    </row>
    <row r="5979" spans="1:6" x14ac:dyDescent="0.35">
      <c r="A5979" t="s">
        <v>6058</v>
      </c>
      <c r="B5979">
        <v>1994</v>
      </c>
      <c r="C5979" t="s">
        <v>56</v>
      </c>
      <c r="D5979" t="s">
        <v>73</v>
      </c>
      <c r="E5979" t="s">
        <v>406</v>
      </c>
      <c r="F5979">
        <v>1</v>
      </c>
    </row>
    <row r="5980" spans="1:6" x14ac:dyDescent="0.35">
      <c r="A5980" t="s">
        <v>6059</v>
      </c>
      <c r="B5980">
        <v>1994</v>
      </c>
      <c r="C5980" t="s">
        <v>56</v>
      </c>
      <c r="D5980" t="s">
        <v>73</v>
      </c>
      <c r="E5980" t="s">
        <v>74</v>
      </c>
      <c r="F5980">
        <v>1</v>
      </c>
    </row>
    <row r="5981" spans="1:6" x14ac:dyDescent="0.35">
      <c r="A5981" t="s">
        <v>6060</v>
      </c>
      <c r="B5981">
        <v>1994</v>
      </c>
      <c r="C5981" t="s">
        <v>56</v>
      </c>
      <c r="D5981" t="s">
        <v>117</v>
      </c>
      <c r="E5981" t="s">
        <v>74</v>
      </c>
      <c r="F5981">
        <v>1</v>
      </c>
    </row>
    <row r="5982" spans="1:6" x14ac:dyDescent="0.35">
      <c r="A5982" t="s">
        <v>6061</v>
      </c>
      <c r="B5982">
        <v>1994</v>
      </c>
      <c r="C5982" t="s">
        <v>56</v>
      </c>
      <c r="D5982" t="s">
        <v>73</v>
      </c>
      <c r="E5982" t="s">
        <v>74</v>
      </c>
      <c r="F5982">
        <v>1</v>
      </c>
    </row>
    <row r="5983" spans="1:6" x14ac:dyDescent="0.35">
      <c r="A5983" t="s">
        <v>6062</v>
      </c>
      <c r="B5983">
        <v>1994</v>
      </c>
      <c r="C5983" t="s">
        <v>56</v>
      </c>
      <c r="D5983" t="s">
        <v>117</v>
      </c>
      <c r="E5983" t="s">
        <v>74</v>
      </c>
      <c r="F5983">
        <v>1</v>
      </c>
    </row>
    <row r="5984" spans="1:6" x14ac:dyDescent="0.35">
      <c r="A5984" t="s">
        <v>6063</v>
      </c>
      <c r="B5984">
        <v>1994</v>
      </c>
      <c r="C5984" t="s">
        <v>56</v>
      </c>
      <c r="D5984" t="s">
        <v>73</v>
      </c>
      <c r="E5984" t="s">
        <v>74</v>
      </c>
      <c r="F5984">
        <v>1</v>
      </c>
    </row>
    <row r="5985" spans="1:6" x14ac:dyDescent="0.35">
      <c r="A5985" t="s">
        <v>6064</v>
      </c>
      <c r="B5985">
        <v>1994</v>
      </c>
      <c r="C5985" t="s">
        <v>56</v>
      </c>
      <c r="D5985" t="s">
        <v>73</v>
      </c>
      <c r="E5985" t="s">
        <v>74</v>
      </c>
      <c r="F5985">
        <v>1</v>
      </c>
    </row>
    <row r="5986" spans="1:6" x14ac:dyDescent="0.35">
      <c r="A5986" t="s">
        <v>6065</v>
      </c>
      <c r="B5986">
        <v>1994</v>
      </c>
      <c r="C5986" t="s">
        <v>56</v>
      </c>
      <c r="D5986" t="s">
        <v>73</v>
      </c>
      <c r="E5986" t="s">
        <v>74</v>
      </c>
      <c r="F5986">
        <v>1</v>
      </c>
    </row>
    <row r="5987" spans="1:6" x14ac:dyDescent="0.35">
      <c r="A5987" t="s">
        <v>6066</v>
      </c>
      <c r="B5987">
        <v>1994</v>
      </c>
      <c r="C5987" t="s">
        <v>55</v>
      </c>
      <c r="D5987" t="s">
        <v>73</v>
      </c>
      <c r="E5987" t="s">
        <v>74</v>
      </c>
      <c r="F5987">
        <v>1</v>
      </c>
    </row>
    <row r="5988" spans="1:6" x14ac:dyDescent="0.35">
      <c r="A5988" t="s">
        <v>6067</v>
      </c>
      <c r="B5988">
        <v>1994</v>
      </c>
      <c r="C5988" t="s">
        <v>56</v>
      </c>
      <c r="D5988" t="s">
        <v>117</v>
      </c>
      <c r="E5988" t="s">
        <v>74</v>
      </c>
      <c r="F5988">
        <v>1</v>
      </c>
    </row>
    <row r="5989" spans="1:6" x14ac:dyDescent="0.35">
      <c r="A5989" t="s">
        <v>6068</v>
      </c>
      <c r="B5989">
        <v>1994</v>
      </c>
      <c r="C5989" t="s">
        <v>56</v>
      </c>
      <c r="D5989" t="s">
        <v>73</v>
      </c>
      <c r="E5989" t="s">
        <v>74</v>
      </c>
      <c r="F5989">
        <v>1</v>
      </c>
    </row>
    <row r="5990" spans="1:6" x14ac:dyDescent="0.35">
      <c r="A5990" t="s">
        <v>6069</v>
      </c>
      <c r="B5990">
        <v>1994</v>
      </c>
      <c r="C5990" t="s">
        <v>56</v>
      </c>
      <c r="D5990" t="s">
        <v>117</v>
      </c>
      <c r="E5990" t="s">
        <v>74</v>
      </c>
      <c r="F5990">
        <v>1</v>
      </c>
    </row>
    <row r="5991" spans="1:6" x14ac:dyDescent="0.35">
      <c r="A5991" t="s">
        <v>6070</v>
      </c>
      <c r="B5991">
        <v>1994</v>
      </c>
      <c r="C5991" t="s">
        <v>56</v>
      </c>
      <c r="D5991" t="s">
        <v>73</v>
      </c>
      <c r="E5991" t="s">
        <v>74</v>
      </c>
      <c r="F5991">
        <v>1</v>
      </c>
    </row>
    <row r="5992" spans="1:6" x14ac:dyDescent="0.35">
      <c r="A5992" t="s">
        <v>6071</v>
      </c>
      <c r="B5992">
        <v>1994</v>
      </c>
      <c r="C5992" t="s">
        <v>56</v>
      </c>
      <c r="D5992" t="s">
        <v>73</v>
      </c>
      <c r="E5992" t="s">
        <v>74</v>
      </c>
      <c r="F5992">
        <v>1</v>
      </c>
    </row>
    <row r="5993" spans="1:6" x14ac:dyDescent="0.35">
      <c r="A5993" t="s">
        <v>6072</v>
      </c>
      <c r="B5993">
        <v>1994</v>
      </c>
      <c r="C5993" t="s">
        <v>56</v>
      </c>
      <c r="D5993" t="s">
        <v>73</v>
      </c>
      <c r="E5993" t="s">
        <v>74</v>
      </c>
      <c r="F5993">
        <v>1</v>
      </c>
    </row>
    <row r="5994" spans="1:6" x14ac:dyDescent="0.35">
      <c r="A5994" t="s">
        <v>6073</v>
      </c>
      <c r="B5994">
        <v>1994</v>
      </c>
      <c r="C5994" t="s">
        <v>54</v>
      </c>
      <c r="D5994" t="s">
        <v>73</v>
      </c>
      <c r="E5994" t="s">
        <v>74</v>
      </c>
      <c r="F5994">
        <v>1</v>
      </c>
    </row>
    <row r="5995" spans="1:6" x14ac:dyDescent="0.35">
      <c r="A5995" t="s">
        <v>6074</v>
      </c>
      <c r="B5995">
        <v>1994</v>
      </c>
      <c r="C5995" t="s">
        <v>56</v>
      </c>
      <c r="D5995" t="s">
        <v>73</v>
      </c>
      <c r="E5995" t="s">
        <v>74</v>
      </c>
      <c r="F5995">
        <v>1</v>
      </c>
    </row>
    <row r="5996" spans="1:6" x14ac:dyDescent="0.35">
      <c r="A5996" t="s">
        <v>6075</v>
      </c>
      <c r="B5996">
        <v>1994</v>
      </c>
      <c r="C5996" t="s">
        <v>56</v>
      </c>
      <c r="D5996" t="s">
        <v>73</v>
      </c>
      <c r="E5996" t="s">
        <v>74</v>
      </c>
      <c r="F5996">
        <v>1</v>
      </c>
    </row>
    <row r="5997" spans="1:6" x14ac:dyDescent="0.35">
      <c r="A5997" t="s">
        <v>6076</v>
      </c>
      <c r="B5997">
        <v>1994</v>
      </c>
      <c r="C5997" t="s">
        <v>56</v>
      </c>
      <c r="D5997" t="s">
        <v>117</v>
      </c>
      <c r="E5997" t="s">
        <v>74</v>
      </c>
      <c r="F5997">
        <v>1</v>
      </c>
    </row>
    <row r="5998" spans="1:6" x14ac:dyDescent="0.35">
      <c r="A5998" t="s">
        <v>6077</v>
      </c>
      <c r="B5998">
        <v>1994</v>
      </c>
      <c r="C5998" t="s">
        <v>56</v>
      </c>
      <c r="D5998" t="s">
        <v>73</v>
      </c>
      <c r="E5998" t="s">
        <v>74</v>
      </c>
      <c r="F5998">
        <v>1</v>
      </c>
    </row>
    <row r="5999" spans="1:6" x14ac:dyDescent="0.35">
      <c r="A5999" t="s">
        <v>6078</v>
      </c>
      <c r="B5999">
        <v>1994</v>
      </c>
      <c r="C5999" t="s">
        <v>55</v>
      </c>
      <c r="D5999" t="s">
        <v>73</v>
      </c>
      <c r="E5999" t="s">
        <v>74</v>
      </c>
      <c r="F5999">
        <v>1</v>
      </c>
    </row>
    <row r="6000" spans="1:6" x14ac:dyDescent="0.35">
      <c r="A6000" t="s">
        <v>6079</v>
      </c>
      <c r="B6000">
        <v>1994</v>
      </c>
      <c r="C6000" t="s">
        <v>56</v>
      </c>
      <c r="D6000" t="s">
        <v>117</v>
      </c>
      <c r="E6000" t="s">
        <v>74</v>
      </c>
      <c r="F6000">
        <v>1</v>
      </c>
    </row>
    <row r="6001" spans="1:6" x14ac:dyDescent="0.35">
      <c r="A6001" t="s">
        <v>6080</v>
      </c>
      <c r="B6001">
        <v>1994</v>
      </c>
      <c r="C6001" t="s">
        <v>54</v>
      </c>
      <c r="D6001" t="s">
        <v>73</v>
      </c>
      <c r="E6001" t="s">
        <v>74</v>
      </c>
      <c r="F6001">
        <v>1</v>
      </c>
    </row>
    <row r="6002" spans="1:6" x14ac:dyDescent="0.35">
      <c r="A6002" t="s">
        <v>6081</v>
      </c>
      <c r="B6002">
        <v>1994</v>
      </c>
      <c r="C6002" t="s">
        <v>54</v>
      </c>
      <c r="D6002" t="s">
        <v>73</v>
      </c>
      <c r="E6002" t="s">
        <v>76</v>
      </c>
      <c r="F6002">
        <v>1</v>
      </c>
    </row>
    <row r="6003" spans="1:6" x14ac:dyDescent="0.35">
      <c r="A6003" t="s">
        <v>6082</v>
      </c>
      <c r="B6003">
        <v>1994</v>
      </c>
      <c r="C6003" t="s">
        <v>54</v>
      </c>
      <c r="D6003" t="s">
        <v>73</v>
      </c>
      <c r="E6003" t="s">
        <v>76</v>
      </c>
      <c r="F6003">
        <v>1</v>
      </c>
    </row>
    <row r="6004" spans="1:6" x14ac:dyDescent="0.35">
      <c r="A6004" t="s">
        <v>6083</v>
      </c>
      <c r="B6004">
        <v>1994</v>
      </c>
      <c r="C6004" t="s">
        <v>56</v>
      </c>
      <c r="D6004" t="s">
        <v>73</v>
      </c>
      <c r="E6004" t="s">
        <v>76</v>
      </c>
      <c r="F6004">
        <v>1</v>
      </c>
    </row>
    <row r="6005" spans="1:6" x14ac:dyDescent="0.35">
      <c r="A6005" t="s">
        <v>6084</v>
      </c>
      <c r="B6005">
        <v>1994</v>
      </c>
      <c r="C6005" t="s">
        <v>56</v>
      </c>
      <c r="D6005" t="s">
        <v>73</v>
      </c>
      <c r="E6005" t="s">
        <v>76</v>
      </c>
      <c r="F6005">
        <v>1</v>
      </c>
    </row>
    <row r="6006" spans="1:6" x14ac:dyDescent="0.35">
      <c r="A6006" t="s">
        <v>6085</v>
      </c>
      <c r="B6006">
        <v>1994</v>
      </c>
      <c r="C6006" t="s">
        <v>54</v>
      </c>
      <c r="D6006" t="s">
        <v>73</v>
      </c>
      <c r="E6006" t="s">
        <v>76</v>
      </c>
      <c r="F6006">
        <v>1</v>
      </c>
    </row>
    <row r="6007" spans="1:6" x14ac:dyDescent="0.35">
      <c r="A6007" t="s">
        <v>6086</v>
      </c>
      <c r="B6007">
        <v>1994</v>
      </c>
      <c r="C6007" t="s">
        <v>54</v>
      </c>
      <c r="D6007" t="s">
        <v>73</v>
      </c>
      <c r="E6007" t="s">
        <v>76</v>
      </c>
      <c r="F6007">
        <v>1</v>
      </c>
    </row>
    <row r="6008" spans="1:6" x14ac:dyDescent="0.35">
      <c r="A6008" t="s">
        <v>6087</v>
      </c>
      <c r="B6008">
        <v>1994</v>
      </c>
      <c r="C6008" t="s">
        <v>54</v>
      </c>
      <c r="D6008" t="s">
        <v>73</v>
      </c>
      <c r="E6008" t="s">
        <v>76</v>
      </c>
      <c r="F6008">
        <v>1</v>
      </c>
    </row>
    <row r="6009" spans="1:6" x14ac:dyDescent="0.35">
      <c r="A6009" t="s">
        <v>6088</v>
      </c>
      <c r="B6009">
        <v>1994</v>
      </c>
      <c r="C6009" t="s">
        <v>54</v>
      </c>
      <c r="D6009" t="s">
        <v>73</v>
      </c>
      <c r="E6009" t="s">
        <v>76</v>
      </c>
      <c r="F6009">
        <v>1</v>
      </c>
    </row>
    <row r="6010" spans="1:6" x14ac:dyDescent="0.35">
      <c r="A6010" t="s">
        <v>6089</v>
      </c>
      <c r="B6010">
        <v>1994</v>
      </c>
      <c r="C6010" t="s">
        <v>54</v>
      </c>
      <c r="D6010" t="s">
        <v>73</v>
      </c>
      <c r="E6010" t="s">
        <v>76</v>
      </c>
      <c r="F6010">
        <v>1</v>
      </c>
    </row>
    <row r="6011" spans="1:6" x14ac:dyDescent="0.35">
      <c r="A6011" t="s">
        <v>6090</v>
      </c>
      <c r="B6011">
        <v>1994</v>
      </c>
      <c r="C6011" t="s">
        <v>56</v>
      </c>
      <c r="D6011" t="s">
        <v>73</v>
      </c>
      <c r="E6011" t="s">
        <v>76</v>
      </c>
      <c r="F6011">
        <v>1</v>
      </c>
    </row>
    <row r="6012" spans="1:6" x14ac:dyDescent="0.35">
      <c r="A6012" t="s">
        <v>6091</v>
      </c>
      <c r="B6012">
        <v>1994</v>
      </c>
      <c r="C6012" t="s">
        <v>56</v>
      </c>
      <c r="D6012" t="s">
        <v>73</v>
      </c>
      <c r="E6012" t="s">
        <v>76</v>
      </c>
      <c r="F6012">
        <v>1</v>
      </c>
    </row>
    <row r="6013" spans="1:6" x14ac:dyDescent="0.35">
      <c r="A6013" t="s">
        <v>6092</v>
      </c>
      <c r="B6013">
        <v>1994</v>
      </c>
      <c r="C6013" t="s">
        <v>56</v>
      </c>
      <c r="D6013" t="s">
        <v>73</v>
      </c>
      <c r="E6013" t="s">
        <v>76</v>
      </c>
      <c r="F6013">
        <v>1</v>
      </c>
    </row>
    <row r="6014" spans="1:6" x14ac:dyDescent="0.35">
      <c r="A6014" t="s">
        <v>6093</v>
      </c>
      <c r="B6014">
        <v>1994</v>
      </c>
      <c r="C6014" t="s">
        <v>54</v>
      </c>
      <c r="D6014" t="s">
        <v>117</v>
      </c>
      <c r="E6014" t="s">
        <v>76</v>
      </c>
      <c r="F6014">
        <v>0</v>
      </c>
    </row>
    <row r="6015" spans="1:6" x14ac:dyDescent="0.35">
      <c r="A6015" t="s">
        <v>6094</v>
      </c>
      <c r="B6015">
        <v>1994</v>
      </c>
      <c r="C6015" t="s">
        <v>54</v>
      </c>
      <c r="D6015" t="s">
        <v>73</v>
      </c>
      <c r="E6015" t="s">
        <v>76</v>
      </c>
      <c r="F6015">
        <v>1</v>
      </c>
    </row>
    <row r="6016" spans="1:6" x14ac:dyDescent="0.35">
      <c r="A6016" t="s">
        <v>6095</v>
      </c>
      <c r="B6016">
        <v>1994</v>
      </c>
      <c r="C6016" t="s">
        <v>54</v>
      </c>
      <c r="D6016" t="s">
        <v>73</v>
      </c>
      <c r="E6016" t="s">
        <v>76</v>
      </c>
      <c r="F6016">
        <v>1</v>
      </c>
    </row>
    <row r="6017" spans="1:6" x14ac:dyDescent="0.35">
      <c r="A6017" t="s">
        <v>6096</v>
      </c>
      <c r="B6017">
        <v>1994</v>
      </c>
      <c r="C6017" t="s">
        <v>54</v>
      </c>
      <c r="D6017" t="s">
        <v>73</v>
      </c>
      <c r="E6017" t="s">
        <v>76</v>
      </c>
      <c r="F6017">
        <v>1</v>
      </c>
    </row>
    <row r="6018" spans="1:6" x14ac:dyDescent="0.35">
      <c r="A6018" t="s">
        <v>6097</v>
      </c>
      <c r="B6018">
        <v>1994</v>
      </c>
      <c r="C6018" t="s">
        <v>55</v>
      </c>
      <c r="D6018" t="s">
        <v>73</v>
      </c>
      <c r="E6018" t="s">
        <v>76</v>
      </c>
      <c r="F6018">
        <v>1</v>
      </c>
    </row>
    <row r="6019" spans="1:6" x14ac:dyDescent="0.35">
      <c r="A6019" t="s">
        <v>6098</v>
      </c>
      <c r="B6019">
        <v>1994</v>
      </c>
      <c r="C6019" t="s">
        <v>55</v>
      </c>
      <c r="D6019" t="s">
        <v>73</v>
      </c>
      <c r="E6019" t="s">
        <v>76</v>
      </c>
      <c r="F6019">
        <v>1</v>
      </c>
    </row>
    <row r="6020" spans="1:6" x14ac:dyDescent="0.35">
      <c r="A6020" t="s">
        <v>6099</v>
      </c>
      <c r="B6020">
        <v>1994</v>
      </c>
      <c r="C6020" t="s">
        <v>54</v>
      </c>
      <c r="D6020" t="s">
        <v>73</v>
      </c>
      <c r="E6020" t="s">
        <v>76</v>
      </c>
      <c r="F6020">
        <v>1</v>
      </c>
    </row>
    <row r="6021" spans="1:6" x14ac:dyDescent="0.35">
      <c r="A6021" t="s">
        <v>6100</v>
      </c>
      <c r="B6021">
        <v>1994</v>
      </c>
      <c r="C6021" t="s">
        <v>54</v>
      </c>
      <c r="D6021" t="s">
        <v>73</v>
      </c>
      <c r="E6021" t="s">
        <v>76</v>
      </c>
      <c r="F6021">
        <v>1</v>
      </c>
    </row>
    <row r="6022" spans="1:6" x14ac:dyDescent="0.35">
      <c r="A6022" t="s">
        <v>6101</v>
      </c>
      <c r="B6022">
        <v>1994</v>
      </c>
      <c r="C6022" t="s">
        <v>54</v>
      </c>
      <c r="D6022" t="s">
        <v>73</v>
      </c>
      <c r="E6022" t="s">
        <v>76</v>
      </c>
      <c r="F6022">
        <v>1</v>
      </c>
    </row>
    <row r="6023" spans="1:6" x14ac:dyDescent="0.35">
      <c r="A6023" t="s">
        <v>6102</v>
      </c>
      <c r="B6023">
        <v>1994</v>
      </c>
      <c r="C6023" t="s">
        <v>54</v>
      </c>
      <c r="D6023" t="s">
        <v>73</v>
      </c>
      <c r="E6023" t="s">
        <v>76</v>
      </c>
      <c r="F6023">
        <v>1</v>
      </c>
    </row>
    <row r="6024" spans="1:6" x14ac:dyDescent="0.35">
      <c r="A6024" t="s">
        <v>6103</v>
      </c>
      <c r="B6024">
        <v>1994</v>
      </c>
      <c r="C6024" t="s">
        <v>55</v>
      </c>
      <c r="D6024" t="s">
        <v>73</v>
      </c>
      <c r="E6024" t="s">
        <v>76</v>
      </c>
      <c r="F6024">
        <v>1</v>
      </c>
    </row>
    <row r="6025" spans="1:6" x14ac:dyDescent="0.35">
      <c r="A6025" t="s">
        <v>6104</v>
      </c>
      <c r="B6025">
        <v>1994</v>
      </c>
      <c r="C6025" t="s">
        <v>56</v>
      </c>
      <c r="D6025" t="s">
        <v>73</v>
      </c>
      <c r="E6025" t="s">
        <v>76</v>
      </c>
      <c r="F6025">
        <v>1</v>
      </c>
    </row>
    <row r="6026" spans="1:6" x14ac:dyDescent="0.35">
      <c r="A6026" t="s">
        <v>6105</v>
      </c>
      <c r="B6026">
        <v>1994</v>
      </c>
      <c r="C6026" t="s">
        <v>56</v>
      </c>
      <c r="D6026" t="s">
        <v>73</v>
      </c>
      <c r="E6026" t="s">
        <v>76</v>
      </c>
      <c r="F6026">
        <v>1</v>
      </c>
    </row>
    <row r="6027" spans="1:6" x14ac:dyDescent="0.35">
      <c r="A6027" t="s">
        <v>6106</v>
      </c>
      <c r="B6027">
        <v>1994</v>
      </c>
      <c r="C6027" t="s">
        <v>56</v>
      </c>
      <c r="D6027" t="s">
        <v>117</v>
      </c>
      <c r="E6027" t="s">
        <v>76</v>
      </c>
      <c r="F6027">
        <v>1</v>
      </c>
    </row>
    <row r="6028" spans="1:6" x14ac:dyDescent="0.35">
      <c r="A6028" t="s">
        <v>6107</v>
      </c>
      <c r="B6028">
        <v>1994</v>
      </c>
      <c r="C6028" t="s">
        <v>56</v>
      </c>
      <c r="D6028" t="s">
        <v>73</v>
      </c>
      <c r="E6028" t="s">
        <v>76</v>
      </c>
      <c r="F6028">
        <v>1</v>
      </c>
    </row>
    <row r="6029" spans="1:6" x14ac:dyDescent="0.35">
      <c r="A6029" t="s">
        <v>6108</v>
      </c>
      <c r="B6029">
        <v>1994</v>
      </c>
      <c r="C6029" t="s">
        <v>56</v>
      </c>
      <c r="D6029" t="s">
        <v>73</v>
      </c>
      <c r="E6029" t="s">
        <v>76</v>
      </c>
      <c r="F6029">
        <v>1</v>
      </c>
    </row>
    <row r="6030" spans="1:6" x14ac:dyDescent="0.35">
      <c r="A6030" t="s">
        <v>6109</v>
      </c>
      <c r="B6030">
        <v>1994</v>
      </c>
      <c r="C6030" t="s">
        <v>56</v>
      </c>
      <c r="D6030" t="s">
        <v>73</v>
      </c>
      <c r="E6030" t="s">
        <v>76</v>
      </c>
      <c r="F6030">
        <v>1</v>
      </c>
    </row>
    <row r="6031" spans="1:6" x14ac:dyDescent="0.35">
      <c r="A6031" t="s">
        <v>6110</v>
      </c>
      <c r="B6031">
        <v>1994</v>
      </c>
      <c r="C6031" t="s">
        <v>54</v>
      </c>
      <c r="D6031" t="s">
        <v>73</v>
      </c>
      <c r="E6031" t="s">
        <v>76</v>
      </c>
      <c r="F6031">
        <v>1</v>
      </c>
    </row>
    <row r="6032" spans="1:6" x14ac:dyDescent="0.35">
      <c r="A6032" t="s">
        <v>6111</v>
      </c>
      <c r="B6032">
        <v>1994</v>
      </c>
      <c r="C6032" t="s">
        <v>56</v>
      </c>
      <c r="D6032" t="s">
        <v>73</v>
      </c>
      <c r="E6032" t="s">
        <v>76</v>
      </c>
      <c r="F6032">
        <v>1</v>
      </c>
    </row>
    <row r="6033" spans="1:6" x14ac:dyDescent="0.35">
      <c r="A6033" t="s">
        <v>6112</v>
      </c>
      <c r="B6033">
        <v>1994</v>
      </c>
      <c r="C6033" t="s">
        <v>56</v>
      </c>
      <c r="D6033" t="s">
        <v>73</v>
      </c>
      <c r="E6033" t="s">
        <v>76</v>
      </c>
      <c r="F6033">
        <v>1</v>
      </c>
    </row>
    <row r="6034" spans="1:6" x14ac:dyDescent="0.35">
      <c r="A6034" t="s">
        <v>6113</v>
      </c>
      <c r="B6034">
        <v>1994</v>
      </c>
      <c r="C6034" t="s">
        <v>56</v>
      </c>
      <c r="D6034" t="s">
        <v>117</v>
      </c>
      <c r="E6034" t="s">
        <v>76</v>
      </c>
      <c r="F6034">
        <v>1</v>
      </c>
    </row>
    <row r="6035" spans="1:6" x14ac:dyDescent="0.35">
      <c r="A6035" t="s">
        <v>6114</v>
      </c>
      <c r="B6035">
        <v>1994</v>
      </c>
      <c r="C6035" t="s">
        <v>56</v>
      </c>
      <c r="D6035" t="s">
        <v>73</v>
      </c>
      <c r="E6035" t="s">
        <v>76</v>
      </c>
      <c r="F6035">
        <v>1</v>
      </c>
    </row>
    <row r="6036" spans="1:6" x14ac:dyDescent="0.35">
      <c r="A6036" t="s">
        <v>6115</v>
      </c>
      <c r="B6036">
        <v>1994</v>
      </c>
      <c r="C6036" t="s">
        <v>56</v>
      </c>
      <c r="D6036" t="s">
        <v>117</v>
      </c>
      <c r="E6036" t="s">
        <v>76</v>
      </c>
      <c r="F6036">
        <v>1</v>
      </c>
    </row>
    <row r="6037" spans="1:6" x14ac:dyDescent="0.35">
      <c r="A6037" t="s">
        <v>6116</v>
      </c>
      <c r="B6037">
        <v>1994</v>
      </c>
      <c r="C6037" t="s">
        <v>56</v>
      </c>
      <c r="D6037" t="s">
        <v>117</v>
      </c>
      <c r="E6037" t="s">
        <v>76</v>
      </c>
      <c r="F6037">
        <v>1</v>
      </c>
    </row>
    <row r="6038" spans="1:6" x14ac:dyDescent="0.35">
      <c r="A6038" t="s">
        <v>6117</v>
      </c>
      <c r="B6038">
        <v>1994</v>
      </c>
      <c r="C6038" t="s">
        <v>55</v>
      </c>
      <c r="D6038" t="s">
        <v>117</v>
      </c>
      <c r="E6038" t="s">
        <v>76</v>
      </c>
      <c r="F6038">
        <v>0</v>
      </c>
    </row>
    <row r="6039" spans="1:6" x14ac:dyDescent="0.35">
      <c r="A6039" t="s">
        <v>6118</v>
      </c>
      <c r="B6039">
        <v>1994</v>
      </c>
      <c r="C6039" t="s">
        <v>55</v>
      </c>
      <c r="D6039" t="s">
        <v>117</v>
      </c>
      <c r="E6039" t="s">
        <v>76</v>
      </c>
      <c r="F6039">
        <v>0</v>
      </c>
    </row>
    <row r="6040" spans="1:6" x14ac:dyDescent="0.35">
      <c r="A6040" t="s">
        <v>6119</v>
      </c>
      <c r="B6040">
        <v>1994</v>
      </c>
      <c r="C6040" t="s">
        <v>55</v>
      </c>
      <c r="D6040" t="s">
        <v>73</v>
      </c>
      <c r="E6040" t="s">
        <v>76</v>
      </c>
      <c r="F6040">
        <v>1</v>
      </c>
    </row>
    <row r="6041" spans="1:6" x14ac:dyDescent="0.35">
      <c r="A6041" t="s">
        <v>6120</v>
      </c>
      <c r="B6041">
        <v>1994</v>
      </c>
      <c r="C6041" t="s">
        <v>56</v>
      </c>
      <c r="D6041" t="s">
        <v>73</v>
      </c>
      <c r="E6041" t="s">
        <v>76</v>
      </c>
      <c r="F6041">
        <v>1</v>
      </c>
    </row>
    <row r="6042" spans="1:6" x14ac:dyDescent="0.35">
      <c r="A6042" t="s">
        <v>6121</v>
      </c>
      <c r="B6042">
        <v>1994</v>
      </c>
      <c r="C6042" t="s">
        <v>56</v>
      </c>
      <c r="D6042" t="s">
        <v>73</v>
      </c>
      <c r="E6042" t="s">
        <v>76</v>
      </c>
      <c r="F6042">
        <v>1</v>
      </c>
    </row>
    <row r="6043" spans="1:6" x14ac:dyDescent="0.35">
      <c r="A6043" t="s">
        <v>6122</v>
      </c>
      <c r="B6043">
        <v>1994</v>
      </c>
      <c r="C6043" t="s">
        <v>56</v>
      </c>
      <c r="D6043" t="s">
        <v>117</v>
      </c>
      <c r="E6043" t="s">
        <v>76</v>
      </c>
      <c r="F6043">
        <v>1</v>
      </c>
    </row>
    <row r="6044" spans="1:6" x14ac:dyDescent="0.35">
      <c r="A6044" t="s">
        <v>6123</v>
      </c>
      <c r="B6044">
        <v>1994</v>
      </c>
      <c r="C6044" t="s">
        <v>56</v>
      </c>
      <c r="D6044" t="s">
        <v>73</v>
      </c>
      <c r="E6044" t="s">
        <v>76</v>
      </c>
      <c r="F6044">
        <v>1</v>
      </c>
    </row>
    <row r="6045" spans="1:6" x14ac:dyDescent="0.35">
      <c r="A6045" t="s">
        <v>6124</v>
      </c>
      <c r="B6045">
        <v>1994</v>
      </c>
      <c r="C6045" t="s">
        <v>56</v>
      </c>
      <c r="D6045" t="s">
        <v>73</v>
      </c>
      <c r="E6045" t="s">
        <v>76</v>
      </c>
      <c r="F6045">
        <v>1</v>
      </c>
    </row>
    <row r="6046" spans="1:6" x14ac:dyDescent="0.35">
      <c r="A6046" t="s">
        <v>6125</v>
      </c>
      <c r="B6046">
        <v>1994</v>
      </c>
      <c r="C6046" t="s">
        <v>56</v>
      </c>
      <c r="D6046" t="s">
        <v>73</v>
      </c>
      <c r="E6046" t="s">
        <v>76</v>
      </c>
      <c r="F6046">
        <v>1</v>
      </c>
    </row>
    <row r="6047" spans="1:6" x14ac:dyDescent="0.35">
      <c r="A6047" t="s">
        <v>6126</v>
      </c>
      <c r="B6047">
        <v>1994</v>
      </c>
      <c r="C6047" t="s">
        <v>56</v>
      </c>
      <c r="D6047" t="s">
        <v>73</v>
      </c>
      <c r="E6047" t="s">
        <v>76</v>
      </c>
      <c r="F6047">
        <v>1</v>
      </c>
    </row>
    <row r="6048" spans="1:6" x14ac:dyDescent="0.35">
      <c r="A6048" t="s">
        <v>6127</v>
      </c>
      <c r="B6048">
        <v>1994</v>
      </c>
      <c r="C6048" t="s">
        <v>56</v>
      </c>
      <c r="D6048" t="s">
        <v>117</v>
      </c>
      <c r="E6048" t="s">
        <v>76</v>
      </c>
      <c r="F6048">
        <v>1</v>
      </c>
    </row>
    <row r="6049" spans="1:6" x14ac:dyDescent="0.35">
      <c r="A6049" t="s">
        <v>6128</v>
      </c>
      <c r="B6049">
        <v>1994</v>
      </c>
      <c r="C6049" t="s">
        <v>54</v>
      </c>
      <c r="D6049" t="s">
        <v>73</v>
      </c>
      <c r="E6049" t="s">
        <v>76</v>
      </c>
      <c r="F6049">
        <v>1</v>
      </c>
    </row>
    <row r="6050" spans="1:6" x14ac:dyDescent="0.35">
      <c r="A6050" t="s">
        <v>6129</v>
      </c>
      <c r="B6050">
        <v>1994</v>
      </c>
      <c r="C6050" t="s">
        <v>56</v>
      </c>
      <c r="D6050" t="s">
        <v>73</v>
      </c>
      <c r="E6050" t="s">
        <v>76</v>
      </c>
      <c r="F6050">
        <v>1</v>
      </c>
    </row>
    <row r="6051" spans="1:6" x14ac:dyDescent="0.35">
      <c r="A6051" t="s">
        <v>6130</v>
      </c>
      <c r="B6051">
        <v>1994</v>
      </c>
      <c r="C6051" t="s">
        <v>56</v>
      </c>
      <c r="D6051" t="s">
        <v>117</v>
      </c>
      <c r="E6051" t="s">
        <v>76</v>
      </c>
      <c r="F6051">
        <v>1</v>
      </c>
    </row>
    <row r="6052" spans="1:6" x14ac:dyDescent="0.35">
      <c r="A6052" t="s">
        <v>6131</v>
      </c>
      <c r="B6052">
        <v>1994</v>
      </c>
      <c r="C6052" t="s">
        <v>56</v>
      </c>
      <c r="D6052" t="s">
        <v>73</v>
      </c>
      <c r="E6052" t="s">
        <v>76</v>
      </c>
      <c r="F6052">
        <v>1</v>
      </c>
    </row>
    <row r="6053" spans="1:6" x14ac:dyDescent="0.35">
      <c r="A6053" t="s">
        <v>6132</v>
      </c>
      <c r="B6053">
        <v>1994</v>
      </c>
      <c r="C6053" t="s">
        <v>55</v>
      </c>
      <c r="D6053" t="s">
        <v>117</v>
      </c>
      <c r="E6053" t="s">
        <v>76</v>
      </c>
      <c r="F6053">
        <v>0</v>
      </c>
    </row>
    <row r="6054" spans="1:6" x14ac:dyDescent="0.35">
      <c r="A6054" t="s">
        <v>6133</v>
      </c>
      <c r="B6054">
        <v>1994</v>
      </c>
      <c r="C6054" t="s">
        <v>55</v>
      </c>
      <c r="D6054" t="s">
        <v>73</v>
      </c>
      <c r="E6054" t="s">
        <v>76</v>
      </c>
      <c r="F6054">
        <v>1</v>
      </c>
    </row>
    <row r="6055" spans="1:6" x14ac:dyDescent="0.35">
      <c r="A6055" t="s">
        <v>6134</v>
      </c>
      <c r="B6055">
        <v>1994</v>
      </c>
      <c r="C6055" t="s">
        <v>55</v>
      </c>
      <c r="D6055" t="s">
        <v>117</v>
      </c>
      <c r="E6055" t="s">
        <v>76</v>
      </c>
      <c r="F6055">
        <v>0</v>
      </c>
    </row>
    <row r="6056" spans="1:6" x14ac:dyDescent="0.35">
      <c r="A6056" t="s">
        <v>6135</v>
      </c>
      <c r="B6056">
        <v>1994</v>
      </c>
      <c r="C6056" t="s">
        <v>55</v>
      </c>
      <c r="D6056" t="s">
        <v>73</v>
      </c>
      <c r="E6056" t="s">
        <v>76</v>
      </c>
      <c r="F6056">
        <v>1</v>
      </c>
    </row>
    <row r="6057" spans="1:6" x14ac:dyDescent="0.35">
      <c r="A6057" t="s">
        <v>6136</v>
      </c>
      <c r="B6057">
        <v>1994</v>
      </c>
      <c r="C6057" t="s">
        <v>55</v>
      </c>
      <c r="D6057" t="s">
        <v>73</v>
      </c>
      <c r="E6057" t="s">
        <v>76</v>
      </c>
      <c r="F6057">
        <v>1</v>
      </c>
    </row>
    <row r="6058" spans="1:6" x14ac:dyDescent="0.35">
      <c r="A6058" t="s">
        <v>6137</v>
      </c>
      <c r="B6058">
        <v>1994</v>
      </c>
      <c r="C6058" t="s">
        <v>55</v>
      </c>
      <c r="D6058" t="s">
        <v>73</v>
      </c>
      <c r="E6058" t="s">
        <v>76</v>
      </c>
      <c r="F6058">
        <v>1</v>
      </c>
    </row>
    <row r="6059" spans="1:6" x14ac:dyDescent="0.35">
      <c r="A6059" t="s">
        <v>6138</v>
      </c>
      <c r="B6059">
        <v>1994</v>
      </c>
      <c r="C6059" t="s">
        <v>55</v>
      </c>
      <c r="D6059" t="s">
        <v>117</v>
      </c>
      <c r="E6059" t="s">
        <v>76</v>
      </c>
      <c r="F6059">
        <v>0</v>
      </c>
    </row>
    <row r="6060" spans="1:6" x14ac:dyDescent="0.35">
      <c r="A6060" t="s">
        <v>6139</v>
      </c>
      <c r="B6060">
        <v>1994</v>
      </c>
      <c r="C6060" t="s">
        <v>55</v>
      </c>
      <c r="D6060" t="s">
        <v>117</v>
      </c>
      <c r="E6060" t="s">
        <v>76</v>
      </c>
      <c r="F6060">
        <v>0</v>
      </c>
    </row>
    <row r="6061" spans="1:6" x14ac:dyDescent="0.35">
      <c r="A6061" t="s">
        <v>6140</v>
      </c>
      <c r="B6061">
        <v>1994</v>
      </c>
      <c r="C6061" t="s">
        <v>55</v>
      </c>
      <c r="D6061" t="s">
        <v>73</v>
      </c>
      <c r="E6061" t="s">
        <v>76</v>
      </c>
      <c r="F6061">
        <v>1</v>
      </c>
    </row>
    <row r="6062" spans="1:6" x14ac:dyDescent="0.35">
      <c r="A6062" t="s">
        <v>6141</v>
      </c>
      <c r="B6062">
        <v>1994</v>
      </c>
      <c r="C6062" t="s">
        <v>56</v>
      </c>
      <c r="D6062" t="s">
        <v>73</v>
      </c>
      <c r="E6062" t="s">
        <v>76</v>
      </c>
      <c r="F6062">
        <v>1</v>
      </c>
    </row>
    <row r="6063" spans="1:6" x14ac:dyDescent="0.35">
      <c r="A6063" t="s">
        <v>6142</v>
      </c>
      <c r="B6063">
        <v>1994</v>
      </c>
      <c r="C6063" t="s">
        <v>56</v>
      </c>
      <c r="D6063" t="s">
        <v>73</v>
      </c>
      <c r="E6063" t="s">
        <v>76</v>
      </c>
      <c r="F6063">
        <v>1</v>
      </c>
    </row>
    <row r="6064" spans="1:6" x14ac:dyDescent="0.35">
      <c r="A6064" t="s">
        <v>6143</v>
      </c>
      <c r="B6064">
        <v>1994</v>
      </c>
      <c r="C6064" t="s">
        <v>56</v>
      </c>
      <c r="D6064" t="s">
        <v>117</v>
      </c>
      <c r="E6064" t="s">
        <v>76</v>
      </c>
      <c r="F6064">
        <v>1</v>
      </c>
    </row>
    <row r="6065" spans="1:6" x14ac:dyDescent="0.35">
      <c r="A6065" t="s">
        <v>6144</v>
      </c>
      <c r="B6065">
        <v>1994</v>
      </c>
      <c r="C6065" t="s">
        <v>56</v>
      </c>
      <c r="D6065" t="s">
        <v>73</v>
      </c>
      <c r="E6065" t="s">
        <v>76</v>
      </c>
      <c r="F6065">
        <v>1</v>
      </c>
    </row>
    <row r="6066" spans="1:6" x14ac:dyDescent="0.35">
      <c r="A6066" t="s">
        <v>6145</v>
      </c>
      <c r="B6066">
        <v>1994</v>
      </c>
      <c r="C6066" t="s">
        <v>56</v>
      </c>
      <c r="D6066" t="s">
        <v>73</v>
      </c>
      <c r="E6066" t="s">
        <v>76</v>
      </c>
      <c r="F6066">
        <v>1</v>
      </c>
    </row>
    <row r="6067" spans="1:6" x14ac:dyDescent="0.35">
      <c r="A6067" t="s">
        <v>6146</v>
      </c>
      <c r="B6067">
        <v>1994</v>
      </c>
      <c r="C6067" t="s">
        <v>56</v>
      </c>
      <c r="D6067" t="s">
        <v>73</v>
      </c>
      <c r="E6067" t="s">
        <v>76</v>
      </c>
      <c r="F6067">
        <v>1</v>
      </c>
    </row>
    <row r="6068" spans="1:6" x14ac:dyDescent="0.35">
      <c r="A6068" t="s">
        <v>6147</v>
      </c>
      <c r="B6068">
        <v>1994</v>
      </c>
      <c r="C6068" t="s">
        <v>56</v>
      </c>
      <c r="D6068" t="s">
        <v>117</v>
      </c>
      <c r="E6068" t="s">
        <v>76</v>
      </c>
      <c r="F6068">
        <v>1</v>
      </c>
    </row>
    <row r="6069" spans="1:6" x14ac:dyDescent="0.35">
      <c r="A6069" t="s">
        <v>6148</v>
      </c>
      <c r="B6069">
        <v>1994</v>
      </c>
      <c r="C6069" t="s">
        <v>55</v>
      </c>
      <c r="D6069" t="s">
        <v>73</v>
      </c>
      <c r="E6069" t="s">
        <v>76</v>
      </c>
      <c r="F6069">
        <v>1</v>
      </c>
    </row>
    <row r="6070" spans="1:6" x14ac:dyDescent="0.35">
      <c r="A6070" t="s">
        <v>6149</v>
      </c>
      <c r="B6070">
        <v>1994</v>
      </c>
      <c r="C6070" t="s">
        <v>55</v>
      </c>
      <c r="D6070" t="s">
        <v>117</v>
      </c>
      <c r="E6070" t="s">
        <v>76</v>
      </c>
      <c r="F6070">
        <v>0</v>
      </c>
    </row>
    <row r="6071" spans="1:6" x14ac:dyDescent="0.35">
      <c r="A6071" t="s">
        <v>6150</v>
      </c>
      <c r="B6071">
        <v>1994</v>
      </c>
      <c r="C6071" t="s">
        <v>56</v>
      </c>
      <c r="D6071" t="s">
        <v>73</v>
      </c>
      <c r="E6071" t="s">
        <v>76</v>
      </c>
      <c r="F6071">
        <v>1</v>
      </c>
    </row>
    <row r="6072" spans="1:6" x14ac:dyDescent="0.35">
      <c r="A6072" t="s">
        <v>6151</v>
      </c>
      <c r="B6072">
        <v>1994</v>
      </c>
      <c r="C6072" t="s">
        <v>56</v>
      </c>
      <c r="D6072" t="s">
        <v>73</v>
      </c>
      <c r="E6072" t="s">
        <v>76</v>
      </c>
      <c r="F6072">
        <v>1</v>
      </c>
    </row>
    <row r="6073" spans="1:6" x14ac:dyDescent="0.35">
      <c r="A6073" t="s">
        <v>6152</v>
      </c>
      <c r="B6073">
        <v>1994</v>
      </c>
      <c r="C6073" t="s">
        <v>56</v>
      </c>
      <c r="D6073" t="s">
        <v>117</v>
      </c>
      <c r="E6073" t="s">
        <v>76</v>
      </c>
      <c r="F6073">
        <v>1</v>
      </c>
    </row>
    <row r="6074" spans="1:6" x14ac:dyDescent="0.35">
      <c r="A6074" t="s">
        <v>6153</v>
      </c>
      <c r="B6074">
        <v>1994</v>
      </c>
      <c r="C6074" t="s">
        <v>56</v>
      </c>
      <c r="D6074" t="s">
        <v>117</v>
      </c>
      <c r="E6074" t="s">
        <v>76</v>
      </c>
      <c r="F6074">
        <v>1</v>
      </c>
    </row>
    <row r="6075" spans="1:6" x14ac:dyDescent="0.35">
      <c r="A6075" t="s">
        <v>6154</v>
      </c>
      <c r="B6075">
        <v>1994</v>
      </c>
      <c r="C6075" t="s">
        <v>56</v>
      </c>
      <c r="D6075" t="s">
        <v>117</v>
      </c>
      <c r="E6075" t="s">
        <v>76</v>
      </c>
      <c r="F6075">
        <v>1</v>
      </c>
    </row>
    <row r="6076" spans="1:6" x14ac:dyDescent="0.35">
      <c r="A6076" t="s">
        <v>6155</v>
      </c>
      <c r="B6076">
        <v>1994</v>
      </c>
      <c r="C6076" t="s">
        <v>54</v>
      </c>
      <c r="D6076" t="s">
        <v>73</v>
      </c>
      <c r="E6076" t="s">
        <v>76</v>
      </c>
      <c r="F6076">
        <v>1</v>
      </c>
    </row>
    <row r="6077" spans="1:6" x14ac:dyDescent="0.35">
      <c r="A6077" t="s">
        <v>6156</v>
      </c>
      <c r="B6077">
        <v>1994</v>
      </c>
      <c r="C6077" t="s">
        <v>54</v>
      </c>
      <c r="D6077" t="s">
        <v>73</v>
      </c>
      <c r="E6077" t="s">
        <v>76</v>
      </c>
      <c r="F6077">
        <v>1</v>
      </c>
    </row>
    <row r="6078" spans="1:6" x14ac:dyDescent="0.35">
      <c r="A6078" t="s">
        <v>6157</v>
      </c>
      <c r="B6078">
        <v>1994</v>
      </c>
      <c r="C6078" t="s">
        <v>54</v>
      </c>
      <c r="D6078" t="s">
        <v>73</v>
      </c>
      <c r="E6078" t="s">
        <v>76</v>
      </c>
      <c r="F6078">
        <v>1</v>
      </c>
    </row>
    <row r="6079" spans="1:6" x14ac:dyDescent="0.35">
      <c r="A6079" t="s">
        <v>6158</v>
      </c>
      <c r="B6079">
        <v>1994</v>
      </c>
      <c r="C6079" t="s">
        <v>54</v>
      </c>
      <c r="D6079" t="s">
        <v>73</v>
      </c>
      <c r="E6079" t="s">
        <v>406</v>
      </c>
      <c r="F6079">
        <v>1</v>
      </c>
    </row>
    <row r="6080" spans="1:6" x14ac:dyDescent="0.35">
      <c r="A6080" t="s">
        <v>6159</v>
      </c>
      <c r="B6080">
        <v>1994</v>
      </c>
      <c r="C6080" t="s">
        <v>56</v>
      </c>
      <c r="D6080" t="s">
        <v>117</v>
      </c>
      <c r="E6080" t="s">
        <v>406</v>
      </c>
      <c r="F6080">
        <v>1</v>
      </c>
    </row>
    <row r="6081" spans="1:6" x14ac:dyDescent="0.35">
      <c r="A6081" t="s">
        <v>6160</v>
      </c>
      <c r="B6081">
        <v>1994</v>
      </c>
      <c r="C6081" t="s">
        <v>56</v>
      </c>
      <c r="D6081" t="s">
        <v>73</v>
      </c>
      <c r="E6081" t="s">
        <v>406</v>
      </c>
      <c r="F6081">
        <v>1</v>
      </c>
    </row>
    <row r="6082" spans="1:6" x14ac:dyDescent="0.35">
      <c r="A6082" t="s">
        <v>6161</v>
      </c>
      <c r="B6082">
        <v>1994</v>
      </c>
      <c r="C6082" t="s">
        <v>56</v>
      </c>
      <c r="D6082" t="s">
        <v>73</v>
      </c>
      <c r="E6082" t="s">
        <v>406</v>
      </c>
      <c r="F6082">
        <v>1</v>
      </c>
    </row>
    <row r="6083" spans="1:6" x14ac:dyDescent="0.35">
      <c r="A6083" t="s">
        <v>6162</v>
      </c>
      <c r="B6083">
        <v>1994</v>
      </c>
      <c r="C6083" t="s">
        <v>56</v>
      </c>
      <c r="D6083" t="s">
        <v>73</v>
      </c>
      <c r="E6083" t="s">
        <v>406</v>
      </c>
      <c r="F6083">
        <v>1</v>
      </c>
    </row>
    <row r="6084" spans="1:6" x14ac:dyDescent="0.35">
      <c r="A6084" t="s">
        <v>6163</v>
      </c>
      <c r="B6084">
        <v>1994</v>
      </c>
      <c r="C6084" t="s">
        <v>56</v>
      </c>
      <c r="D6084" t="s">
        <v>73</v>
      </c>
      <c r="E6084" t="s">
        <v>406</v>
      </c>
      <c r="F6084">
        <v>1</v>
      </c>
    </row>
    <row r="6085" spans="1:6" x14ac:dyDescent="0.35">
      <c r="A6085" t="s">
        <v>6164</v>
      </c>
      <c r="B6085">
        <v>1994</v>
      </c>
      <c r="C6085" t="s">
        <v>54</v>
      </c>
      <c r="D6085" t="s">
        <v>73</v>
      </c>
      <c r="E6085" t="s">
        <v>406</v>
      </c>
      <c r="F6085">
        <v>1</v>
      </c>
    </row>
    <row r="6086" spans="1:6" x14ac:dyDescent="0.35">
      <c r="A6086" t="s">
        <v>6165</v>
      </c>
      <c r="B6086">
        <v>1994</v>
      </c>
      <c r="C6086" t="s">
        <v>56</v>
      </c>
      <c r="D6086" t="s">
        <v>117</v>
      </c>
      <c r="E6086" t="s">
        <v>406</v>
      </c>
      <c r="F6086">
        <v>1</v>
      </c>
    </row>
    <row r="6087" spans="1:6" x14ac:dyDescent="0.35">
      <c r="A6087" t="s">
        <v>6166</v>
      </c>
      <c r="B6087">
        <v>1994</v>
      </c>
      <c r="C6087" t="s">
        <v>56</v>
      </c>
      <c r="D6087" t="s">
        <v>73</v>
      </c>
      <c r="E6087" t="s">
        <v>406</v>
      </c>
      <c r="F6087">
        <v>1</v>
      </c>
    </row>
    <row r="6088" spans="1:6" x14ac:dyDescent="0.35">
      <c r="A6088" t="s">
        <v>6167</v>
      </c>
      <c r="B6088">
        <v>1994</v>
      </c>
      <c r="C6088" t="s">
        <v>56</v>
      </c>
      <c r="D6088" t="s">
        <v>73</v>
      </c>
      <c r="E6088" t="s">
        <v>406</v>
      </c>
      <c r="F6088">
        <v>1</v>
      </c>
    </row>
    <row r="6089" spans="1:6" x14ac:dyDescent="0.35">
      <c r="A6089" t="s">
        <v>6168</v>
      </c>
      <c r="B6089">
        <v>1994</v>
      </c>
      <c r="C6089" t="s">
        <v>56</v>
      </c>
      <c r="D6089" t="s">
        <v>73</v>
      </c>
      <c r="E6089" t="s">
        <v>406</v>
      </c>
      <c r="F6089">
        <v>1</v>
      </c>
    </row>
    <row r="6090" spans="1:6" x14ac:dyDescent="0.35">
      <c r="A6090" t="s">
        <v>6169</v>
      </c>
      <c r="B6090">
        <v>1994</v>
      </c>
      <c r="C6090" t="s">
        <v>56</v>
      </c>
      <c r="D6090" t="s">
        <v>73</v>
      </c>
      <c r="E6090" t="s">
        <v>406</v>
      </c>
      <c r="F6090">
        <v>1</v>
      </c>
    </row>
    <row r="6091" spans="1:6" x14ac:dyDescent="0.35">
      <c r="A6091" t="s">
        <v>6170</v>
      </c>
      <c r="B6091">
        <v>1994</v>
      </c>
      <c r="C6091" t="s">
        <v>56</v>
      </c>
      <c r="D6091" t="s">
        <v>73</v>
      </c>
      <c r="E6091" t="s">
        <v>406</v>
      </c>
      <c r="F6091">
        <v>1</v>
      </c>
    </row>
    <row r="6092" spans="1:6" x14ac:dyDescent="0.35">
      <c r="A6092" t="s">
        <v>6171</v>
      </c>
      <c r="B6092">
        <v>1994</v>
      </c>
      <c r="C6092" t="s">
        <v>55</v>
      </c>
      <c r="D6092" t="s">
        <v>73</v>
      </c>
      <c r="E6092" t="s">
        <v>406</v>
      </c>
      <c r="F6092">
        <v>1</v>
      </c>
    </row>
    <row r="6093" spans="1:6" x14ac:dyDescent="0.35">
      <c r="A6093" t="s">
        <v>6172</v>
      </c>
      <c r="B6093">
        <v>1994</v>
      </c>
      <c r="C6093" t="s">
        <v>55</v>
      </c>
      <c r="D6093" t="s">
        <v>117</v>
      </c>
      <c r="E6093" t="s">
        <v>406</v>
      </c>
      <c r="F6093">
        <v>0</v>
      </c>
    </row>
    <row r="6094" spans="1:6" x14ac:dyDescent="0.35">
      <c r="A6094" t="s">
        <v>6173</v>
      </c>
      <c r="B6094">
        <v>1994</v>
      </c>
      <c r="C6094" t="s">
        <v>55</v>
      </c>
      <c r="D6094" t="s">
        <v>117</v>
      </c>
      <c r="E6094" t="s">
        <v>406</v>
      </c>
      <c r="F6094">
        <v>0</v>
      </c>
    </row>
    <row r="6095" spans="1:6" x14ac:dyDescent="0.35">
      <c r="A6095" t="s">
        <v>6174</v>
      </c>
      <c r="B6095">
        <v>1994</v>
      </c>
      <c r="C6095" t="s">
        <v>56</v>
      </c>
      <c r="D6095" t="s">
        <v>73</v>
      </c>
      <c r="E6095" t="s">
        <v>406</v>
      </c>
      <c r="F6095">
        <v>1</v>
      </c>
    </row>
    <row r="6096" spans="1:6" x14ac:dyDescent="0.35">
      <c r="A6096" t="s">
        <v>6175</v>
      </c>
      <c r="B6096">
        <v>1994</v>
      </c>
      <c r="C6096" t="s">
        <v>56</v>
      </c>
      <c r="D6096" t="s">
        <v>117</v>
      </c>
      <c r="E6096" t="s">
        <v>406</v>
      </c>
      <c r="F6096">
        <v>1</v>
      </c>
    </row>
    <row r="6097" spans="1:6" x14ac:dyDescent="0.35">
      <c r="A6097" t="s">
        <v>6176</v>
      </c>
      <c r="B6097">
        <v>1994</v>
      </c>
      <c r="C6097" t="s">
        <v>56</v>
      </c>
      <c r="D6097" t="s">
        <v>117</v>
      </c>
      <c r="E6097" t="s">
        <v>406</v>
      </c>
      <c r="F6097">
        <v>1</v>
      </c>
    </row>
    <row r="6098" spans="1:6" x14ac:dyDescent="0.35">
      <c r="A6098" t="s">
        <v>6177</v>
      </c>
      <c r="B6098">
        <v>1994</v>
      </c>
      <c r="C6098" t="s">
        <v>56</v>
      </c>
      <c r="D6098" t="s">
        <v>73</v>
      </c>
      <c r="E6098" t="s">
        <v>406</v>
      </c>
      <c r="F6098">
        <v>1</v>
      </c>
    </row>
    <row r="6099" spans="1:6" x14ac:dyDescent="0.35">
      <c r="A6099" t="s">
        <v>6178</v>
      </c>
      <c r="B6099">
        <v>1994</v>
      </c>
      <c r="C6099" t="s">
        <v>56</v>
      </c>
      <c r="D6099" t="s">
        <v>117</v>
      </c>
      <c r="E6099" t="s">
        <v>406</v>
      </c>
      <c r="F6099">
        <v>1</v>
      </c>
    </row>
    <row r="6100" spans="1:6" x14ac:dyDescent="0.35">
      <c r="A6100" t="s">
        <v>6179</v>
      </c>
      <c r="B6100">
        <v>1994</v>
      </c>
      <c r="C6100" t="s">
        <v>56</v>
      </c>
      <c r="D6100" t="s">
        <v>73</v>
      </c>
      <c r="E6100" t="s">
        <v>406</v>
      </c>
      <c r="F6100">
        <v>1</v>
      </c>
    </row>
    <row r="6101" spans="1:6" x14ac:dyDescent="0.35">
      <c r="A6101" t="s">
        <v>6180</v>
      </c>
      <c r="B6101">
        <v>1994</v>
      </c>
      <c r="C6101" t="s">
        <v>56</v>
      </c>
      <c r="D6101" t="s">
        <v>117</v>
      </c>
      <c r="E6101" t="s">
        <v>406</v>
      </c>
      <c r="F6101">
        <v>1</v>
      </c>
    </row>
    <row r="6102" spans="1:6" x14ac:dyDescent="0.35">
      <c r="A6102" t="s">
        <v>6181</v>
      </c>
      <c r="B6102">
        <v>1994</v>
      </c>
      <c r="C6102" t="s">
        <v>56</v>
      </c>
      <c r="D6102" t="s">
        <v>73</v>
      </c>
      <c r="E6102" t="s">
        <v>406</v>
      </c>
      <c r="F6102">
        <v>1</v>
      </c>
    </row>
    <row r="6103" spans="1:6" x14ac:dyDescent="0.35">
      <c r="A6103" t="s">
        <v>6182</v>
      </c>
      <c r="B6103">
        <v>1994</v>
      </c>
      <c r="C6103" t="s">
        <v>56</v>
      </c>
      <c r="D6103" t="s">
        <v>117</v>
      </c>
      <c r="E6103" t="s">
        <v>406</v>
      </c>
      <c r="F6103">
        <v>1</v>
      </c>
    </row>
    <row r="6104" spans="1:6" x14ac:dyDescent="0.35">
      <c r="A6104" t="s">
        <v>6183</v>
      </c>
      <c r="B6104">
        <v>1994</v>
      </c>
      <c r="C6104" t="s">
        <v>56</v>
      </c>
      <c r="D6104" t="s">
        <v>73</v>
      </c>
      <c r="E6104" t="s">
        <v>406</v>
      </c>
      <c r="F6104">
        <v>1</v>
      </c>
    </row>
    <row r="6105" spans="1:6" x14ac:dyDescent="0.35">
      <c r="A6105" t="s">
        <v>6184</v>
      </c>
      <c r="B6105">
        <v>1994</v>
      </c>
      <c r="C6105" t="s">
        <v>56</v>
      </c>
      <c r="D6105" t="s">
        <v>73</v>
      </c>
      <c r="E6105" t="s">
        <v>406</v>
      </c>
      <c r="F6105">
        <v>1</v>
      </c>
    </row>
    <row r="6106" spans="1:6" x14ac:dyDescent="0.35">
      <c r="A6106" t="s">
        <v>6185</v>
      </c>
      <c r="B6106">
        <v>1994</v>
      </c>
      <c r="C6106" t="s">
        <v>56</v>
      </c>
      <c r="D6106" t="s">
        <v>73</v>
      </c>
      <c r="E6106" t="s">
        <v>406</v>
      </c>
      <c r="F6106">
        <v>1</v>
      </c>
    </row>
    <row r="6107" spans="1:6" x14ac:dyDescent="0.35">
      <c r="A6107" t="s">
        <v>6186</v>
      </c>
      <c r="B6107">
        <v>1994</v>
      </c>
      <c r="C6107" t="s">
        <v>56</v>
      </c>
      <c r="D6107" t="s">
        <v>117</v>
      </c>
      <c r="E6107" t="s">
        <v>406</v>
      </c>
      <c r="F6107">
        <v>1</v>
      </c>
    </row>
    <row r="6108" spans="1:6" x14ac:dyDescent="0.35">
      <c r="A6108" t="s">
        <v>6187</v>
      </c>
      <c r="B6108">
        <v>1994</v>
      </c>
      <c r="C6108" t="s">
        <v>56</v>
      </c>
      <c r="D6108" t="s">
        <v>117</v>
      </c>
      <c r="E6108" t="s">
        <v>406</v>
      </c>
      <c r="F6108">
        <v>1</v>
      </c>
    </row>
    <row r="6109" spans="1:6" x14ac:dyDescent="0.35">
      <c r="A6109" t="s">
        <v>6188</v>
      </c>
      <c r="B6109">
        <v>1994</v>
      </c>
      <c r="C6109" t="s">
        <v>56</v>
      </c>
      <c r="D6109" t="s">
        <v>73</v>
      </c>
      <c r="E6109" t="s">
        <v>406</v>
      </c>
      <c r="F6109">
        <v>1</v>
      </c>
    </row>
    <row r="6110" spans="1:6" x14ac:dyDescent="0.35">
      <c r="A6110" t="s">
        <v>6189</v>
      </c>
      <c r="B6110">
        <v>1994</v>
      </c>
      <c r="C6110" t="s">
        <v>56</v>
      </c>
      <c r="D6110" t="s">
        <v>117</v>
      </c>
      <c r="E6110" t="s">
        <v>406</v>
      </c>
      <c r="F6110">
        <v>1</v>
      </c>
    </row>
    <row r="6111" spans="1:6" x14ac:dyDescent="0.35">
      <c r="A6111" t="s">
        <v>6190</v>
      </c>
      <c r="B6111">
        <v>1994</v>
      </c>
      <c r="C6111" t="s">
        <v>56</v>
      </c>
      <c r="D6111" t="s">
        <v>73</v>
      </c>
      <c r="E6111" t="s">
        <v>406</v>
      </c>
      <c r="F6111">
        <v>1</v>
      </c>
    </row>
    <row r="6112" spans="1:6" x14ac:dyDescent="0.35">
      <c r="A6112" t="s">
        <v>6191</v>
      </c>
      <c r="B6112">
        <v>1994</v>
      </c>
      <c r="C6112" t="s">
        <v>54</v>
      </c>
      <c r="D6112" t="s">
        <v>73</v>
      </c>
      <c r="E6112" t="s">
        <v>406</v>
      </c>
      <c r="F6112">
        <v>1</v>
      </c>
    </row>
    <row r="6113" spans="1:6" x14ac:dyDescent="0.35">
      <c r="A6113" t="s">
        <v>6192</v>
      </c>
      <c r="B6113">
        <v>1995</v>
      </c>
      <c r="C6113" t="s">
        <v>54</v>
      </c>
      <c r="D6113" t="s">
        <v>73</v>
      </c>
      <c r="E6113" t="s">
        <v>270</v>
      </c>
      <c r="F6113">
        <v>1</v>
      </c>
    </row>
    <row r="6114" spans="1:6" x14ac:dyDescent="0.35">
      <c r="A6114" t="s">
        <v>6193</v>
      </c>
      <c r="B6114">
        <v>1995</v>
      </c>
      <c r="C6114" t="s">
        <v>54</v>
      </c>
      <c r="D6114" t="s">
        <v>73</v>
      </c>
      <c r="E6114" t="s">
        <v>270</v>
      </c>
      <c r="F6114">
        <v>1</v>
      </c>
    </row>
    <row r="6115" spans="1:6" x14ac:dyDescent="0.35">
      <c r="A6115" t="s">
        <v>6194</v>
      </c>
      <c r="B6115">
        <v>1995</v>
      </c>
      <c r="C6115" t="s">
        <v>54</v>
      </c>
      <c r="D6115" t="s">
        <v>73</v>
      </c>
      <c r="E6115" t="s">
        <v>270</v>
      </c>
      <c r="F6115">
        <v>1</v>
      </c>
    </row>
    <row r="6116" spans="1:6" x14ac:dyDescent="0.35">
      <c r="A6116" t="s">
        <v>6195</v>
      </c>
      <c r="B6116">
        <v>1995</v>
      </c>
      <c r="C6116" t="s">
        <v>56</v>
      </c>
      <c r="D6116" t="s">
        <v>73</v>
      </c>
      <c r="E6116" t="s">
        <v>270</v>
      </c>
      <c r="F6116">
        <v>1</v>
      </c>
    </row>
    <row r="6117" spans="1:6" x14ac:dyDescent="0.35">
      <c r="A6117" t="s">
        <v>6196</v>
      </c>
      <c r="B6117">
        <v>1995</v>
      </c>
      <c r="C6117" t="s">
        <v>56</v>
      </c>
      <c r="D6117" t="s">
        <v>73</v>
      </c>
      <c r="E6117" t="s">
        <v>270</v>
      </c>
      <c r="F6117">
        <v>1</v>
      </c>
    </row>
    <row r="6118" spans="1:6" x14ac:dyDescent="0.35">
      <c r="A6118" t="s">
        <v>6197</v>
      </c>
      <c r="B6118">
        <v>1995</v>
      </c>
      <c r="C6118" t="s">
        <v>56</v>
      </c>
      <c r="D6118" t="s">
        <v>117</v>
      </c>
      <c r="E6118" t="s">
        <v>270</v>
      </c>
      <c r="F6118">
        <v>1</v>
      </c>
    </row>
    <row r="6119" spans="1:6" x14ac:dyDescent="0.35">
      <c r="A6119" t="s">
        <v>6198</v>
      </c>
      <c r="B6119">
        <v>1995</v>
      </c>
      <c r="C6119" t="s">
        <v>56</v>
      </c>
      <c r="D6119" t="s">
        <v>73</v>
      </c>
      <c r="E6119" t="s">
        <v>270</v>
      </c>
      <c r="F6119">
        <v>1</v>
      </c>
    </row>
    <row r="6120" spans="1:6" x14ac:dyDescent="0.35">
      <c r="A6120" t="s">
        <v>6199</v>
      </c>
      <c r="B6120">
        <v>1995</v>
      </c>
      <c r="C6120" t="s">
        <v>56</v>
      </c>
      <c r="D6120" t="s">
        <v>73</v>
      </c>
      <c r="E6120" t="s">
        <v>270</v>
      </c>
      <c r="F6120">
        <v>1</v>
      </c>
    </row>
    <row r="6121" spans="1:6" x14ac:dyDescent="0.35">
      <c r="A6121" t="s">
        <v>6200</v>
      </c>
      <c r="B6121">
        <v>1995</v>
      </c>
      <c r="C6121" t="s">
        <v>56</v>
      </c>
      <c r="D6121" t="s">
        <v>73</v>
      </c>
      <c r="E6121" t="s">
        <v>270</v>
      </c>
      <c r="F6121">
        <v>1</v>
      </c>
    </row>
    <row r="6122" spans="1:6" x14ac:dyDescent="0.35">
      <c r="A6122" t="s">
        <v>6201</v>
      </c>
      <c r="B6122">
        <v>1995</v>
      </c>
      <c r="C6122" t="s">
        <v>56</v>
      </c>
      <c r="D6122" t="s">
        <v>117</v>
      </c>
      <c r="E6122" t="s">
        <v>270</v>
      </c>
      <c r="F6122">
        <v>1</v>
      </c>
    </row>
    <row r="6123" spans="1:6" x14ac:dyDescent="0.35">
      <c r="A6123" t="s">
        <v>6202</v>
      </c>
      <c r="B6123">
        <v>1995</v>
      </c>
      <c r="C6123" t="s">
        <v>56</v>
      </c>
      <c r="D6123" t="s">
        <v>117</v>
      </c>
      <c r="E6123" t="s">
        <v>270</v>
      </c>
      <c r="F6123">
        <v>1</v>
      </c>
    </row>
    <row r="6124" spans="1:6" x14ac:dyDescent="0.35">
      <c r="A6124" t="s">
        <v>6203</v>
      </c>
      <c r="B6124">
        <v>1995</v>
      </c>
      <c r="C6124" t="s">
        <v>56</v>
      </c>
      <c r="D6124" t="s">
        <v>73</v>
      </c>
      <c r="E6124" t="s">
        <v>270</v>
      </c>
      <c r="F6124">
        <v>1</v>
      </c>
    </row>
    <row r="6125" spans="1:6" x14ac:dyDescent="0.35">
      <c r="A6125" t="s">
        <v>6204</v>
      </c>
      <c r="B6125">
        <v>1995</v>
      </c>
      <c r="C6125" t="s">
        <v>56</v>
      </c>
      <c r="D6125" t="s">
        <v>73</v>
      </c>
      <c r="E6125" t="s">
        <v>270</v>
      </c>
      <c r="F6125">
        <v>1</v>
      </c>
    </row>
    <row r="6126" spans="1:6" x14ac:dyDescent="0.35">
      <c r="A6126" t="s">
        <v>6205</v>
      </c>
      <c r="B6126">
        <v>1995</v>
      </c>
      <c r="C6126" t="s">
        <v>54</v>
      </c>
      <c r="D6126" t="s">
        <v>73</v>
      </c>
      <c r="E6126" t="s">
        <v>270</v>
      </c>
      <c r="F6126">
        <v>1</v>
      </c>
    </row>
    <row r="6127" spans="1:6" x14ac:dyDescent="0.35">
      <c r="A6127" t="s">
        <v>6206</v>
      </c>
      <c r="B6127">
        <v>1995</v>
      </c>
      <c r="C6127" t="s">
        <v>56</v>
      </c>
      <c r="D6127" t="s">
        <v>73</v>
      </c>
      <c r="E6127" t="s">
        <v>270</v>
      </c>
      <c r="F6127">
        <v>1</v>
      </c>
    </row>
    <row r="6128" spans="1:6" x14ac:dyDescent="0.35">
      <c r="A6128" t="s">
        <v>6207</v>
      </c>
      <c r="B6128">
        <v>1995</v>
      </c>
      <c r="C6128" t="s">
        <v>56</v>
      </c>
      <c r="D6128" t="s">
        <v>117</v>
      </c>
      <c r="E6128" t="s">
        <v>270</v>
      </c>
      <c r="F6128">
        <v>1</v>
      </c>
    </row>
    <row r="6129" spans="1:6" x14ac:dyDescent="0.35">
      <c r="A6129" t="s">
        <v>6208</v>
      </c>
      <c r="B6129">
        <v>1995</v>
      </c>
      <c r="C6129" t="s">
        <v>56</v>
      </c>
      <c r="D6129" t="s">
        <v>73</v>
      </c>
      <c r="E6129" t="s">
        <v>270</v>
      </c>
      <c r="F6129">
        <v>1</v>
      </c>
    </row>
    <row r="6130" spans="1:6" x14ac:dyDescent="0.35">
      <c r="A6130" t="s">
        <v>6209</v>
      </c>
      <c r="B6130">
        <v>1995</v>
      </c>
      <c r="C6130" t="s">
        <v>56</v>
      </c>
      <c r="D6130" t="s">
        <v>73</v>
      </c>
      <c r="E6130" t="s">
        <v>270</v>
      </c>
      <c r="F6130">
        <v>1</v>
      </c>
    </row>
    <row r="6131" spans="1:6" x14ac:dyDescent="0.35">
      <c r="A6131" t="s">
        <v>6210</v>
      </c>
      <c r="B6131">
        <v>1995</v>
      </c>
      <c r="C6131" t="s">
        <v>56</v>
      </c>
      <c r="D6131" t="s">
        <v>73</v>
      </c>
      <c r="E6131" t="s">
        <v>270</v>
      </c>
      <c r="F6131">
        <v>1</v>
      </c>
    </row>
    <row r="6132" spans="1:6" x14ac:dyDescent="0.35">
      <c r="A6132" t="s">
        <v>6211</v>
      </c>
      <c r="B6132">
        <v>1995</v>
      </c>
      <c r="C6132" t="s">
        <v>56</v>
      </c>
      <c r="D6132" t="s">
        <v>73</v>
      </c>
      <c r="E6132" t="s">
        <v>270</v>
      </c>
      <c r="F6132">
        <v>1</v>
      </c>
    </row>
    <row r="6133" spans="1:6" x14ac:dyDescent="0.35">
      <c r="A6133" t="s">
        <v>6212</v>
      </c>
      <c r="B6133">
        <v>1995</v>
      </c>
      <c r="C6133" t="s">
        <v>54</v>
      </c>
      <c r="D6133" t="s">
        <v>73</v>
      </c>
      <c r="E6133" t="s">
        <v>270</v>
      </c>
      <c r="F6133">
        <v>1</v>
      </c>
    </row>
    <row r="6134" spans="1:6" x14ac:dyDescent="0.35">
      <c r="A6134" t="s">
        <v>6213</v>
      </c>
      <c r="B6134">
        <v>1995</v>
      </c>
      <c r="C6134" t="s">
        <v>55</v>
      </c>
      <c r="D6134" t="s">
        <v>73</v>
      </c>
      <c r="E6134" t="s">
        <v>74</v>
      </c>
      <c r="F6134">
        <v>1</v>
      </c>
    </row>
    <row r="6135" spans="1:6" x14ac:dyDescent="0.35">
      <c r="A6135" t="s">
        <v>6214</v>
      </c>
      <c r="B6135">
        <v>1995</v>
      </c>
      <c r="C6135" t="s">
        <v>56</v>
      </c>
      <c r="D6135" t="s">
        <v>73</v>
      </c>
      <c r="E6135" t="s">
        <v>74</v>
      </c>
      <c r="F6135">
        <v>1</v>
      </c>
    </row>
    <row r="6136" spans="1:6" x14ac:dyDescent="0.35">
      <c r="A6136" t="s">
        <v>6215</v>
      </c>
      <c r="B6136">
        <v>1995</v>
      </c>
      <c r="C6136" t="s">
        <v>56</v>
      </c>
      <c r="D6136" t="s">
        <v>117</v>
      </c>
      <c r="E6136" t="s">
        <v>74</v>
      </c>
      <c r="F6136">
        <v>1</v>
      </c>
    </row>
    <row r="6137" spans="1:6" x14ac:dyDescent="0.35">
      <c r="A6137" t="s">
        <v>6216</v>
      </c>
      <c r="B6137">
        <v>1995</v>
      </c>
      <c r="C6137" t="s">
        <v>56</v>
      </c>
      <c r="D6137" t="s">
        <v>73</v>
      </c>
      <c r="E6137" t="s">
        <v>74</v>
      </c>
      <c r="F6137">
        <v>1</v>
      </c>
    </row>
    <row r="6138" spans="1:6" x14ac:dyDescent="0.35">
      <c r="A6138" t="s">
        <v>6217</v>
      </c>
      <c r="B6138">
        <v>1995</v>
      </c>
      <c r="C6138" t="s">
        <v>56</v>
      </c>
      <c r="D6138" t="s">
        <v>117</v>
      </c>
      <c r="E6138" t="s">
        <v>74</v>
      </c>
      <c r="F6138">
        <v>1</v>
      </c>
    </row>
    <row r="6139" spans="1:6" x14ac:dyDescent="0.35">
      <c r="A6139" t="s">
        <v>6218</v>
      </c>
      <c r="B6139">
        <v>1995</v>
      </c>
      <c r="C6139" t="s">
        <v>56</v>
      </c>
      <c r="D6139" t="s">
        <v>117</v>
      </c>
      <c r="E6139" t="s">
        <v>74</v>
      </c>
      <c r="F6139">
        <v>1</v>
      </c>
    </row>
    <row r="6140" spans="1:6" x14ac:dyDescent="0.35">
      <c r="A6140" t="s">
        <v>6219</v>
      </c>
      <c r="B6140">
        <v>1995</v>
      </c>
      <c r="C6140" t="s">
        <v>56</v>
      </c>
      <c r="D6140" t="s">
        <v>73</v>
      </c>
      <c r="E6140" t="s">
        <v>74</v>
      </c>
      <c r="F6140">
        <v>1</v>
      </c>
    </row>
    <row r="6141" spans="1:6" x14ac:dyDescent="0.35">
      <c r="A6141" t="s">
        <v>6220</v>
      </c>
      <c r="B6141">
        <v>1995</v>
      </c>
      <c r="C6141" t="s">
        <v>56</v>
      </c>
      <c r="D6141" t="s">
        <v>117</v>
      </c>
      <c r="E6141" t="s">
        <v>74</v>
      </c>
      <c r="F6141">
        <v>1</v>
      </c>
    </row>
    <row r="6142" spans="1:6" x14ac:dyDescent="0.35">
      <c r="A6142" t="s">
        <v>6221</v>
      </c>
      <c r="B6142">
        <v>1995</v>
      </c>
      <c r="C6142" t="s">
        <v>56</v>
      </c>
      <c r="D6142" t="s">
        <v>117</v>
      </c>
      <c r="E6142" t="s">
        <v>74</v>
      </c>
      <c r="F6142">
        <v>1</v>
      </c>
    </row>
    <row r="6143" spans="1:6" x14ac:dyDescent="0.35">
      <c r="A6143" t="s">
        <v>6222</v>
      </c>
      <c r="B6143">
        <v>1995</v>
      </c>
      <c r="C6143" t="s">
        <v>56</v>
      </c>
      <c r="D6143" t="s">
        <v>73</v>
      </c>
      <c r="E6143" t="s">
        <v>74</v>
      </c>
      <c r="F6143">
        <v>1</v>
      </c>
    </row>
    <row r="6144" spans="1:6" x14ac:dyDescent="0.35">
      <c r="A6144" t="s">
        <v>6223</v>
      </c>
      <c r="B6144">
        <v>1995</v>
      </c>
      <c r="C6144" t="s">
        <v>56</v>
      </c>
      <c r="D6144" t="s">
        <v>73</v>
      </c>
      <c r="E6144" t="s">
        <v>74</v>
      </c>
      <c r="F6144">
        <v>1</v>
      </c>
    </row>
    <row r="6145" spans="1:6" x14ac:dyDescent="0.35">
      <c r="A6145" t="s">
        <v>6224</v>
      </c>
      <c r="B6145">
        <v>1995</v>
      </c>
      <c r="C6145" t="s">
        <v>56</v>
      </c>
      <c r="D6145" t="s">
        <v>117</v>
      </c>
      <c r="E6145" t="s">
        <v>74</v>
      </c>
      <c r="F6145">
        <v>1</v>
      </c>
    </row>
    <row r="6146" spans="1:6" x14ac:dyDescent="0.35">
      <c r="A6146" t="s">
        <v>6225</v>
      </c>
      <c r="B6146">
        <v>1995</v>
      </c>
      <c r="C6146" t="s">
        <v>56</v>
      </c>
      <c r="D6146" t="s">
        <v>73</v>
      </c>
      <c r="E6146" t="s">
        <v>74</v>
      </c>
      <c r="F6146">
        <v>1</v>
      </c>
    </row>
    <row r="6147" spans="1:6" x14ac:dyDescent="0.35">
      <c r="A6147" t="s">
        <v>6226</v>
      </c>
      <c r="B6147">
        <v>1995</v>
      </c>
      <c r="C6147" t="s">
        <v>56</v>
      </c>
      <c r="D6147" t="s">
        <v>117</v>
      </c>
      <c r="E6147" t="s">
        <v>74</v>
      </c>
      <c r="F6147">
        <v>1</v>
      </c>
    </row>
    <row r="6148" spans="1:6" x14ac:dyDescent="0.35">
      <c r="A6148" t="s">
        <v>6227</v>
      </c>
      <c r="B6148">
        <v>1995</v>
      </c>
      <c r="C6148" t="s">
        <v>56</v>
      </c>
      <c r="D6148" t="s">
        <v>117</v>
      </c>
      <c r="E6148" t="s">
        <v>74</v>
      </c>
      <c r="F6148">
        <v>1</v>
      </c>
    </row>
    <row r="6149" spans="1:6" x14ac:dyDescent="0.35">
      <c r="A6149" t="s">
        <v>6228</v>
      </c>
      <c r="B6149">
        <v>1995</v>
      </c>
      <c r="C6149" t="s">
        <v>56</v>
      </c>
      <c r="D6149" t="s">
        <v>73</v>
      </c>
      <c r="E6149" t="s">
        <v>74</v>
      </c>
      <c r="F6149">
        <v>1</v>
      </c>
    </row>
    <row r="6150" spans="1:6" x14ac:dyDescent="0.35">
      <c r="A6150" t="s">
        <v>6229</v>
      </c>
      <c r="B6150">
        <v>1995</v>
      </c>
      <c r="C6150" t="s">
        <v>56</v>
      </c>
      <c r="D6150" t="s">
        <v>117</v>
      </c>
      <c r="E6150" t="s">
        <v>74</v>
      </c>
      <c r="F6150">
        <v>1</v>
      </c>
    </row>
    <row r="6151" spans="1:6" x14ac:dyDescent="0.35">
      <c r="A6151" t="s">
        <v>6230</v>
      </c>
      <c r="B6151">
        <v>1995</v>
      </c>
      <c r="C6151" t="s">
        <v>56</v>
      </c>
      <c r="D6151" t="s">
        <v>117</v>
      </c>
      <c r="E6151" t="s">
        <v>74</v>
      </c>
      <c r="F6151">
        <v>1</v>
      </c>
    </row>
    <row r="6152" spans="1:6" x14ac:dyDescent="0.35">
      <c r="A6152" t="s">
        <v>6231</v>
      </c>
      <c r="B6152">
        <v>1995</v>
      </c>
      <c r="C6152" t="s">
        <v>54</v>
      </c>
      <c r="D6152" t="s">
        <v>73</v>
      </c>
      <c r="E6152" t="s">
        <v>74</v>
      </c>
      <c r="F6152">
        <v>1</v>
      </c>
    </row>
    <row r="6153" spans="1:6" x14ac:dyDescent="0.35">
      <c r="A6153" t="s">
        <v>6232</v>
      </c>
      <c r="B6153">
        <v>1995</v>
      </c>
      <c r="C6153" t="s">
        <v>56</v>
      </c>
      <c r="D6153" t="s">
        <v>117</v>
      </c>
      <c r="E6153" t="s">
        <v>74</v>
      </c>
      <c r="F6153">
        <v>1</v>
      </c>
    </row>
    <row r="6154" spans="1:6" x14ac:dyDescent="0.35">
      <c r="A6154" t="s">
        <v>6233</v>
      </c>
      <c r="B6154">
        <v>1995</v>
      </c>
      <c r="C6154" t="s">
        <v>56</v>
      </c>
      <c r="D6154" t="s">
        <v>73</v>
      </c>
      <c r="E6154" t="s">
        <v>74</v>
      </c>
      <c r="F6154">
        <v>1</v>
      </c>
    </row>
    <row r="6155" spans="1:6" x14ac:dyDescent="0.35">
      <c r="A6155" t="s">
        <v>6234</v>
      </c>
      <c r="B6155">
        <v>1995</v>
      </c>
      <c r="C6155" t="s">
        <v>54</v>
      </c>
      <c r="D6155" t="s">
        <v>73</v>
      </c>
      <c r="E6155" t="s">
        <v>74</v>
      </c>
      <c r="F6155">
        <v>1</v>
      </c>
    </row>
    <row r="6156" spans="1:6" x14ac:dyDescent="0.35">
      <c r="A6156" t="s">
        <v>6235</v>
      </c>
      <c r="B6156">
        <v>1995</v>
      </c>
      <c r="C6156" t="s">
        <v>54</v>
      </c>
      <c r="D6156" t="s">
        <v>73</v>
      </c>
      <c r="E6156" t="s">
        <v>74</v>
      </c>
      <c r="F6156">
        <v>1</v>
      </c>
    </row>
    <row r="6157" spans="1:6" x14ac:dyDescent="0.35">
      <c r="A6157" t="s">
        <v>6236</v>
      </c>
      <c r="B6157">
        <v>1995</v>
      </c>
      <c r="C6157" t="s">
        <v>54</v>
      </c>
      <c r="D6157" t="s">
        <v>73</v>
      </c>
      <c r="E6157" t="s">
        <v>74</v>
      </c>
      <c r="F6157">
        <v>1</v>
      </c>
    </row>
    <row r="6158" spans="1:6" x14ac:dyDescent="0.35">
      <c r="A6158" t="s">
        <v>6237</v>
      </c>
      <c r="B6158">
        <v>1995</v>
      </c>
      <c r="C6158" t="s">
        <v>55</v>
      </c>
      <c r="D6158" t="s">
        <v>117</v>
      </c>
      <c r="E6158" t="s">
        <v>74</v>
      </c>
      <c r="F6158">
        <v>0</v>
      </c>
    </row>
    <row r="6159" spans="1:6" x14ac:dyDescent="0.35">
      <c r="A6159" t="s">
        <v>6238</v>
      </c>
      <c r="B6159">
        <v>1995</v>
      </c>
      <c r="C6159" t="s">
        <v>56</v>
      </c>
      <c r="D6159" t="s">
        <v>73</v>
      </c>
      <c r="E6159" t="s">
        <v>74</v>
      </c>
      <c r="F6159">
        <v>1</v>
      </c>
    </row>
    <row r="6160" spans="1:6" x14ac:dyDescent="0.35">
      <c r="A6160" t="s">
        <v>6239</v>
      </c>
      <c r="B6160">
        <v>1995</v>
      </c>
      <c r="C6160" t="s">
        <v>56</v>
      </c>
      <c r="D6160" t="s">
        <v>73</v>
      </c>
      <c r="E6160" t="s">
        <v>74</v>
      </c>
      <c r="F6160">
        <v>1</v>
      </c>
    </row>
    <row r="6161" spans="1:6" x14ac:dyDescent="0.35">
      <c r="A6161" t="s">
        <v>6240</v>
      </c>
      <c r="B6161">
        <v>1995</v>
      </c>
      <c r="C6161" t="s">
        <v>56</v>
      </c>
      <c r="D6161" t="s">
        <v>73</v>
      </c>
      <c r="E6161" t="s">
        <v>74</v>
      </c>
      <c r="F6161">
        <v>1</v>
      </c>
    </row>
    <row r="6162" spans="1:6" x14ac:dyDescent="0.35">
      <c r="A6162" t="s">
        <v>6241</v>
      </c>
      <c r="B6162">
        <v>1995</v>
      </c>
      <c r="C6162" t="s">
        <v>56</v>
      </c>
      <c r="D6162" t="s">
        <v>73</v>
      </c>
      <c r="E6162" t="s">
        <v>74</v>
      </c>
      <c r="F6162">
        <v>1</v>
      </c>
    </row>
    <row r="6163" spans="1:6" x14ac:dyDescent="0.35">
      <c r="A6163" t="s">
        <v>6242</v>
      </c>
      <c r="B6163">
        <v>1995</v>
      </c>
      <c r="C6163" t="s">
        <v>56</v>
      </c>
      <c r="D6163" t="s">
        <v>73</v>
      </c>
      <c r="E6163" t="s">
        <v>74</v>
      </c>
      <c r="F6163">
        <v>1</v>
      </c>
    </row>
    <row r="6164" spans="1:6" x14ac:dyDescent="0.35">
      <c r="A6164" t="s">
        <v>6243</v>
      </c>
      <c r="B6164">
        <v>1995</v>
      </c>
      <c r="C6164" t="s">
        <v>54</v>
      </c>
      <c r="D6164" t="s">
        <v>73</v>
      </c>
      <c r="E6164" t="s">
        <v>406</v>
      </c>
      <c r="F6164">
        <v>1</v>
      </c>
    </row>
    <row r="6165" spans="1:6" x14ac:dyDescent="0.35">
      <c r="A6165" t="s">
        <v>6244</v>
      </c>
      <c r="B6165">
        <v>1995</v>
      </c>
      <c r="C6165" t="s">
        <v>56</v>
      </c>
      <c r="D6165" t="s">
        <v>73</v>
      </c>
      <c r="E6165" t="s">
        <v>406</v>
      </c>
      <c r="F6165">
        <v>1</v>
      </c>
    </row>
    <row r="6166" spans="1:6" x14ac:dyDescent="0.35">
      <c r="A6166" t="s">
        <v>6245</v>
      </c>
      <c r="B6166">
        <v>1995</v>
      </c>
      <c r="C6166" t="s">
        <v>56</v>
      </c>
      <c r="D6166" t="s">
        <v>117</v>
      </c>
      <c r="E6166" t="s">
        <v>406</v>
      </c>
      <c r="F6166">
        <v>1</v>
      </c>
    </row>
    <row r="6167" spans="1:6" x14ac:dyDescent="0.35">
      <c r="A6167" t="s">
        <v>6246</v>
      </c>
      <c r="B6167">
        <v>1995</v>
      </c>
      <c r="C6167" t="s">
        <v>56</v>
      </c>
      <c r="D6167" t="s">
        <v>117</v>
      </c>
      <c r="E6167" t="s">
        <v>406</v>
      </c>
      <c r="F6167">
        <v>1</v>
      </c>
    </row>
    <row r="6168" spans="1:6" x14ac:dyDescent="0.35">
      <c r="A6168" t="s">
        <v>6247</v>
      </c>
      <c r="B6168">
        <v>1995</v>
      </c>
      <c r="C6168" t="s">
        <v>56</v>
      </c>
      <c r="D6168" t="s">
        <v>117</v>
      </c>
      <c r="E6168" t="s">
        <v>406</v>
      </c>
      <c r="F6168">
        <v>1</v>
      </c>
    </row>
    <row r="6169" spans="1:6" x14ac:dyDescent="0.35">
      <c r="A6169" t="s">
        <v>6248</v>
      </c>
      <c r="B6169">
        <v>1995</v>
      </c>
      <c r="C6169" t="s">
        <v>56</v>
      </c>
      <c r="D6169" t="s">
        <v>117</v>
      </c>
      <c r="E6169" t="s">
        <v>406</v>
      </c>
      <c r="F6169">
        <v>1</v>
      </c>
    </row>
    <row r="6170" spans="1:6" x14ac:dyDescent="0.35">
      <c r="A6170" t="s">
        <v>6249</v>
      </c>
      <c r="B6170">
        <v>1995</v>
      </c>
      <c r="C6170" t="s">
        <v>55</v>
      </c>
      <c r="D6170" t="s">
        <v>117</v>
      </c>
      <c r="E6170" t="s">
        <v>74</v>
      </c>
      <c r="F6170">
        <v>0</v>
      </c>
    </row>
    <row r="6171" spans="1:6" x14ac:dyDescent="0.35">
      <c r="A6171" t="s">
        <v>6250</v>
      </c>
      <c r="B6171">
        <v>1995</v>
      </c>
      <c r="C6171" t="s">
        <v>54</v>
      </c>
      <c r="D6171" t="s">
        <v>73</v>
      </c>
      <c r="E6171" t="s">
        <v>74</v>
      </c>
      <c r="F6171">
        <v>1</v>
      </c>
    </row>
    <row r="6172" spans="1:6" x14ac:dyDescent="0.35">
      <c r="A6172" t="s">
        <v>6251</v>
      </c>
      <c r="B6172">
        <v>1995</v>
      </c>
      <c r="C6172" t="s">
        <v>56</v>
      </c>
      <c r="D6172" t="s">
        <v>73</v>
      </c>
      <c r="E6172" t="s">
        <v>74</v>
      </c>
      <c r="F6172">
        <v>1</v>
      </c>
    </row>
    <row r="6173" spans="1:6" x14ac:dyDescent="0.35">
      <c r="A6173" t="s">
        <v>6252</v>
      </c>
      <c r="B6173">
        <v>1995</v>
      </c>
      <c r="C6173" t="s">
        <v>56</v>
      </c>
      <c r="D6173" t="s">
        <v>73</v>
      </c>
      <c r="E6173" t="s">
        <v>74</v>
      </c>
      <c r="F6173">
        <v>1</v>
      </c>
    </row>
    <row r="6174" spans="1:6" x14ac:dyDescent="0.35">
      <c r="A6174" t="s">
        <v>6253</v>
      </c>
      <c r="B6174">
        <v>1995</v>
      </c>
      <c r="C6174" t="s">
        <v>56</v>
      </c>
      <c r="D6174" t="s">
        <v>73</v>
      </c>
      <c r="E6174" t="s">
        <v>74</v>
      </c>
      <c r="F6174">
        <v>1</v>
      </c>
    </row>
    <row r="6175" spans="1:6" x14ac:dyDescent="0.35">
      <c r="A6175" t="s">
        <v>6254</v>
      </c>
      <c r="B6175">
        <v>1995</v>
      </c>
      <c r="C6175" t="s">
        <v>56</v>
      </c>
      <c r="D6175" t="s">
        <v>117</v>
      </c>
      <c r="E6175" t="s">
        <v>74</v>
      </c>
      <c r="F6175">
        <v>1</v>
      </c>
    </row>
    <row r="6176" spans="1:6" x14ac:dyDescent="0.35">
      <c r="A6176" t="s">
        <v>6255</v>
      </c>
      <c r="B6176">
        <v>1995</v>
      </c>
      <c r="C6176" t="s">
        <v>56</v>
      </c>
      <c r="D6176" t="s">
        <v>117</v>
      </c>
      <c r="E6176" t="s">
        <v>74</v>
      </c>
      <c r="F6176">
        <v>1</v>
      </c>
    </row>
    <row r="6177" spans="1:6" x14ac:dyDescent="0.35">
      <c r="A6177" t="s">
        <v>6256</v>
      </c>
      <c r="B6177">
        <v>1995</v>
      </c>
      <c r="C6177" t="s">
        <v>56</v>
      </c>
      <c r="D6177" t="s">
        <v>73</v>
      </c>
      <c r="E6177" t="s">
        <v>74</v>
      </c>
      <c r="F6177">
        <v>1</v>
      </c>
    </row>
    <row r="6178" spans="1:6" x14ac:dyDescent="0.35">
      <c r="A6178" t="s">
        <v>6257</v>
      </c>
      <c r="B6178">
        <v>1995</v>
      </c>
      <c r="C6178" t="s">
        <v>56</v>
      </c>
      <c r="D6178" t="s">
        <v>73</v>
      </c>
      <c r="E6178" t="s">
        <v>74</v>
      </c>
      <c r="F6178">
        <v>1</v>
      </c>
    </row>
    <row r="6179" spans="1:6" x14ac:dyDescent="0.35">
      <c r="A6179" t="s">
        <v>6258</v>
      </c>
      <c r="B6179">
        <v>1995</v>
      </c>
      <c r="C6179" t="s">
        <v>56</v>
      </c>
      <c r="D6179" t="s">
        <v>73</v>
      </c>
      <c r="E6179" t="s">
        <v>74</v>
      </c>
      <c r="F6179">
        <v>1</v>
      </c>
    </row>
    <row r="6180" spans="1:6" x14ac:dyDescent="0.35">
      <c r="A6180" t="s">
        <v>6259</v>
      </c>
      <c r="B6180">
        <v>1995</v>
      </c>
      <c r="C6180" t="s">
        <v>56</v>
      </c>
      <c r="D6180" t="s">
        <v>73</v>
      </c>
      <c r="E6180" t="s">
        <v>74</v>
      </c>
      <c r="F6180">
        <v>1</v>
      </c>
    </row>
    <row r="6181" spans="1:6" x14ac:dyDescent="0.35">
      <c r="A6181" t="s">
        <v>6260</v>
      </c>
      <c r="B6181">
        <v>1995</v>
      </c>
      <c r="C6181" t="s">
        <v>56</v>
      </c>
      <c r="D6181" t="s">
        <v>73</v>
      </c>
      <c r="E6181" t="s">
        <v>74</v>
      </c>
      <c r="F6181">
        <v>1</v>
      </c>
    </row>
    <row r="6182" spans="1:6" x14ac:dyDescent="0.35">
      <c r="A6182" t="s">
        <v>6261</v>
      </c>
      <c r="B6182">
        <v>1995</v>
      </c>
      <c r="C6182" t="s">
        <v>56</v>
      </c>
      <c r="D6182" t="s">
        <v>117</v>
      </c>
      <c r="E6182" t="s">
        <v>74</v>
      </c>
      <c r="F6182">
        <v>1</v>
      </c>
    </row>
    <row r="6183" spans="1:6" x14ac:dyDescent="0.35">
      <c r="A6183" t="s">
        <v>6262</v>
      </c>
      <c r="B6183">
        <v>1995</v>
      </c>
      <c r="C6183" t="s">
        <v>56</v>
      </c>
      <c r="D6183" t="s">
        <v>73</v>
      </c>
      <c r="E6183" t="s">
        <v>74</v>
      </c>
      <c r="F6183">
        <v>1</v>
      </c>
    </row>
    <row r="6184" spans="1:6" x14ac:dyDescent="0.35">
      <c r="A6184" t="s">
        <v>6263</v>
      </c>
      <c r="B6184">
        <v>1995</v>
      </c>
      <c r="C6184" t="s">
        <v>56</v>
      </c>
      <c r="D6184" t="s">
        <v>73</v>
      </c>
      <c r="E6184" t="s">
        <v>74</v>
      </c>
      <c r="F6184">
        <v>1</v>
      </c>
    </row>
    <row r="6185" spans="1:6" x14ac:dyDescent="0.35">
      <c r="A6185" t="s">
        <v>6264</v>
      </c>
      <c r="B6185">
        <v>1995</v>
      </c>
      <c r="C6185" t="s">
        <v>56</v>
      </c>
      <c r="D6185" t="s">
        <v>73</v>
      </c>
      <c r="E6185" t="s">
        <v>74</v>
      </c>
      <c r="F6185">
        <v>1</v>
      </c>
    </row>
    <row r="6186" spans="1:6" x14ac:dyDescent="0.35">
      <c r="A6186" t="s">
        <v>6265</v>
      </c>
      <c r="B6186">
        <v>1995</v>
      </c>
      <c r="C6186" t="s">
        <v>56</v>
      </c>
      <c r="D6186" t="s">
        <v>73</v>
      </c>
      <c r="E6186" t="s">
        <v>74</v>
      </c>
      <c r="F6186">
        <v>1</v>
      </c>
    </row>
    <row r="6187" spans="1:6" x14ac:dyDescent="0.35">
      <c r="A6187" t="s">
        <v>6266</v>
      </c>
      <c r="B6187">
        <v>1995</v>
      </c>
      <c r="C6187" t="s">
        <v>55</v>
      </c>
      <c r="D6187" t="s">
        <v>73</v>
      </c>
      <c r="E6187" t="s">
        <v>74</v>
      </c>
      <c r="F6187">
        <v>1</v>
      </c>
    </row>
    <row r="6188" spans="1:6" x14ac:dyDescent="0.35">
      <c r="A6188" t="s">
        <v>6267</v>
      </c>
      <c r="B6188">
        <v>1995</v>
      </c>
      <c r="C6188" t="s">
        <v>54</v>
      </c>
      <c r="D6188" t="s">
        <v>73</v>
      </c>
      <c r="E6188" t="s">
        <v>74</v>
      </c>
      <c r="F6188">
        <v>1</v>
      </c>
    </row>
    <row r="6189" spans="1:6" x14ac:dyDescent="0.35">
      <c r="A6189" t="s">
        <v>6268</v>
      </c>
      <c r="B6189">
        <v>1995</v>
      </c>
      <c r="C6189" t="s">
        <v>54</v>
      </c>
      <c r="D6189" t="s">
        <v>117</v>
      </c>
      <c r="E6189" t="s">
        <v>74</v>
      </c>
      <c r="F6189">
        <v>0</v>
      </c>
    </row>
    <row r="6190" spans="1:6" x14ac:dyDescent="0.35">
      <c r="A6190" t="s">
        <v>6269</v>
      </c>
      <c r="B6190">
        <v>1995</v>
      </c>
      <c r="C6190" t="s">
        <v>56</v>
      </c>
      <c r="D6190" t="s">
        <v>73</v>
      </c>
      <c r="E6190" t="s">
        <v>74</v>
      </c>
      <c r="F6190">
        <v>1</v>
      </c>
    </row>
    <row r="6191" spans="1:6" x14ac:dyDescent="0.35">
      <c r="A6191" t="s">
        <v>6270</v>
      </c>
      <c r="B6191">
        <v>1995</v>
      </c>
      <c r="C6191" t="s">
        <v>56</v>
      </c>
      <c r="D6191" t="s">
        <v>73</v>
      </c>
      <c r="E6191" t="s">
        <v>74</v>
      </c>
      <c r="F6191">
        <v>1</v>
      </c>
    </row>
    <row r="6192" spans="1:6" x14ac:dyDescent="0.35">
      <c r="A6192" t="s">
        <v>6271</v>
      </c>
      <c r="B6192">
        <v>1995</v>
      </c>
      <c r="C6192" t="s">
        <v>56</v>
      </c>
      <c r="D6192" t="s">
        <v>73</v>
      </c>
      <c r="E6192" t="s">
        <v>74</v>
      </c>
      <c r="F6192">
        <v>1</v>
      </c>
    </row>
    <row r="6193" spans="1:6" x14ac:dyDescent="0.35">
      <c r="A6193" t="s">
        <v>6272</v>
      </c>
      <c r="B6193">
        <v>1995</v>
      </c>
      <c r="C6193" t="s">
        <v>56</v>
      </c>
      <c r="D6193" t="s">
        <v>73</v>
      </c>
      <c r="E6193" t="s">
        <v>74</v>
      </c>
      <c r="F6193">
        <v>1</v>
      </c>
    </row>
    <row r="6194" spans="1:6" x14ac:dyDescent="0.35">
      <c r="A6194" t="s">
        <v>6273</v>
      </c>
      <c r="B6194">
        <v>1995</v>
      </c>
      <c r="C6194" t="s">
        <v>56</v>
      </c>
      <c r="D6194" t="s">
        <v>73</v>
      </c>
      <c r="E6194" t="s">
        <v>74</v>
      </c>
      <c r="F6194">
        <v>1</v>
      </c>
    </row>
    <row r="6195" spans="1:6" x14ac:dyDescent="0.35">
      <c r="A6195" t="s">
        <v>6274</v>
      </c>
      <c r="B6195">
        <v>1995</v>
      </c>
      <c r="C6195" t="s">
        <v>56</v>
      </c>
      <c r="D6195" t="s">
        <v>73</v>
      </c>
      <c r="E6195" t="s">
        <v>406</v>
      </c>
      <c r="F6195">
        <v>1</v>
      </c>
    </row>
    <row r="6196" spans="1:6" x14ac:dyDescent="0.35">
      <c r="A6196" t="s">
        <v>6275</v>
      </c>
      <c r="B6196">
        <v>1995</v>
      </c>
      <c r="C6196" t="s">
        <v>56</v>
      </c>
      <c r="D6196" t="s">
        <v>73</v>
      </c>
      <c r="E6196" t="s">
        <v>406</v>
      </c>
      <c r="F6196">
        <v>1</v>
      </c>
    </row>
    <row r="6197" spans="1:6" x14ac:dyDescent="0.35">
      <c r="A6197" t="s">
        <v>6276</v>
      </c>
      <c r="B6197">
        <v>1995</v>
      </c>
      <c r="C6197" t="s">
        <v>56</v>
      </c>
      <c r="D6197" t="s">
        <v>73</v>
      </c>
      <c r="E6197" t="s">
        <v>406</v>
      </c>
      <c r="F6197">
        <v>1</v>
      </c>
    </row>
    <row r="6198" spans="1:6" x14ac:dyDescent="0.35">
      <c r="A6198" t="s">
        <v>6277</v>
      </c>
      <c r="B6198">
        <v>1995</v>
      </c>
      <c r="C6198" t="s">
        <v>56</v>
      </c>
      <c r="D6198" t="s">
        <v>73</v>
      </c>
      <c r="E6198" t="s">
        <v>406</v>
      </c>
      <c r="F6198">
        <v>1</v>
      </c>
    </row>
    <row r="6199" spans="1:6" x14ac:dyDescent="0.35">
      <c r="A6199" t="s">
        <v>6278</v>
      </c>
      <c r="B6199">
        <v>1995</v>
      </c>
      <c r="C6199" t="s">
        <v>56</v>
      </c>
      <c r="D6199" t="s">
        <v>73</v>
      </c>
      <c r="E6199" t="s">
        <v>406</v>
      </c>
      <c r="F6199">
        <v>1</v>
      </c>
    </row>
    <row r="6200" spans="1:6" x14ac:dyDescent="0.35">
      <c r="A6200" t="s">
        <v>6279</v>
      </c>
      <c r="B6200">
        <v>1995</v>
      </c>
      <c r="C6200" t="s">
        <v>56</v>
      </c>
      <c r="D6200" t="s">
        <v>73</v>
      </c>
      <c r="E6200" t="s">
        <v>406</v>
      </c>
      <c r="F6200">
        <v>1</v>
      </c>
    </row>
    <row r="6201" spans="1:6" x14ac:dyDescent="0.35">
      <c r="A6201" t="s">
        <v>6280</v>
      </c>
      <c r="B6201">
        <v>1995</v>
      </c>
      <c r="C6201" t="s">
        <v>55</v>
      </c>
      <c r="D6201" t="s">
        <v>117</v>
      </c>
      <c r="E6201" t="s">
        <v>406</v>
      </c>
      <c r="F6201">
        <v>0</v>
      </c>
    </row>
    <row r="6202" spans="1:6" x14ac:dyDescent="0.35">
      <c r="A6202" t="s">
        <v>6281</v>
      </c>
      <c r="B6202">
        <v>1995</v>
      </c>
      <c r="C6202" t="s">
        <v>56</v>
      </c>
      <c r="D6202" t="s">
        <v>73</v>
      </c>
      <c r="E6202" t="s">
        <v>406</v>
      </c>
      <c r="F6202">
        <v>1</v>
      </c>
    </row>
    <row r="6203" spans="1:6" x14ac:dyDescent="0.35">
      <c r="A6203" t="s">
        <v>6282</v>
      </c>
      <c r="B6203">
        <v>1995</v>
      </c>
      <c r="C6203" t="s">
        <v>56</v>
      </c>
      <c r="D6203" t="s">
        <v>117</v>
      </c>
      <c r="E6203" t="s">
        <v>406</v>
      </c>
      <c r="F6203">
        <v>1</v>
      </c>
    </row>
    <row r="6204" spans="1:6" x14ac:dyDescent="0.35">
      <c r="A6204" t="s">
        <v>6283</v>
      </c>
      <c r="B6204">
        <v>1995</v>
      </c>
      <c r="C6204" t="s">
        <v>56</v>
      </c>
      <c r="D6204" t="s">
        <v>73</v>
      </c>
      <c r="E6204" t="s">
        <v>406</v>
      </c>
      <c r="F6204">
        <v>1</v>
      </c>
    </row>
    <row r="6205" spans="1:6" x14ac:dyDescent="0.35">
      <c r="A6205" t="s">
        <v>6284</v>
      </c>
      <c r="B6205">
        <v>1995</v>
      </c>
      <c r="C6205" t="s">
        <v>56</v>
      </c>
      <c r="D6205" t="s">
        <v>73</v>
      </c>
      <c r="E6205" t="s">
        <v>406</v>
      </c>
      <c r="F6205">
        <v>1</v>
      </c>
    </row>
    <row r="6206" spans="1:6" x14ac:dyDescent="0.35">
      <c r="A6206" t="s">
        <v>6285</v>
      </c>
      <c r="B6206">
        <v>1995</v>
      </c>
      <c r="C6206" t="s">
        <v>56</v>
      </c>
      <c r="D6206" t="s">
        <v>73</v>
      </c>
      <c r="E6206" t="s">
        <v>406</v>
      </c>
      <c r="F6206">
        <v>1</v>
      </c>
    </row>
    <row r="6207" spans="1:6" x14ac:dyDescent="0.35">
      <c r="A6207" t="s">
        <v>6286</v>
      </c>
      <c r="B6207">
        <v>1995</v>
      </c>
      <c r="C6207" t="s">
        <v>56</v>
      </c>
      <c r="D6207" t="s">
        <v>73</v>
      </c>
      <c r="E6207" t="s">
        <v>406</v>
      </c>
      <c r="F6207">
        <v>1</v>
      </c>
    </row>
    <row r="6208" spans="1:6" x14ac:dyDescent="0.35">
      <c r="A6208" t="s">
        <v>6287</v>
      </c>
      <c r="B6208">
        <v>1995</v>
      </c>
      <c r="C6208" t="s">
        <v>56</v>
      </c>
      <c r="D6208" t="s">
        <v>117</v>
      </c>
      <c r="E6208" t="s">
        <v>406</v>
      </c>
      <c r="F6208">
        <v>1</v>
      </c>
    </row>
    <row r="6209" spans="1:6" x14ac:dyDescent="0.35">
      <c r="A6209" t="s">
        <v>6288</v>
      </c>
      <c r="B6209">
        <v>1995</v>
      </c>
      <c r="C6209" t="s">
        <v>56</v>
      </c>
      <c r="D6209" t="s">
        <v>73</v>
      </c>
      <c r="E6209" t="s">
        <v>406</v>
      </c>
      <c r="F6209">
        <v>1</v>
      </c>
    </row>
    <row r="6210" spans="1:6" x14ac:dyDescent="0.35">
      <c r="A6210" t="s">
        <v>6289</v>
      </c>
      <c r="B6210">
        <v>1995</v>
      </c>
      <c r="C6210" t="s">
        <v>56</v>
      </c>
      <c r="D6210" t="s">
        <v>73</v>
      </c>
      <c r="E6210" t="s">
        <v>406</v>
      </c>
      <c r="F6210">
        <v>1</v>
      </c>
    </row>
    <row r="6211" spans="1:6" x14ac:dyDescent="0.35">
      <c r="A6211" t="s">
        <v>6290</v>
      </c>
      <c r="B6211">
        <v>1995</v>
      </c>
      <c r="C6211" t="s">
        <v>56</v>
      </c>
      <c r="D6211" t="s">
        <v>73</v>
      </c>
      <c r="E6211" t="s">
        <v>406</v>
      </c>
      <c r="F6211">
        <v>1</v>
      </c>
    </row>
    <row r="6212" spans="1:6" x14ac:dyDescent="0.35">
      <c r="A6212" t="s">
        <v>6291</v>
      </c>
      <c r="B6212">
        <v>1995</v>
      </c>
      <c r="C6212" t="s">
        <v>56</v>
      </c>
      <c r="D6212" t="s">
        <v>117</v>
      </c>
      <c r="E6212" t="s">
        <v>406</v>
      </c>
      <c r="F6212">
        <v>1</v>
      </c>
    </row>
    <row r="6213" spans="1:6" x14ac:dyDescent="0.35">
      <c r="A6213" t="s">
        <v>6292</v>
      </c>
      <c r="B6213">
        <v>1995</v>
      </c>
      <c r="C6213" t="s">
        <v>56</v>
      </c>
      <c r="D6213" t="s">
        <v>73</v>
      </c>
      <c r="E6213" t="s">
        <v>406</v>
      </c>
      <c r="F6213">
        <v>1</v>
      </c>
    </row>
    <row r="6214" spans="1:6" x14ac:dyDescent="0.35">
      <c r="A6214" t="s">
        <v>6293</v>
      </c>
      <c r="B6214">
        <v>1995</v>
      </c>
      <c r="C6214" t="s">
        <v>54</v>
      </c>
      <c r="D6214" t="s">
        <v>73</v>
      </c>
      <c r="E6214" t="s">
        <v>74</v>
      </c>
      <c r="F6214">
        <v>1</v>
      </c>
    </row>
    <row r="6215" spans="1:6" x14ac:dyDescent="0.35">
      <c r="A6215" t="s">
        <v>6294</v>
      </c>
      <c r="B6215">
        <v>1995</v>
      </c>
      <c r="C6215" t="s">
        <v>56</v>
      </c>
      <c r="D6215" t="s">
        <v>73</v>
      </c>
      <c r="E6215" t="s">
        <v>74</v>
      </c>
      <c r="F6215">
        <v>1</v>
      </c>
    </row>
    <row r="6216" spans="1:6" x14ac:dyDescent="0.35">
      <c r="A6216" t="s">
        <v>6295</v>
      </c>
      <c r="B6216">
        <v>1995</v>
      </c>
      <c r="C6216" t="s">
        <v>56</v>
      </c>
      <c r="D6216" t="s">
        <v>117</v>
      </c>
      <c r="E6216" t="s">
        <v>74</v>
      </c>
      <c r="F6216">
        <v>1</v>
      </c>
    </row>
    <row r="6217" spans="1:6" x14ac:dyDescent="0.35">
      <c r="A6217" t="s">
        <v>6296</v>
      </c>
      <c r="B6217">
        <v>1995</v>
      </c>
      <c r="C6217" t="s">
        <v>56</v>
      </c>
      <c r="D6217" t="s">
        <v>73</v>
      </c>
      <c r="E6217" t="s">
        <v>74</v>
      </c>
      <c r="F6217">
        <v>1</v>
      </c>
    </row>
    <row r="6218" spans="1:6" x14ac:dyDescent="0.35">
      <c r="A6218" t="s">
        <v>6297</v>
      </c>
      <c r="B6218">
        <v>1995</v>
      </c>
      <c r="C6218" t="s">
        <v>56</v>
      </c>
      <c r="D6218" t="s">
        <v>117</v>
      </c>
      <c r="E6218" t="s">
        <v>74</v>
      </c>
      <c r="F6218">
        <v>1</v>
      </c>
    </row>
    <row r="6219" spans="1:6" x14ac:dyDescent="0.35">
      <c r="A6219" t="s">
        <v>6298</v>
      </c>
      <c r="B6219">
        <v>1995</v>
      </c>
      <c r="C6219" t="s">
        <v>56</v>
      </c>
      <c r="D6219" t="s">
        <v>117</v>
      </c>
      <c r="E6219" t="s">
        <v>74</v>
      </c>
      <c r="F6219">
        <v>1</v>
      </c>
    </row>
    <row r="6220" spans="1:6" x14ac:dyDescent="0.35">
      <c r="A6220" t="s">
        <v>6299</v>
      </c>
      <c r="B6220">
        <v>1995</v>
      </c>
      <c r="C6220" t="s">
        <v>56</v>
      </c>
      <c r="D6220" t="s">
        <v>73</v>
      </c>
      <c r="E6220" t="s">
        <v>74</v>
      </c>
      <c r="F6220">
        <v>1</v>
      </c>
    </row>
    <row r="6221" spans="1:6" x14ac:dyDescent="0.35">
      <c r="A6221" t="s">
        <v>6300</v>
      </c>
      <c r="B6221">
        <v>1995</v>
      </c>
      <c r="C6221" t="s">
        <v>56</v>
      </c>
      <c r="D6221" t="s">
        <v>73</v>
      </c>
      <c r="E6221" t="s">
        <v>74</v>
      </c>
      <c r="F6221">
        <v>1</v>
      </c>
    </row>
    <row r="6222" spans="1:6" x14ac:dyDescent="0.35">
      <c r="A6222" t="s">
        <v>6301</v>
      </c>
      <c r="B6222">
        <v>1995</v>
      </c>
      <c r="C6222" t="s">
        <v>56</v>
      </c>
      <c r="D6222" t="s">
        <v>117</v>
      </c>
      <c r="E6222" t="s">
        <v>74</v>
      </c>
      <c r="F6222">
        <v>1</v>
      </c>
    </row>
    <row r="6223" spans="1:6" x14ac:dyDescent="0.35">
      <c r="A6223" t="s">
        <v>6302</v>
      </c>
      <c r="B6223">
        <v>1995</v>
      </c>
      <c r="C6223" t="s">
        <v>56</v>
      </c>
      <c r="D6223" t="s">
        <v>73</v>
      </c>
      <c r="E6223" t="s">
        <v>74</v>
      </c>
      <c r="F6223">
        <v>1</v>
      </c>
    </row>
    <row r="6224" spans="1:6" x14ac:dyDescent="0.35">
      <c r="A6224" t="s">
        <v>6303</v>
      </c>
      <c r="B6224">
        <v>1995</v>
      </c>
      <c r="C6224" t="s">
        <v>56</v>
      </c>
      <c r="D6224" t="s">
        <v>117</v>
      </c>
      <c r="E6224" t="s">
        <v>74</v>
      </c>
      <c r="F6224">
        <v>1</v>
      </c>
    </row>
    <row r="6225" spans="1:6" x14ac:dyDescent="0.35">
      <c r="A6225" t="s">
        <v>6304</v>
      </c>
      <c r="B6225">
        <v>1995</v>
      </c>
      <c r="C6225" t="s">
        <v>56</v>
      </c>
      <c r="D6225" t="s">
        <v>73</v>
      </c>
      <c r="E6225" t="s">
        <v>74</v>
      </c>
      <c r="F6225">
        <v>1</v>
      </c>
    </row>
    <row r="6226" spans="1:6" x14ac:dyDescent="0.35">
      <c r="A6226" t="s">
        <v>6305</v>
      </c>
      <c r="B6226">
        <v>1995</v>
      </c>
      <c r="C6226" t="s">
        <v>56</v>
      </c>
      <c r="D6226" t="s">
        <v>73</v>
      </c>
      <c r="E6226" t="s">
        <v>74</v>
      </c>
      <c r="F6226">
        <v>1</v>
      </c>
    </row>
    <row r="6227" spans="1:6" x14ac:dyDescent="0.35">
      <c r="A6227" t="s">
        <v>6306</v>
      </c>
      <c r="B6227">
        <v>1995</v>
      </c>
      <c r="C6227" t="s">
        <v>56</v>
      </c>
      <c r="D6227" t="s">
        <v>73</v>
      </c>
      <c r="E6227" t="s">
        <v>74</v>
      </c>
      <c r="F6227">
        <v>1</v>
      </c>
    </row>
    <row r="6228" spans="1:6" x14ac:dyDescent="0.35">
      <c r="A6228" t="s">
        <v>6307</v>
      </c>
      <c r="B6228">
        <v>1995</v>
      </c>
      <c r="C6228" t="s">
        <v>56</v>
      </c>
      <c r="D6228" t="s">
        <v>73</v>
      </c>
      <c r="E6228" t="s">
        <v>74</v>
      </c>
      <c r="F6228">
        <v>1</v>
      </c>
    </row>
    <row r="6229" spans="1:6" x14ac:dyDescent="0.35">
      <c r="A6229" t="s">
        <v>6308</v>
      </c>
      <c r="B6229">
        <v>1995</v>
      </c>
      <c r="C6229" t="s">
        <v>56</v>
      </c>
      <c r="D6229" t="s">
        <v>73</v>
      </c>
      <c r="E6229" t="s">
        <v>74</v>
      </c>
      <c r="F6229">
        <v>1</v>
      </c>
    </row>
    <row r="6230" spans="1:6" x14ac:dyDescent="0.35">
      <c r="A6230" t="s">
        <v>6309</v>
      </c>
      <c r="B6230">
        <v>1995</v>
      </c>
      <c r="C6230" t="s">
        <v>56</v>
      </c>
      <c r="D6230" t="s">
        <v>73</v>
      </c>
      <c r="E6230" t="s">
        <v>74</v>
      </c>
      <c r="F6230">
        <v>1</v>
      </c>
    </row>
    <row r="6231" spans="1:6" x14ac:dyDescent="0.35">
      <c r="A6231" t="s">
        <v>6310</v>
      </c>
      <c r="B6231">
        <v>1995</v>
      </c>
      <c r="C6231" t="s">
        <v>56</v>
      </c>
      <c r="D6231" t="s">
        <v>73</v>
      </c>
      <c r="E6231" t="s">
        <v>406</v>
      </c>
      <c r="F6231">
        <v>1</v>
      </c>
    </row>
    <row r="6232" spans="1:6" x14ac:dyDescent="0.35">
      <c r="A6232" t="s">
        <v>6311</v>
      </c>
      <c r="B6232">
        <v>1995</v>
      </c>
      <c r="C6232" t="s">
        <v>56</v>
      </c>
      <c r="D6232" t="s">
        <v>73</v>
      </c>
      <c r="E6232" t="s">
        <v>406</v>
      </c>
      <c r="F6232">
        <v>1</v>
      </c>
    </row>
    <row r="6233" spans="1:6" x14ac:dyDescent="0.35">
      <c r="A6233" t="s">
        <v>6312</v>
      </c>
      <c r="B6233">
        <v>1995</v>
      </c>
      <c r="C6233" t="s">
        <v>55</v>
      </c>
      <c r="D6233" t="s">
        <v>73</v>
      </c>
      <c r="E6233" t="s">
        <v>406</v>
      </c>
      <c r="F6233">
        <v>1</v>
      </c>
    </row>
    <row r="6234" spans="1:6" x14ac:dyDescent="0.35">
      <c r="A6234" t="s">
        <v>6313</v>
      </c>
      <c r="B6234">
        <v>1995</v>
      </c>
      <c r="C6234" t="s">
        <v>54</v>
      </c>
      <c r="D6234" t="s">
        <v>73</v>
      </c>
      <c r="E6234" t="s">
        <v>484</v>
      </c>
      <c r="F6234">
        <v>1</v>
      </c>
    </row>
    <row r="6235" spans="1:6" x14ac:dyDescent="0.35">
      <c r="A6235" t="s">
        <v>6314</v>
      </c>
      <c r="B6235">
        <v>1995</v>
      </c>
      <c r="C6235" t="s">
        <v>54</v>
      </c>
      <c r="D6235" t="s">
        <v>73</v>
      </c>
      <c r="E6235" t="s">
        <v>484</v>
      </c>
      <c r="F6235">
        <v>1</v>
      </c>
    </row>
    <row r="6236" spans="1:6" x14ac:dyDescent="0.35">
      <c r="A6236" t="s">
        <v>6315</v>
      </c>
      <c r="B6236">
        <v>1995</v>
      </c>
      <c r="C6236" t="s">
        <v>55</v>
      </c>
      <c r="D6236" t="s">
        <v>73</v>
      </c>
      <c r="E6236" t="s">
        <v>484</v>
      </c>
      <c r="F6236">
        <v>1</v>
      </c>
    </row>
    <row r="6237" spans="1:6" x14ac:dyDescent="0.35">
      <c r="A6237" t="s">
        <v>6316</v>
      </c>
      <c r="B6237">
        <v>1995</v>
      </c>
      <c r="C6237" t="s">
        <v>55</v>
      </c>
      <c r="D6237" t="s">
        <v>73</v>
      </c>
      <c r="E6237" t="s">
        <v>484</v>
      </c>
      <c r="F6237">
        <v>1</v>
      </c>
    </row>
    <row r="6238" spans="1:6" x14ac:dyDescent="0.35">
      <c r="A6238" t="s">
        <v>6317</v>
      </c>
      <c r="B6238">
        <v>1995</v>
      </c>
      <c r="C6238" t="s">
        <v>54</v>
      </c>
      <c r="D6238" t="s">
        <v>73</v>
      </c>
      <c r="E6238" t="s">
        <v>484</v>
      </c>
      <c r="F6238">
        <v>1</v>
      </c>
    </row>
    <row r="6239" spans="1:6" x14ac:dyDescent="0.35">
      <c r="A6239" t="s">
        <v>6318</v>
      </c>
      <c r="B6239">
        <v>1995</v>
      </c>
      <c r="C6239" t="s">
        <v>56</v>
      </c>
      <c r="D6239" t="s">
        <v>73</v>
      </c>
      <c r="E6239" t="s">
        <v>484</v>
      </c>
      <c r="F6239">
        <v>1</v>
      </c>
    </row>
    <row r="6240" spans="1:6" x14ac:dyDescent="0.35">
      <c r="A6240" t="s">
        <v>6319</v>
      </c>
      <c r="B6240">
        <v>1995</v>
      </c>
      <c r="C6240" t="s">
        <v>56</v>
      </c>
      <c r="D6240" t="s">
        <v>441</v>
      </c>
      <c r="E6240" t="s">
        <v>484</v>
      </c>
      <c r="F6240">
        <v>1</v>
      </c>
    </row>
    <row r="6241" spans="1:6" x14ac:dyDescent="0.35">
      <c r="A6241" t="s">
        <v>6320</v>
      </c>
      <c r="B6241">
        <v>1995</v>
      </c>
      <c r="C6241" t="s">
        <v>56</v>
      </c>
      <c r="D6241" t="s">
        <v>73</v>
      </c>
      <c r="E6241" t="s">
        <v>484</v>
      </c>
      <c r="F6241">
        <v>1</v>
      </c>
    </row>
    <row r="6242" spans="1:6" x14ac:dyDescent="0.35">
      <c r="A6242" t="s">
        <v>6321</v>
      </c>
      <c r="B6242">
        <v>1995</v>
      </c>
      <c r="C6242" t="s">
        <v>55</v>
      </c>
      <c r="D6242" t="s">
        <v>73</v>
      </c>
      <c r="E6242" t="s">
        <v>484</v>
      </c>
      <c r="F6242">
        <v>1</v>
      </c>
    </row>
    <row r="6243" spans="1:6" x14ac:dyDescent="0.35">
      <c r="A6243" t="s">
        <v>6322</v>
      </c>
      <c r="B6243">
        <v>1995</v>
      </c>
      <c r="C6243" t="s">
        <v>55</v>
      </c>
      <c r="D6243" t="s">
        <v>73</v>
      </c>
      <c r="E6243" t="s">
        <v>484</v>
      </c>
      <c r="F6243">
        <v>1</v>
      </c>
    </row>
    <row r="6244" spans="1:6" x14ac:dyDescent="0.35">
      <c r="A6244" t="s">
        <v>6323</v>
      </c>
      <c r="B6244">
        <v>1995</v>
      </c>
      <c r="C6244" t="s">
        <v>55</v>
      </c>
      <c r="D6244" t="s">
        <v>73</v>
      </c>
      <c r="E6244" t="s">
        <v>484</v>
      </c>
      <c r="F6244">
        <v>1</v>
      </c>
    </row>
    <row r="6245" spans="1:6" x14ac:dyDescent="0.35">
      <c r="A6245" t="s">
        <v>6324</v>
      </c>
      <c r="B6245">
        <v>1995</v>
      </c>
      <c r="C6245" t="s">
        <v>55</v>
      </c>
      <c r="D6245" t="s">
        <v>73</v>
      </c>
      <c r="E6245" t="s">
        <v>484</v>
      </c>
      <c r="F6245">
        <v>1</v>
      </c>
    </row>
    <row r="6246" spans="1:6" x14ac:dyDescent="0.35">
      <c r="A6246" t="s">
        <v>6325</v>
      </c>
      <c r="B6246">
        <v>1995</v>
      </c>
      <c r="C6246" t="s">
        <v>55</v>
      </c>
      <c r="D6246" t="s">
        <v>73</v>
      </c>
      <c r="E6246" t="s">
        <v>484</v>
      </c>
      <c r="F6246">
        <v>1</v>
      </c>
    </row>
    <row r="6247" spans="1:6" x14ac:dyDescent="0.35">
      <c r="A6247" t="s">
        <v>6326</v>
      </c>
      <c r="B6247">
        <v>1995</v>
      </c>
      <c r="C6247" t="s">
        <v>56</v>
      </c>
      <c r="D6247" t="s">
        <v>73</v>
      </c>
      <c r="E6247" t="s">
        <v>484</v>
      </c>
      <c r="F6247">
        <v>1</v>
      </c>
    </row>
    <row r="6248" spans="1:6" x14ac:dyDescent="0.35">
      <c r="A6248" t="s">
        <v>6327</v>
      </c>
      <c r="B6248">
        <v>1995</v>
      </c>
      <c r="C6248" t="s">
        <v>56</v>
      </c>
      <c r="D6248" t="s">
        <v>73</v>
      </c>
      <c r="E6248" t="s">
        <v>484</v>
      </c>
      <c r="F6248">
        <v>1</v>
      </c>
    </row>
    <row r="6249" spans="1:6" x14ac:dyDescent="0.35">
      <c r="A6249" t="s">
        <v>6328</v>
      </c>
      <c r="B6249">
        <v>1995</v>
      </c>
      <c r="C6249" t="s">
        <v>56</v>
      </c>
      <c r="D6249" t="s">
        <v>441</v>
      </c>
      <c r="E6249" t="s">
        <v>484</v>
      </c>
      <c r="F6249">
        <v>1</v>
      </c>
    </row>
    <row r="6250" spans="1:6" x14ac:dyDescent="0.35">
      <c r="A6250" t="s">
        <v>6329</v>
      </c>
      <c r="B6250">
        <v>1995</v>
      </c>
      <c r="C6250" t="s">
        <v>56</v>
      </c>
      <c r="D6250" t="s">
        <v>117</v>
      </c>
      <c r="E6250" t="s">
        <v>484</v>
      </c>
      <c r="F6250">
        <v>1</v>
      </c>
    </row>
    <row r="6251" spans="1:6" x14ac:dyDescent="0.35">
      <c r="A6251" t="s">
        <v>6330</v>
      </c>
      <c r="B6251">
        <v>1995</v>
      </c>
      <c r="C6251" t="s">
        <v>56</v>
      </c>
      <c r="D6251" t="s">
        <v>73</v>
      </c>
      <c r="E6251" t="s">
        <v>484</v>
      </c>
      <c r="F6251">
        <v>1</v>
      </c>
    </row>
    <row r="6252" spans="1:6" x14ac:dyDescent="0.35">
      <c r="A6252" t="s">
        <v>6331</v>
      </c>
      <c r="B6252">
        <v>1995</v>
      </c>
      <c r="C6252" t="s">
        <v>56</v>
      </c>
      <c r="D6252" t="s">
        <v>441</v>
      </c>
      <c r="E6252" t="s">
        <v>484</v>
      </c>
      <c r="F6252">
        <v>1</v>
      </c>
    </row>
    <row r="6253" spans="1:6" x14ac:dyDescent="0.35">
      <c r="A6253" t="s">
        <v>6332</v>
      </c>
      <c r="B6253">
        <v>1995</v>
      </c>
      <c r="C6253" t="s">
        <v>55</v>
      </c>
      <c r="D6253" t="s">
        <v>117</v>
      </c>
      <c r="E6253" t="s">
        <v>484</v>
      </c>
      <c r="F6253">
        <v>0</v>
      </c>
    </row>
    <row r="6254" spans="1:6" x14ac:dyDescent="0.35">
      <c r="A6254" t="s">
        <v>6333</v>
      </c>
      <c r="B6254">
        <v>1995</v>
      </c>
      <c r="C6254" t="s">
        <v>56</v>
      </c>
      <c r="D6254" t="s">
        <v>73</v>
      </c>
      <c r="E6254" t="s">
        <v>484</v>
      </c>
      <c r="F6254">
        <v>1</v>
      </c>
    </row>
    <row r="6255" spans="1:6" x14ac:dyDescent="0.35">
      <c r="A6255" t="s">
        <v>6334</v>
      </c>
      <c r="B6255">
        <v>1995</v>
      </c>
      <c r="C6255" t="s">
        <v>55</v>
      </c>
      <c r="D6255" t="s">
        <v>73</v>
      </c>
      <c r="E6255" t="s">
        <v>484</v>
      </c>
      <c r="F6255">
        <v>1</v>
      </c>
    </row>
    <row r="6256" spans="1:6" x14ac:dyDescent="0.35">
      <c r="A6256" t="s">
        <v>6335</v>
      </c>
      <c r="B6256">
        <v>1995</v>
      </c>
      <c r="C6256" t="s">
        <v>54</v>
      </c>
      <c r="D6256" t="s">
        <v>73</v>
      </c>
      <c r="E6256" t="s">
        <v>484</v>
      </c>
      <c r="F6256">
        <v>1</v>
      </c>
    </row>
    <row r="6257" spans="1:6" x14ac:dyDescent="0.35">
      <c r="A6257" t="s">
        <v>6336</v>
      </c>
      <c r="B6257">
        <v>1995</v>
      </c>
      <c r="C6257" t="s">
        <v>54</v>
      </c>
      <c r="D6257" t="s">
        <v>73</v>
      </c>
      <c r="E6257" t="s">
        <v>484</v>
      </c>
      <c r="F6257">
        <v>1</v>
      </c>
    </row>
    <row r="6258" spans="1:6" x14ac:dyDescent="0.35">
      <c r="A6258" t="s">
        <v>6337</v>
      </c>
      <c r="B6258">
        <v>1995</v>
      </c>
      <c r="C6258" t="s">
        <v>54</v>
      </c>
      <c r="D6258" t="s">
        <v>73</v>
      </c>
      <c r="E6258" t="s">
        <v>484</v>
      </c>
      <c r="F6258">
        <v>1</v>
      </c>
    </row>
    <row r="6259" spans="1:6" x14ac:dyDescent="0.35">
      <c r="A6259" t="s">
        <v>6338</v>
      </c>
      <c r="B6259">
        <v>1995</v>
      </c>
      <c r="C6259" t="s">
        <v>54</v>
      </c>
      <c r="D6259" t="s">
        <v>73</v>
      </c>
      <c r="E6259" t="s">
        <v>484</v>
      </c>
      <c r="F6259">
        <v>1</v>
      </c>
    </row>
    <row r="6260" spans="1:6" x14ac:dyDescent="0.35">
      <c r="A6260" t="s">
        <v>6339</v>
      </c>
      <c r="B6260">
        <v>1995</v>
      </c>
      <c r="C6260" t="s">
        <v>55</v>
      </c>
      <c r="D6260" t="s">
        <v>73</v>
      </c>
      <c r="E6260" t="s">
        <v>484</v>
      </c>
      <c r="F6260">
        <v>1</v>
      </c>
    </row>
    <row r="6261" spans="1:6" x14ac:dyDescent="0.35">
      <c r="A6261" t="s">
        <v>6340</v>
      </c>
      <c r="B6261">
        <v>1995</v>
      </c>
      <c r="C6261" t="s">
        <v>54</v>
      </c>
      <c r="D6261" t="s">
        <v>73</v>
      </c>
      <c r="E6261" t="s">
        <v>484</v>
      </c>
      <c r="F6261">
        <v>1</v>
      </c>
    </row>
    <row r="6262" spans="1:6" x14ac:dyDescent="0.35">
      <c r="A6262" t="s">
        <v>6341</v>
      </c>
      <c r="B6262">
        <v>1995</v>
      </c>
      <c r="C6262" t="s">
        <v>54</v>
      </c>
      <c r="D6262" t="s">
        <v>73</v>
      </c>
      <c r="E6262" t="s">
        <v>484</v>
      </c>
      <c r="F6262">
        <v>1</v>
      </c>
    </row>
    <row r="6263" spans="1:6" x14ac:dyDescent="0.35">
      <c r="A6263" t="s">
        <v>6342</v>
      </c>
      <c r="B6263">
        <v>1995</v>
      </c>
      <c r="C6263" t="s">
        <v>54</v>
      </c>
      <c r="D6263" t="s">
        <v>73</v>
      </c>
      <c r="E6263" t="s">
        <v>484</v>
      </c>
      <c r="F6263">
        <v>1</v>
      </c>
    </row>
    <row r="6264" spans="1:6" x14ac:dyDescent="0.35">
      <c r="A6264" t="s">
        <v>6343</v>
      </c>
      <c r="B6264">
        <v>1995</v>
      </c>
      <c r="C6264" t="s">
        <v>55</v>
      </c>
      <c r="D6264" t="s">
        <v>73</v>
      </c>
      <c r="E6264" t="s">
        <v>484</v>
      </c>
      <c r="F6264">
        <v>1</v>
      </c>
    </row>
    <row r="6265" spans="1:6" x14ac:dyDescent="0.35">
      <c r="A6265" t="s">
        <v>6344</v>
      </c>
      <c r="B6265">
        <v>1995</v>
      </c>
      <c r="C6265" t="s">
        <v>55</v>
      </c>
      <c r="D6265" t="s">
        <v>73</v>
      </c>
      <c r="E6265" t="s">
        <v>484</v>
      </c>
      <c r="F6265">
        <v>1</v>
      </c>
    </row>
    <row r="6266" spans="1:6" x14ac:dyDescent="0.35">
      <c r="A6266" t="s">
        <v>6345</v>
      </c>
      <c r="B6266">
        <v>1995</v>
      </c>
      <c r="C6266" t="s">
        <v>54</v>
      </c>
      <c r="D6266" t="s">
        <v>73</v>
      </c>
      <c r="E6266" t="s">
        <v>484</v>
      </c>
      <c r="F6266">
        <v>1</v>
      </c>
    </row>
    <row r="6267" spans="1:6" x14ac:dyDescent="0.35">
      <c r="A6267" t="s">
        <v>6346</v>
      </c>
      <c r="B6267">
        <v>1995</v>
      </c>
      <c r="C6267" t="s">
        <v>55</v>
      </c>
      <c r="D6267" t="s">
        <v>73</v>
      </c>
      <c r="E6267" t="s">
        <v>484</v>
      </c>
      <c r="F6267">
        <v>1</v>
      </c>
    </row>
    <row r="6268" spans="1:6" x14ac:dyDescent="0.35">
      <c r="A6268" t="s">
        <v>6347</v>
      </c>
      <c r="B6268">
        <v>1995</v>
      </c>
      <c r="C6268" t="s">
        <v>55</v>
      </c>
      <c r="D6268" t="s">
        <v>117</v>
      </c>
      <c r="E6268" t="s">
        <v>484</v>
      </c>
      <c r="F6268">
        <v>0</v>
      </c>
    </row>
    <row r="6269" spans="1:6" x14ac:dyDescent="0.35">
      <c r="A6269" t="s">
        <v>6348</v>
      </c>
      <c r="B6269">
        <v>1995</v>
      </c>
      <c r="C6269" t="s">
        <v>54</v>
      </c>
      <c r="D6269" t="s">
        <v>73</v>
      </c>
      <c r="E6269" t="s">
        <v>484</v>
      </c>
      <c r="F6269">
        <v>1</v>
      </c>
    </row>
    <row r="6270" spans="1:6" x14ac:dyDescent="0.35">
      <c r="A6270" t="s">
        <v>6349</v>
      </c>
      <c r="B6270">
        <v>1995</v>
      </c>
      <c r="C6270" t="s">
        <v>54</v>
      </c>
      <c r="D6270" t="s">
        <v>73</v>
      </c>
      <c r="E6270" t="s">
        <v>484</v>
      </c>
      <c r="F6270">
        <v>1</v>
      </c>
    </row>
    <row r="6271" spans="1:6" x14ac:dyDescent="0.35">
      <c r="A6271" t="s">
        <v>6350</v>
      </c>
      <c r="B6271">
        <v>1995</v>
      </c>
      <c r="C6271" t="s">
        <v>54</v>
      </c>
      <c r="D6271" t="s">
        <v>73</v>
      </c>
      <c r="E6271" t="s">
        <v>484</v>
      </c>
      <c r="F6271">
        <v>1</v>
      </c>
    </row>
    <row r="6272" spans="1:6" x14ac:dyDescent="0.35">
      <c r="A6272" t="s">
        <v>6351</v>
      </c>
      <c r="B6272">
        <v>1995</v>
      </c>
      <c r="C6272" t="s">
        <v>56</v>
      </c>
      <c r="D6272" t="s">
        <v>73</v>
      </c>
      <c r="E6272" t="s">
        <v>74</v>
      </c>
      <c r="F6272">
        <v>1</v>
      </c>
    </row>
    <row r="6273" spans="1:6" x14ac:dyDescent="0.35">
      <c r="A6273" t="s">
        <v>6352</v>
      </c>
      <c r="B6273">
        <v>1995</v>
      </c>
      <c r="C6273" t="s">
        <v>56</v>
      </c>
      <c r="D6273" t="s">
        <v>73</v>
      </c>
      <c r="E6273" t="s">
        <v>74</v>
      </c>
      <c r="F6273">
        <v>1</v>
      </c>
    </row>
    <row r="6274" spans="1:6" x14ac:dyDescent="0.35">
      <c r="A6274" t="s">
        <v>6353</v>
      </c>
      <c r="B6274">
        <v>1995</v>
      </c>
      <c r="C6274" t="s">
        <v>56</v>
      </c>
      <c r="D6274" t="s">
        <v>73</v>
      </c>
      <c r="E6274" t="s">
        <v>74</v>
      </c>
      <c r="F6274">
        <v>1</v>
      </c>
    </row>
    <row r="6275" spans="1:6" x14ac:dyDescent="0.35">
      <c r="A6275" t="s">
        <v>6354</v>
      </c>
      <c r="B6275">
        <v>1995</v>
      </c>
      <c r="C6275" t="s">
        <v>56</v>
      </c>
      <c r="D6275" t="s">
        <v>73</v>
      </c>
      <c r="E6275" t="s">
        <v>74</v>
      </c>
      <c r="F6275">
        <v>1</v>
      </c>
    </row>
    <row r="6276" spans="1:6" x14ac:dyDescent="0.35">
      <c r="A6276" t="s">
        <v>6355</v>
      </c>
      <c r="B6276">
        <v>1995</v>
      </c>
      <c r="C6276" t="s">
        <v>56</v>
      </c>
      <c r="D6276" t="s">
        <v>73</v>
      </c>
      <c r="E6276" t="s">
        <v>74</v>
      </c>
      <c r="F6276">
        <v>1</v>
      </c>
    </row>
    <row r="6277" spans="1:6" x14ac:dyDescent="0.35">
      <c r="A6277" t="s">
        <v>6356</v>
      </c>
      <c r="B6277">
        <v>1995</v>
      </c>
      <c r="C6277" t="s">
        <v>56</v>
      </c>
      <c r="D6277" t="s">
        <v>73</v>
      </c>
      <c r="E6277" t="s">
        <v>74</v>
      </c>
      <c r="F6277">
        <v>1</v>
      </c>
    </row>
    <row r="6278" spans="1:6" x14ac:dyDescent="0.35">
      <c r="A6278" t="s">
        <v>6357</v>
      </c>
      <c r="B6278">
        <v>1995</v>
      </c>
      <c r="C6278" t="s">
        <v>56</v>
      </c>
      <c r="D6278" t="s">
        <v>73</v>
      </c>
      <c r="E6278" t="s">
        <v>74</v>
      </c>
      <c r="F6278">
        <v>1</v>
      </c>
    </row>
    <row r="6279" spans="1:6" x14ac:dyDescent="0.35">
      <c r="A6279" t="s">
        <v>6358</v>
      </c>
      <c r="B6279">
        <v>1995</v>
      </c>
      <c r="C6279" t="s">
        <v>56</v>
      </c>
      <c r="D6279" t="s">
        <v>73</v>
      </c>
      <c r="E6279" t="s">
        <v>74</v>
      </c>
      <c r="F6279">
        <v>1</v>
      </c>
    </row>
    <row r="6280" spans="1:6" x14ac:dyDescent="0.35">
      <c r="A6280" t="s">
        <v>6359</v>
      </c>
      <c r="B6280">
        <v>1995</v>
      </c>
      <c r="C6280" t="s">
        <v>54</v>
      </c>
      <c r="D6280" t="s">
        <v>73</v>
      </c>
      <c r="E6280" t="s">
        <v>74</v>
      </c>
      <c r="F6280">
        <v>1</v>
      </c>
    </row>
    <row r="6281" spans="1:6" x14ac:dyDescent="0.35">
      <c r="A6281" t="s">
        <v>6360</v>
      </c>
      <c r="B6281">
        <v>1995</v>
      </c>
      <c r="C6281" t="s">
        <v>55</v>
      </c>
      <c r="D6281" t="s">
        <v>73</v>
      </c>
      <c r="E6281" t="s">
        <v>74</v>
      </c>
      <c r="F6281">
        <v>1</v>
      </c>
    </row>
    <row r="6282" spans="1:6" x14ac:dyDescent="0.35">
      <c r="A6282" t="s">
        <v>6361</v>
      </c>
      <c r="B6282">
        <v>1995</v>
      </c>
      <c r="C6282" t="s">
        <v>55</v>
      </c>
      <c r="D6282" t="s">
        <v>117</v>
      </c>
      <c r="E6282" t="s">
        <v>74</v>
      </c>
      <c r="F6282">
        <v>0</v>
      </c>
    </row>
    <row r="6283" spans="1:6" x14ac:dyDescent="0.35">
      <c r="A6283" t="s">
        <v>6362</v>
      </c>
      <c r="B6283">
        <v>1995</v>
      </c>
      <c r="C6283" t="s">
        <v>55</v>
      </c>
      <c r="D6283" t="s">
        <v>73</v>
      </c>
      <c r="E6283" t="s">
        <v>74</v>
      </c>
      <c r="F6283">
        <v>1</v>
      </c>
    </row>
    <row r="6284" spans="1:6" x14ac:dyDescent="0.35">
      <c r="A6284" t="s">
        <v>6363</v>
      </c>
      <c r="B6284">
        <v>1995</v>
      </c>
      <c r="C6284" t="s">
        <v>54</v>
      </c>
      <c r="D6284" t="s">
        <v>73</v>
      </c>
      <c r="E6284" t="s">
        <v>74</v>
      </c>
      <c r="F6284">
        <v>1</v>
      </c>
    </row>
    <row r="6285" spans="1:6" x14ac:dyDescent="0.35">
      <c r="A6285" t="s">
        <v>6364</v>
      </c>
      <c r="B6285">
        <v>1995</v>
      </c>
      <c r="C6285" t="s">
        <v>54</v>
      </c>
      <c r="D6285" t="s">
        <v>73</v>
      </c>
      <c r="E6285" t="s">
        <v>74</v>
      </c>
      <c r="F6285">
        <v>1</v>
      </c>
    </row>
    <row r="6286" spans="1:6" x14ac:dyDescent="0.35">
      <c r="A6286" t="s">
        <v>6365</v>
      </c>
      <c r="B6286">
        <v>1995</v>
      </c>
      <c r="C6286" t="s">
        <v>56</v>
      </c>
      <c r="D6286" t="s">
        <v>73</v>
      </c>
      <c r="E6286" t="s">
        <v>74</v>
      </c>
      <c r="F6286">
        <v>1</v>
      </c>
    </row>
    <row r="6287" spans="1:6" x14ac:dyDescent="0.35">
      <c r="A6287" t="s">
        <v>6366</v>
      </c>
      <c r="B6287">
        <v>1995</v>
      </c>
      <c r="C6287" t="s">
        <v>56</v>
      </c>
      <c r="D6287" t="s">
        <v>73</v>
      </c>
      <c r="E6287" t="s">
        <v>74</v>
      </c>
      <c r="F6287">
        <v>1</v>
      </c>
    </row>
    <row r="6288" spans="1:6" x14ac:dyDescent="0.35">
      <c r="A6288" t="s">
        <v>6367</v>
      </c>
      <c r="B6288">
        <v>1995</v>
      </c>
      <c r="C6288" t="s">
        <v>56</v>
      </c>
      <c r="D6288" t="s">
        <v>73</v>
      </c>
      <c r="E6288" t="s">
        <v>74</v>
      </c>
      <c r="F6288">
        <v>1</v>
      </c>
    </row>
    <row r="6289" spans="1:6" x14ac:dyDescent="0.35">
      <c r="A6289" t="s">
        <v>6368</v>
      </c>
      <c r="B6289">
        <v>1995</v>
      </c>
      <c r="C6289" t="s">
        <v>56</v>
      </c>
      <c r="D6289" t="s">
        <v>73</v>
      </c>
      <c r="E6289" t="s">
        <v>74</v>
      </c>
      <c r="F6289">
        <v>1</v>
      </c>
    </row>
    <row r="6290" spans="1:6" x14ac:dyDescent="0.35">
      <c r="A6290" t="s">
        <v>6369</v>
      </c>
      <c r="B6290">
        <v>1995</v>
      </c>
      <c r="C6290" t="s">
        <v>56</v>
      </c>
      <c r="D6290" t="s">
        <v>73</v>
      </c>
      <c r="E6290" t="s">
        <v>74</v>
      </c>
      <c r="F6290">
        <v>1</v>
      </c>
    </row>
    <row r="6291" spans="1:6" x14ac:dyDescent="0.35">
      <c r="A6291" t="s">
        <v>6370</v>
      </c>
      <c r="B6291">
        <v>1995</v>
      </c>
      <c r="C6291" t="s">
        <v>56</v>
      </c>
      <c r="D6291" t="s">
        <v>73</v>
      </c>
      <c r="E6291" t="s">
        <v>74</v>
      </c>
      <c r="F6291">
        <v>1</v>
      </c>
    </row>
    <row r="6292" spans="1:6" x14ac:dyDescent="0.35">
      <c r="A6292" t="s">
        <v>6371</v>
      </c>
      <c r="B6292">
        <v>1995</v>
      </c>
      <c r="C6292" t="s">
        <v>56</v>
      </c>
      <c r="D6292" t="s">
        <v>73</v>
      </c>
      <c r="E6292" t="s">
        <v>74</v>
      </c>
      <c r="F6292">
        <v>1</v>
      </c>
    </row>
    <row r="6293" spans="1:6" x14ac:dyDescent="0.35">
      <c r="A6293" t="s">
        <v>6372</v>
      </c>
      <c r="B6293">
        <v>1995</v>
      </c>
      <c r="C6293" t="s">
        <v>56</v>
      </c>
      <c r="D6293" t="s">
        <v>73</v>
      </c>
      <c r="E6293" t="s">
        <v>74</v>
      </c>
      <c r="F6293">
        <v>1</v>
      </c>
    </row>
    <row r="6294" spans="1:6" x14ac:dyDescent="0.35">
      <c r="A6294" t="s">
        <v>6373</v>
      </c>
      <c r="B6294">
        <v>1995</v>
      </c>
      <c r="C6294" t="s">
        <v>56</v>
      </c>
      <c r="D6294" t="s">
        <v>117</v>
      </c>
      <c r="E6294" t="s">
        <v>406</v>
      </c>
      <c r="F6294">
        <v>1</v>
      </c>
    </row>
    <row r="6295" spans="1:6" x14ac:dyDescent="0.35">
      <c r="A6295" t="s">
        <v>6374</v>
      </c>
      <c r="B6295">
        <v>1995</v>
      </c>
      <c r="C6295" t="s">
        <v>56</v>
      </c>
      <c r="D6295" t="s">
        <v>73</v>
      </c>
      <c r="E6295" t="s">
        <v>406</v>
      </c>
      <c r="F6295">
        <v>1</v>
      </c>
    </row>
    <row r="6296" spans="1:6" x14ac:dyDescent="0.35">
      <c r="A6296" t="s">
        <v>6375</v>
      </c>
      <c r="B6296">
        <v>1995</v>
      </c>
      <c r="C6296" t="s">
        <v>56</v>
      </c>
      <c r="D6296" t="s">
        <v>117</v>
      </c>
      <c r="E6296" t="s">
        <v>406</v>
      </c>
      <c r="F6296">
        <v>1</v>
      </c>
    </row>
    <row r="6297" spans="1:6" x14ac:dyDescent="0.35">
      <c r="A6297" t="s">
        <v>6376</v>
      </c>
      <c r="B6297">
        <v>1995</v>
      </c>
      <c r="C6297" t="s">
        <v>56</v>
      </c>
      <c r="D6297" t="s">
        <v>73</v>
      </c>
      <c r="E6297" t="s">
        <v>406</v>
      </c>
      <c r="F6297">
        <v>1</v>
      </c>
    </row>
    <row r="6298" spans="1:6" x14ac:dyDescent="0.35">
      <c r="A6298" t="s">
        <v>6377</v>
      </c>
      <c r="B6298">
        <v>1995</v>
      </c>
      <c r="C6298" t="s">
        <v>56</v>
      </c>
      <c r="D6298" t="s">
        <v>73</v>
      </c>
      <c r="E6298" t="s">
        <v>406</v>
      </c>
      <c r="F6298">
        <v>1</v>
      </c>
    </row>
    <row r="6299" spans="1:6" x14ac:dyDescent="0.35">
      <c r="A6299" t="s">
        <v>6378</v>
      </c>
      <c r="B6299">
        <v>1995</v>
      </c>
      <c r="C6299" t="s">
        <v>56</v>
      </c>
      <c r="D6299" t="s">
        <v>73</v>
      </c>
      <c r="E6299" t="s">
        <v>406</v>
      </c>
      <c r="F6299">
        <v>1</v>
      </c>
    </row>
    <row r="6300" spans="1:6" x14ac:dyDescent="0.35">
      <c r="A6300" t="s">
        <v>6379</v>
      </c>
      <c r="B6300">
        <v>1995</v>
      </c>
      <c r="C6300" t="s">
        <v>56</v>
      </c>
      <c r="D6300" t="s">
        <v>117</v>
      </c>
      <c r="E6300" t="s">
        <v>406</v>
      </c>
      <c r="F6300">
        <v>1</v>
      </c>
    </row>
    <row r="6301" spans="1:6" x14ac:dyDescent="0.35">
      <c r="A6301" t="s">
        <v>6380</v>
      </c>
      <c r="B6301">
        <v>1995</v>
      </c>
      <c r="C6301" t="s">
        <v>56</v>
      </c>
      <c r="D6301" t="s">
        <v>117</v>
      </c>
      <c r="E6301" t="s">
        <v>406</v>
      </c>
      <c r="F6301">
        <v>1</v>
      </c>
    </row>
    <row r="6302" spans="1:6" x14ac:dyDescent="0.35">
      <c r="A6302" t="s">
        <v>6381</v>
      </c>
      <c r="B6302">
        <v>1995</v>
      </c>
      <c r="C6302" t="s">
        <v>56</v>
      </c>
      <c r="D6302" t="s">
        <v>73</v>
      </c>
      <c r="E6302" t="s">
        <v>406</v>
      </c>
      <c r="F6302">
        <v>1</v>
      </c>
    </row>
    <row r="6303" spans="1:6" x14ac:dyDescent="0.35">
      <c r="A6303" t="s">
        <v>6382</v>
      </c>
      <c r="B6303">
        <v>1995</v>
      </c>
      <c r="C6303" t="s">
        <v>56</v>
      </c>
      <c r="D6303" t="s">
        <v>73</v>
      </c>
      <c r="E6303" t="s">
        <v>406</v>
      </c>
      <c r="F6303">
        <v>1</v>
      </c>
    </row>
    <row r="6304" spans="1:6" x14ac:dyDescent="0.35">
      <c r="A6304" t="s">
        <v>6383</v>
      </c>
      <c r="B6304">
        <v>1995</v>
      </c>
      <c r="C6304" t="s">
        <v>56</v>
      </c>
      <c r="D6304" t="s">
        <v>73</v>
      </c>
      <c r="E6304" t="s">
        <v>406</v>
      </c>
      <c r="F6304">
        <v>1</v>
      </c>
    </row>
    <row r="6305" spans="1:6" x14ac:dyDescent="0.35">
      <c r="A6305" t="s">
        <v>6384</v>
      </c>
      <c r="B6305">
        <v>1995</v>
      </c>
      <c r="C6305" t="s">
        <v>56</v>
      </c>
      <c r="D6305" t="s">
        <v>73</v>
      </c>
      <c r="E6305" t="s">
        <v>406</v>
      </c>
      <c r="F6305">
        <v>1</v>
      </c>
    </row>
    <row r="6306" spans="1:6" x14ac:dyDescent="0.35">
      <c r="A6306" t="s">
        <v>6385</v>
      </c>
      <c r="B6306">
        <v>1995</v>
      </c>
      <c r="C6306" t="s">
        <v>56</v>
      </c>
      <c r="D6306" t="s">
        <v>73</v>
      </c>
      <c r="E6306" t="s">
        <v>406</v>
      </c>
      <c r="F6306">
        <v>1</v>
      </c>
    </row>
    <row r="6307" spans="1:6" x14ac:dyDescent="0.35">
      <c r="A6307" t="s">
        <v>6386</v>
      </c>
      <c r="B6307">
        <v>1995</v>
      </c>
      <c r="C6307" t="s">
        <v>56</v>
      </c>
      <c r="D6307" t="s">
        <v>73</v>
      </c>
      <c r="E6307" t="s">
        <v>406</v>
      </c>
      <c r="F6307">
        <v>1</v>
      </c>
    </row>
    <row r="6308" spans="1:6" x14ac:dyDescent="0.35">
      <c r="A6308" t="s">
        <v>6387</v>
      </c>
      <c r="B6308">
        <v>1995</v>
      </c>
      <c r="C6308" t="s">
        <v>56</v>
      </c>
      <c r="D6308" t="s">
        <v>73</v>
      </c>
      <c r="E6308" t="s">
        <v>406</v>
      </c>
      <c r="F6308">
        <v>1</v>
      </c>
    </row>
    <row r="6309" spans="1:6" x14ac:dyDescent="0.35">
      <c r="A6309" t="s">
        <v>6388</v>
      </c>
      <c r="B6309">
        <v>1995</v>
      </c>
      <c r="C6309" t="s">
        <v>56</v>
      </c>
      <c r="D6309" t="s">
        <v>117</v>
      </c>
      <c r="E6309" t="s">
        <v>406</v>
      </c>
      <c r="F6309">
        <v>1</v>
      </c>
    </row>
    <row r="6310" spans="1:6" x14ac:dyDescent="0.35">
      <c r="A6310" t="s">
        <v>6389</v>
      </c>
      <c r="B6310">
        <v>1995</v>
      </c>
      <c r="C6310" t="s">
        <v>56</v>
      </c>
      <c r="D6310" t="s">
        <v>73</v>
      </c>
      <c r="E6310" t="s">
        <v>406</v>
      </c>
      <c r="F6310">
        <v>1</v>
      </c>
    </row>
    <row r="6311" spans="1:6" x14ac:dyDescent="0.35">
      <c r="A6311" t="s">
        <v>6390</v>
      </c>
      <c r="B6311">
        <v>1995</v>
      </c>
      <c r="C6311" t="s">
        <v>56</v>
      </c>
      <c r="D6311" t="s">
        <v>73</v>
      </c>
      <c r="E6311" t="s">
        <v>406</v>
      </c>
      <c r="F6311">
        <v>1</v>
      </c>
    </row>
    <row r="6312" spans="1:6" x14ac:dyDescent="0.35">
      <c r="A6312" t="s">
        <v>6391</v>
      </c>
      <c r="B6312">
        <v>1995</v>
      </c>
      <c r="C6312" t="s">
        <v>56</v>
      </c>
      <c r="D6312" t="s">
        <v>441</v>
      </c>
      <c r="E6312" t="s">
        <v>406</v>
      </c>
      <c r="F6312">
        <v>1</v>
      </c>
    </row>
    <row r="6313" spans="1:6" x14ac:dyDescent="0.35">
      <c r="A6313" t="s">
        <v>6392</v>
      </c>
      <c r="B6313">
        <v>1995</v>
      </c>
      <c r="C6313" t="s">
        <v>56</v>
      </c>
      <c r="D6313" t="s">
        <v>117</v>
      </c>
      <c r="E6313" t="s">
        <v>406</v>
      </c>
      <c r="F6313">
        <v>1</v>
      </c>
    </row>
    <row r="6314" spans="1:6" x14ac:dyDescent="0.35">
      <c r="A6314" t="s">
        <v>6393</v>
      </c>
      <c r="B6314">
        <v>1995</v>
      </c>
      <c r="C6314" t="s">
        <v>56</v>
      </c>
      <c r="D6314" t="s">
        <v>117</v>
      </c>
      <c r="E6314" t="s">
        <v>406</v>
      </c>
      <c r="F6314">
        <v>1</v>
      </c>
    </row>
    <row r="6315" spans="1:6" x14ac:dyDescent="0.35">
      <c r="A6315" t="s">
        <v>6394</v>
      </c>
      <c r="B6315">
        <v>1995</v>
      </c>
      <c r="C6315" t="s">
        <v>56</v>
      </c>
      <c r="D6315" t="s">
        <v>73</v>
      </c>
      <c r="E6315" t="s">
        <v>406</v>
      </c>
      <c r="F6315">
        <v>1</v>
      </c>
    </row>
    <row r="6316" spans="1:6" x14ac:dyDescent="0.35">
      <c r="A6316" t="s">
        <v>6395</v>
      </c>
      <c r="B6316">
        <v>1995</v>
      </c>
      <c r="C6316" t="s">
        <v>56</v>
      </c>
      <c r="D6316" t="s">
        <v>73</v>
      </c>
      <c r="E6316" t="s">
        <v>406</v>
      </c>
      <c r="F6316">
        <v>1</v>
      </c>
    </row>
    <row r="6317" spans="1:6" x14ac:dyDescent="0.35">
      <c r="A6317" t="s">
        <v>6396</v>
      </c>
      <c r="B6317">
        <v>1995</v>
      </c>
      <c r="C6317" t="s">
        <v>56</v>
      </c>
      <c r="D6317" t="s">
        <v>73</v>
      </c>
      <c r="E6317" t="s">
        <v>406</v>
      </c>
      <c r="F6317">
        <v>1</v>
      </c>
    </row>
    <row r="6318" spans="1:6" x14ac:dyDescent="0.35">
      <c r="A6318" t="s">
        <v>6397</v>
      </c>
      <c r="B6318">
        <v>1995</v>
      </c>
      <c r="C6318" t="s">
        <v>56</v>
      </c>
      <c r="D6318" t="s">
        <v>73</v>
      </c>
      <c r="E6318" t="s">
        <v>406</v>
      </c>
      <c r="F6318">
        <v>1</v>
      </c>
    </row>
    <row r="6319" spans="1:6" x14ac:dyDescent="0.35">
      <c r="A6319" t="s">
        <v>6398</v>
      </c>
      <c r="B6319">
        <v>1995</v>
      </c>
      <c r="C6319" t="s">
        <v>56</v>
      </c>
      <c r="D6319" t="s">
        <v>117</v>
      </c>
      <c r="E6319" t="s">
        <v>406</v>
      </c>
      <c r="F6319">
        <v>1</v>
      </c>
    </row>
    <row r="6320" spans="1:6" x14ac:dyDescent="0.35">
      <c r="A6320" t="s">
        <v>6399</v>
      </c>
      <c r="B6320">
        <v>1995</v>
      </c>
      <c r="C6320" t="s">
        <v>56</v>
      </c>
      <c r="D6320" t="s">
        <v>73</v>
      </c>
      <c r="E6320" t="s">
        <v>406</v>
      </c>
      <c r="F6320">
        <v>1</v>
      </c>
    </row>
    <row r="6321" spans="1:6" x14ac:dyDescent="0.35">
      <c r="A6321" t="s">
        <v>6400</v>
      </c>
      <c r="B6321">
        <v>1995</v>
      </c>
      <c r="C6321" t="s">
        <v>56</v>
      </c>
      <c r="D6321" t="s">
        <v>73</v>
      </c>
      <c r="E6321" t="s">
        <v>406</v>
      </c>
      <c r="F6321">
        <v>1</v>
      </c>
    </row>
    <row r="6322" spans="1:6" x14ac:dyDescent="0.35">
      <c r="A6322" t="s">
        <v>6401</v>
      </c>
      <c r="B6322">
        <v>1995</v>
      </c>
      <c r="C6322" t="s">
        <v>56</v>
      </c>
      <c r="D6322" t="s">
        <v>73</v>
      </c>
      <c r="E6322" t="s">
        <v>406</v>
      </c>
      <c r="F6322">
        <v>1</v>
      </c>
    </row>
    <row r="6323" spans="1:6" x14ac:dyDescent="0.35">
      <c r="A6323" t="s">
        <v>6402</v>
      </c>
      <c r="B6323">
        <v>1995</v>
      </c>
      <c r="C6323" t="s">
        <v>56</v>
      </c>
      <c r="D6323" t="s">
        <v>117</v>
      </c>
      <c r="E6323" t="s">
        <v>406</v>
      </c>
      <c r="F6323">
        <v>1</v>
      </c>
    </row>
    <row r="6324" spans="1:6" x14ac:dyDescent="0.35">
      <c r="A6324" t="s">
        <v>6403</v>
      </c>
      <c r="B6324">
        <v>1995</v>
      </c>
      <c r="C6324" t="s">
        <v>56</v>
      </c>
      <c r="D6324" t="s">
        <v>73</v>
      </c>
      <c r="E6324" t="s">
        <v>406</v>
      </c>
      <c r="F6324">
        <v>1</v>
      </c>
    </row>
    <row r="6325" spans="1:6" x14ac:dyDescent="0.35">
      <c r="A6325" t="s">
        <v>6404</v>
      </c>
      <c r="B6325">
        <v>1995</v>
      </c>
      <c r="C6325" t="s">
        <v>56</v>
      </c>
      <c r="D6325" t="s">
        <v>73</v>
      </c>
      <c r="E6325" t="s">
        <v>406</v>
      </c>
      <c r="F6325">
        <v>1</v>
      </c>
    </row>
    <row r="6326" spans="1:6" x14ac:dyDescent="0.35">
      <c r="A6326" t="s">
        <v>6405</v>
      </c>
      <c r="B6326">
        <v>1995</v>
      </c>
      <c r="C6326" t="s">
        <v>56</v>
      </c>
      <c r="D6326" t="s">
        <v>73</v>
      </c>
      <c r="E6326" t="s">
        <v>406</v>
      </c>
      <c r="F6326">
        <v>1</v>
      </c>
    </row>
    <row r="6327" spans="1:6" x14ac:dyDescent="0.35">
      <c r="A6327" t="s">
        <v>6406</v>
      </c>
      <c r="B6327">
        <v>1995</v>
      </c>
      <c r="C6327" t="s">
        <v>56</v>
      </c>
      <c r="D6327" t="s">
        <v>73</v>
      </c>
      <c r="E6327" t="s">
        <v>406</v>
      </c>
      <c r="F6327">
        <v>1</v>
      </c>
    </row>
    <row r="6328" spans="1:6" x14ac:dyDescent="0.35">
      <c r="A6328" t="s">
        <v>6407</v>
      </c>
      <c r="B6328">
        <v>1995</v>
      </c>
      <c r="C6328" t="s">
        <v>56</v>
      </c>
      <c r="D6328" t="s">
        <v>73</v>
      </c>
      <c r="E6328" t="s">
        <v>406</v>
      </c>
      <c r="F6328">
        <v>1</v>
      </c>
    </row>
    <row r="6329" spans="1:6" x14ac:dyDescent="0.35">
      <c r="A6329" t="s">
        <v>6408</v>
      </c>
      <c r="B6329">
        <v>1995</v>
      </c>
      <c r="C6329" t="s">
        <v>56</v>
      </c>
      <c r="D6329" t="s">
        <v>73</v>
      </c>
      <c r="E6329" t="s">
        <v>406</v>
      </c>
      <c r="F6329">
        <v>1</v>
      </c>
    </row>
    <row r="6330" spans="1:6" x14ac:dyDescent="0.35">
      <c r="A6330" t="s">
        <v>6409</v>
      </c>
      <c r="B6330">
        <v>1995</v>
      </c>
      <c r="C6330" t="s">
        <v>56</v>
      </c>
      <c r="D6330" t="s">
        <v>73</v>
      </c>
      <c r="E6330" t="s">
        <v>406</v>
      </c>
      <c r="F6330">
        <v>1</v>
      </c>
    </row>
    <row r="6331" spans="1:6" x14ac:dyDescent="0.35">
      <c r="A6331" t="s">
        <v>6410</v>
      </c>
      <c r="B6331">
        <v>1995</v>
      </c>
      <c r="C6331" t="s">
        <v>56</v>
      </c>
      <c r="D6331" t="s">
        <v>73</v>
      </c>
      <c r="E6331" t="s">
        <v>406</v>
      </c>
      <c r="F6331">
        <v>1</v>
      </c>
    </row>
    <row r="6332" spans="1:6" x14ac:dyDescent="0.35">
      <c r="A6332" t="s">
        <v>6411</v>
      </c>
      <c r="B6332">
        <v>1995</v>
      </c>
      <c r="C6332" t="s">
        <v>56</v>
      </c>
      <c r="D6332" t="s">
        <v>73</v>
      </c>
      <c r="E6332" t="s">
        <v>406</v>
      </c>
      <c r="F6332">
        <v>1</v>
      </c>
    </row>
    <row r="6333" spans="1:6" x14ac:dyDescent="0.35">
      <c r="A6333" t="s">
        <v>6412</v>
      </c>
      <c r="B6333">
        <v>1995</v>
      </c>
      <c r="C6333" t="s">
        <v>56</v>
      </c>
      <c r="D6333" t="s">
        <v>73</v>
      </c>
      <c r="E6333" t="s">
        <v>406</v>
      </c>
      <c r="F6333">
        <v>1</v>
      </c>
    </row>
    <row r="6334" spans="1:6" x14ac:dyDescent="0.35">
      <c r="A6334" t="s">
        <v>6413</v>
      </c>
      <c r="B6334">
        <v>1995</v>
      </c>
      <c r="C6334" t="s">
        <v>56</v>
      </c>
      <c r="D6334" t="s">
        <v>73</v>
      </c>
      <c r="E6334" t="s">
        <v>406</v>
      </c>
      <c r="F6334">
        <v>1</v>
      </c>
    </row>
    <row r="6335" spans="1:6" x14ac:dyDescent="0.35">
      <c r="A6335" t="s">
        <v>6414</v>
      </c>
      <c r="B6335">
        <v>1995</v>
      </c>
      <c r="C6335" t="s">
        <v>56</v>
      </c>
      <c r="D6335" t="s">
        <v>73</v>
      </c>
      <c r="E6335" t="s">
        <v>406</v>
      </c>
      <c r="F6335">
        <v>1</v>
      </c>
    </row>
    <row r="6336" spans="1:6" x14ac:dyDescent="0.35">
      <c r="A6336" t="s">
        <v>6415</v>
      </c>
      <c r="B6336">
        <v>1995</v>
      </c>
      <c r="C6336" t="s">
        <v>56</v>
      </c>
      <c r="D6336" t="s">
        <v>117</v>
      </c>
      <c r="E6336" t="s">
        <v>406</v>
      </c>
      <c r="F6336">
        <v>1</v>
      </c>
    </row>
    <row r="6337" spans="1:6" x14ac:dyDescent="0.35">
      <c r="A6337" t="s">
        <v>6416</v>
      </c>
      <c r="B6337">
        <v>1995</v>
      </c>
      <c r="C6337" t="s">
        <v>56</v>
      </c>
      <c r="D6337" t="s">
        <v>73</v>
      </c>
      <c r="E6337" t="s">
        <v>406</v>
      </c>
      <c r="F6337">
        <v>1</v>
      </c>
    </row>
    <row r="6338" spans="1:6" x14ac:dyDescent="0.35">
      <c r="A6338" t="s">
        <v>6417</v>
      </c>
      <c r="B6338">
        <v>1995</v>
      </c>
      <c r="C6338" t="s">
        <v>56</v>
      </c>
      <c r="D6338" t="s">
        <v>73</v>
      </c>
      <c r="E6338" t="s">
        <v>406</v>
      </c>
      <c r="F6338">
        <v>1</v>
      </c>
    </row>
    <row r="6339" spans="1:6" x14ac:dyDescent="0.35">
      <c r="A6339" t="s">
        <v>6418</v>
      </c>
      <c r="B6339">
        <v>1995</v>
      </c>
      <c r="C6339" t="s">
        <v>56</v>
      </c>
      <c r="D6339" t="s">
        <v>73</v>
      </c>
      <c r="E6339" t="s">
        <v>406</v>
      </c>
      <c r="F6339">
        <v>1</v>
      </c>
    </row>
    <row r="6340" spans="1:6" x14ac:dyDescent="0.35">
      <c r="A6340" t="s">
        <v>6419</v>
      </c>
      <c r="B6340">
        <v>1995</v>
      </c>
      <c r="C6340" t="s">
        <v>56</v>
      </c>
      <c r="D6340" t="s">
        <v>441</v>
      </c>
      <c r="E6340" t="s">
        <v>406</v>
      </c>
      <c r="F6340">
        <v>1</v>
      </c>
    </row>
    <row r="6341" spans="1:6" x14ac:dyDescent="0.35">
      <c r="A6341" t="s">
        <v>6420</v>
      </c>
      <c r="B6341">
        <v>1995</v>
      </c>
      <c r="C6341" t="s">
        <v>56</v>
      </c>
      <c r="D6341" t="s">
        <v>73</v>
      </c>
      <c r="E6341" t="s">
        <v>406</v>
      </c>
      <c r="F6341">
        <v>1</v>
      </c>
    </row>
    <row r="6342" spans="1:6" x14ac:dyDescent="0.35">
      <c r="A6342" t="s">
        <v>6421</v>
      </c>
      <c r="B6342">
        <v>1995</v>
      </c>
      <c r="C6342" t="s">
        <v>56</v>
      </c>
      <c r="D6342" t="s">
        <v>73</v>
      </c>
      <c r="E6342" t="s">
        <v>406</v>
      </c>
      <c r="F6342">
        <v>1</v>
      </c>
    </row>
    <row r="6343" spans="1:6" x14ac:dyDescent="0.35">
      <c r="A6343" t="s">
        <v>6422</v>
      </c>
      <c r="B6343">
        <v>1995</v>
      </c>
      <c r="C6343" t="s">
        <v>56</v>
      </c>
      <c r="D6343" t="s">
        <v>441</v>
      </c>
      <c r="E6343" t="s">
        <v>406</v>
      </c>
      <c r="F6343">
        <v>1</v>
      </c>
    </row>
    <row r="6344" spans="1:6" x14ac:dyDescent="0.35">
      <c r="A6344" t="s">
        <v>6423</v>
      </c>
      <c r="B6344">
        <v>1995</v>
      </c>
      <c r="C6344" t="s">
        <v>54</v>
      </c>
      <c r="D6344" t="s">
        <v>73</v>
      </c>
      <c r="E6344" t="s">
        <v>74</v>
      </c>
      <c r="F6344">
        <v>1</v>
      </c>
    </row>
    <row r="6345" spans="1:6" x14ac:dyDescent="0.35">
      <c r="A6345" t="s">
        <v>6424</v>
      </c>
      <c r="B6345">
        <v>1995</v>
      </c>
      <c r="C6345" t="s">
        <v>56</v>
      </c>
      <c r="D6345" t="s">
        <v>73</v>
      </c>
      <c r="E6345" t="s">
        <v>74</v>
      </c>
      <c r="F6345">
        <v>1</v>
      </c>
    </row>
    <row r="6346" spans="1:6" x14ac:dyDescent="0.35">
      <c r="A6346" t="s">
        <v>6425</v>
      </c>
      <c r="B6346">
        <v>1995</v>
      </c>
      <c r="C6346" t="s">
        <v>56</v>
      </c>
      <c r="D6346" t="s">
        <v>73</v>
      </c>
      <c r="E6346" t="s">
        <v>74</v>
      </c>
      <c r="F6346">
        <v>1</v>
      </c>
    </row>
    <row r="6347" spans="1:6" x14ac:dyDescent="0.35">
      <c r="A6347" t="s">
        <v>6426</v>
      </c>
      <c r="B6347">
        <v>1995</v>
      </c>
      <c r="C6347" t="s">
        <v>56</v>
      </c>
      <c r="D6347" t="s">
        <v>73</v>
      </c>
      <c r="E6347" t="s">
        <v>74</v>
      </c>
      <c r="F6347">
        <v>1</v>
      </c>
    </row>
    <row r="6348" spans="1:6" x14ac:dyDescent="0.35">
      <c r="A6348" t="s">
        <v>6427</v>
      </c>
      <c r="B6348">
        <v>1995</v>
      </c>
      <c r="C6348" t="s">
        <v>56</v>
      </c>
      <c r="D6348" t="s">
        <v>117</v>
      </c>
      <c r="E6348" t="s">
        <v>74</v>
      </c>
      <c r="F6348">
        <v>1</v>
      </c>
    </row>
    <row r="6349" spans="1:6" x14ac:dyDescent="0.35">
      <c r="A6349" t="s">
        <v>6428</v>
      </c>
      <c r="B6349">
        <v>1995</v>
      </c>
      <c r="C6349" t="s">
        <v>56</v>
      </c>
      <c r="D6349" t="s">
        <v>73</v>
      </c>
      <c r="E6349" t="s">
        <v>74</v>
      </c>
      <c r="F6349">
        <v>1</v>
      </c>
    </row>
    <row r="6350" spans="1:6" x14ac:dyDescent="0.35">
      <c r="A6350" t="s">
        <v>6429</v>
      </c>
      <c r="B6350">
        <v>1995</v>
      </c>
      <c r="C6350" t="s">
        <v>56</v>
      </c>
      <c r="D6350" t="s">
        <v>73</v>
      </c>
      <c r="E6350" t="s">
        <v>74</v>
      </c>
      <c r="F6350">
        <v>1</v>
      </c>
    </row>
    <row r="6351" spans="1:6" x14ac:dyDescent="0.35">
      <c r="A6351" t="s">
        <v>6430</v>
      </c>
      <c r="B6351">
        <v>1995</v>
      </c>
      <c r="C6351" t="s">
        <v>56</v>
      </c>
      <c r="D6351" t="s">
        <v>73</v>
      </c>
      <c r="E6351" t="s">
        <v>74</v>
      </c>
      <c r="F6351">
        <v>1</v>
      </c>
    </row>
    <row r="6352" spans="1:6" x14ac:dyDescent="0.35">
      <c r="A6352" t="s">
        <v>6431</v>
      </c>
      <c r="B6352">
        <v>1995</v>
      </c>
      <c r="C6352" t="s">
        <v>56</v>
      </c>
      <c r="D6352" t="s">
        <v>73</v>
      </c>
      <c r="E6352" t="s">
        <v>74</v>
      </c>
      <c r="F6352">
        <v>1</v>
      </c>
    </row>
    <row r="6353" spans="1:6" x14ac:dyDescent="0.35">
      <c r="A6353" t="s">
        <v>6432</v>
      </c>
      <c r="B6353">
        <v>1995</v>
      </c>
      <c r="C6353" t="s">
        <v>56</v>
      </c>
      <c r="D6353" t="s">
        <v>73</v>
      </c>
      <c r="E6353" t="s">
        <v>74</v>
      </c>
      <c r="F6353">
        <v>1</v>
      </c>
    </row>
    <row r="6354" spans="1:6" x14ac:dyDescent="0.35">
      <c r="A6354" t="s">
        <v>6433</v>
      </c>
      <c r="B6354">
        <v>1995</v>
      </c>
      <c r="C6354" t="s">
        <v>56</v>
      </c>
      <c r="D6354" t="s">
        <v>73</v>
      </c>
      <c r="E6354" t="s">
        <v>74</v>
      </c>
      <c r="F6354">
        <v>1</v>
      </c>
    </row>
    <row r="6355" spans="1:6" x14ac:dyDescent="0.35">
      <c r="A6355" t="s">
        <v>6434</v>
      </c>
      <c r="B6355">
        <v>1995</v>
      </c>
      <c r="C6355" t="s">
        <v>56</v>
      </c>
      <c r="D6355" t="s">
        <v>117</v>
      </c>
      <c r="E6355" t="s">
        <v>74</v>
      </c>
      <c r="F6355">
        <v>1</v>
      </c>
    </row>
    <row r="6356" spans="1:6" x14ac:dyDescent="0.35">
      <c r="A6356" t="s">
        <v>6435</v>
      </c>
      <c r="B6356">
        <v>1995</v>
      </c>
      <c r="C6356" t="s">
        <v>56</v>
      </c>
      <c r="D6356" t="s">
        <v>73</v>
      </c>
      <c r="E6356" t="s">
        <v>74</v>
      </c>
      <c r="F6356">
        <v>1</v>
      </c>
    </row>
    <row r="6357" spans="1:6" x14ac:dyDescent="0.35">
      <c r="A6357" t="s">
        <v>6436</v>
      </c>
      <c r="B6357">
        <v>1995</v>
      </c>
      <c r="C6357" t="s">
        <v>56</v>
      </c>
      <c r="D6357" t="s">
        <v>117</v>
      </c>
      <c r="E6357" t="s">
        <v>74</v>
      </c>
      <c r="F6357">
        <v>1</v>
      </c>
    </row>
    <row r="6358" spans="1:6" x14ac:dyDescent="0.35">
      <c r="A6358" t="s">
        <v>6437</v>
      </c>
      <c r="B6358">
        <v>1995</v>
      </c>
      <c r="C6358" t="s">
        <v>56</v>
      </c>
      <c r="D6358" t="s">
        <v>73</v>
      </c>
      <c r="E6358" t="s">
        <v>74</v>
      </c>
      <c r="F6358">
        <v>1</v>
      </c>
    </row>
    <row r="6359" spans="1:6" x14ac:dyDescent="0.35">
      <c r="A6359" t="s">
        <v>6438</v>
      </c>
      <c r="B6359">
        <v>1995</v>
      </c>
      <c r="C6359" t="s">
        <v>56</v>
      </c>
      <c r="D6359" t="s">
        <v>73</v>
      </c>
      <c r="E6359" t="s">
        <v>74</v>
      </c>
      <c r="F6359">
        <v>1</v>
      </c>
    </row>
    <row r="6360" spans="1:6" x14ac:dyDescent="0.35">
      <c r="A6360" t="s">
        <v>6439</v>
      </c>
      <c r="B6360">
        <v>1995</v>
      </c>
      <c r="C6360" t="s">
        <v>56</v>
      </c>
      <c r="D6360" t="s">
        <v>73</v>
      </c>
      <c r="E6360" t="s">
        <v>74</v>
      </c>
      <c r="F6360">
        <v>1</v>
      </c>
    </row>
    <row r="6361" spans="1:6" x14ac:dyDescent="0.35">
      <c r="A6361" t="s">
        <v>6440</v>
      </c>
      <c r="B6361">
        <v>1995</v>
      </c>
      <c r="C6361" t="s">
        <v>56</v>
      </c>
      <c r="D6361" t="s">
        <v>73</v>
      </c>
      <c r="E6361" t="s">
        <v>74</v>
      </c>
      <c r="F6361">
        <v>1</v>
      </c>
    </row>
    <row r="6362" spans="1:6" x14ac:dyDescent="0.35">
      <c r="A6362" t="s">
        <v>6441</v>
      </c>
      <c r="B6362">
        <v>1995</v>
      </c>
      <c r="C6362" t="s">
        <v>56</v>
      </c>
      <c r="D6362" t="s">
        <v>73</v>
      </c>
      <c r="E6362" t="s">
        <v>74</v>
      </c>
      <c r="F6362">
        <v>1</v>
      </c>
    </row>
    <row r="6363" spans="1:6" x14ac:dyDescent="0.35">
      <c r="A6363" t="s">
        <v>6442</v>
      </c>
      <c r="B6363">
        <v>1995</v>
      </c>
      <c r="C6363" t="s">
        <v>56</v>
      </c>
      <c r="D6363" t="s">
        <v>73</v>
      </c>
      <c r="E6363" t="s">
        <v>74</v>
      </c>
      <c r="F6363">
        <v>1</v>
      </c>
    </row>
    <row r="6364" spans="1:6" x14ac:dyDescent="0.35">
      <c r="A6364" t="s">
        <v>6443</v>
      </c>
      <c r="B6364">
        <v>1995</v>
      </c>
      <c r="C6364" t="s">
        <v>56</v>
      </c>
      <c r="D6364" t="s">
        <v>117</v>
      </c>
      <c r="E6364" t="s">
        <v>74</v>
      </c>
      <c r="F6364">
        <v>1</v>
      </c>
    </row>
    <row r="6365" spans="1:6" x14ac:dyDescent="0.35">
      <c r="A6365" t="s">
        <v>6444</v>
      </c>
      <c r="B6365">
        <v>1995</v>
      </c>
      <c r="C6365" t="s">
        <v>54</v>
      </c>
      <c r="D6365" t="s">
        <v>73</v>
      </c>
      <c r="E6365" t="s">
        <v>74</v>
      </c>
      <c r="F6365">
        <v>1</v>
      </c>
    </row>
    <row r="6366" spans="1:6" x14ac:dyDescent="0.35">
      <c r="A6366" t="s">
        <v>6445</v>
      </c>
      <c r="B6366">
        <v>1995</v>
      </c>
      <c r="C6366" t="s">
        <v>54</v>
      </c>
      <c r="D6366" t="s">
        <v>117</v>
      </c>
      <c r="E6366" t="s">
        <v>74</v>
      </c>
      <c r="F6366">
        <v>0</v>
      </c>
    </row>
    <row r="6367" spans="1:6" x14ac:dyDescent="0.35">
      <c r="A6367" t="s">
        <v>6446</v>
      </c>
      <c r="B6367">
        <v>1995</v>
      </c>
      <c r="C6367" t="s">
        <v>56</v>
      </c>
      <c r="D6367" t="s">
        <v>73</v>
      </c>
      <c r="E6367" t="s">
        <v>74</v>
      </c>
      <c r="F6367">
        <v>1</v>
      </c>
    </row>
    <row r="6368" spans="1:6" x14ac:dyDescent="0.35">
      <c r="A6368" t="s">
        <v>6447</v>
      </c>
      <c r="B6368">
        <v>1995</v>
      </c>
      <c r="C6368" t="s">
        <v>54</v>
      </c>
      <c r="D6368" t="s">
        <v>73</v>
      </c>
      <c r="E6368" t="s">
        <v>74</v>
      </c>
      <c r="F6368">
        <v>1</v>
      </c>
    </row>
    <row r="6369" spans="1:6" x14ac:dyDescent="0.35">
      <c r="A6369" t="s">
        <v>6448</v>
      </c>
      <c r="B6369">
        <v>1995</v>
      </c>
      <c r="C6369" t="s">
        <v>54</v>
      </c>
      <c r="D6369" t="s">
        <v>117</v>
      </c>
      <c r="E6369" t="s">
        <v>74</v>
      </c>
      <c r="F6369">
        <v>0</v>
      </c>
    </row>
    <row r="6370" spans="1:6" x14ac:dyDescent="0.35">
      <c r="A6370" t="s">
        <v>6449</v>
      </c>
      <c r="B6370">
        <v>1995</v>
      </c>
      <c r="C6370" t="s">
        <v>54</v>
      </c>
      <c r="D6370" t="s">
        <v>73</v>
      </c>
      <c r="E6370" t="s">
        <v>74</v>
      </c>
      <c r="F6370">
        <v>1</v>
      </c>
    </row>
    <row r="6371" spans="1:6" x14ac:dyDescent="0.35">
      <c r="A6371" t="s">
        <v>6450</v>
      </c>
      <c r="B6371">
        <v>1995</v>
      </c>
      <c r="C6371" t="s">
        <v>54</v>
      </c>
      <c r="D6371" t="s">
        <v>117</v>
      </c>
      <c r="E6371" t="s">
        <v>74</v>
      </c>
      <c r="F6371">
        <v>0</v>
      </c>
    </row>
    <row r="6372" spans="1:6" x14ac:dyDescent="0.35">
      <c r="A6372" t="s">
        <v>6451</v>
      </c>
      <c r="B6372">
        <v>1995</v>
      </c>
      <c r="C6372" t="s">
        <v>54</v>
      </c>
      <c r="D6372" t="s">
        <v>117</v>
      </c>
      <c r="E6372" t="s">
        <v>74</v>
      </c>
      <c r="F6372">
        <v>0</v>
      </c>
    </row>
    <row r="6373" spans="1:6" x14ac:dyDescent="0.35">
      <c r="A6373" t="s">
        <v>6452</v>
      </c>
      <c r="B6373">
        <v>1995</v>
      </c>
      <c r="C6373" t="s">
        <v>55</v>
      </c>
      <c r="D6373" t="s">
        <v>73</v>
      </c>
      <c r="E6373" t="s">
        <v>74</v>
      </c>
      <c r="F6373">
        <v>1</v>
      </c>
    </row>
    <row r="6374" spans="1:6" x14ac:dyDescent="0.35">
      <c r="A6374" t="s">
        <v>6453</v>
      </c>
      <c r="B6374">
        <v>1995</v>
      </c>
      <c r="C6374" t="s">
        <v>55</v>
      </c>
      <c r="D6374" t="s">
        <v>117</v>
      </c>
      <c r="E6374" t="s">
        <v>74</v>
      </c>
      <c r="F6374">
        <v>0</v>
      </c>
    </row>
    <row r="6375" spans="1:6" x14ac:dyDescent="0.35">
      <c r="A6375" t="s">
        <v>6454</v>
      </c>
      <c r="B6375">
        <v>1995</v>
      </c>
      <c r="C6375" t="s">
        <v>56</v>
      </c>
      <c r="D6375" t="s">
        <v>73</v>
      </c>
      <c r="E6375" t="s">
        <v>74</v>
      </c>
      <c r="F6375">
        <v>1</v>
      </c>
    </row>
    <row r="6376" spans="1:6" x14ac:dyDescent="0.35">
      <c r="A6376" t="s">
        <v>6455</v>
      </c>
      <c r="B6376">
        <v>1995</v>
      </c>
      <c r="C6376" t="s">
        <v>56</v>
      </c>
      <c r="D6376" t="s">
        <v>117</v>
      </c>
      <c r="E6376" t="s">
        <v>74</v>
      </c>
      <c r="F6376">
        <v>1</v>
      </c>
    </row>
    <row r="6377" spans="1:6" x14ac:dyDescent="0.35">
      <c r="A6377" t="s">
        <v>6456</v>
      </c>
      <c r="B6377">
        <v>1995</v>
      </c>
      <c r="C6377" t="s">
        <v>56</v>
      </c>
      <c r="D6377" t="s">
        <v>117</v>
      </c>
      <c r="E6377" t="s">
        <v>74</v>
      </c>
      <c r="F6377">
        <v>1</v>
      </c>
    </row>
    <row r="6378" spans="1:6" x14ac:dyDescent="0.35">
      <c r="A6378" t="s">
        <v>6457</v>
      </c>
      <c r="B6378">
        <v>1995</v>
      </c>
      <c r="C6378" t="s">
        <v>55</v>
      </c>
      <c r="D6378" t="s">
        <v>73</v>
      </c>
      <c r="E6378" t="s">
        <v>74</v>
      </c>
      <c r="F6378">
        <v>1</v>
      </c>
    </row>
    <row r="6379" spans="1:6" x14ac:dyDescent="0.35">
      <c r="A6379" t="s">
        <v>6458</v>
      </c>
      <c r="B6379">
        <v>1995</v>
      </c>
      <c r="C6379" t="s">
        <v>54</v>
      </c>
      <c r="D6379" t="s">
        <v>73</v>
      </c>
      <c r="E6379" t="s">
        <v>74</v>
      </c>
      <c r="F6379">
        <v>1</v>
      </c>
    </row>
    <row r="6380" spans="1:6" x14ac:dyDescent="0.35">
      <c r="A6380" t="s">
        <v>6459</v>
      </c>
      <c r="B6380">
        <v>1995</v>
      </c>
      <c r="C6380" t="s">
        <v>55</v>
      </c>
      <c r="D6380" t="s">
        <v>117</v>
      </c>
      <c r="E6380" t="s">
        <v>74</v>
      </c>
      <c r="F6380">
        <v>0</v>
      </c>
    </row>
    <row r="6381" spans="1:6" x14ac:dyDescent="0.35">
      <c r="A6381" t="s">
        <v>6460</v>
      </c>
      <c r="B6381">
        <v>1995</v>
      </c>
      <c r="C6381" t="s">
        <v>54</v>
      </c>
      <c r="D6381" t="s">
        <v>73</v>
      </c>
      <c r="E6381" t="s">
        <v>74</v>
      </c>
      <c r="F6381">
        <v>1</v>
      </c>
    </row>
    <row r="6382" spans="1:6" x14ac:dyDescent="0.35">
      <c r="A6382" t="s">
        <v>6461</v>
      </c>
      <c r="B6382">
        <v>1995</v>
      </c>
      <c r="C6382" t="s">
        <v>54</v>
      </c>
      <c r="D6382" t="s">
        <v>117</v>
      </c>
      <c r="E6382" t="s">
        <v>74</v>
      </c>
      <c r="F6382">
        <v>0</v>
      </c>
    </row>
    <row r="6383" spans="1:6" x14ac:dyDescent="0.35">
      <c r="A6383" t="s">
        <v>6462</v>
      </c>
      <c r="B6383">
        <v>1995</v>
      </c>
      <c r="C6383" t="s">
        <v>54</v>
      </c>
      <c r="D6383" t="s">
        <v>117</v>
      </c>
      <c r="E6383" t="s">
        <v>74</v>
      </c>
      <c r="F6383">
        <v>0</v>
      </c>
    </row>
    <row r="6384" spans="1:6" x14ac:dyDescent="0.35">
      <c r="A6384" t="s">
        <v>6463</v>
      </c>
      <c r="B6384">
        <v>1995</v>
      </c>
      <c r="C6384" t="s">
        <v>56</v>
      </c>
      <c r="D6384" t="s">
        <v>73</v>
      </c>
      <c r="E6384" t="s">
        <v>406</v>
      </c>
      <c r="F6384">
        <v>1</v>
      </c>
    </row>
    <row r="6385" spans="1:6" x14ac:dyDescent="0.35">
      <c r="A6385" t="s">
        <v>6464</v>
      </c>
      <c r="B6385">
        <v>1995</v>
      </c>
      <c r="C6385" t="s">
        <v>56</v>
      </c>
      <c r="D6385" t="s">
        <v>73</v>
      </c>
      <c r="E6385" t="s">
        <v>406</v>
      </c>
      <c r="F6385">
        <v>1</v>
      </c>
    </row>
    <row r="6386" spans="1:6" x14ac:dyDescent="0.35">
      <c r="A6386" t="s">
        <v>6465</v>
      </c>
      <c r="B6386">
        <v>1995</v>
      </c>
      <c r="C6386" t="s">
        <v>56</v>
      </c>
      <c r="D6386" t="s">
        <v>73</v>
      </c>
      <c r="E6386" t="s">
        <v>406</v>
      </c>
      <c r="F6386">
        <v>1</v>
      </c>
    </row>
    <row r="6387" spans="1:6" x14ac:dyDescent="0.35">
      <c r="A6387" t="s">
        <v>6466</v>
      </c>
      <c r="B6387">
        <v>1995</v>
      </c>
      <c r="C6387" t="s">
        <v>56</v>
      </c>
      <c r="D6387" t="s">
        <v>117</v>
      </c>
      <c r="E6387" t="s">
        <v>406</v>
      </c>
      <c r="F6387">
        <v>1</v>
      </c>
    </row>
    <row r="6388" spans="1:6" x14ac:dyDescent="0.35">
      <c r="A6388" t="s">
        <v>6467</v>
      </c>
      <c r="B6388">
        <v>1995</v>
      </c>
      <c r="C6388" t="s">
        <v>56</v>
      </c>
      <c r="D6388" t="s">
        <v>117</v>
      </c>
      <c r="E6388" t="s">
        <v>406</v>
      </c>
      <c r="F6388">
        <v>1</v>
      </c>
    </row>
    <row r="6389" spans="1:6" x14ac:dyDescent="0.35">
      <c r="A6389" t="s">
        <v>6468</v>
      </c>
      <c r="B6389">
        <v>1995</v>
      </c>
      <c r="C6389" t="s">
        <v>56</v>
      </c>
      <c r="D6389" t="s">
        <v>73</v>
      </c>
      <c r="E6389" t="s">
        <v>406</v>
      </c>
      <c r="F6389">
        <v>1</v>
      </c>
    </row>
    <row r="6390" spans="1:6" x14ac:dyDescent="0.35">
      <c r="A6390" t="s">
        <v>6469</v>
      </c>
      <c r="B6390">
        <v>1995</v>
      </c>
      <c r="C6390" t="s">
        <v>56</v>
      </c>
      <c r="D6390" t="s">
        <v>73</v>
      </c>
      <c r="E6390" t="s">
        <v>406</v>
      </c>
      <c r="F6390">
        <v>1</v>
      </c>
    </row>
    <row r="6391" spans="1:6" x14ac:dyDescent="0.35">
      <c r="A6391" t="s">
        <v>6470</v>
      </c>
      <c r="B6391">
        <v>1995</v>
      </c>
      <c r="C6391" t="s">
        <v>56</v>
      </c>
      <c r="D6391" t="s">
        <v>73</v>
      </c>
      <c r="E6391" t="s">
        <v>406</v>
      </c>
      <c r="F6391">
        <v>1</v>
      </c>
    </row>
    <row r="6392" spans="1:6" x14ac:dyDescent="0.35">
      <c r="A6392" t="s">
        <v>6471</v>
      </c>
      <c r="B6392">
        <v>1995</v>
      </c>
      <c r="C6392" t="s">
        <v>56</v>
      </c>
      <c r="D6392" t="s">
        <v>73</v>
      </c>
      <c r="E6392" t="s">
        <v>406</v>
      </c>
      <c r="F6392">
        <v>1</v>
      </c>
    </row>
    <row r="6393" spans="1:6" x14ac:dyDescent="0.35">
      <c r="A6393" t="s">
        <v>6472</v>
      </c>
      <c r="B6393">
        <v>1995</v>
      </c>
      <c r="C6393" t="s">
        <v>56</v>
      </c>
      <c r="D6393" t="s">
        <v>73</v>
      </c>
      <c r="E6393" t="s">
        <v>406</v>
      </c>
      <c r="F6393">
        <v>1</v>
      </c>
    </row>
    <row r="6394" spans="1:6" x14ac:dyDescent="0.35">
      <c r="A6394" t="s">
        <v>6473</v>
      </c>
      <c r="B6394">
        <v>1995</v>
      </c>
      <c r="C6394" t="s">
        <v>54</v>
      </c>
      <c r="D6394" t="s">
        <v>73</v>
      </c>
      <c r="E6394" t="s">
        <v>406</v>
      </c>
      <c r="F6394">
        <v>1</v>
      </c>
    </row>
    <row r="6395" spans="1:6" x14ac:dyDescent="0.35">
      <c r="A6395" t="s">
        <v>6474</v>
      </c>
      <c r="B6395">
        <v>1995</v>
      </c>
      <c r="C6395" t="s">
        <v>56</v>
      </c>
      <c r="D6395" t="s">
        <v>73</v>
      </c>
      <c r="E6395" t="s">
        <v>406</v>
      </c>
      <c r="F6395">
        <v>1</v>
      </c>
    </row>
    <row r="6396" spans="1:6" x14ac:dyDescent="0.35">
      <c r="A6396" t="s">
        <v>6475</v>
      </c>
      <c r="B6396">
        <v>1995</v>
      </c>
      <c r="C6396" t="s">
        <v>56</v>
      </c>
      <c r="D6396" t="s">
        <v>73</v>
      </c>
      <c r="E6396" t="s">
        <v>406</v>
      </c>
      <c r="F6396">
        <v>1</v>
      </c>
    </row>
    <row r="6397" spans="1:6" x14ac:dyDescent="0.35">
      <c r="A6397" t="s">
        <v>6476</v>
      </c>
      <c r="B6397">
        <v>1995</v>
      </c>
      <c r="C6397" t="s">
        <v>56</v>
      </c>
      <c r="D6397" t="s">
        <v>117</v>
      </c>
      <c r="E6397" t="s">
        <v>406</v>
      </c>
      <c r="F6397">
        <v>1</v>
      </c>
    </row>
    <row r="6398" spans="1:6" x14ac:dyDescent="0.35">
      <c r="A6398" t="s">
        <v>6477</v>
      </c>
      <c r="B6398">
        <v>1995</v>
      </c>
      <c r="C6398" t="s">
        <v>56</v>
      </c>
      <c r="D6398" t="s">
        <v>73</v>
      </c>
      <c r="E6398" t="s">
        <v>406</v>
      </c>
      <c r="F6398">
        <v>1</v>
      </c>
    </row>
    <row r="6399" spans="1:6" x14ac:dyDescent="0.35">
      <c r="A6399" t="s">
        <v>6478</v>
      </c>
      <c r="B6399">
        <v>1995</v>
      </c>
      <c r="C6399" t="s">
        <v>54</v>
      </c>
      <c r="D6399" t="s">
        <v>73</v>
      </c>
      <c r="E6399" t="s">
        <v>406</v>
      </c>
      <c r="F6399">
        <v>1</v>
      </c>
    </row>
    <row r="6400" spans="1:6" x14ac:dyDescent="0.35">
      <c r="A6400" t="s">
        <v>6479</v>
      </c>
      <c r="B6400">
        <v>1995</v>
      </c>
      <c r="C6400" t="s">
        <v>54</v>
      </c>
      <c r="D6400" t="s">
        <v>73</v>
      </c>
      <c r="E6400" t="s">
        <v>74</v>
      </c>
      <c r="F6400">
        <v>1</v>
      </c>
    </row>
    <row r="6401" spans="1:6" x14ac:dyDescent="0.35">
      <c r="A6401" t="s">
        <v>6480</v>
      </c>
      <c r="B6401">
        <v>1995</v>
      </c>
      <c r="C6401" t="s">
        <v>56</v>
      </c>
      <c r="D6401" t="s">
        <v>117</v>
      </c>
      <c r="E6401" t="s">
        <v>74</v>
      </c>
      <c r="F6401">
        <v>1</v>
      </c>
    </row>
    <row r="6402" spans="1:6" x14ac:dyDescent="0.35">
      <c r="A6402" t="s">
        <v>6481</v>
      </c>
      <c r="B6402">
        <v>1995</v>
      </c>
      <c r="C6402" t="s">
        <v>56</v>
      </c>
      <c r="D6402" t="s">
        <v>117</v>
      </c>
      <c r="E6402" t="s">
        <v>74</v>
      </c>
      <c r="F6402">
        <v>1</v>
      </c>
    </row>
    <row r="6403" spans="1:6" x14ac:dyDescent="0.35">
      <c r="A6403" t="s">
        <v>6482</v>
      </c>
      <c r="B6403">
        <v>1995</v>
      </c>
      <c r="C6403" t="s">
        <v>56</v>
      </c>
      <c r="D6403" t="s">
        <v>73</v>
      </c>
      <c r="E6403" t="s">
        <v>74</v>
      </c>
      <c r="F6403">
        <v>1</v>
      </c>
    </row>
    <row r="6404" spans="1:6" x14ac:dyDescent="0.35">
      <c r="A6404" t="s">
        <v>6483</v>
      </c>
      <c r="B6404">
        <v>1995</v>
      </c>
      <c r="C6404" t="s">
        <v>56</v>
      </c>
      <c r="D6404" t="s">
        <v>73</v>
      </c>
      <c r="E6404" t="s">
        <v>74</v>
      </c>
      <c r="F6404">
        <v>1</v>
      </c>
    </row>
    <row r="6405" spans="1:6" x14ac:dyDescent="0.35">
      <c r="A6405" t="s">
        <v>6484</v>
      </c>
      <c r="B6405">
        <v>1995</v>
      </c>
      <c r="C6405" t="s">
        <v>54</v>
      </c>
      <c r="D6405" t="s">
        <v>73</v>
      </c>
      <c r="E6405" t="s">
        <v>74</v>
      </c>
      <c r="F6405">
        <v>1</v>
      </c>
    </row>
    <row r="6406" spans="1:6" x14ac:dyDescent="0.35">
      <c r="A6406" t="s">
        <v>6485</v>
      </c>
      <c r="B6406">
        <v>1995</v>
      </c>
      <c r="C6406" t="s">
        <v>56</v>
      </c>
      <c r="D6406" t="s">
        <v>73</v>
      </c>
      <c r="E6406" t="s">
        <v>74</v>
      </c>
      <c r="F6406">
        <v>1</v>
      </c>
    </row>
    <row r="6407" spans="1:6" x14ac:dyDescent="0.35">
      <c r="A6407" t="s">
        <v>6486</v>
      </c>
      <c r="B6407">
        <v>1995</v>
      </c>
      <c r="C6407" t="s">
        <v>56</v>
      </c>
      <c r="D6407" t="s">
        <v>73</v>
      </c>
      <c r="E6407" t="s">
        <v>74</v>
      </c>
      <c r="F6407">
        <v>1</v>
      </c>
    </row>
    <row r="6408" spans="1:6" x14ac:dyDescent="0.35">
      <c r="A6408" t="s">
        <v>6487</v>
      </c>
      <c r="B6408">
        <v>1995</v>
      </c>
      <c r="C6408" t="s">
        <v>55</v>
      </c>
      <c r="D6408" t="s">
        <v>73</v>
      </c>
      <c r="E6408" t="s">
        <v>74</v>
      </c>
      <c r="F6408">
        <v>1</v>
      </c>
    </row>
    <row r="6409" spans="1:6" x14ac:dyDescent="0.35">
      <c r="A6409" t="s">
        <v>6488</v>
      </c>
      <c r="B6409">
        <v>1995</v>
      </c>
      <c r="C6409" t="s">
        <v>55</v>
      </c>
      <c r="D6409" t="s">
        <v>73</v>
      </c>
      <c r="E6409" t="s">
        <v>74</v>
      </c>
      <c r="F6409">
        <v>1</v>
      </c>
    </row>
    <row r="6410" spans="1:6" x14ac:dyDescent="0.35">
      <c r="A6410" t="s">
        <v>6489</v>
      </c>
      <c r="B6410">
        <v>1995</v>
      </c>
      <c r="C6410" t="s">
        <v>56</v>
      </c>
      <c r="D6410" t="s">
        <v>73</v>
      </c>
      <c r="E6410" t="s">
        <v>74</v>
      </c>
      <c r="F6410">
        <v>1</v>
      </c>
    </row>
    <row r="6411" spans="1:6" x14ac:dyDescent="0.35">
      <c r="A6411" t="s">
        <v>6490</v>
      </c>
      <c r="B6411">
        <v>1995</v>
      </c>
      <c r="C6411" t="s">
        <v>56</v>
      </c>
      <c r="D6411" t="s">
        <v>117</v>
      </c>
      <c r="E6411" t="s">
        <v>74</v>
      </c>
      <c r="F6411">
        <v>1</v>
      </c>
    </row>
    <row r="6412" spans="1:6" x14ac:dyDescent="0.35">
      <c r="A6412" t="s">
        <v>6491</v>
      </c>
      <c r="B6412">
        <v>1995</v>
      </c>
      <c r="C6412" t="s">
        <v>56</v>
      </c>
      <c r="D6412" t="s">
        <v>117</v>
      </c>
      <c r="E6412" t="s">
        <v>74</v>
      </c>
      <c r="F6412">
        <v>1</v>
      </c>
    </row>
    <row r="6413" spans="1:6" x14ac:dyDescent="0.35">
      <c r="A6413" t="s">
        <v>6492</v>
      </c>
      <c r="B6413">
        <v>1995</v>
      </c>
      <c r="C6413" t="s">
        <v>56</v>
      </c>
      <c r="D6413" t="s">
        <v>73</v>
      </c>
      <c r="E6413" t="s">
        <v>74</v>
      </c>
      <c r="F6413">
        <v>1</v>
      </c>
    </row>
    <row r="6414" spans="1:6" x14ac:dyDescent="0.35">
      <c r="A6414" t="s">
        <v>6493</v>
      </c>
      <c r="B6414">
        <v>1995</v>
      </c>
      <c r="C6414" t="s">
        <v>56</v>
      </c>
      <c r="D6414" t="s">
        <v>73</v>
      </c>
      <c r="E6414" t="s">
        <v>74</v>
      </c>
      <c r="F6414">
        <v>1</v>
      </c>
    </row>
    <row r="6415" spans="1:6" x14ac:dyDescent="0.35">
      <c r="A6415" t="s">
        <v>6494</v>
      </c>
      <c r="B6415">
        <v>1995</v>
      </c>
      <c r="C6415" t="s">
        <v>56</v>
      </c>
      <c r="D6415" t="s">
        <v>73</v>
      </c>
      <c r="E6415" t="s">
        <v>74</v>
      </c>
      <c r="F6415">
        <v>1</v>
      </c>
    </row>
    <row r="6416" spans="1:6" x14ac:dyDescent="0.35">
      <c r="A6416" t="s">
        <v>6495</v>
      </c>
      <c r="B6416">
        <v>1995</v>
      </c>
      <c r="C6416" t="s">
        <v>55</v>
      </c>
      <c r="D6416" t="s">
        <v>73</v>
      </c>
      <c r="E6416" t="s">
        <v>74</v>
      </c>
      <c r="F6416">
        <v>1</v>
      </c>
    </row>
    <row r="6417" spans="1:6" x14ac:dyDescent="0.35">
      <c r="A6417" t="s">
        <v>6496</v>
      </c>
      <c r="B6417">
        <v>1995</v>
      </c>
      <c r="C6417" t="s">
        <v>54</v>
      </c>
      <c r="D6417" t="s">
        <v>73</v>
      </c>
      <c r="E6417" t="s">
        <v>76</v>
      </c>
      <c r="F6417">
        <v>1</v>
      </c>
    </row>
    <row r="6418" spans="1:6" x14ac:dyDescent="0.35">
      <c r="A6418" t="s">
        <v>6497</v>
      </c>
      <c r="B6418">
        <v>1995</v>
      </c>
      <c r="C6418" t="s">
        <v>54</v>
      </c>
      <c r="D6418" t="s">
        <v>117</v>
      </c>
      <c r="E6418" t="s">
        <v>76</v>
      </c>
      <c r="F6418">
        <v>0</v>
      </c>
    </row>
    <row r="6419" spans="1:6" x14ac:dyDescent="0.35">
      <c r="A6419" t="s">
        <v>6498</v>
      </c>
      <c r="B6419">
        <v>1995</v>
      </c>
      <c r="C6419" t="s">
        <v>54</v>
      </c>
      <c r="D6419" t="s">
        <v>73</v>
      </c>
      <c r="E6419" t="s">
        <v>76</v>
      </c>
      <c r="F6419">
        <v>1</v>
      </c>
    </row>
    <row r="6420" spans="1:6" x14ac:dyDescent="0.35">
      <c r="A6420" t="s">
        <v>6499</v>
      </c>
      <c r="B6420">
        <v>1995</v>
      </c>
      <c r="C6420" t="s">
        <v>56</v>
      </c>
      <c r="D6420" t="s">
        <v>73</v>
      </c>
      <c r="E6420" t="s">
        <v>76</v>
      </c>
      <c r="F6420">
        <v>1</v>
      </c>
    </row>
    <row r="6421" spans="1:6" x14ac:dyDescent="0.35">
      <c r="A6421" t="s">
        <v>6500</v>
      </c>
      <c r="B6421">
        <v>1995</v>
      </c>
      <c r="C6421" t="s">
        <v>56</v>
      </c>
      <c r="D6421" t="s">
        <v>73</v>
      </c>
      <c r="E6421" t="s">
        <v>76</v>
      </c>
      <c r="F6421">
        <v>1</v>
      </c>
    </row>
    <row r="6422" spans="1:6" x14ac:dyDescent="0.35">
      <c r="A6422" t="s">
        <v>6501</v>
      </c>
      <c r="B6422">
        <v>1995</v>
      </c>
      <c r="C6422" t="s">
        <v>56</v>
      </c>
      <c r="D6422" t="s">
        <v>73</v>
      </c>
      <c r="E6422" t="s">
        <v>76</v>
      </c>
      <c r="F6422">
        <v>1</v>
      </c>
    </row>
    <row r="6423" spans="1:6" x14ac:dyDescent="0.35">
      <c r="A6423" t="s">
        <v>6502</v>
      </c>
      <c r="B6423">
        <v>1995</v>
      </c>
      <c r="C6423" t="s">
        <v>56</v>
      </c>
      <c r="D6423" t="s">
        <v>73</v>
      </c>
      <c r="E6423" t="s">
        <v>76</v>
      </c>
      <c r="F6423">
        <v>1</v>
      </c>
    </row>
    <row r="6424" spans="1:6" x14ac:dyDescent="0.35">
      <c r="A6424" t="s">
        <v>6503</v>
      </c>
      <c r="B6424">
        <v>1995</v>
      </c>
      <c r="C6424" t="s">
        <v>56</v>
      </c>
      <c r="D6424" t="s">
        <v>73</v>
      </c>
      <c r="E6424" t="s">
        <v>76</v>
      </c>
      <c r="F6424">
        <v>1</v>
      </c>
    </row>
    <row r="6425" spans="1:6" x14ac:dyDescent="0.35">
      <c r="A6425" t="s">
        <v>6504</v>
      </c>
      <c r="B6425">
        <v>1995</v>
      </c>
      <c r="C6425" t="s">
        <v>56</v>
      </c>
      <c r="D6425" t="s">
        <v>73</v>
      </c>
      <c r="E6425" t="s">
        <v>76</v>
      </c>
      <c r="F6425">
        <v>1</v>
      </c>
    </row>
    <row r="6426" spans="1:6" x14ac:dyDescent="0.35">
      <c r="A6426" t="s">
        <v>6505</v>
      </c>
      <c r="B6426">
        <v>1995</v>
      </c>
      <c r="C6426" t="s">
        <v>56</v>
      </c>
      <c r="D6426" t="s">
        <v>73</v>
      </c>
      <c r="E6426" t="s">
        <v>76</v>
      </c>
      <c r="F6426">
        <v>1</v>
      </c>
    </row>
    <row r="6427" spans="1:6" x14ac:dyDescent="0.35">
      <c r="A6427" t="s">
        <v>6506</v>
      </c>
      <c r="B6427">
        <v>1995</v>
      </c>
      <c r="C6427" t="s">
        <v>56</v>
      </c>
      <c r="D6427" t="s">
        <v>73</v>
      </c>
      <c r="E6427" t="s">
        <v>76</v>
      </c>
      <c r="F6427">
        <v>1</v>
      </c>
    </row>
    <row r="6428" spans="1:6" x14ac:dyDescent="0.35">
      <c r="A6428" t="s">
        <v>6507</v>
      </c>
      <c r="B6428">
        <v>1995</v>
      </c>
      <c r="C6428" t="s">
        <v>55</v>
      </c>
      <c r="D6428" t="s">
        <v>73</v>
      </c>
      <c r="E6428" t="s">
        <v>76</v>
      </c>
      <c r="F6428">
        <v>1</v>
      </c>
    </row>
    <row r="6429" spans="1:6" x14ac:dyDescent="0.35">
      <c r="A6429" t="s">
        <v>6508</v>
      </c>
      <c r="B6429">
        <v>1995</v>
      </c>
      <c r="C6429" t="s">
        <v>55</v>
      </c>
      <c r="D6429" t="s">
        <v>117</v>
      </c>
      <c r="E6429" t="s">
        <v>76</v>
      </c>
      <c r="F6429">
        <v>0</v>
      </c>
    </row>
    <row r="6430" spans="1:6" x14ac:dyDescent="0.35">
      <c r="A6430" t="s">
        <v>6509</v>
      </c>
      <c r="B6430">
        <v>1995</v>
      </c>
      <c r="C6430" t="s">
        <v>56</v>
      </c>
      <c r="D6430" t="s">
        <v>73</v>
      </c>
      <c r="E6430" t="s">
        <v>76</v>
      </c>
      <c r="F6430">
        <v>1</v>
      </c>
    </row>
    <row r="6431" spans="1:6" x14ac:dyDescent="0.35">
      <c r="A6431" t="s">
        <v>6510</v>
      </c>
      <c r="B6431">
        <v>1995</v>
      </c>
      <c r="C6431" t="s">
        <v>56</v>
      </c>
      <c r="D6431" t="s">
        <v>73</v>
      </c>
      <c r="E6431" t="s">
        <v>76</v>
      </c>
      <c r="F6431">
        <v>1</v>
      </c>
    </row>
    <row r="6432" spans="1:6" x14ac:dyDescent="0.35">
      <c r="A6432" t="s">
        <v>6511</v>
      </c>
      <c r="B6432">
        <v>1995</v>
      </c>
      <c r="C6432" t="s">
        <v>56</v>
      </c>
      <c r="D6432" t="s">
        <v>73</v>
      </c>
      <c r="E6432" t="s">
        <v>76</v>
      </c>
      <c r="F6432">
        <v>1</v>
      </c>
    </row>
    <row r="6433" spans="1:6" x14ac:dyDescent="0.35">
      <c r="A6433" t="s">
        <v>6512</v>
      </c>
      <c r="B6433">
        <v>1995</v>
      </c>
      <c r="C6433" t="s">
        <v>56</v>
      </c>
      <c r="D6433" t="s">
        <v>117</v>
      </c>
      <c r="E6433" t="s">
        <v>76</v>
      </c>
      <c r="F6433">
        <v>1</v>
      </c>
    </row>
    <row r="6434" spans="1:6" x14ac:dyDescent="0.35">
      <c r="A6434" t="s">
        <v>6513</v>
      </c>
      <c r="B6434">
        <v>1995</v>
      </c>
      <c r="C6434" t="s">
        <v>56</v>
      </c>
      <c r="D6434" t="s">
        <v>73</v>
      </c>
      <c r="E6434" t="s">
        <v>76</v>
      </c>
      <c r="F6434">
        <v>1</v>
      </c>
    </row>
    <row r="6435" spans="1:6" x14ac:dyDescent="0.35">
      <c r="A6435" t="s">
        <v>6514</v>
      </c>
      <c r="B6435">
        <v>1995</v>
      </c>
      <c r="C6435" t="s">
        <v>55</v>
      </c>
      <c r="D6435" t="s">
        <v>73</v>
      </c>
      <c r="E6435" t="s">
        <v>76</v>
      </c>
      <c r="F6435">
        <v>1</v>
      </c>
    </row>
    <row r="6436" spans="1:6" x14ac:dyDescent="0.35">
      <c r="A6436" t="s">
        <v>6515</v>
      </c>
      <c r="B6436">
        <v>1995</v>
      </c>
      <c r="C6436" t="s">
        <v>56</v>
      </c>
      <c r="D6436" t="s">
        <v>117</v>
      </c>
      <c r="E6436" t="s">
        <v>76</v>
      </c>
      <c r="F6436">
        <v>1</v>
      </c>
    </row>
    <row r="6437" spans="1:6" x14ac:dyDescent="0.35">
      <c r="A6437" t="s">
        <v>6516</v>
      </c>
      <c r="B6437">
        <v>1995</v>
      </c>
      <c r="C6437" t="s">
        <v>56</v>
      </c>
      <c r="D6437" t="s">
        <v>73</v>
      </c>
      <c r="E6437" t="s">
        <v>76</v>
      </c>
      <c r="F6437">
        <v>1</v>
      </c>
    </row>
    <row r="6438" spans="1:6" x14ac:dyDescent="0.35">
      <c r="A6438" t="s">
        <v>6517</v>
      </c>
      <c r="B6438">
        <v>1995</v>
      </c>
      <c r="C6438" t="s">
        <v>56</v>
      </c>
      <c r="D6438" t="s">
        <v>73</v>
      </c>
      <c r="E6438" t="s">
        <v>76</v>
      </c>
      <c r="F6438">
        <v>1</v>
      </c>
    </row>
    <row r="6439" spans="1:6" x14ac:dyDescent="0.35">
      <c r="A6439" t="s">
        <v>6518</v>
      </c>
      <c r="B6439">
        <v>1995</v>
      </c>
      <c r="C6439" t="s">
        <v>56</v>
      </c>
      <c r="D6439" t="s">
        <v>117</v>
      </c>
      <c r="E6439" t="s">
        <v>76</v>
      </c>
      <c r="F6439">
        <v>1</v>
      </c>
    </row>
    <row r="6440" spans="1:6" x14ac:dyDescent="0.35">
      <c r="A6440" t="s">
        <v>6519</v>
      </c>
      <c r="B6440">
        <v>1995</v>
      </c>
      <c r="C6440" t="s">
        <v>55</v>
      </c>
      <c r="D6440" t="s">
        <v>73</v>
      </c>
      <c r="E6440" t="s">
        <v>76</v>
      </c>
      <c r="F6440">
        <v>1</v>
      </c>
    </row>
    <row r="6441" spans="1:6" x14ac:dyDescent="0.35">
      <c r="A6441" t="s">
        <v>6520</v>
      </c>
      <c r="B6441">
        <v>1995</v>
      </c>
      <c r="C6441" t="s">
        <v>55</v>
      </c>
      <c r="D6441" t="s">
        <v>117</v>
      </c>
      <c r="E6441" t="s">
        <v>76</v>
      </c>
      <c r="F6441">
        <v>0</v>
      </c>
    </row>
    <row r="6442" spans="1:6" x14ac:dyDescent="0.35">
      <c r="A6442" t="s">
        <v>6521</v>
      </c>
      <c r="B6442">
        <v>1995</v>
      </c>
      <c r="C6442" t="s">
        <v>54</v>
      </c>
      <c r="D6442" t="s">
        <v>73</v>
      </c>
      <c r="E6442" t="s">
        <v>76</v>
      </c>
      <c r="F6442">
        <v>1</v>
      </c>
    </row>
    <row r="6443" spans="1:6" x14ac:dyDescent="0.35">
      <c r="A6443" t="s">
        <v>6522</v>
      </c>
      <c r="B6443">
        <v>1995</v>
      </c>
      <c r="C6443" t="s">
        <v>56</v>
      </c>
      <c r="D6443" t="s">
        <v>73</v>
      </c>
      <c r="E6443" t="s">
        <v>76</v>
      </c>
      <c r="F6443">
        <v>1</v>
      </c>
    </row>
    <row r="6444" spans="1:6" x14ac:dyDescent="0.35">
      <c r="A6444" t="s">
        <v>6523</v>
      </c>
      <c r="B6444">
        <v>1995</v>
      </c>
      <c r="C6444" t="s">
        <v>56</v>
      </c>
      <c r="D6444" t="s">
        <v>73</v>
      </c>
      <c r="E6444" t="s">
        <v>76</v>
      </c>
      <c r="F6444">
        <v>1</v>
      </c>
    </row>
    <row r="6445" spans="1:6" x14ac:dyDescent="0.35">
      <c r="A6445" t="s">
        <v>6524</v>
      </c>
      <c r="B6445">
        <v>1995</v>
      </c>
      <c r="C6445" t="s">
        <v>56</v>
      </c>
      <c r="D6445" t="s">
        <v>73</v>
      </c>
      <c r="E6445" t="s">
        <v>76</v>
      </c>
      <c r="F6445">
        <v>1</v>
      </c>
    </row>
    <row r="6446" spans="1:6" x14ac:dyDescent="0.35">
      <c r="A6446" t="s">
        <v>6525</v>
      </c>
      <c r="B6446">
        <v>1995</v>
      </c>
      <c r="C6446" t="s">
        <v>56</v>
      </c>
      <c r="D6446" t="s">
        <v>73</v>
      </c>
      <c r="E6446" t="s">
        <v>76</v>
      </c>
      <c r="F6446">
        <v>1</v>
      </c>
    </row>
    <row r="6447" spans="1:6" x14ac:dyDescent="0.35">
      <c r="A6447" t="s">
        <v>6526</v>
      </c>
      <c r="B6447">
        <v>1995</v>
      </c>
      <c r="C6447" t="s">
        <v>56</v>
      </c>
      <c r="D6447" t="s">
        <v>117</v>
      </c>
      <c r="E6447" t="s">
        <v>76</v>
      </c>
      <c r="F6447">
        <v>1</v>
      </c>
    </row>
    <row r="6448" spans="1:6" x14ac:dyDescent="0.35">
      <c r="A6448" t="s">
        <v>6527</v>
      </c>
      <c r="B6448">
        <v>1995</v>
      </c>
      <c r="C6448" t="s">
        <v>56</v>
      </c>
      <c r="D6448" t="s">
        <v>73</v>
      </c>
      <c r="E6448" t="s">
        <v>76</v>
      </c>
      <c r="F6448">
        <v>1</v>
      </c>
    </row>
    <row r="6449" spans="1:6" x14ac:dyDescent="0.35">
      <c r="A6449" t="s">
        <v>6528</v>
      </c>
      <c r="B6449">
        <v>1995</v>
      </c>
      <c r="C6449" t="s">
        <v>56</v>
      </c>
      <c r="D6449" t="s">
        <v>117</v>
      </c>
      <c r="E6449" t="s">
        <v>76</v>
      </c>
      <c r="F6449">
        <v>1</v>
      </c>
    </row>
    <row r="6450" spans="1:6" x14ac:dyDescent="0.35">
      <c r="A6450" t="s">
        <v>6529</v>
      </c>
      <c r="B6450">
        <v>1995</v>
      </c>
      <c r="C6450" t="s">
        <v>56</v>
      </c>
      <c r="D6450" t="s">
        <v>117</v>
      </c>
      <c r="E6450" t="s">
        <v>76</v>
      </c>
      <c r="F6450">
        <v>1</v>
      </c>
    </row>
    <row r="6451" spans="1:6" x14ac:dyDescent="0.35">
      <c r="A6451" t="s">
        <v>6530</v>
      </c>
      <c r="B6451">
        <v>1995</v>
      </c>
      <c r="C6451" t="s">
        <v>56</v>
      </c>
      <c r="D6451" t="s">
        <v>117</v>
      </c>
      <c r="E6451" t="s">
        <v>76</v>
      </c>
      <c r="F6451">
        <v>1</v>
      </c>
    </row>
    <row r="6452" spans="1:6" x14ac:dyDescent="0.35">
      <c r="A6452" t="s">
        <v>6531</v>
      </c>
      <c r="B6452">
        <v>1995</v>
      </c>
      <c r="C6452" t="s">
        <v>56</v>
      </c>
      <c r="D6452" t="s">
        <v>73</v>
      </c>
      <c r="E6452" t="s">
        <v>76</v>
      </c>
      <c r="F6452">
        <v>1</v>
      </c>
    </row>
    <row r="6453" spans="1:6" x14ac:dyDescent="0.35">
      <c r="A6453" t="s">
        <v>6532</v>
      </c>
      <c r="B6453">
        <v>1995</v>
      </c>
      <c r="C6453" t="s">
        <v>56</v>
      </c>
      <c r="D6453" t="s">
        <v>117</v>
      </c>
      <c r="E6453" t="s">
        <v>76</v>
      </c>
      <c r="F6453">
        <v>1</v>
      </c>
    </row>
    <row r="6454" spans="1:6" x14ac:dyDescent="0.35">
      <c r="A6454" t="s">
        <v>6533</v>
      </c>
      <c r="B6454">
        <v>1995</v>
      </c>
      <c r="C6454" t="s">
        <v>54</v>
      </c>
      <c r="D6454" t="s">
        <v>73</v>
      </c>
      <c r="E6454" t="s">
        <v>76</v>
      </c>
      <c r="F6454">
        <v>1</v>
      </c>
    </row>
    <row r="6455" spans="1:6" x14ac:dyDescent="0.35">
      <c r="A6455" t="s">
        <v>6534</v>
      </c>
      <c r="B6455">
        <v>1995</v>
      </c>
      <c r="C6455" t="s">
        <v>54</v>
      </c>
      <c r="D6455" t="s">
        <v>441</v>
      </c>
      <c r="E6455" t="s">
        <v>76</v>
      </c>
      <c r="F6455">
        <v>1</v>
      </c>
    </row>
    <row r="6456" spans="1:6" x14ac:dyDescent="0.35">
      <c r="A6456" t="s">
        <v>6535</v>
      </c>
      <c r="B6456">
        <v>1995</v>
      </c>
      <c r="C6456" t="s">
        <v>55</v>
      </c>
      <c r="D6456" t="s">
        <v>73</v>
      </c>
      <c r="E6456" t="s">
        <v>76</v>
      </c>
      <c r="F6456">
        <v>1</v>
      </c>
    </row>
    <row r="6457" spans="1:6" x14ac:dyDescent="0.35">
      <c r="A6457" t="s">
        <v>6536</v>
      </c>
      <c r="B6457">
        <v>1995</v>
      </c>
      <c r="C6457" t="s">
        <v>54</v>
      </c>
      <c r="D6457" t="s">
        <v>73</v>
      </c>
      <c r="E6457" t="s">
        <v>76</v>
      </c>
      <c r="F6457">
        <v>1</v>
      </c>
    </row>
    <row r="6458" spans="1:6" x14ac:dyDescent="0.35">
      <c r="A6458" t="s">
        <v>6537</v>
      </c>
      <c r="B6458">
        <v>1995</v>
      </c>
      <c r="C6458" t="s">
        <v>54</v>
      </c>
      <c r="D6458" t="s">
        <v>73</v>
      </c>
      <c r="E6458" t="s">
        <v>76</v>
      </c>
      <c r="F6458">
        <v>1</v>
      </c>
    </row>
    <row r="6459" spans="1:6" x14ac:dyDescent="0.35">
      <c r="A6459" t="s">
        <v>6538</v>
      </c>
      <c r="B6459">
        <v>1995</v>
      </c>
      <c r="C6459" t="s">
        <v>54</v>
      </c>
      <c r="D6459" t="s">
        <v>117</v>
      </c>
      <c r="E6459" t="s">
        <v>76</v>
      </c>
      <c r="F6459">
        <v>0</v>
      </c>
    </row>
    <row r="6460" spans="1:6" x14ac:dyDescent="0.35">
      <c r="A6460" t="s">
        <v>6539</v>
      </c>
      <c r="B6460">
        <v>1995</v>
      </c>
      <c r="C6460" t="s">
        <v>55</v>
      </c>
      <c r="D6460" t="s">
        <v>73</v>
      </c>
      <c r="E6460" t="s">
        <v>76</v>
      </c>
      <c r="F6460">
        <v>1</v>
      </c>
    </row>
    <row r="6461" spans="1:6" x14ac:dyDescent="0.35">
      <c r="A6461" t="s">
        <v>6540</v>
      </c>
      <c r="B6461">
        <v>1995</v>
      </c>
      <c r="C6461" t="s">
        <v>55</v>
      </c>
      <c r="D6461" t="s">
        <v>73</v>
      </c>
      <c r="E6461" t="s">
        <v>76</v>
      </c>
      <c r="F6461">
        <v>1</v>
      </c>
    </row>
    <row r="6462" spans="1:6" x14ac:dyDescent="0.35">
      <c r="A6462" t="s">
        <v>6541</v>
      </c>
      <c r="B6462">
        <v>1995</v>
      </c>
      <c r="C6462" t="s">
        <v>56</v>
      </c>
      <c r="D6462" t="s">
        <v>117</v>
      </c>
      <c r="E6462" t="s">
        <v>76</v>
      </c>
      <c r="F6462">
        <v>1</v>
      </c>
    </row>
    <row r="6463" spans="1:6" x14ac:dyDescent="0.35">
      <c r="A6463" t="s">
        <v>6542</v>
      </c>
      <c r="B6463">
        <v>1995</v>
      </c>
      <c r="C6463" t="s">
        <v>55</v>
      </c>
      <c r="D6463" t="s">
        <v>117</v>
      </c>
      <c r="E6463" t="s">
        <v>76</v>
      </c>
      <c r="F6463">
        <v>0</v>
      </c>
    </row>
    <row r="6464" spans="1:6" x14ac:dyDescent="0.35">
      <c r="A6464" t="s">
        <v>6543</v>
      </c>
      <c r="B6464">
        <v>1995</v>
      </c>
      <c r="C6464" t="s">
        <v>56</v>
      </c>
      <c r="D6464" t="s">
        <v>73</v>
      </c>
      <c r="E6464" t="s">
        <v>76</v>
      </c>
      <c r="F6464">
        <v>1</v>
      </c>
    </row>
    <row r="6465" spans="1:6" x14ac:dyDescent="0.35">
      <c r="A6465" t="s">
        <v>6544</v>
      </c>
      <c r="B6465">
        <v>1995</v>
      </c>
      <c r="C6465" t="s">
        <v>56</v>
      </c>
      <c r="D6465" t="s">
        <v>73</v>
      </c>
      <c r="E6465" t="s">
        <v>76</v>
      </c>
      <c r="F6465">
        <v>1</v>
      </c>
    </row>
    <row r="6466" spans="1:6" x14ac:dyDescent="0.35">
      <c r="A6466" t="s">
        <v>6545</v>
      </c>
      <c r="B6466">
        <v>1995</v>
      </c>
      <c r="C6466" t="s">
        <v>56</v>
      </c>
      <c r="D6466" t="s">
        <v>117</v>
      </c>
      <c r="E6466" t="s">
        <v>76</v>
      </c>
      <c r="F6466">
        <v>1</v>
      </c>
    </row>
    <row r="6467" spans="1:6" x14ac:dyDescent="0.35">
      <c r="A6467" t="s">
        <v>6546</v>
      </c>
      <c r="B6467">
        <v>1995</v>
      </c>
      <c r="C6467" t="s">
        <v>56</v>
      </c>
      <c r="D6467" t="s">
        <v>73</v>
      </c>
      <c r="E6467" t="s">
        <v>76</v>
      </c>
      <c r="F6467">
        <v>1</v>
      </c>
    </row>
    <row r="6468" spans="1:6" x14ac:dyDescent="0.35">
      <c r="A6468" t="s">
        <v>6547</v>
      </c>
      <c r="B6468">
        <v>1995</v>
      </c>
      <c r="C6468" t="s">
        <v>56</v>
      </c>
      <c r="D6468" t="s">
        <v>117</v>
      </c>
      <c r="E6468" t="s">
        <v>76</v>
      </c>
      <c r="F6468">
        <v>1</v>
      </c>
    </row>
    <row r="6469" spans="1:6" x14ac:dyDescent="0.35">
      <c r="A6469" t="s">
        <v>6548</v>
      </c>
      <c r="B6469">
        <v>1995</v>
      </c>
      <c r="C6469" t="s">
        <v>56</v>
      </c>
      <c r="D6469" t="s">
        <v>73</v>
      </c>
      <c r="E6469" t="s">
        <v>76</v>
      </c>
      <c r="F6469">
        <v>1</v>
      </c>
    </row>
    <row r="6470" spans="1:6" x14ac:dyDescent="0.35">
      <c r="A6470" t="s">
        <v>6549</v>
      </c>
      <c r="B6470">
        <v>1995</v>
      </c>
      <c r="C6470" t="s">
        <v>54</v>
      </c>
      <c r="D6470" t="s">
        <v>73</v>
      </c>
      <c r="E6470" t="s">
        <v>76</v>
      </c>
      <c r="F6470">
        <v>1</v>
      </c>
    </row>
    <row r="6471" spans="1:6" x14ac:dyDescent="0.35">
      <c r="A6471" t="s">
        <v>6550</v>
      </c>
      <c r="B6471">
        <v>1995</v>
      </c>
      <c r="C6471" t="s">
        <v>54</v>
      </c>
      <c r="D6471" t="s">
        <v>73</v>
      </c>
      <c r="E6471" t="s">
        <v>76</v>
      </c>
      <c r="F6471">
        <v>1</v>
      </c>
    </row>
    <row r="6472" spans="1:6" x14ac:dyDescent="0.35">
      <c r="A6472" t="s">
        <v>6551</v>
      </c>
      <c r="B6472">
        <v>1995</v>
      </c>
      <c r="C6472" t="s">
        <v>55</v>
      </c>
      <c r="D6472" t="s">
        <v>73</v>
      </c>
      <c r="E6472" t="s">
        <v>76</v>
      </c>
      <c r="F6472">
        <v>1</v>
      </c>
    </row>
    <row r="6473" spans="1:6" x14ac:dyDescent="0.35">
      <c r="A6473" t="s">
        <v>6552</v>
      </c>
      <c r="B6473">
        <v>1995</v>
      </c>
      <c r="C6473" t="s">
        <v>55</v>
      </c>
      <c r="D6473" t="s">
        <v>117</v>
      </c>
      <c r="E6473" t="s">
        <v>76</v>
      </c>
      <c r="F6473">
        <v>0</v>
      </c>
    </row>
    <row r="6474" spans="1:6" x14ac:dyDescent="0.35">
      <c r="A6474" t="s">
        <v>6553</v>
      </c>
      <c r="B6474">
        <v>1995</v>
      </c>
      <c r="C6474" t="s">
        <v>55</v>
      </c>
      <c r="D6474" t="s">
        <v>117</v>
      </c>
      <c r="E6474" t="s">
        <v>76</v>
      </c>
      <c r="F6474">
        <v>0</v>
      </c>
    </row>
    <row r="6475" spans="1:6" x14ac:dyDescent="0.35">
      <c r="A6475" t="s">
        <v>6554</v>
      </c>
      <c r="B6475">
        <v>1995</v>
      </c>
      <c r="C6475" t="s">
        <v>56</v>
      </c>
      <c r="D6475" t="s">
        <v>73</v>
      </c>
      <c r="E6475" t="s">
        <v>76</v>
      </c>
      <c r="F6475">
        <v>1</v>
      </c>
    </row>
    <row r="6476" spans="1:6" x14ac:dyDescent="0.35">
      <c r="A6476" t="s">
        <v>6555</v>
      </c>
      <c r="B6476">
        <v>1995</v>
      </c>
      <c r="C6476" t="s">
        <v>56</v>
      </c>
      <c r="D6476" t="s">
        <v>73</v>
      </c>
      <c r="E6476" t="s">
        <v>76</v>
      </c>
      <c r="F6476">
        <v>1</v>
      </c>
    </row>
    <row r="6477" spans="1:6" x14ac:dyDescent="0.35">
      <c r="A6477" t="s">
        <v>6556</v>
      </c>
      <c r="B6477">
        <v>1995</v>
      </c>
      <c r="C6477" t="s">
        <v>56</v>
      </c>
      <c r="D6477" t="s">
        <v>73</v>
      </c>
      <c r="E6477" t="s">
        <v>76</v>
      </c>
      <c r="F6477">
        <v>1</v>
      </c>
    </row>
    <row r="6478" spans="1:6" x14ac:dyDescent="0.35">
      <c r="A6478" t="s">
        <v>6557</v>
      </c>
      <c r="B6478">
        <v>1995</v>
      </c>
      <c r="C6478" t="s">
        <v>56</v>
      </c>
      <c r="D6478" t="s">
        <v>73</v>
      </c>
      <c r="E6478" t="s">
        <v>76</v>
      </c>
      <c r="F6478">
        <v>1</v>
      </c>
    </row>
    <row r="6479" spans="1:6" x14ac:dyDescent="0.35">
      <c r="A6479" t="s">
        <v>6558</v>
      </c>
      <c r="B6479">
        <v>1995</v>
      </c>
      <c r="C6479" t="s">
        <v>56</v>
      </c>
      <c r="D6479" t="s">
        <v>73</v>
      </c>
      <c r="E6479" t="s">
        <v>76</v>
      </c>
      <c r="F6479">
        <v>1</v>
      </c>
    </row>
    <row r="6480" spans="1:6" x14ac:dyDescent="0.35">
      <c r="A6480" t="s">
        <v>6559</v>
      </c>
      <c r="B6480">
        <v>1995</v>
      </c>
      <c r="C6480" t="s">
        <v>56</v>
      </c>
      <c r="D6480" t="s">
        <v>73</v>
      </c>
      <c r="E6480" t="s">
        <v>76</v>
      </c>
      <c r="F6480">
        <v>1</v>
      </c>
    </row>
    <row r="6481" spans="1:6" x14ac:dyDescent="0.35">
      <c r="A6481" t="s">
        <v>6560</v>
      </c>
      <c r="B6481">
        <v>1995</v>
      </c>
      <c r="C6481" t="s">
        <v>56</v>
      </c>
      <c r="D6481" t="s">
        <v>73</v>
      </c>
      <c r="E6481" t="s">
        <v>76</v>
      </c>
      <c r="F6481">
        <v>1</v>
      </c>
    </row>
    <row r="6482" spans="1:6" x14ac:dyDescent="0.35">
      <c r="A6482" t="s">
        <v>6561</v>
      </c>
      <c r="B6482">
        <v>1995</v>
      </c>
      <c r="C6482" t="s">
        <v>54</v>
      </c>
      <c r="D6482" t="s">
        <v>73</v>
      </c>
      <c r="E6482" t="s">
        <v>76</v>
      </c>
      <c r="F6482">
        <v>1</v>
      </c>
    </row>
    <row r="6483" spans="1:6" x14ac:dyDescent="0.35">
      <c r="A6483" t="s">
        <v>6562</v>
      </c>
      <c r="B6483">
        <v>1995</v>
      </c>
      <c r="C6483" t="s">
        <v>54</v>
      </c>
      <c r="D6483" t="s">
        <v>73</v>
      </c>
      <c r="E6483" t="s">
        <v>76</v>
      </c>
      <c r="F6483">
        <v>1</v>
      </c>
    </row>
    <row r="6484" spans="1:6" x14ac:dyDescent="0.35">
      <c r="A6484" t="s">
        <v>6563</v>
      </c>
      <c r="B6484">
        <v>1995</v>
      </c>
      <c r="C6484" t="s">
        <v>56</v>
      </c>
      <c r="D6484" t="s">
        <v>73</v>
      </c>
      <c r="E6484" t="s">
        <v>406</v>
      </c>
      <c r="F6484">
        <v>1</v>
      </c>
    </row>
    <row r="6485" spans="1:6" x14ac:dyDescent="0.35">
      <c r="A6485" t="s">
        <v>6564</v>
      </c>
      <c r="B6485">
        <v>1995</v>
      </c>
      <c r="C6485" t="s">
        <v>56</v>
      </c>
      <c r="D6485" t="s">
        <v>117</v>
      </c>
      <c r="E6485" t="s">
        <v>406</v>
      </c>
      <c r="F6485">
        <v>1</v>
      </c>
    </row>
    <row r="6486" spans="1:6" x14ac:dyDescent="0.35">
      <c r="A6486" t="s">
        <v>6565</v>
      </c>
      <c r="B6486">
        <v>1995</v>
      </c>
      <c r="C6486" t="s">
        <v>56</v>
      </c>
      <c r="D6486" t="s">
        <v>73</v>
      </c>
      <c r="E6486" t="s">
        <v>406</v>
      </c>
      <c r="F6486">
        <v>1</v>
      </c>
    </row>
    <row r="6487" spans="1:6" x14ac:dyDescent="0.35">
      <c r="A6487" t="s">
        <v>6566</v>
      </c>
      <c r="B6487">
        <v>1995</v>
      </c>
      <c r="C6487" t="s">
        <v>56</v>
      </c>
      <c r="D6487" t="s">
        <v>73</v>
      </c>
      <c r="E6487" t="s">
        <v>406</v>
      </c>
      <c r="F6487">
        <v>1</v>
      </c>
    </row>
    <row r="6488" spans="1:6" x14ac:dyDescent="0.35">
      <c r="A6488" t="s">
        <v>6567</v>
      </c>
      <c r="B6488">
        <v>1995</v>
      </c>
      <c r="C6488" t="s">
        <v>56</v>
      </c>
      <c r="D6488" t="s">
        <v>73</v>
      </c>
      <c r="E6488" t="s">
        <v>406</v>
      </c>
      <c r="F6488">
        <v>1</v>
      </c>
    </row>
    <row r="6489" spans="1:6" x14ac:dyDescent="0.35">
      <c r="A6489" t="s">
        <v>6568</v>
      </c>
      <c r="B6489">
        <v>1995</v>
      </c>
      <c r="C6489" t="s">
        <v>54</v>
      </c>
      <c r="D6489" t="s">
        <v>73</v>
      </c>
      <c r="E6489" t="s">
        <v>406</v>
      </c>
      <c r="F6489">
        <v>1</v>
      </c>
    </row>
    <row r="6490" spans="1:6" x14ac:dyDescent="0.35">
      <c r="A6490" t="s">
        <v>6569</v>
      </c>
      <c r="B6490">
        <v>1995</v>
      </c>
      <c r="C6490" t="s">
        <v>56</v>
      </c>
      <c r="D6490" t="s">
        <v>117</v>
      </c>
      <c r="E6490" t="s">
        <v>406</v>
      </c>
      <c r="F6490">
        <v>1</v>
      </c>
    </row>
    <row r="6491" spans="1:6" x14ac:dyDescent="0.35">
      <c r="A6491" t="s">
        <v>6570</v>
      </c>
      <c r="B6491">
        <v>1995</v>
      </c>
      <c r="C6491" t="s">
        <v>56</v>
      </c>
      <c r="D6491" t="s">
        <v>73</v>
      </c>
      <c r="E6491" t="s">
        <v>406</v>
      </c>
      <c r="F6491">
        <v>1</v>
      </c>
    </row>
    <row r="6492" spans="1:6" x14ac:dyDescent="0.35">
      <c r="A6492" t="s">
        <v>6571</v>
      </c>
      <c r="B6492">
        <v>1995</v>
      </c>
      <c r="C6492" t="s">
        <v>56</v>
      </c>
      <c r="D6492" t="s">
        <v>73</v>
      </c>
      <c r="E6492" t="s">
        <v>406</v>
      </c>
      <c r="F6492">
        <v>1</v>
      </c>
    </row>
    <row r="6493" spans="1:6" x14ac:dyDescent="0.35">
      <c r="A6493" t="s">
        <v>6572</v>
      </c>
      <c r="B6493">
        <v>1995</v>
      </c>
      <c r="C6493" t="s">
        <v>56</v>
      </c>
      <c r="D6493" t="s">
        <v>117</v>
      </c>
      <c r="E6493" t="s">
        <v>406</v>
      </c>
      <c r="F6493">
        <v>1</v>
      </c>
    </row>
    <row r="6494" spans="1:6" x14ac:dyDescent="0.35">
      <c r="A6494" t="s">
        <v>6573</v>
      </c>
      <c r="B6494">
        <v>1995</v>
      </c>
      <c r="C6494" t="s">
        <v>56</v>
      </c>
      <c r="D6494" t="s">
        <v>73</v>
      </c>
      <c r="E6494" t="s">
        <v>406</v>
      </c>
      <c r="F6494">
        <v>1</v>
      </c>
    </row>
    <row r="6495" spans="1:6" x14ac:dyDescent="0.35">
      <c r="A6495" t="s">
        <v>6574</v>
      </c>
      <c r="B6495">
        <v>1995</v>
      </c>
      <c r="C6495" t="s">
        <v>56</v>
      </c>
      <c r="D6495" t="s">
        <v>73</v>
      </c>
      <c r="E6495" t="s">
        <v>406</v>
      </c>
      <c r="F6495">
        <v>1</v>
      </c>
    </row>
    <row r="6496" spans="1:6" x14ac:dyDescent="0.35">
      <c r="A6496" t="s">
        <v>6575</v>
      </c>
      <c r="B6496">
        <v>1995</v>
      </c>
      <c r="C6496" t="s">
        <v>56</v>
      </c>
      <c r="D6496" t="s">
        <v>73</v>
      </c>
      <c r="E6496" t="s">
        <v>406</v>
      </c>
      <c r="F6496">
        <v>1</v>
      </c>
    </row>
    <row r="6497" spans="1:6" x14ac:dyDescent="0.35">
      <c r="A6497" t="s">
        <v>6576</v>
      </c>
      <c r="B6497">
        <v>1995</v>
      </c>
      <c r="C6497" t="s">
        <v>56</v>
      </c>
      <c r="D6497" t="s">
        <v>117</v>
      </c>
      <c r="E6497" t="s">
        <v>406</v>
      </c>
      <c r="F6497">
        <v>1</v>
      </c>
    </row>
    <row r="6498" spans="1:6" x14ac:dyDescent="0.35">
      <c r="A6498" t="s">
        <v>6577</v>
      </c>
      <c r="B6498">
        <v>1995</v>
      </c>
      <c r="C6498" t="s">
        <v>56</v>
      </c>
      <c r="D6498" t="s">
        <v>117</v>
      </c>
      <c r="E6498" t="s">
        <v>406</v>
      </c>
      <c r="F6498">
        <v>1</v>
      </c>
    </row>
    <row r="6499" spans="1:6" x14ac:dyDescent="0.35">
      <c r="A6499" t="s">
        <v>6578</v>
      </c>
      <c r="B6499">
        <v>1995</v>
      </c>
      <c r="C6499" t="s">
        <v>56</v>
      </c>
      <c r="D6499" t="s">
        <v>73</v>
      </c>
      <c r="E6499" t="s">
        <v>406</v>
      </c>
      <c r="F6499">
        <v>1</v>
      </c>
    </row>
    <row r="6500" spans="1:6" x14ac:dyDescent="0.35">
      <c r="A6500" t="s">
        <v>6579</v>
      </c>
      <c r="B6500">
        <v>1995</v>
      </c>
      <c r="C6500" t="s">
        <v>56</v>
      </c>
      <c r="D6500" t="s">
        <v>73</v>
      </c>
      <c r="E6500" t="s">
        <v>406</v>
      </c>
      <c r="F6500">
        <v>1</v>
      </c>
    </row>
    <row r="6501" spans="1:6" x14ac:dyDescent="0.35">
      <c r="A6501" t="s">
        <v>6580</v>
      </c>
      <c r="B6501">
        <v>1995</v>
      </c>
      <c r="C6501" t="s">
        <v>54</v>
      </c>
      <c r="D6501" t="s">
        <v>73</v>
      </c>
      <c r="E6501" t="s">
        <v>406</v>
      </c>
      <c r="F6501">
        <v>1</v>
      </c>
    </row>
    <row r="6502" spans="1:6" x14ac:dyDescent="0.35">
      <c r="A6502" t="s">
        <v>6581</v>
      </c>
      <c r="B6502">
        <v>1995</v>
      </c>
      <c r="C6502" t="s">
        <v>54</v>
      </c>
      <c r="D6502" t="s">
        <v>73</v>
      </c>
      <c r="E6502" t="s">
        <v>1288</v>
      </c>
      <c r="F6502">
        <v>1</v>
      </c>
    </row>
    <row r="6503" spans="1:6" x14ac:dyDescent="0.35">
      <c r="A6503" t="s">
        <v>6582</v>
      </c>
      <c r="B6503">
        <v>1996</v>
      </c>
      <c r="C6503" t="s">
        <v>54</v>
      </c>
      <c r="D6503" t="s">
        <v>73</v>
      </c>
      <c r="E6503" t="s">
        <v>270</v>
      </c>
      <c r="F6503">
        <v>1</v>
      </c>
    </row>
    <row r="6504" spans="1:6" x14ac:dyDescent="0.35">
      <c r="A6504" t="s">
        <v>6583</v>
      </c>
      <c r="B6504">
        <v>1996</v>
      </c>
      <c r="C6504" t="s">
        <v>54</v>
      </c>
      <c r="D6504" t="s">
        <v>73</v>
      </c>
      <c r="E6504" t="s">
        <v>270</v>
      </c>
      <c r="F6504">
        <v>1</v>
      </c>
    </row>
    <row r="6505" spans="1:6" x14ac:dyDescent="0.35">
      <c r="A6505" t="s">
        <v>6584</v>
      </c>
      <c r="B6505">
        <v>1996</v>
      </c>
      <c r="C6505" t="s">
        <v>54</v>
      </c>
      <c r="D6505" t="s">
        <v>73</v>
      </c>
      <c r="E6505" t="s">
        <v>74</v>
      </c>
      <c r="F6505">
        <v>1</v>
      </c>
    </row>
    <row r="6506" spans="1:6" x14ac:dyDescent="0.35">
      <c r="A6506" t="s">
        <v>6585</v>
      </c>
      <c r="B6506">
        <v>1996</v>
      </c>
      <c r="C6506" t="s">
        <v>56</v>
      </c>
      <c r="D6506" t="s">
        <v>73</v>
      </c>
      <c r="E6506" t="s">
        <v>270</v>
      </c>
      <c r="F6506">
        <v>1</v>
      </c>
    </row>
    <row r="6507" spans="1:6" x14ac:dyDescent="0.35">
      <c r="A6507" t="s">
        <v>6586</v>
      </c>
      <c r="B6507">
        <v>1996</v>
      </c>
      <c r="C6507" t="s">
        <v>56</v>
      </c>
      <c r="D6507" t="s">
        <v>117</v>
      </c>
      <c r="E6507" t="s">
        <v>270</v>
      </c>
      <c r="F6507">
        <v>1</v>
      </c>
    </row>
    <row r="6508" spans="1:6" x14ac:dyDescent="0.35">
      <c r="A6508" t="s">
        <v>6587</v>
      </c>
      <c r="B6508">
        <v>1996</v>
      </c>
      <c r="C6508" t="s">
        <v>56</v>
      </c>
      <c r="D6508" t="s">
        <v>73</v>
      </c>
      <c r="E6508" t="s">
        <v>270</v>
      </c>
      <c r="F6508">
        <v>1</v>
      </c>
    </row>
    <row r="6509" spans="1:6" x14ac:dyDescent="0.35">
      <c r="A6509" t="s">
        <v>6588</v>
      </c>
      <c r="B6509">
        <v>1996</v>
      </c>
      <c r="C6509" t="s">
        <v>56</v>
      </c>
      <c r="D6509" t="s">
        <v>73</v>
      </c>
      <c r="E6509" t="s">
        <v>270</v>
      </c>
      <c r="F6509">
        <v>1</v>
      </c>
    </row>
    <row r="6510" spans="1:6" x14ac:dyDescent="0.35">
      <c r="A6510" t="s">
        <v>6589</v>
      </c>
      <c r="B6510">
        <v>1996</v>
      </c>
      <c r="C6510" t="s">
        <v>56</v>
      </c>
      <c r="D6510" t="s">
        <v>117</v>
      </c>
      <c r="E6510" t="s">
        <v>270</v>
      </c>
      <c r="F6510">
        <v>1</v>
      </c>
    </row>
    <row r="6511" spans="1:6" x14ac:dyDescent="0.35">
      <c r="A6511" t="s">
        <v>6590</v>
      </c>
      <c r="B6511">
        <v>1996</v>
      </c>
      <c r="C6511" t="s">
        <v>56</v>
      </c>
      <c r="D6511" t="s">
        <v>73</v>
      </c>
      <c r="E6511" t="s">
        <v>270</v>
      </c>
      <c r="F6511">
        <v>1</v>
      </c>
    </row>
    <row r="6512" spans="1:6" x14ac:dyDescent="0.35">
      <c r="A6512" t="s">
        <v>6591</v>
      </c>
      <c r="B6512">
        <v>1996</v>
      </c>
      <c r="C6512" t="s">
        <v>56</v>
      </c>
      <c r="D6512" t="s">
        <v>73</v>
      </c>
      <c r="E6512" t="s">
        <v>270</v>
      </c>
      <c r="F6512">
        <v>1</v>
      </c>
    </row>
    <row r="6513" spans="1:6" x14ac:dyDescent="0.35">
      <c r="A6513" t="s">
        <v>6592</v>
      </c>
      <c r="B6513">
        <v>1996</v>
      </c>
      <c r="C6513" t="s">
        <v>56</v>
      </c>
      <c r="D6513" t="s">
        <v>73</v>
      </c>
      <c r="E6513" t="s">
        <v>270</v>
      </c>
      <c r="F6513">
        <v>1</v>
      </c>
    </row>
    <row r="6514" spans="1:6" x14ac:dyDescent="0.35">
      <c r="A6514" t="s">
        <v>6593</v>
      </c>
      <c r="B6514">
        <v>1996</v>
      </c>
      <c r="C6514" t="s">
        <v>56</v>
      </c>
      <c r="D6514" t="s">
        <v>73</v>
      </c>
      <c r="E6514" t="s">
        <v>270</v>
      </c>
      <c r="F6514">
        <v>1</v>
      </c>
    </row>
    <row r="6515" spans="1:6" x14ac:dyDescent="0.35">
      <c r="A6515" t="s">
        <v>6594</v>
      </c>
      <c r="B6515">
        <v>1996</v>
      </c>
      <c r="C6515" t="s">
        <v>56</v>
      </c>
      <c r="D6515" t="s">
        <v>73</v>
      </c>
      <c r="E6515" t="s">
        <v>270</v>
      </c>
      <c r="F6515">
        <v>1</v>
      </c>
    </row>
    <row r="6516" spans="1:6" x14ac:dyDescent="0.35">
      <c r="A6516" t="s">
        <v>6595</v>
      </c>
      <c r="B6516">
        <v>1996</v>
      </c>
      <c r="C6516" t="s">
        <v>56</v>
      </c>
      <c r="D6516" t="s">
        <v>73</v>
      </c>
      <c r="E6516" t="s">
        <v>270</v>
      </c>
      <c r="F6516">
        <v>1</v>
      </c>
    </row>
    <row r="6517" spans="1:6" x14ac:dyDescent="0.35">
      <c r="A6517" t="s">
        <v>6596</v>
      </c>
      <c r="B6517">
        <v>1996</v>
      </c>
      <c r="C6517" t="s">
        <v>56</v>
      </c>
      <c r="D6517" t="s">
        <v>73</v>
      </c>
      <c r="E6517" t="s">
        <v>270</v>
      </c>
      <c r="F6517">
        <v>1</v>
      </c>
    </row>
    <row r="6518" spans="1:6" x14ac:dyDescent="0.35">
      <c r="A6518" t="s">
        <v>6597</v>
      </c>
      <c r="B6518">
        <v>1996</v>
      </c>
      <c r="C6518" t="s">
        <v>56</v>
      </c>
      <c r="D6518" t="s">
        <v>117</v>
      </c>
      <c r="E6518" t="s">
        <v>270</v>
      </c>
      <c r="F6518">
        <v>1</v>
      </c>
    </row>
    <row r="6519" spans="1:6" x14ac:dyDescent="0.35">
      <c r="A6519" t="s">
        <v>6598</v>
      </c>
      <c r="B6519">
        <v>1996</v>
      </c>
      <c r="C6519" t="s">
        <v>56</v>
      </c>
      <c r="D6519" t="s">
        <v>73</v>
      </c>
      <c r="E6519" t="s">
        <v>270</v>
      </c>
      <c r="F6519">
        <v>1</v>
      </c>
    </row>
    <row r="6520" spans="1:6" x14ac:dyDescent="0.35">
      <c r="A6520" t="s">
        <v>6599</v>
      </c>
      <c r="B6520">
        <v>1996</v>
      </c>
      <c r="C6520" t="s">
        <v>56</v>
      </c>
      <c r="D6520" t="s">
        <v>117</v>
      </c>
      <c r="E6520" t="s">
        <v>270</v>
      </c>
      <c r="F6520">
        <v>1</v>
      </c>
    </row>
    <row r="6521" spans="1:6" x14ac:dyDescent="0.35">
      <c r="A6521" t="s">
        <v>6600</v>
      </c>
      <c r="B6521">
        <v>1996</v>
      </c>
      <c r="C6521" t="s">
        <v>54</v>
      </c>
      <c r="D6521" t="s">
        <v>73</v>
      </c>
      <c r="E6521" t="s">
        <v>270</v>
      </c>
      <c r="F6521">
        <v>1</v>
      </c>
    </row>
    <row r="6522" spans="1:6" x14ac:dyDescent="0.35">
      <c r="A6522" t="s">
        <v>6601</v>
      </c>
      <c r="B6522">
        <v>1996</v>
      </c>
      <c r="C6522" t="s">
        <v>54</v>
      </c>
      <c r="D6522" t="s">
        <v>73</v>
      </c>
      <c r="E6522" t="s">
        <v>270</v>
      </c>
      <c r="F6522">
        <v>1</v>
      </c>
    </row>
    <row r="6523" spans="1:6" x14ac:dyDescent="0.35">
      <c r="A6523" t="s">
        <v>6602</v>
      </c>
      <c r="B6523">
        <v>1996</v>
      </c>
      <c r="C6523" t="s">
        <v>54</v>
      </c>
      <c r="D6523" t="s">
        <v>117</v>
      </c>
      <c r="E6523" t="s">
        <v>270</v>
      </c>
      <c r="F6523">
        <v>0</v>
      </c>
    </row>
    <row r="6524" spans="1:6" x14ac:dyDescent="0.35">
      <c r="A6524" t="s">
        <v>6603</v>
      </c>
      <c r="B6524">
        <v>1996</v>
      </c>
      <c r="C6524" t="s">
        <v>54</v>
      </c>
      <c r="D6524" t="s">
        <v>73</v>
      </c>
      <c r="E6524" t="s">
        <v>270</v>
      </c>
      <c r="F6524">
        <v>1</v>
      </c>
    </row>
    <row r="6525" spans="1:6" x14ac:dyDescent="0.35">
      <c r="A6525" t="s">
        <v>6604</v>
      </c>
      <c r="B6525">
        <v>1996</v>
      </c>
      <c r="C6525" t="s">
        <v>54</v>
      </c>
      <c r="D6525" t="s">
        <v>73</v>
      </c>
      <c r="E6525" t="s">
        <v>270</v>
      </c>
      <c r="F6525">
        <v>1</v>
      </c>
    </row>
    <row r="6526" spans="1:6" x14ac:dyDescent="0.35">
      <c r="A6526" t="s">
        <v>6605</v>
      </c>
      <c r="B6526">
        <v>1996</v>
      </c>
      <c r="C6526" t="s">
        <v>54</v>
      </c>
      <c r="D6526" t="s">
        <v>73</v>
      </c>
      <c r="E6526" t="s">
        <v>270</v>
      </c>
      <c r="F6526">
        <v>1</v>
      </c>
    </row>
    <row r="6527" spans="1:6" x14ac:dyDescent="0.35">
      <c r="A6527" t="s">
        <v>6606</v>
      </c>
      <c r="B6527">
        <v>1996</v>
      </c>
      <c r="C6527" t="s">
        <v>55</v>
      </c>
      <c r="D6527" t="s">
        <v>73</v>
      </c>
      <c r="E6527" t="s">
        <v>270</v>
      </c>
      <c r="F6527">
        <v>1</v>
      </c>
    </row>
    <row r="6528" spans="1:6" x14ac:dyDescent="0.35">
      <c r="A6528" t="s">
        <v>6607</v>
      </c>
      <c r="B6528">
        <v>1996</v>
      </c>
      <c r="C6528" t="s">
        <v>55</v>
      </c>
      <c r="D6528" t="s">
        <v>117</v>
      </c>
      <c r="E6528" t="s">
        <v>270</v>
      </c>
      <c r="F6528">
        <v>0</v>
      </c>
    </row>
    <row r="6529" spans="1:6" x14ac:dyDescent="0.35">
      <c r="A6529" t="s">
        <v>6608</v>
      </c>
      <c r="B6529">
        <v>1996</v>
      </c>
      <c r="C6529" t="s">
        <v>54</v>
      </c>
      <c r="D6529" t="s">
        <v>73</v>
      </c>
      <c r="E6529" t="s">
        <v>270</v>
      </c>
      <c r="F6529">
        <v>1</v>
      </c>
    </row>
    <row r="6530" spans="1:6" x14ac:dyDescent="0.35">
      <c r="A6530" t="s">
        <v>6609</v>
      </c>
      <c r="B6530">
        <v>1996</v>
      </c>
      <c r="C6530" t="s">
        <v>54</v>
      </c>
      <c r="D6530" t="s">
        <v>73</v>
      </c>
      <c r="E6530" t="s">
        <v>270</v>
      </c>
      <c r="F6530">
        <v>1</v>
      </c>
    </row>
    <row r="6531" spans="1:6" x14ac:dyDescent="0.35">
      <c r="A6531" t="s">
        <v>6610</v>
      </c>
      <c r="B6531">
        <v>1996</v>
      </c>
      <c r="C6531" t="s">
        <v>55</v>
      </c>
      <c r="D6531" t="s">
        <v>73</v>
      </c>
      <c r="E6531" t="s">
        <v>74</v>
      </c>
      <c r="F6531">
        <v>1</v>
      </c>
    </row>
    <row r="6532" spans="1:6" x14ac:dyDescent="0.35">
      <c r="A6532" t="s">
        <v>6611</v>
      </c>
      <c r="B6532">
        <v>1996</v>
      </c>
      <c r="C6532" t="s">
        <v>55</v>
      </c>
      <c r="D6532" t="s">
        <v>73</v>
      </c>
      <c r="E6532" t="s">
        <v>74</v>
      </c>
      <c r="F6532">
        <v>1</v>
      </c>
    </row>
    <row r="6533" spans="1:6" x14ac:dyDescent="0.35">
      <c r="A6533" t="s">
        <v>6612</v>
      </c>
      <c r="B6533">
        <v>1996</v>
      </c>
      <c r="C6533" t="s">
        <v>55</v>
      </c>
      <c r="D6533" t="s">
        <v>73</v>
      </c>
      <c r="E6533" t="s">
        <v>74</v>
      </c>
      <c r="F6533">
        <v>1</v>
      </c>
    </row>
    <row r="6534" spans="1:6" x14ac:dyDescent="0.35">
      <c r="A6534" t="s">
        <v>6613</v>
      </c>
      <c r="B6534">
        <v>1996</v>
      </c>
      <c r="C6534" t="s">
        <v>55</v>
      </c>
      <c r="D6534" t="s">
        <v>73</v>
      </c>
      <c r="E6534" t="s">
        <v>74</v>
      </c>
      <c r="F6534">
        <v>1</v>
      </c>
    </row>
    <row r="6535" spans="1:6" x14ac:dyDescent="0.35">
      <c r="A6535" t="s">
        <v>6614</v>
      </c>
      <c r="B6535">
        <v>1996</v>
      </c>
      <c r="C6535" t="s">
        <v>54</v>
      </c>
      <c r="D6535" t="s">
        <v>73</v>
      </c>
      <c r="E6535" t="s">
        <v>74</v>
      </c>
      <c r="F6535">
        <v>1</v>
      </c>
    </row>
    <row r="6536" spans="1:6" x14ac:dyDescent="0.35">
      <c r="A6536" t="s">
        <v>6615</v>
      </c>
      <c r="B6536">
        <v>1996</v>
      </c>
      <c r="C6536" t="s">
        <v>56</v>
      </c>
      <c r="D6536" t="s">
        <v>73</v>
      </c>
      <c r="E6536" t="s">
        <v>74</v>
      </c>
      <c r="F6536">
        <v>1</v>
      </c>
    </row>
    <row r="6537" spans="1:6" x14ac:dyDescent="0.35">
      <c r="A6537" t="s">
        <v>6616</v>
      </c>
      <c r="B6537">
        <v>1996</v>
      </c>
      <c r="C6537" t="s">
        <v>56</v>
      </c>
      <c r="D6537" t="s">
        <v>73</v>
      </c>
      <c r="E6537" t="s">
        <v>74</v>
      </c>
      <c r="F6537">
        <v>1</v>
      </c>
    </row>
    <row r="6538" spans="1:6" x14ac:dyDescent="0.35">
      <c r="A6538" t="s">
        <v>6617</v>
      </c>
      <c r="B6538">
        <v>1996</v>
      </c>
      <c r="C6538" t="s">
        <v>56</v>
      </c>
      <c r="D6538" t="s">
        <v>117</v>
      </c>
      <c r="E6538" t="s">
        <v>74</v>
      </c>
      <c r="F6538">
        <v>1</v>
      </c>
    </row>
    <row r="6539" spans="1:6" x14ac:dyDescent="0.35">
      <c r="A6539" t="s">
        <v>6618</v>
      </c>
      <c r="B6539">
        <v>1996</v>
      </c>
      <c r="C6539" t="s">
        <v>56</v>
      </c>
      <c r="D6539" t="s">
        <v>73</v>
      </c>
      <c r="E6539" t="s">
        <v>74</v>
      </c>
      <c r="F6539">
        <v>1</v>
      </c>
    </row>
    <row r="6540" spans="1:6" x14ac:dyDescent="0.35">
      <c r="A6540" t="s">
        <v>6619</v>
      </c>
      <c r="B6540">
        <v>1996</v>
      </c>
      <c r="C6540" t="s">
        <v>54</v>
      </c>
      <c r="D6540" t="s">
        <v>73</v>
      </c>
      <c r="E6540" t="s">
        <v>74</v>
      </c>
      <c r="F6540">
        <v>1</v>
      </c>
    </row>
    <row r="6541" spans="1:6" x14ac:dyDescent="0.35">
      <c r="A6541" t="s">
        <v>6620</v>
      </c>
      <c r="B6541">
        <v>1996</v>
      </c>
      <c r="C6541" t="s">
        <v>54</v>
      </c>
      <c r="D6541" t="s">
        <v>73</v>
      </c>
      <c r="E6541" t="s">
        <v>74</v>
      </c>
      <c r="F6541">
        <v>1</v>
      </c>
    </row>
    <row r="6542" spans="1:6" x14ac:dyDescent="0.35">
      <c r="A6542" t="s">
        <v>6621</v>
      </c>
      <c r="B6542">
        <v>1996</v>
      </c>
      <c r="C6542" t="s">
        <v>54</v>
      </c>
      <c r="D6542" t="s">
        <v>73</v>
      </c>
      <c r="E6542" t="s">
        <v>74</v>
      </c>
      <c r="F6542">
        <v>1</v>
      </c>
    </row>
    <row r="6543" spans="1:6" x14ac:dyDescent="0.35">
      <c r="A6543" t="s">
        <v>6622</v>
      </c>
      <c r="B6543">
        <v>1996</v>
      </c>
      <c r="C6543" t="s">
        <v>54</v>
      </c>
      <c r="D6543" t="s">
        <v>73</v>
      </c>
      <c r="E6543" t="s">
        <v>74</v>
      </c>
      <c r="F6543">
        <v>1</v>
      </c>
    </row>
    <row r="6544" spans="1:6" x14ac:dyDescent="0.35">
      <c r="A6544" t="s">
        <v>6623</v>
      </c>
      <c r="B6544">
        <v>1996</v>
      </c>
      <c r="C6544" t="s">
        <v>54</v>
      </c>
      <c r="D6544" t="s">
        <v>73</v>
      </c>
      <c r="E6544" t="s">
        <v>74</v>
      </c>
      <c r="F6544">
        <v>1</v>
      </c>
    </row>
    <row r="6545" spans="1:6" x14ac:dyDescent="0.35">
      <c r="A6545" t="s">
        <v>6624</v>
      </c>
      <c r="B6545">
        <v>1996</v>
      </c>
      <c r="C6545" t="s">
        <v>56</v>
      </c>
      <c r="D6545" t="s">
        <v>73</v>
      </c>
      <c r="E6545" t="s">
        <v>74</v>
      </c>
      <c r="F6545">
        <v>1</v>
      </c>
    </row>
    <row r="6546" spans="1:6" x14ac:dyDescent="0.35">
      <c r="A6546" t="s">
        <v>6625</v>
      </c>
      <c r="B6546">
        <v>1996</v>
      </c>
      <c r="C6546" t="s">
        <v>56</v>
      </c>
      <c r="D6546" t="s">
        <v>73</v>
      </c>
      <c r="E6546" t="s">
        <v>74</v>
      </c>
      <c r="F6546">
        <v>1</v>
      </c>
    </row>
    <row r="6547" spans="1:6" x14ac:dyDescent="0.35">
      <c r="A6547" t="s">
        <v>6626</v>
      </c>
      <c r="B6547">
        <v>1996</v>
      </c>
      <c r="C6547" t="s">
        <v>56</v>
      </c>
      <c r="D6547" t="s">
        <v>73</v>
      </c>
      <c r="E6547" t="s">
        <v>74</v>
      </c>
      <c r="F6547">
        <v>1</v>
      </c>
    </row>
    <row r="6548" spans="1:6" x14ac:dyDescent="0.35">
      <c r="A6548" t="s">
        <v>6627</v>
      </c>
      <c r="B6548">
        <v>1996</v>
      </c>
      <c r="C6548" t="s">
        <v>56</v>
      </c>
      <c r="D6548" t="s">
        <v>117</v>
      </c>
      <c r="E6548" t="s">
        <v>74</v>
      </c>
      <c r="F6548">
        <v>1</v>
      </c>
    </row>
    <row r="6549" spans="1:6" x14ac:dyDescent="0.35">
      <c r="A6549" t="s">
        <v>6628</v>
      </c>
      <c r="B6549">
        <v>1996</v>
      </c>
      <c r="C6549" t="s">
        <v>56</v>
      </c>
      <c r="D6549" t="s">
        <v>73</v>
      </c>
      <c r="E6549" t="s">
        <v>74</v>
      </c>
      <c r="F6549">
        <v>1</v>
      </c>
    </row>
    <row r="6550" spans="1:6" x14ac:dyDescent="0.35">
      <c r="A6550" t="s">
        <v>6629</v>
      </c>
      <c r="B6550">
        <v>1996</v>
      </c>
      <c r="C6550" t="s">
        <v>56</v>
      </c>
      <c r="D6550" t="s">
        <v>73</v>
      </c>
      <c r="E6550" t="s">
        <v>74</v>
      </c>
      <c r="F6550">
        <v>1</v>
      </c>
    </row>
    <row r="6551" spans="1:6" x14ac:dyDescent="0.35">
      <c r="A6551" t="s">
        <v>6630</v>
      </c>
      <c r="B6551">
        <v>1996</v>
      </c>
      <c r="C6551" t="s">
        <v>56</v>
      </c>
      <c r="D6551" t="s">
        <v>73</v>
      </c>
      <c r="E6551" t="s">
        <v>74</v>
      </c>
      <c r="F6551">
        <v>1</v>
      </c>
    </row>
    <row r="6552" spans="1:6" x14ac:dyDescent="0.35">
      <c r="A6552" t="s">
        <v>6631</v>
      </c>
      <c r="B6552">
        <v>1996</v>
      </c>
      <c r="C6552" t="s">
        <v>55</v>
      </c>
      <c r="D6552" t="s">
        <v>73</v>
      </c>
      <c r="E6552" t="s">
        <v>74</v>
      </c>
      <c r="F6552">
        <v>1</v>
      </c>
    </row>
    <row r="6553" spans="1:6" x14ac:dyDescent="0.35">
      <c r="A6553" t="s">
        <v>6632</v>
      </c>
      <c r="B6553">
        <v>1996</v>
      </c>
      <c r="C6553" t="s">
        <v>56</v>
      </c>
      <c r="D6553" t="s">
        <v>73</v>
      </c>
      <c r="E6553" t="s">
        <v>74</v>
      </c>
      <c r="F6553">
        <v>1</v>
      </c>
    </row>
    <row r="6554" spans="1:6" x14ac:dyDescent="0.35">
      <c r="A6554" t="s">
        <v>6633</v>
      </c>
      <c r="B6554">
        <v>1996</v>
      </c>
      <c r="C6554" t="s">
        <v>56</v>
      </c>
      <c r="D6554" t="s">
        <v>117</v>
      </c>
      <c r="E6554" t="s">
        <v>74</v>
      </c>
      <c r="F6554">
        <v>1</v>
      </c>
    </row>
    <row r="6555" spans="1:6" x14ac:dyDescent="0.35">
      <c r="A6555" t="s">
        <v>6634</v>
      </c>
      <c r="B6555">
        <v>1996</v>
      </c>
      <c r="C6555" t="s">
        <v>56</v>
      </c>
      <c r="D6555" t="s">
        <v>73</v>
      </c>
      <c r="E6555" t="s">
        <v>74</v>
      </c>
      <c r="F6555">
        <v>1</v>
      </c>
    </row>
    <row r="6556" spans="1:6" x14ac:dyDescent="0.35">
      <c r="A6556" t="s">
        <v>6635</v>
      </c>
      <c r="B6556">
        <v>1996</v>
      </c>
      <c r="C6556" t="s">
        <v>56</v>
      </c>
      <c r="D6556" t="s">
        <v>73</v>
      </c>
      <c r="E6556" t="s">
        <v>74</v>
      </c>
      <c r="F6556">
        <v>1</v>
      </c>
    </row>
    <row r="6557" spans="1:6" x14ac:dyDescent="0.35">
      <c r="A6557" t="s">
        <v>6636</v>
      </c>
      <c r="B6557">
        <v>1996</v>
      </c>
      <c r="C6557" t="s">
        <v>56</v>
      </c>
      <c r="D6557" t="s">
        <v>73</v>
      </c>
      <c r="E6557" t="s">
        <v>74</v>
      </c>
      <c r="F6557">
        <v>1</v>
      </c>
    </row>
    <row r="6558" spans="1:6" x14ac:dyDescent="0.35">
      <c r="A6558" t="s">
        <v>6637</v>
      </c>
      <c r="B6558">
        <v>1996</v>
      </c>
      <c r="C6558" t="s">
        <v>56</v>
      </c>
      <c r="D6558" t="s">
        <v>73</v>
      </c>
      <c r="E6558" t="s">
        <v>74</v>
      </c>
      <c r="F6558">
        <v>1</v>
      </c>
    </row>
    <row r="6559" spans="1:6" x14ac:dyDescent="0.35">
      <c r="A6559" t="s">
        <v>6638</v>
      </c>
      <c r="B6559">
        <v>1996</v>
      </c>
      <c r="C6559" t="s">
        <v>56</v>
      </c>
      <c r="D6559" t="s">
        <v>73</v>
      </c>
      <c r="E6559" t="s">
        <v>74</v>
      </c>
      <c r="F6559">
        <v>1</v>
      </c>
    </row>
    <row r="6560" spans="1:6" x14ac:dyDescent="0.35">
      <c r="A6560" t="s">
        <v>6639</v>
      </c>
      <c r="B6560">
        <v>1996</v>
      </c>
      <c r="C6560" t="s">
        <v>56</v>
      </c>
      <c r="D6560" t="s">
        <v>73</v>
      </c>
      <c r="E6560" t="s">
        <v>74</v>
      </c>
      <c r="F6560">
        <v>1</v>
      </c>
    </row>
    <row r="6561" spans="1:6" x14ac:dyDescent="0.35">
      <c r="A6561" t="s">
        <v>6640</v>
      </c>
      <c r="B6561">
        <v>1996</v>
      </c>
      <c r="C6561" t="s">
        <v>56</v>
      </c>
      <c r="D6561" t="s">
        <v>117</v>
      </c>
      <c r="E6561" t="s">
        <v>74</v>
      </c>
      <c r="F6561">
        <v>1</v>
      </c>
    </row>
    <row r="6562" spans="1:6" x14ac:dyDescent="0.35">
      <c r="A6562" t="s">
        <v>6641</v>
      </c>
      <c r="B6562">
        <v>1996</v>
      </c>
      <c r="C6562" t="s">
        <v>56</v>
      </c>
      <c r="D6562" t="s">
        <v>73</v>
      </c>
      <c r="E6562" t="s">
        <v>74</v>
      </c>
      <c r="F6562">
        <v>1</v>
      </c>
    </row>
    <row r="6563" spans="1:6" x14ac:dyDescent="0.35">
      <c r="A6563" t="s">
        <v>6642</v>
      </c>
      <c r="B6563">
        <v>1996</v>
      </c>
      <c r="C6563" t="s">
        <v>56</v>
      </c>
      <c r="D6563" t="s">
        <v>73</v>
      </c>
      <c r="E6563" t="s">
        <v>74</v>
      </c>
      <c r="F6563">
        <v>1</v>
      </c>
    </row>
    <row r="6564" spans="1:6" x14ac:dyDescent="0.35">
      <c r="A6564" t="s">
        <v>6643</v>
      </c>
      <c r="B6564">
        <v>1996</v>
      </c>
      <c r="C6564" t="s">
        <v>54</v>
      </c>
      <c r="D6564" t="s">
        <v>73</v>
      </c>
      <c r="E6564" t="s">
        <v>74</v>
      </c>
      <c r="F6564">
        <v>1</v>
      </c>
    </row>
    <row r="6565" spans="1:6" x14ac:dyDescent="0.35">
      <c r="A6565" t="s">
        <v>6644</v>
      </c>
      <c r="B6565">
        <v>1996</v>
      </c>
      <c r="C6565" t="s">
        <v>54</v>
      </c>
      <c r="D6565" t="s">
        <v>73</v>
      </c>
      <c r="E6565" t="s">
        <v>74</v>
      </c>
      <c r="F6565">
        <v>1</v>
      </c>
    </row>
    <row r="6566" spans="1:6" x14ac:dyDescent="0.35">
      <c r="A6566" t="s">
        <v>6645</v>
      </c>
      <c r="B6566">
        <v>1996</v>
      </c>
      <c r="C6566" t="s">
        <v>56</v>
      </c>
      <c r="D6566" t="s">
        <v>73</v>
      </c>
      <c r="E6566" t="s">
        <v>74</v>
      </c>
      <c r="F6566">
        <v>1</v>
      </c>
    </row>
    <row r="6567" spans="1:6" x14ac:dyDescent="0.35">
      <c r="A6567" t="s">
        <v>6646</v>
      </c>
      <c r="B6567">
        <v>1996</v>
      </c>
      <c r="C6567" t="s">
        <v>55</v>
      </c>
      <c r="D6567" t="s">
        <v>73</v>
      </c>
      <c r="E6567" t="s">
        <v>74</v>
      </c>
      <c r="F6567">
        <v>1</v>
      </c>
    </row>
    <row r="6568" spans="1:6" x14ac:dyDescent="0.35">
      <c r="A6568" t="s">
        <v>6647</v>
      </c>
      <c r="B6568">
        <v>1996</v>
      </c>
      <c r="C6568" t="s">
        <v>56</v>
      </c>
      <c r="D6568" t="s">
        <v>73</v>
      </c>
      <c r="E6568" t="s">
        <v>74</v>
      </c>
      <c r="F6568">
        <v>1</v>
      </c>
    </row>
    <row r="6569" spans="1:6" x14ac:dyDescent="0.35">
      <c r="A6569" t="s">
        <v>6648</v>
      </c>
      <c r="B6569">
        <v>1996</v>
      </c>
      <c r="C6569" t="s">
        <v>56</v>
      </c>
      <c r="D6569" t="s">
        <v>117</v>
      </c>
      <c r="E6569" t="s">
        <v>74</v>
      </c>
      <c r="F6569">
        <v>1</v>
      </c>
    </row>
    <row r="6570" spans="1:6" x14ac:dyDescent="0.35">
      <c r="A6570" t="s">
        <v>6649</v>
      </c>
      <c r="B6570">
        <v>1996</v>
      </c>
      <c r="C6570" t="s">
        <v>56</v>
      </c>
      <c r="D6570" t="s">
        <v>117</v>
      </c>
      <c r="E6570" t="s">
        <v>74</v>
      </c>
      <c r="F6570">
        <v>1</v>
      </c>
    </row>
    <row r="6571" spans="1:6" x14ac:dyDescent="0.35">
      <c r="A6571" t="s">
        <v>6650</v>
      </c>
      <c r="B6571">
        <v>1996</v>
      </c>
      <c r="C6571" t="s">
        <v>56</v>
      </c>
      <c r="D6571" t="s">
        <v>73</v>
      </c>
      <c r="E6571" t="s">
        <v>74</v>
      </c>
      <c r="F6571">
        <v>1</v>
      </c>
    </row>
    <row r="6572" spans="1:6" x14ac:dyDescent="0.35">
      <c r="A6572" t="s">
        <v>6651</v>
      </c>
      <c r="B6572">
        <v>1996</v>
      </c>
      <c r="C6572" t="s">
        <v>56</v>
      </c>
      <c r="D6572" t="s">
        <v>73</v>
      </c>
      <c r="E6572" t="s">
        <v>74</v>
      </c>
      <c r="F6572">
        <v>1</v>
      </c>
    </row>
    <row r="6573" spans="1:6" x14ac:dyDescent="0.35">
      <c r="A6573" t="s">
        <v>6652</v>
      </c>
      <c r="B6573">
        <v>1996</v>
      </c>
      <c r="C6573" t="s">
        <v>54</v>
      </c>
      <c r="D6573" t="s">
        <v>73</v>
      </c>
      <c r="E6573" t="s">
        <v>74</v>
      </c>
      <c r="F6573">
        <v>1</v>
      </c>
    </row>
    <row r="6574" spans="1:6" x14ac:dyDescent="0.35">
      <c r="A6574" t="s">
        <v>6653</v>
      </c>
      <c r="B6574">
        <v>1996</v>
      </c>
      <c r="C6574" t="s">
        <v>56</v>
      </c>
      <c r="D6574" t="s">
        <v>117</v>
      </c>
      <c r="E6574" t="s">
        <v>74</v>
      </c>
      <c r="F6574">
        <v>1</v>
      </c>
    </row>
    <row r="6575" spans="1:6" x14ac:dyDescent="0.35">
      <c r="A6575" t="s">
        <v>6654</v>
      </c>
      <c r="B6575">
        <v>1996</v>
      </c>
      <c r="C6575" t="s">
        <v>56</v>
      </c>
      <c r="D6575" t="s">
        <v>73</v>
      </c>
      <c r="E6575" t="s">
        <v>74</v>
      </c>
      <c r="F6575">
        <v>1</v>
      </c>
    </row>
    <row r="6576" spans="1:6" x14ac:dyDescent="0.35">
      <c r="A6576" t="s">
        <v>6655</v>
      </c>
      <c r="B6576">
        <v>1996</v>
      </c>
      <c r="C6576" t="s">
        <v>56</v>
      </c>
      <c r="D6576" t="s">
        <v>73</v>
      </c>
      <c r="E6576" t="s">
        <v>74</v>
      </c>
      <c r="F6576">
        <v>1</v>
      </c>
    </row>
    <row r="6577" spans="1:6" x14ac:dyDescent="0.35">
      <c r="A6577" t="s">
        <v>6656</v>
      </c>
      <c r="B6577">
        <v>1996</v>
      </c>
      <c r="C6577" t="s">
        <v>56</v>
      </c>
      <c r="D6577" t="s">
        <v>117</v>
      </c>
      <c r="E6577" t="s">
        <v>406</v>
      </c>
      <c r="F6577">
        <v>1</v>
      </c>
    </row>
    <row r="6578" spans="1:6" x14ac:dyDescent="0.35">
      <c r="A6578" t="s">
        <v>6657</v>
      </c>
      <c r="B6578">
        <v>1996</v>
      </c>
      <c r="C6578" t="s">
        <v>56</v>
      </c>
      <c r="D6578" t="s">
        <v>117</v>
      </c>
      <c r="E6578" t="s">
        <v>406</v>
      </c>
      <c r="F6578">
        <v>1</v>
      </c>
    </row>
    <row r="6579" spans="1:6" x14ac:dyDescent="0.35">
      <c r="A6579" t="s">
        <v>6658</v>
      </c>
      <c r="B6579">
        <v>1996</v>
      </c>
      <c r="C6579" t="s">
        <v>56</v>
      </c>
      <c r="D6579" t="s">
        <v>117</v>
      </c>
      <c r="E6579" t="s">
        <v>406</v>
      </c>
      <c r="F6579">
        <v>1</v>
      </c>
    </row>
    <row r="6580" spans="1:6" x14ac:dyDescent="0.35">
      <c r="A6580" t="s">
        <v>6659</v>
      </c>
      <c r="B6580">
        <v>1996</v>
      </c>
      <c r="C6580" t="s">
        <v>56</v>
      </c>
      <c r="D6580" t="s">
        <v>73</v>
      </c>
      <c r="E6580" t="s">
        <v>406</v>
      </c>
      <c r="F6580">
        <v>1</v>
      </c>
    </row>
    <row r="6581" spans="1:6" x14ac:dyDescent="0.35">
      <c r="A6581" t="s">
        <v>6660</v>
      </c>
      <c r="B6581">
        <v>1996</v>
      </c>
      <c r="C6581" t="s">
        <v>56</v>
      </c>
      <c r="D6581" t="s">
        <v>73</v>
      </c>
      <c r="E6581" t="s">
        <v>406</v>
      </c>
      <c r="F6581">
        <v>1</v>
      </c>
    </row>
    <row r="6582" spans="1:6" x14ac:dyDescent="0.35">
      <c r="A6582" t="s">
        <v>6661</v>
      </c>
      <c r="B6582">
        <v>1996</v>
      </c>
      <c r="C6582" t="s">
        <v>56</v>
      </c>
      <c r="D6582" t="s">
        <v>73</v>
      </c>
      <c r="E6582" t="s">
        <v>406</v>
      </c>
      <c r="F6582">
        <v>1</v>
      </c>
    </row>
    <row r="6583" spans="1:6" x14ac:dyDescent="0.35">
      <c r="A6583" t="s">
        <v>6662</v>
      </c>
      <c r="B6583">
        <v>1996</v>
      </c>
      <c r="C6583" t="s">
        <v>54</v>
      </c>
      <c r="D6583" t="s">
        <v>73</v>
      </c>
      <c r="E6583" t="s">
        <v>406</v>
      </c>
      <c r="F6583">
        <v>1</v>
      </c>
    </row>
    <row r="6584" spans="1:6" x14ac:dyDescent="0.35">
      <c r="A6584" t="s">
        <v>6663</v>
      </c>
      <c r="B6584">
        <v>1996</v>
      </c>
      <c r="C6584" t="s">
        <v>54</v>
      </c>
      <c r="D6584" t="s">
        <v>73</v>
      </c>
      <c r="E6584" t="s">
        <v>406</v>
      </c>
      <c r="F6584">
        <v>1</v>
      </c>
    </row>
    <row r="6585" spans="1:6" x14ac:dyDescent="0.35">
      <c r="A6585" t="s">
        <v>6664</v>
      </c>
      <c r="B6585">
        <v>1996</v>
      </c>
      <c r="C6585" t="s">
        <v>56</v>
      </c>
      <c r="D6585" t="s">
        <v>73</v>
      </c>
      <c r="E6585" t="s">
        <v>406</v>
      </c>
      <c r="F6585">
        <v>1</v>
      </c>
    </row>
    <row r="6586" spans="1:6" x14ac:dyDescent="0.35">
      <c r="A6586" t="s">
        <v>6665</v>
      </c>
      <c r="B6586">
        <v>1996</v>
      </c>
      <c r="C6586" t="s">
        <v>56</v>
      </c>
      <c r="D6586" t="s">
        <v>73</v>
      </c>
      <c r="E6586" t="s">
        <v>406</v>
      </c>
      <c r="F6586">
        <v>1</v>
      </c>
    </row>
    <row r="6587" spans="1:6" x14ac:dyDescent="0.35">
      <c r="A6587" t="s">
        <v>6666</v>
      </c>
      <c r="B6587">
        <v>1996</v>
      </c>
      <c r="C6587" t="s">
        <v>56</v>
      </c>
      <c r="D6587" t="s">
        <v>73</v>
      </c>
      <c r="E6587" t="s">
        <v>406</v>
      </c>
      <c r="F6587">
        <v>1</v>
      </c>
    </row>
    <row r="6588" spans="1:6" x14ac:dyDescent="0.35">
      <c r="A6588" t="s">
        <v>6667</v>
      </c>
      <c r="B6588">
        <v>1996</v>
      </c>
      <c r="C6588" t="s">
        <v>56</v>
      </c>
      <c r="D6588" t="s">
        <v>73</v>
      </c>
      <c r="E6588" t="s">
        <v>406</v>
      </c>
      <c r="F6588">
        <v>1</v>
      </c>
    </row>
    <row r="6589" spans="1:6" x14ac:dyDescent="0.35">
      <c r="A6589" t="s">
        <v>6668</v>
      </c>
      <c r="B6589">
        <v>1996</v>
      </c>
      <c r="C6589" t="s">
        <v>56</v>
      </c>
      <c r="D6589" t="s">
        <v>73</v>
      </c>
      <c r="E6589" t="s">
        <v>406</v>
      </c>
      <c r="F6589">
        <v>1</v>
      </c>
    </row>
    <row r="6590" spans="1:6" x14ac:dyDescent="0.35">
      <c r="A6590" t="s">
        <v>6669</v>
      </c>
      <c r="B6590">
        <v>1996</v>
      </c>
      <c r="C6590" t="s">
        <v>56</v>
      </c>
      <c r="D6590" t="s">
        <v>73</v>
      </c>
      <c r="E6590" t="s">
        <v>406</v>
      </c>
      <c r="F6590">
        <v>1</v>
      </c>
    </row>
    <row r="6591" spans="1:6" x14ac:dyDescent="0.35">
      <c r="A6591" t="s">
        <v>6670</v>
      </c>
      <c r="B6591">
        <v>1996</v>
      </c>
      <c r="C6591" t="s">
        <v>56</v>
      </c>
      <c r="D6591" t="s">
        <v>73</v>
      </c>
      <c r="E6591" t="s">
        <v>406</v>
      </c>
      <c r="F6591">
        <v>1</v>
      </c>
    </row>
    <row r="6592" spans="1:6" x14ac:dyDescent="0.35">
      <c r="A6592" t="s">
        <v>6671</v>
      </c>
      <c r="B6592">
        <v>1996</v>
      </c>
      <c r="C6592" t="s">
        <v>55</v>
      </c>
      <c r="D6592" t="s">
        <v>73</v>
      </c>
      <c r="E6592" t="s">
        <v>406</v>
      </c>
      <c r="F6592">
        <v>1</v>
      </c>
    </row>
    <row r="6593" spans="1:6" x14ac:dyDescent="0.35">
      <c r="A6593" t="s">
        <v>6672</v>
      </c>
      <c r="B6593">
        <v>1996</v>
      </c>
      <c r="C6593" t="s">
        <v>56</v>
      </c>
      <c r="D6593" t="s">
        <v>73</v>
      </c>
      <c r="E6593" t="s">
        <v>406</v>
      </c>
      <c r="F6593">
        <v>1</v>
      </c>
    </row>
    <row r="6594" spans="1:6" x14ac:dyDescent="0.35">
      <c r="A6594" t="s">
        <v>6673</v>
      </c>
      <c r="B6594">
        <v>1996</v>
      </c>
      <c r="C6594" t="s">
        <v>56</v>
      </c>
      <c r="D6594" t="s">
        <v>117</v>
      </c>
      <c r="E6594" t="s">
        <v>406</v>
      </c>
      <c r="F6594">
        <v>1</v>
      </c>
    </row>
    <row r="6595" spans="1:6" x14ac:dyDescent="0.35">
      <c r="A6595" t="s">
        <v>6674</v>
      </c>
      <c r="B6595">
        <v>1996</v>
      </c>
      <c r="C6595" t="s">
        <v>54</v>
      </c>
      <c r="D6595" t="s">
        <v>73</v>
      </c>
      <c r="E6595" t="s">
        <v>406</v>
      </c>
      <c r="F6595">
        <v>1</v>
      </c>
    </row>
    <row r="6596" spans="1:6" x14ac:dyDescent="0.35">
      <c r="A6596" t="s">
        <v>6675</v>
      </c>
      <c r="B6596">
        <v>1996</v>
      </c>
      <c r="C6596" t="s">
        <v>54</v>
      </c>
      <c r="D6596" t="s">
        <v>73</v>
      </c>
      <c r="E6596" t="s">
        <v>406</v>
      </c>
      <c r="F6596">
        <v>1</v>
      </c>
    </row>
    <row r="6597" spans="1:6" x14ac:dyDescent="0.35">
      <c r="A6597" t="s">
        <v>6676</v>
      </c>
      <c r="B6597">
        <v>1996</v>
      </c>
      <c r="C6597" t="s">
        <v>56</v>
      </c>
      <c r="D6597" t="s">
        <v>117</v>
      </c>
      <c r="E6597" t="s">
        <v>406</v>
      </c>
      <c r="F6597">
        <v>1</v>
      </c>
    </row>
    <row r="6598" spans="1:6" x14ac:dyDescent="0.35">
      <c r="A6598" t="s">
        <v>6677</v>
      </c>
      <c r="B6598">
        <v>1996</v>
      </c>
      <c r="C6598" t="s">
        <v>54</v>
      </c>
      <c r="D6598" t="s">
        <v>73</v>
      </c>
      <c r="E6598" t="s">
        <v>406</v>
      </c>
      <c r="F6598">
        <v>1</v>
      </c>
    </row>
    <row r="6599" spans="1:6" x14ac:dyDescent="0.35">
      <c r="A6599" t="s">
        <v>6678</v>
      </c>
      <c r="B6599">
        <v>1996</v>
      </c>
      <c r="C6599" t="s">
        <v>54</v>
      </c>
      <c r="D6599" t="s">
        <v>73</v>
      </c>
      <c r="E6599" t="s">
        <v>74</v>
      </c>
      <c r="F6599">
        <v>1</v>
      </c>
    </row>
    <row r="6600" spans="1:6" x14ac:dyDescent="0.35">
      <c r="A6600" t="s">
        <v>6679</v>
      </c>
      <c r="B6600">
        <v>1996</v>
      </c>
      <c r="C6600" t="s">
        <v>56</v>
      </c>
      <c r="D6600" t="s">
        <v>117</v>
      </c>
      <c r="E6600" t="s">
        <v>74</v>
      </c>
      <c r="F6600">
        <v>1</v>
      </c>
    </row>
    <row r="6601" spans="1:6" x14ac:dyDescent="0.35">
      <c r="A6601" t="s">
        <v>6680</v>
      </c>
      <c r="B6601">
        <v>1996</v>
      </c>
      <c r="C6601" t="s">
        <v>56</v>
      </c>
      <c r="D6601" t="s">
        <v>117</v>
      </c>
      <c r="E6601" t="s">
        <v>74</v>
      </c>
      <c r="F6601">
        <v>1</v>
      </c>
    </row>
    <row r="6602" spans="1:6" x14ac:dyDescent="0.35">
      <c r="A6602" t="s">
        <v>6681</v>
      </c>
      <c r="B6602">
        <v>1996</v>
      </c>
      <c r="C6602" t="s">
        <v>56</v>
      </c>
      <c r="D6602" t="s">
        <v>117</v>
      </c>
      <c r="E6602" t="s">
        <v>74</v>
      </c>
      <c r="F6602">
        <v>1</v>
      </c>
    </row>
    <row r="6603" spans="1:6" x14ac:dyDescent="0.35">
      <c r="A6603" t="s">
        <v>6682</v>
      </c>
      <c r="B6603">
        <v>1996</v>
      </c>
      <c r="C6603" t="s">
        <v>56</v>
      </c>
      <c r="D6603" t="s">
        <v>117</v>
      </c>
      <c r="E6603" t="s">
        <v>74</v>
      </c>
      <c r="F6603">
        <v>1</v>
      </c>
    </row>
    <row r="6604" spans="1:6" x14ac:dyDescent="0.35">
      <c r="A6604" t="s">
        <v>6683</v>
      </c>
      <c r="B6604">
        <v>1996</v>
      </c>
      <c r="C6604" t="s">
        <v>56</v>
      </c>
      <c r="D6604" t="s">
        <v>117</v>
      </c>
      <c r="E6604" t="s">
        <v>74</v>
      </c>
      <c r="F6604">
        <v>1</v>
      </c>
    </row>
    <row r="6605" spans="1:6" x14ac:dyDescent="0.35">
      <c r="A6605" t="s">
        <v>6684</v>
      </c>
      <c r="B6605">
        <v>1996</v>
      </c>
      <c r="C6605" t="s">
        <v>56</v>
      </c>
      <c r="D6605" t="s">
        <v>117</v>
      </c>
      <c r="E6605" t="s">
        <v>74</v>
      </c>
      <c r="F6605">
        <v>1</v>
      </c>
    </row>
    <row r="6606" spans="1:6" x14ac:dyDescent="0.35">
      <c r="A6606" t="s">
        <v>6685</v>
      </c>
      <c r="B6606">
        <v>1996</v>
      </c>
      <c r="C6606" t="s">
        <v>56</v>
      </c>
      <c r="D6606" t="s">
        <v>73</v>
      </c>
      <c r="E6606" t="s">
        <v>74</v>
      </c>
      <c r="F6606">
        <v>1</v>
      </c>
    </row>
    <row r="6607" spans="1:6" x14ac:dyDescent="0.35">
      <c r="A6607" t="s">
        <v>6686</v>
      </c>
      <c r="B6607">
        <v>1996</v>
      </c>
      <c r="C6607" t="s">
        <v>56</v>
      </c>
      <c r="D6607" t="s">
        <v>73</v>
      </c>
      <c r="E6607" t="s">
        <v>74</v>
      </c>
      <c r="F6607">
        <v>1</v>
      </c>
    </row>
    <row r="6608" spans="1:6" x14ac:dyDescent="0.35">
      <c r="A6608" t="s">
        <v>6687</v>
      </c>
      <c r="B6608">
        <v>1996</v>
      </c>
      <c r="C6608" t="s">
        <v>56</v>
      </c>
      <c r="D6608" t="s">
        <v>117</v>
      </c>
      <c r="E6608" t="s">
        <v>74</v>
      </c>
      <c r="F6608">
        <v>1</v>
      </c>
    </row>
    <row r="6609" spans="1:6" x14ac:dyDescent="0.35">
      <c r="A6609" t="s">
        <v>6688</v>
      </c>
      <c r="B6609">
        <v>1996</v>
      </c>
      <c r="C6609" t="s">
        <v>56</v>
      </c>
      <c r="D6609" t="s">
        <v>117</v>
      </c>
      <c r="E6609" t="s">
        <v>74</v>
      </c>
      <c r="F6609">
        <v>1</v>
      </c>
    </row>
    <row r="6610" spans="1:6" x14ac:dyDescent="0.35">
      <c r="A6610" t="s">
        <v>6689</v>
      </c>
      <c r="B6610">
        <v>1996</v>
      </c>
      <c r="C6610" t="s">
        <v>56</v>
      </c>
      <c r="D6610" t="s">
        <v>73</v>
      </c>
      <c r="E6610" t="s">
        <v>74</v>
      </c>
      <c r="F6610">
        <v>1</v>
      </c>
    </row>
    <row r="6611" spans="1:6" x14ac:dyDescent="0.35">
      <c r="A6611" t="s">
        <v>6690</v>
      </c>
      <c r="B6611">
        <v>1996</v>
      </c>
      <c r="C6611" t="s">
        <v>56</v>
      </c>
      <c r="D6611" t="s">
        <v>73</v>
      </c>
      <c r="E6611" t="s">
        <v>74</v>
      </c>
      <c r="F6611">
        <v>1</v>
      </c>
    </row>
    <row r="6612" spans="1:6" x14ac:dyDescent="0.35">
      <c r="A6612" t="s">
        <v>6691</v>
      </c>
      <c r="B6612">
        <v>1996</v>
      </c>
      <c r="C6612" t="s">
        <v>56</v>
      </c>
      <c r="D6612" t="s">
        <v>73</v>
      </c>
      <c r="E6612" t="s">
        <v>74</v>
      </c>
      <c r="F6612">
        <v>1</v>
      </c>
    </row>
    <row r="6613" spans="1:6" x14ac:dyDescent="0.35">
      <c r="A6613" t="s">
        <v>6692</v>
      </c>
      <c r="B6613">
        <v>1996</v>
      </c>
      <c r="C6613" t="s">
        <v>56</v>
      </c>
      <c r="D6613" t="s">
        <v>73</v>
      </c>
      <c r="E6613" t="s">
        <v>74</v>
      </c>
      <c r="F6613">
        <v>1</v>
      </c>
    </row>
    <row r="6614" spans="1:6" x14ac:dyDescent="0.35">
      <c r="A6614" t="s">
        <v>6693</v>
      </c>
      <c r="B6614">
        <v>1996</v>
      </c>
      <c r="C6614" t="s">
        <v>56</v>
      </c>
      <c r="D6614" t="s">
        <v>73</v>
      </c>
      <c r="E6614" t="s">
        <v>74</v>
      </c>
      <c r="F6614">
        <v>1</v>
      </c>
    </row>
    <row r="6615" spans="1:6" x14ac:dyDescent="0.35">
      <c r="A6615" t="s">
        <v>6694</v>
      </c>
      <c r="B6615">
        <v>1996</v>
      </c>
      <c r="C6615" t="s">
        <v>56</v>
      </c>
      <c r="D6615" t="s">
        <v>117</v>
      </c>
      <c r="E6615" t="s">
        <v>74</v>
      </c>
      <c r="F6615">
        <v>1</v>
      </c>
    </row>
    <row r="6616" spans="1:6" x14ac:dyDescent="0.35">
      <c r="A6616" t="s">
        <v>6695</v>
      </c>
      <c r="B6616">
        <v>1996</v>
      </c>
      <c r="C6616" t="s">
        <v>56</v>
      </c>
      <c r="D6616" t="s">
        <v>73</v>
      </c>
      <c r="E6616" t="s">
        <v>406</v>
      </c>
      <c r="F6616">
        <v>1</v>
      </c>
    </row>
    <row r="6617" spans="1:6" x14ac:dyDescent="0.35">
      <c r="A6617" t="s">
        <v>6696</v>
      </c>
      <c r="B6617">
        <v>1996</v>
      </c>
      <c r="C6617" t="s">
        <v>56</v>
      </c>
      <c r="D6617" t="s">
        <v>73</v>
      </c>
      <c r="E6617" t="s">
        <v>406</v>
      </c>
      <c r="F6617">
        <v>1</v>
      </c>
    </row>
    <row r="6618" spans="1:6" x14ac:dyDescent="0.35">
      <c r="A6618" t="s">
        <v>6697</v>
      </c>
      <c r="B6618">
        <v>1996</v>
      </c>
      <c r="C6618" t="s">
        <v>56</v>
      </c>
      <c r="D6618" t="s">
        <v>73</v>
      </c>
      <c r="E6618" t="s">
        <v>406</v>
      </c>
      <c r="F6618">
        <v>1</v>
      </c>
    </row>
    <row r="6619" spans="1:6" x14ac:dyDescent="0.35">
      <c r="A6619" t="s">
        <v>6698</v>
      </c>
      <c r="B6619">
        <v>1996</v>
      </c>
      <c r="C6619" t="s">
        <v>56</v>
      </c>
      <c r="D6619" t="s">
        <v>73</v>
      </c>
      <c r="E6619" t="s">
        <v>406</v>
      </c>
      <c r="F6619">
        <v>1</v>
      </c>
    </row>
    <row r="6620" spans="1:6" x14ac:dyDescent="0.35">
      <c r="A6620" t="s">
        <v>6699</v>
      </c>
      <c r="B6620">
        <v>1996</v>
      </c>
      <c r="C6620" t="s">
        <v>56</v>
      </c>
      <c r="D6620" t="s">
        <v>117</v>
      </c>
      <c r="E6620" t="s">
        <v>406</v>
      </c>
      <c r="F6620">
        <v>1</v>
      </c>
    </row>
    <row r="6621" spans="1:6" x14ac:dyDescent="0.35">
      <c r="A6621" t="s">
        <v>6700</v>
      </c>
      <c r="B6621">
        <v>1996</v>
      </c>
      <c r="C6621" t="s">
        <v>56</v>
      </c>
      <c r="D6621" t="s">
        <v>73</v>
      </c>
      <c r="E6621" t="s">
        <v>406</v>
      </c>
      <c r="F6621">
        <v>1</v>
      </c>
    </row>
    <row r="6622" spans="1:6" x14ac:dyDescent="0.35">
      <c r="A6622" t="s">
        <v>6701</v>
      </c>
      <c r="B6622">
        <v>1996</v>
      </c>
      <c r="C6622" t="s">
        <v>56</v>
      </c>
      <c r="D6622" t="s">
        <v>117</v>
      </c>
      <c r="E6622" t="s">
        <v>406</v>
      </c>
      <c r="F6622">
        <v>1</v>
      </c>
    </row>
    <row r="6623" spans="1:6" x14ac:dyDescent="0.35">
      <c r="A6623" t="s">
        <v>6702</v>
      </c>
      <c r="B6623">
        <v>1996</v>
      </c>
      <c r="C6623" t="s">
        <v>56</v>
      </c>
      <c r="D6623" t="s">
        <v>73</v>
      </c>
      <c r="E6623" t="s">
        <v>406</v>
      </c>
      <c r="F6623">
        <v>1</v>
      </c>
    </row>
    <row r="6624" spans="1:6" x14ac:dyDescent="0.35">
      <c r="A6624" t="s">
        <v>6703</v>
      </c>
      <c r="B6624">
        <v>1996</v>
      </c>
      <c r="C6624" t="s">
        <v>56</v>
      </c>
      <c r="D6624" t="s">
        <v>441</v>
      </c>
      <c r="E6624" t="s">
        <v>406</v>
      </c>
      <c r="F6624">
        <v>1</v>
      </c>
    </row>
    <row r="6625" spans="1:6" x14ac:dyDescent="0.35">
      <c r="A6625" t="s">
        <v>6704</v>
      </c>
      <c r="B6625">
        <v>1996</v>
      </c>
      <c r="C6625" t="s">
        <v>56</v>
      </c>
      <c r="D6625" t="s">
        <v>441</v>
      </c>
      <c r="E6625" t="s">
        <v>406</v>
      </c>
      <c r="F6625">
        <v>1</v>
      </c>
    </row>
    <row r="6626" spans="1:6" x14ac:dyDescent="0.35">
      <c r="A6626" t="s">
        <v>6705</v>
      </c>
      <c r="B6626">
        <v>1996</v>
      </c>
      <c r="C6626" t="s">
        <v>54</v>
      </c>
      <c r="D6626" t="s">
        <v>73</v>
      </c>
      <c r="E6626" t="s">
        <v>74</v>
      </c>
      <c r="F6626">
        <v>1</v>
      </c>
    </row>
    <row r="6627" spans="1:6" x14ac:dyDescent="0.35">
      <c r="A6627" t="s">
        <v>6706</v>
      </c>
      <c r="B6627">
        <v>1996</v>
      </c>
      <c r="C6627" t="s">
        <v>54</v>
      </c>
      <c r="D6627" t="s">
        <v>73</v>
      </c>
      <c r="E6627" t="s">
        <v>74</v>
      </c>
      <c r="F6627">
        <v>1</v>
      </c>
    </row>
    <row r="6628" spans="1:6" x14ac:dyDescent="0.35">
      <c r="A6628" t="s">
        <v>6707</v>
      </c>
      <c r="B6628">
        <v>1996</v>
      </c>
      <c r="C6628" t="s">
        <v>54</v>
      </c>
      <c r="D6628" t="s">
        <v>73</v>
      </c>
      <c r="E6628" t="s">
        <v>74</v>
      </c>
      <c r="F6628">
        <v>1</v>
      </c>
    </row>
    <row r="6629" spans="1:6" x14ac:dyDescent="0.35">
      <c r="A6629" t="s">
        <v>6708</v>
      </c>
      <c r="B6629">
        <v>1996</v>
      </c>
      <c r="C6629" t="s">
        <v>55</v>
      </c>
      <c r="D6629" t="s">
        <v>117</v>
      </c>
      <c r="E6629" t="s">
        <v>484</v>
      </c>
      <c r="F6629">
        <v>0</v>
      </c>
    </row>
    <row r="6630" spans="1:6" x14ac:dyDescent="0.35">
      <c r="A6630" t="s">
        <v>6709</v>
      </c>
      <c r="B6630">
        <v>1996</v>
      </c>
      <c r="C6630" t="s">
        <v>54</v>
      </c>
      <c r="D6630" t="s">
        <v>73</v>
      </c>
      <c r="E6630" t="s">
        <v>484</v>
      </c>
      <c r="F6630">
        <v>1</v>
      </c>
    </row>
    <row r="6631" spans="1:6" x14ac:dyDescent="0.35">
      <c r="A6631" t="s">
        <v>6710</v>
      </c>
      <c r="B6631">
        <v>1996</v>
      </c>
      <c r="C6631" t="s">
        <v>55</v>
      </c>
      <c r="D6631" t="s">
        <v>73</v>
      </c>
      <c r="E6631" t="s">
        <v>484</v>
      </c>
      <c r="F6631">
        <v>1</v>
      </c>
    </row>
    <row r="6632" spans="1:6" x14ac:dyDescent="0.35">
      <c r="A6632" t="s">
        <v>6711</v>
      </c>
      <c r="B6632">
        <v>1996</v>
      </c>
      <c r="C6632" t="s">
        <v>56</v>
      </c>
      <c r="D6632" t="s">
        <v>117</v>
      </c>
      <c r="E6632" t="s">
        <v>484</v>
      </c>
      <c r="F6632">
        <v>1</v>
      </c>
    </row>
    <row r="6633" spans="1:6" x14ac:dyDescent="0.35">
      <c r="A6633" t="s">
        <v>6712</v>
      </c>
      <c r="B6633">
        <v>1996</v>
      </c>
      <c r="C6633" t="s">
        <v>56</v>
      </c>
      <c r="D6633" t="s">
        <v>73</v>
      </c>
      <c r="E6633" t="s">
        <v>484</v>
      </c>
      <c r="F6633">
        <v>1</v>
      </c>
    </row>
    <row r="6634" spans="1:6" x14ac:dyDescent="0.35">
      <c r="A6634" t="s">
        <v>6713</v>
      </c>
      <c r="B6634">
        <v>1996</v>
      </c>
      <c r="C6634" t="s">
        <v>56</v>
      </c>
      <c r="D6634" t="s">
        <v>73</v>
      </c>
      <c r="E6634" t="s">
        <v>484</v>
      </c>
      <c r="F6634">
        <v>1</v>
      </c>
    </row>
    <row r="6635" spans="1:6" x14ac:dyDescent="0.35">
      <c r="A6635" t="s">
        <v>6714</v>
      </c>
      <c r="B6635">
        <v>1996</v>
      </c>
      <c r="C6635" t="s">
        <v>56</v>
      </c>
      <c r="D6635" t="s">
        <v>73</v>
      </c>
      <c r="E6635" t="s">
        <v>484</v>
      </c>
      <c r="F6635">
        <v>1</v>
      </c>
    </row>
    <row r="6636" spans="1:6" x14ac:dyDescent="0.35">
      <c r="A6636" t="s">
        <v>6715</v>
      </c>
      <c r="B6636">
        <v>1996</v>
      </c>
      <c r="C6636" t="s">
        <v>56</v>
      </c>
      <c r="D6636" t="s">
        <v>73</v>
      </c>
      <c r="E6636" t="s">
        <v>484</v>
      </c>
      <c r="F6636">
        <v>1</v>
      </c>
    </row>
    <row r="6637" spans="1:6" x14ac:dyDescent="0.35">
      <c r="A6637" t="s">
        <v>6716</v>
      </c>
      <c r="B6637">
        <v>1996</v>
      </c>
      <c r="C6637" t="s">
        <v>56</v>
      </c>
      <c r="D6637" t="s">
        <v>73</v>
      </c>
      <c r="E6637" t="s">
        <v>484</v>
      </c>
      <c r="F6637">
        <v>1</v>
      </c>
    </row>
    <row r="6638" spans="1:6" x14ac:dyDescent="0.35">
      <c r="A6638" t="s">
        <v>6717</v>
      </c>
      <c r="B6638">
        <v>1996</v>
      </c>
      <c r="C6638" t="s">
        <v>56</v>
      </c>
      <c r="D6638" t="s">
        <v>73</v>
      </c>
      <c r="E6638" t="s">
        <v>484</v>
      </c>
      <c r="F6638">
        <v>1</v>
      </c>
    </row>
    <row r="6639" spans="1:6" x14ac:dyDescent="0.35">
      <c r="A6639" t="s">
        <v>6718</v>
      </c>
      <c r="B6639">
        <v>1996</v>
      </c>
      <c r="C6639" t="s">
        <v>56</v>
      </c>
      <c r="D6639" t="s">
        <v>73</v>
      </c>
      <c r="E6639" t="s">
        <v>484</v>
      </c>
      <c r="F6639">
        <v>1</v>
      </c>
    </row>
    <row r="6640" spans="1:6" x14ac:dyDescent="0.35">
      <c r="A6640" t="s">
        <v>6719</v>
      </c>
      <c r="B6640">
        <v>1996</v>
      </c>
      <c r="C6640" t="s">
        <v>56</v>
      </c>
      <c r="D6640" t="s">
        <v>73</v>
      </c>
      <c r="E6640" t="s">
        <v>484</v>
      </c>
      <c r="F6640">
        <v>1</v>
      </c>
    </row>
    <row r="6641" spans="1:6" x14ac:dyDescent="0.35">
      <c r="A6641" t="s">
        <v>6720</v>
      </c>
      <c r="B6641">
        <v>1996</v>
      </c>
      <c r="C6641" t="s">
        <v>56</v>
      </c>
      <c r="D6641" t="s">
        <v>73</v>
      </c>
      <c r="E6641" t="s">
        <v>484</v>
      </c>
      <c r="F6641">
        <v>1</v>
      </c>
    </row>
    <row r="6642" spans="1:6" x14ac:dyDescent="0.35">
      <c r="A6642" t="s">
        <v>6721</v>
      </c>
      <c r="B6642">
        <v>1996</v>
      </c>
      <c r="C6642" t="s">
        <v>56</v>
      </c>
      <c r="D6642" t="s">
        <v>73</v>
      </c>
      <c r="E6642" t="s">
        <v>484</v>
      </c>
      <c r="F6642">
        <v>1</v>
      </c>
    </row>
    <row r="6643" spans="1:6" x14ac:dyDescent="0.35">
      <c r="A6643" t="s">
        <v>6722</v>
      </c>
      <c r="B6643">
        <v>1996</v>
      </c>
      <c r="C6643" t="s">
        <v>56</v>
      </c>
      <c r="D6643" t="s">
        <v>73</v>
      </c>
      <c r="E6643" t="s">
        <v>484</v>
      </c>
      <c r="F6643">
        <v>1</v>
      </c>
    </row>
    <row r="6644" spans="1:6" x14ac:dyDescent="0.35">
      <c r="A6644" t="s">
        <v>6723</v>
      </c>
      <c r="B6644">
        <v>1996</v>
      </c>
      <c r="C6644" t="s">
        <v>56</v>
      </c>
      <c r="D6644" t="s">
        <v>73</v>
      </c>
      <c r="E6644" t="s">
        <v>484</v>
      </c>
      <c r="F6644">
        <v>1</v>
      </c>
    </row>
    <row r="6645" spans="1:6" x14ac:dyDescent="0.35">
      <c r="A6645" t="s">
        <v>6724</v>
      </c>
      <c r="B6645">
        <v>1996</v>
      </c>
      <c r="C6645" t="s">
        <v>56</v>
      </c>
      <c r="D6645" t="s">
        <v>117</v>
      </c>
      <c r="E6645" t="s">
        <v>484</v>
      </c>
      <c r="F6645">
        <v>1</v>
      </c>
    </row>
    <row r="6646" spans="1:6" x14ac:dyDescent="0.35">
      <c r="A6646" t="s">
        <v>6725</v>
      </c>
      <c r="B6646">
        <v>1996</v>
      </c>
      <c r="C6646" t="s">
        <v>55</v>
      </c>
      <c r="D6646" t="s">
        <v>73</v>
      </c>
      <c r="E6646" t="s">
        <v>484</v>
      </c>
      <c r="F6646">
        <v>1</v>
      </c>
    </row>
    <row r="6647" spans="1:6" x14ac:dyDescent="0.35">
      <c r="A6647" t="s">
        <v>6726</v>
      </c>
      <c r="B6647">
        <v>1996</v>
      </c>
      <c r="C6647" t="s">
        <v>54</v>
      </c>
      <c r="D6647" t="s">
        <v>73</v>
      </c>
      <c r="E6647" t="s">
        <v>484</v>
      </c>
      <c r="F6647">
        <v>1</v>
      </c>
    </row>
    <row r="6648" spans="1:6" x14ac:dyDescent="0.35">
      <c r="A6648" t="s">
        <v>6727</v>
      </c>
      <c r="B6648">
        <v>1996</v>
      </c>
      <c r="C6648" t="s">
        <v>54</v>
      </c>
      <c r="D6648" t="s">
        <v>73</v>
      </c>
      <c r="E6648" t="s">
        <v>484</v>
      </c>
      <c r="F6648">
        <v>1</v>
      </c>
    </row>
    <row r="6649" spans="1:6" x14ac:dyDescent="0.35">
      <c r="A6649" t="s">
        <v>6728</v>
      </c>
      <c r="B6649">
        <v>1996</v>
      </c>
      <c r="C6649" t="s">
        <v>54</v>
      </c>
      <c r="D6649" t="s">
        <v>73</v>
      </c>
      <c r="E6649" t="s">
        <v>484</v>
      </c>
      <c r="F6649">
        <v>1</v>
      </c>
    </row>
    <row r="6650" spans="1:6" x14ac:dyDescent="0.35">
      <c r="A6650" t="s">
        <v>6729</v>
      </c>
      <c r="B6650">
        <v>1996</v>
      </c>
      <c r="C6650" t="s">
        <v>54</v>
      </c>
      <c r="D6650" t="s">
        <v>73</v>
      </c>
      <c r="E6650" t="s">
        <v>484</v>
      </c>
      <c r="F6650">
        <v>1</v>
      </c>
    </row>
    <row r="6651" spans="1:6" x14ac:dyDescent="0.35">
      <c r="A6651" t="s">
        <v>6730</v>
      </c>
      <c r="B6651">
        <v>1996</v>
      </c>
      <c r="C6651" t="s">
        <v>55</v>
      </c>
      <c r="D6651" t="s">
        <v>441</v>
      </c>
      <c r="E6651" t="s">
        <v>484</v>
      </c>
      <c r="F6651">
        <v>1</v>
      </c>
    </row>
    <row r="6652" spans="1:6" x14ac:dyDescent="0.35">
      <c r="A6652" t="s">
        <v>6731</v>
      </c>
      <c r="B6652">
        <v>1996</v>
      </c>
      <c r="C6652" t="s">
        <v>55</v>
      </c>
      <c r="D6652" t="s">
        <v>73</v>
      </c>
      <c r="E6652" t="s">
        <v>484</v>
      </c>
      <c r="F6652">
        <v>1</v>
      </c>
    </row>
    <row r="6653" spans="1:6" x14ac:dyDescent="0.35">
      <c r="A6653" t="s">
        <v>6732</v>
      </c>
      <c r="B6653">
        <v>1996</v>
      </c>
      <c r="C6653" t="s">
        <v>54</v>
      </c>
      <c r="D6653" t="s">
        <v>73</v>
      </c>
      <c r="E6653" t="s">
        <v>74</v>
      </c>
      <c r="F6653">
        <v>1</v>
      </c>
    </row>
    <row r="6654" spans="1:6" x14ac:dyDescent="0.35">
      <c r="A6654" t="s">
        <v>6733</v>
      </c>
      <c r="B6654">
        <v>1996</v>
      </c>
      <c r="C6654" t="s">
        <v>56</v>
      </c>
      <c r="D6654" t="s">
        <v>73</v>
      </c>
      <c r="E6654" t="s">
        <v>74</v>
      </c>
      <c r="F6654">
        <v>1</v>
      </c>
    </row>
    <row r="6655" spans="1:6" x14ac:dyDescent="0.35">
      <c r="A6655" t="s">
        <v>6734</v>
      </c>
      <c r="B6655">
        <v>1996</v>
      </c>
      <c r="C6655" t="s">
        <v>56</v>
      </c>
      <c r="D6655" t="s">
        <v>73</v>
      </c>
      <c r="E6655" t="s">
        <v>74</v>
      </c>
      <c r="F6655">
        <v>1</v>
      </c>
    </row>
    <row r="6656" spans="1:6" x14ac:dyDescent="0.35">
      <c r="A6656" t="s">
        <v>6735</v>
      </c>
      <c r="B6656">
        <v>1996</v>
      </c>
      <c r="C6656" t="s">
        <v>56</v>
      </c>
      <c r="D6656" t="s">
        <v>117</v>
      </c>
      <c r="E6656" t="s">
        <v>74</v>
      </c>
      <c r="F6656">
        <v>1</v>
      </c>
    </row>
    <row r="6657" spans="1:6" x14ac:dyDescent="0.35">
      <c r="A6657" t="s">
        <v>6736</v>
      </c>
      <c r="B6657">
        <v>1996</v>
      </c>
      <c r="C6657" t="s">
        <v>56</v>
      </c>
      <c r="D6657" t="s">
        <v>73</v>
      </c>
      <c r="E6657" t="s">
        <v>74</v>
      </c>
      <c r="F6657">
        <v>1</v>
      </c>
    </row>
    <row r="6658" spans="1:6" x14ac:dyDescent="0.35">
      <c r="A6658" t="s">
        <v>6737</v>
      </c>
      <c r="B6658">
        <v>1996</v>
      </c>
      <c r="C6658" t="s">
        <v>56</v>
      </c>
      <c r="D6658" t="s">
        <v>73</v>
      </c>
      <c r="E6658" t="s">
        <v>74</v>
      </c>
      <c r="F6658">
        <v>1</v>
      </c>
    </row>
    <row r="6659" spans="1:6" x14ac:dyDescent="0.35">
      <c r="A6659" t="s">
        <v>6738</v>
      </c>
      <c r="B6659">
        <v>1996</v>
      </c>
      <c r="C6659" t="s">
        <v>56</v>
      </c>
      <c r="D6659" t="s">
        <v>73</v>
      </c>
      <c r="E6659" t="s">
        <v>74</v>
      </c>
      <c r="F6659">
        <v>1</v>
      </c>
    </row>
    <row r="6660" spans="1:6" x14ac:dyDescent="0.35">
      <c r="A6660" t="s">
        <v>6739</v>
      </c>
      <c r="B6660">
        <v>1996</v>
      </c>
      <c r="C6660" t="s">
        <v>56</v>
      </c>
      <c r="D6660" t="s">
        <v>73</v>
      </c>
      <c r="E6660" t="s">
        <v>74</v>
      </c>
      <c r="F6660">
        <v>1</v>
      </c>
    </row>
    <row r="6661" spans="1:6" x14ac:dyDescent="0.35">
      <c r="A6661" t="s">
        <v>6740</v>
      </c>
      <c r="B6661">
        <v>1996</v>
      </c>
      <c r="C6661" t="s">
        <v>54</v>
      </c>
      <c r="D6661" t="s">
        <v>73</v>
      </c>
      <c r="E6661" t="s">
        <v>74</v>
      </c>
      <c r="F6661">
        <v>1</v>
      </c>
    </row>
    <row r="6662" spans="1:6" x14ac:dyDescent="0.35">
      <c r="A6662" t="s">
        <v>6741</v>
      </c>
      <c r="B6662">
        <v>1996</v>
      </c>
      <c r="C6662" t="s">
        <v>56</v>
      </c>
      <c r="D6662" t="s">
        <v>73</v>
      </c>
      <c r="E6662" t="s">
        <v>74</v>
      </c>
      <c r="F6662">
        <v>1</v>
      </c>
    </row>
    <row r="6663" spans="1:6" x14ac:dyDescent="0.35">
      <c r="A6663" t="s">
        <v>6742</v>
      </c>
      <c r="B6663">
        <v>1996</v>
      </c>
      <c r="C6663" t="s">
        <v>56</v>
      </c>
      <c r="D6663" t="s">
        <v>73</v>
      </c>
      <c r="E6663" t="s">
        <v>74</v>
      </c>
      <c r="F6663">
        <v>1</v>
      </c>
    </row>
    <row r="6664" spans="1:6" x14ac:dyDescent="0.35">
      <c r="A6664" t="s">
        <v>6743</v>
      </c>
      <c r="B6664">
        <v>1996</v>
      </c>
      <c r="C6664" t="s">
        <v>56</v>
      </c>
      <c r="D6664" t="s">
        <v>73</v>
      </c>
      <c r="E6664" t="s">
        <v>74</v>
      </c>
      <c r="F6664">
        <v>1</v>
      </c>
    </row>
    <row r="6665" spans="1:6" x14ac:dyDescent="0.35">
      <c r="A6665" t="s">
        <v>6744</v>
      </c>
      <c r="B6665">
        <v>1996</v>
      </c>
      <c r="C6665" t="s">
        <v>56</v>
      </c>
      <c r="D6665" t="s">
        <v>117</v>
      </c>
      <c r="E6665" t="s">
        <v>74</v>
      </c>
      <c r="F6665">
        <v>1</v>
      </c>
    </row>
    <row r="6666" spans="1:6" x14ac:dyDescent="0.35">
      <c r="A6666" t="s">
        <v>6745</v>
      </c>
      <c r="B6666">
        <v>1996</v>
      </c>
      <c r="C6666" t="s">
        <v>56</v>
      </c>
      <c r="D6666" t="s">
        <v>73</v>
      </c>
      <c r="E6666" t="s">
        <v>74</v>
      </c>
      <c r="F6666">
        <v>1</v>
      </c>
    </row>
    <row r="6667" spans="1:6" x14ac:dyDescent="0.35">
      <c r="A6667" t="s">
        <v>6746</v>
      </c>
      <c r="B6667">
        <v>1996</v>
      </c>
      <c r="C6667" t="s">
        <v>56</v>
      </c>
      <c r="D6667" t="s">
        <v>117</v>
      </c>
      <c r="E6667" t="s">
        <v>74</v>
      </c>
      <c r="F6667">
        <v>1</v>
      </c>
    </row>
    <row r="6668" spans="1:6" x14ac:dyDescent="0.35">
      <c r="A6668" t="s">
        <v>6747</v>
      </c>
      <c r="B6668">
        <v>1996</v>
      </c>
      <c r="C6668" t="s">
        <v>56</v>
      </c>
      <c r="D6668" t="s">
        <v>117</v>
      </c>
      <c r="E6668" t="s">
        <v>74</v>
      </c>
      <c r="F6668">
        <v>1</v>
      </c>
    </row>
    <row r="6669" spans="1:6" x14ac:dyDescent="0.35">
      <c r="A6669" t="s">
        <v>6748</v>
      </c>
      <c r="B6669">
        <v>1996</v>
      </c>
      <c r="C6669" t="s">
        <v>56</v>
      </c>
      <c r="D6669" t="s">
        <v>73</v>
      </c>
      <c r="E6669" t="s">
        <v>74</v>
      </c>
      <c r="F6669">
        <v>1</v>
      </c>
    </row>
    <row r="6670" spans="1:6" x14ac:dyDescent="0.35">
      <c r="A6670" t="s">
        <v>6749</v>
      </c>
      <c r="B6670">
        <v>1996</v>
      </c>
      <c r="C6670" t="s">
        <v>56</v>
      </c>
      <c r="D6670" t="s">
        <v>117</v>
      </c>
      <c r="E6670" t="s">
        <v>74</v>
      </c>
      <c r="F6670">
        <v>1</v>
      </c>
    </row>
    <row r="6671" spans="1:6" x14ac:dyDescent="0.35">
      <c r="A6671" t="s">
        <v>6750</v>
      </c>
      <c r="B6671">
        <v>1996</v>
      </c>
      <c r="C6671" t="s">
        <v>54</v>
      </c>
      <c r="D6671" t="s">
        <v>73</v>
      </c>
      <c r="E6671" t="s">
        <v>74</v>
      </c>
      <c r="F6671">
        <v>1</v>
      </c>
    </row>
    <row r="6672" spans="1:6" x14ac:dyDescent="0.35">
      <c r="A6672" t="s">
        <v>6751</v>
      </c>
      <c r="B6672">
        <v>1996</v>
      </c>
      <c r="C6672" t="s">
        <v>54</v>
      </c>
      <c r="D6672" t="s">
        <v>73</v>
      </c>
      <c r="E6672" t="s">
        <v>74</v>
      </c>
      <c r="F6672">
        <v>1</v>
      </c>
    </row>
    <row r="6673" spans="1:6" x14ac:dyDescent="0.35">
      <c r="A6673" t="s">
        <v>6752</v>
      </c>
      <c r="B6673">
        <v>1996</v>
      </c>
      <c r="C6673" t="s">
        <v>54</v>
      </c>
      <c r="D6673" t="s">
        <v>117</v>
      </c>
      <c r="E6673" t="s">
        <v>74</v>
      </c>
      <c r="F6673">
        <v>0</v>
      </c>
    </row>
    <row r="6674" spans="1:6" x14ac:dyDescent="0.35">
      <c r="A6674" t="s">
        <v>6753</v>
      </c>
      <c r="B6674">
        <v>1996</v>
      </c>
      <c r="C6674" t="s">
        <v>54</v>
      </c>
      <c r="D6674" t="s">
        <v>73</v>
      </c>
      <c r="E6674" t="s">
        <v>74</v>
      </c>
      <c r="F6674">
        <v>1</v>
      </c>
    </row>
    <row r="6675" spans="1:6" x14ac:dyDescent="0.35">
      <c r="A6675" t="s">
        <v>6754</v>
      </c>
      <c r="B6675">
        <v>1996</v>
      </c>
      <c r="C6675" t="s">
        <v>56</v>
      </c>
      <c r="D6675" t="s">
        <v>73</v>
      </c>
      <c r="E6675" t="s">
        <v>74</v>
      </c>
      <c r="F6675">
        <v>1</v>
      </c>
    </row>
    <row r="6676" spans="1:6" x14ac:dyDescent="0.35">
      <c r="A6676" t="s">
        <v>6755</v>
      </c>
      <c r="B6676">
        <v>1996</v>
      </c>
      <c r="C6676" t="s">
        <v>56</v>
      </c>
      <c r="D6676" t="s">
        <v>73</v>
      </c>
      <c r="E6676" t="s">
        <v>74</v>
      </c>
      <c r="F6676">
        <v>1</v>
      </c>
    </row>
    <row r="6677" spans="1:6" x14ac:dyDescent="0.35">
      <c r="A6677" t="s">
        <v>6756</v>
      </c>
      <c r="B6677">
        <v>1996</v>
      </c>
      <c r="C6677" t="s">
        <v>56</v>
      </c>
      <c r="D6677" t="s">
        <v>73</v>
      </c>
      <c r="E6677" t="s">
        <v>74</v>
      </c>
      <c r="F6677">
        <v>1</v>
      </c>
    </row>
    <row r="6678" spans="1:6" x14ac:dyDescent="0.35">
      <c r="A6678" t="s">
        <v>6757</v>
      </c>
      <c r="B6678">
        <v>1996</v>
      </c>
      <c r="C6678" t="s">
        <v>56</v>
      </c>
      <c r="D6678" t="s">
        <v>117</v>
      </c>
      <c r="E6678" t="s">
        <v>74</v>
      </c>
      <c r="F6678">
        <v>1</v>
      </c>
    </row>
    <row r="6679" spans="1:6" x14ac:dyDescent="0.35">
      <c r="A6679" t="s">
        <v>6758</v>
      </c>
      <c r="B6679">
        <v>1996</v>
      </c>
      <c r="C6679" t="s">
        <v>56</v>
      </c>
      <c r="D6679" t="s">
        <v>73</v>
      </c>
      <c r="E6679" t="s">
        <v>74</v>
      </c>
      <c r="F6679">
        <v>1</v>
      </c>
    </row>
    <row r="6680" spans="1:6" x14ac:dyDescent="0.35">
      <c r="A6680" t="s">
        <v>6759</v>
      </c>
      <c r="B6680">
        <v>1996</v>
      </c>
      <c r="C6680" t="s">
        <v>56</v>
      </c>
      <c r="D6680" t="s">
        <v>73</v>
      </c>
      <c r="E6680" t="s">
        <v>74</v>
      </c>
      <c r="F6680">
        <v>1</v>
      </c>
    </row>
    <row r="6681" spans="1:6" x14ac:dyDescent="0.35">
      <c r="A6681" t="s">
        <v>6760</v>
      </c>
      <c r="B6681">
        <v>1996</v>
      </c>
      <c r="C6681" t="s">
        <v>56</v>
      </c>
      <c r="D6681" t="s">
        <v>73</v>
      </c>
      <c r="E6681" t="s">
        <v>74</v>
      </c>
      <c r="F6681">
        <v>1</v>
      </c>
    </row>
    <row r="6682" spans="1:6" x14ac:dyDescent="0.35">
      <c r="A6682" t="s">
        <v>6761</v>
      </c>
      <c r="B6682">
        <v>1996</v>
      </c>
      <c r="C6682" t="s">
        <v>56</v>
      </c>
      <c r="D6682" t="s">
        <v>73</v>
      </c>
      <c r="E6682" t="s">
        <v>74</v>
      </c>
      <c r="F6682">
        <v>1</v>
      </c>
    </row>
    <row r="6683" spans="1:6" x14ac:dyDescent="0.35">
      <c r="A6683" t="s">
        <v>6762</v>
      </c>
      <c r="B6683">
        <v>1996</v>
      </c>
      <c r="C6683" t="s">
        <v>54</v>
      </c>
      <c r="D6683" t="s">
        <v>73</v>
      </c>
      <c r="E6683" t="s">
        <v>406</v>
      </c>
      <c r="F6683">
        <v>1</v>
      </c>
    </row>
    <row r="6684" spans="1:6" x14ac:dyDescent="0.35">
      <c r="A6684" t="s">
        <v>6763</v>
      </c>
      <c r="B6684">
        <v>1996</v>
      </c>
      <c r="C6684" t="s">
        <v>56</v>
      </c>
      <c r="D6684" t="s">
        <v>73</v>
      </c>
      <c r="E6684" t="s">
        <v>406</v>
      </c>
      <c r="F6684">
        <v>1</v>
      </c>
    </row>
    <row r="6685" spans="1:6" x14ac:dyDescent="0.35">
      <c r="A6685" t="s">
        <v>6764</v>
      </c>
      <c r="B6685">
        <v>1996</v>
      </c>
      <c r="C6685" t="s">
        <v>56</v>
      </c>
      <c r="D6685" t="s">
        <v>441</v>
      </c>
      <c r="E6685" t="s">
        <v>406</v>
      </c>
      <c r="F6685">
        <v>1</v>
      </c>
    </row>
    <row r="6686" spans="1:6" x14ac:dyDescent="0.35">
      <c r="A6686" t="s">
        <v>6765</v>
      </c>
      <c r="B6686">
        <v>1996</v>
      </c>
      <c r="C6686" t="s">
        <v>56</v>
      </c>
      <c r="D6686" t="s">
        <v>73</v>
      </c>
      <c r="E6686" t="s">
        <v>406</v>
      </c>
      <c r="F6686">
        <v>1</v>
      </c>
    </row>
    <row r="6687" spans="1:6" x14ac:dyDescent="0.35">
      <c r="A6687" t="s">
        <v>6766</v>
      </c>
      <c r="B6687">
        <v>1996</v>
      </c>
      <c r="C6687" t="s">
        <v>56</v>
      </c>
      <c r="D6687" t="s">
        <v>117</v>
      </c>
      <c r="E6687" t="s">
        <v>406</v>
      </c>
      <c r="F6687">
        <v>1</v>
      </c>
    </row>
    <row r="6688" spans="1:6" x14ac:dyDescent="0.35">
      <c r="A6688" t="s">
        <v>6767</v>
      </c>
      <c r="B6688">
        <v>1996</v>
      </c>
      <c r="C6688" t="s">
        <v>56</v>
      </c>
      <c r="D6688" t="s">
        <v>117</v>
      </c>
      <c r="E6688" t="s">
        <v>406</v>
      </c>
      <c r="F6688">
        <v>1</v>
      </c>
    </row>
    <row r="6689" spans="1:6" x14ac:dyDescent="0.35">
      <c r="A6689" t="s">
        <v>6768</v>
      </c>
      <c r="B6689">
        <v>1996</v>
      </c>
      <c r="C6689" t="s">
        <v>56</v>
      </c>
      <c r="D6689" t="s">
        <v>73</v>
      </c>
      <c r="E6689" t="s">
        <v>406</v>
      </c>
      <c r="F6689">
        <v>1</v>
      </c>
    </row>
    <row r="6690" spans="1:6" x14ac:dyDescent="0.35">
      <c r="A6690" t="s">
        <v>6769</v>
      </c>
      <c r="B6690">
        <v>1996</v>
      </c>
      <c r="C6690" t="s">
        <v>56</v>
      </c>
      <c r="D6690" t="s">
        <v>441</v>
      </c>
      <c r="E6690" t="s">
        <v>406</v>
      </c>
      <c r="F6690">
        <v>1</v>
      </c>
    </row>
    <row r="6691" spans="1:6" x14ac:dyDescent="0.35">
      <c r="A6691" t="s">
        <v>6770</v>
      </c>
      <c r="B6691">
        <v>1996</v>
      </c>
      <c r="C6691" t="s">
        <v>56</v>
      </c>
      <c r="D6691" t="s">
        <v>73</v>
      </c>
      <c r="E6691" t="s">
        <v>406</v>
      </c>
      <c r="F6691">
        <v>1</v>
      </c>
    </row>
    <row r="6692" spans="1:6" x14ac:dyDescent="0.35">
      <c r="A6692" t="s">
        <v>6771</v>
      </c>
      <c r="B6692">
        <v>1996</v>
      </c>
      <c r="C6692" t="s">
        <v>55</v>
      </c>
      <c r="D6692" t="s">
        <v>73</v>
      </c>
      <c r="E6692" t="s">
        <v>406</v>
      </c>
      <c r="F6692">
        <v>1</v>
      </c>
    </row>
    <row r="6693" spans="1:6" x14ac:dyDescent="0.35">
      <c r="A6693" t="s">
        <v>6772</v>
      </c>
      <c r="B6693">
        <v>1996</v>
      </c>
      <c r="C6693" t="s">
        <v>56</v>
      </c>
      <c r="D6693" t="s">
        <v>117</v>
      </c>
      <c r="E6693" t="s">
        <v>406</v>
      </c>
      <c r="F6693">
        <v>1</v>
      </c>
    </row>
    <row r="6694" spans="1:6" x14ac:dyDescent="0.35">
      <c r="A6694" t="s">
        <v>6773</v>
      </c>
      <c r="B6694">
        <v>1996</v>
      </c>
      <c r="C6694" t="s">
        <v>55</v>
      </c>
      <c r="D6694" t="s">
        <v>73</v>
      </c>
      <c r="E6694" t="s">
        <v>406</v>
      </c>
      <c r="F6694">
        <v>1</v>
      </c>
    </row>
    <row r="6695" spans="1:6" x14ac:dyDescent="0.35">
      <c r="A6695" t="s">
        <v>6774</v>
      </c>
      <c r="B6695">
        <v>1996</v>
      </c>
      <c r="C6695" t="s">
        <v>56</v>
      </c>
      <c r="D6695" t="s">
        <v>73</v>
      </c>
      <c r="E6695" t="s">
        <v>406</v>
      </c>
      <c r="F6695">
        <v>1</v>
      </c>
    </row>
    <row r="6696" spans="1:6" x14ac:dyDescent="0.35">
      <c r="A6696" t="s">
        <v>6775</v>
      </c>
      <c r="B6696">
        <v>1996</v>
      </c>
      <c r="C6696" t="s">
        <v>56</v>
      </c>
      <c r="D6696" t="s">
        <v>73</v>
      </c>
      <c r="E6696" t="s">
        <v>406</v>
      </c>
      <c r="F6696">
        <v>1</v>
      </c>
    </row>
    <row r="6697" spans="1:6" x14ac:dyDescent="0.35">
      <c r="A6697" t="s">
        <v>6776</v>
      </c>
      <c r="B6697">
        <v>1996</v>
      </c>
      <c r="C6697" t="s">
        <v>56</v>
      </c>
      <c r="D6697" t="s">
        <v>73</v>
      </c>
      <c r="E6697" t="s">
        <v>406</v>
      </c>
      <c r="F6697">
        <v>1</v>
      </c>
    </row>
    <row r="6698" spans="1:6" x14ac:dyDescent="0.35">
      <c r="A6698" t="s">
        <v>6777</v>
      </c>
      <c r="B6698">
        <v>1996</v>
      </c>
      <c r="C6698" t="s">
        <v>56</v>
      </c>
      <c r="D6698" t="s">
        <v>73</v>
      </c>
      <c r="E6698" t="s">
        <v>406</v>
      </c>
      <c r="F6698">
        <v>1</v>
      </c>
    </row>
    <row r="6699" spans="1:6" x14ac:dyDescent="0.35">
      <c r="A6699" t="s">
        <v>6778</v>
      </c>
      <c r="B6699">
        <v>1996</v>
      </c>
      <c r="C6699" t="s">
        <v>56</v>
      </c>
      <c r="D6699" t="s">
        <v>117</v>
      </c>
      <c r="E6699" t="s">
        <v>406</v>
      </c>
      <c r="F6699">
        <v>1</v>
      </c>
    </row>
    <row r="6700" spans="1:6" x14ac:dyDescent="0.35">
      <c r="A6700" t="s">
        <v>6779</v>
      </c>
      <c r="B6700">
        <v>1996</v>
      </c>
      <c r="C6700" t="s">
        <v>56</v>
      </c>
      <c r="D6700" t="s">
        <v>73</v>
      </c>
      <c r="E6700" t="s">
        <v>406</v>
      </c>
      <c r="F6700">
        <v>1</v>
      </c>
    </row>
    <row r="6701" spans="1:6" x14ac:dyDescent="0.35">
      <c r="A6701" t="s">
        <v>6780</v>
      </c>
      <c r="B6701">
        <v>1996</v>
      </c>
      <c r="C6701" t="s">
        <v>56</v>
      </c>
      <c r="D6701" t="s">
        <v>441</v>
      </c>
      <c r="E6701" t="s">
        <v>406</v>
      </c>
      <c r="F6701">
        <v>1</v>
      </c>
    </row>
    <row r="6702" spans="1:6" x14ac:dyDescent="0.35">
      <c r="A6702" t="s">
        <v>6781</v>
      </c>
      <c r="B6702">
        <v>1996</v>
      </c>
      <c r="C6702" t="s">
        <v>56</v>
      </c>
      <c r="D6702" t="s">
        <v>73</v>
      </c>
      <c r="E6702" t="s">
        <v>406</v>
      </c>
      <c r="F6702">
        <v>1</v>
      </c>
    </row>
    <row r="6703" spans="1:6" x14ac:dyDescent="0.35">
      <c r="A6703" t="s">
        <v>6782</v>
      </c>
      <c r="B6703">
        <v>1996</v>
      </c>
      <c r="C6703" t="s">
        <v>56</v>
      </c>
      <c r="D6703" t="s">
        <v>117</v>
      </c>
      <c r="E6703" t="s">
        <v>406</v>
      </c>
      <c r="F6703">
        <v>1</v>
      </c>
    </row>
    <row r="6704" spans="1:6" x14ac:dyDescent="0.35">
      <c r="A6704" t="s">
        <v>6783</v>
      </c>
      <c r="B6704">
        <v>1996</v>
      </c>
      <c r="C6704" t="s">
        <v>56</v>
      </c>
      <c r="D6704" t="s">
        <v>73</v>
      </c>
      <c r="E6704" t="s">
        <v>406</v>
      </c>
      <c r="F6704">
        <v>1</v>
      </c>
    </row>
    <row r="6705" spans="1:6" x14ac:dyDescent="0.35">
      <c r="A6705" t="s">
        <v>6784</v>
      </c>
      <c r="B6705">
        <v>1996</v>
      </c>
      <c r="C6705" t="s">
        <v>56</v>
      </c>
      <c r="D6705" t="s">
        <v>73</v>
      </c>
      <c r="E6705" t="s">
        <v>406</v>
      </c>
      <c r="F6705">
        <v>1</v>
      </c>
    </row>
    <row r="6706" spans="1:6" x14ac:dyDescent="0.35">
      <c r="A6706" t="s">
        <v>6785</v>
      </c>
      <c r="B6706">
        <v>1996</v>
      </c>
      <c r="C6706" t="s">
        <v>56</v>
      </c>
      <c r="D6706" t="s">
        <v>73</v>
      </c>
      <c r="E6706" t="s">
        <v>406</v>
      </c>
      <c r="F6706">
        <v>1</v>
      </c>
    </row>
    <row r="6707" spans="1:6" x14ac:dyDescent="0.35">
      <c r="A6707" t="s">
        <v>6786</v>
      </c>
      <c r="B6707">
        <v>1996</v>
      </c>
      <c r="C6707" t="s">
        <v>56</v>
      </c>
      <c r="D6707" t="s">
        <v>73</v>
      </c>
      <c r="E6707" t="s">
        <v>406</v>
      </c>
      <c r="F6707">
        <v>1</v>
      </c>
    </row>
    <row r="6708" spans="1:6" x14ac:dyDescent="0.35">
      <c r="A6708" t="s">
        <v>6787</v>
      </c>
      <c r="B6708">
        <v>1996</v>
      </c>
      <c r="C6708" t="s">
        <v>56</v>
      </c>
      <c r="D6708" t="s">
        <v>73</v>
      </c>
      <c r="E6708" t="s">
        <v>406</v>
      </c>
      <c r="F6708">
        <v>1</v>
      </c>
    </row>
    <row r="6709" spans="1:6" x14ac:dyDescent="0.35">
      <c r="A6709" t="s">
        <v>6788</v>
      </c>
      <c r="B6709">
        <v>1996</v>
      </c>
      <c r="C6709" t="s">
        <v>56</v>
      </c>
      <c r="D6709" t="s">
        <v>117</v>
      </c>
      <c r="E6709" t="s">
        <v>406</v>
      </c>
      <c r="F6709">
        <v>1</v>
      </c>
    </row>
    <row r="6710" spans="1:6" x14ac:dyDescent="0.35">
      <c r="A6710" t="s">
        <v>6789</v>
      </c>
      <c r="B6710">
        <v>1996</v>
      </c>
      <c r="C6710" t="s">
        <v>56</v>
      </c>
      <c r="D6710" t="s">
        <v>73</v>
      </c>
      <c r="E6710" t="s">
        <v>406</v>
      </c>
      <c r="F6710">
        <v>1</v>
      </c>
    </row>
    <row r="6711" spans="1:6" x14ac:dyDescent="0.35">
      <c r="A6711" t="s">
        <v>6790</v>
      </c>
      <c r="B6711">
        <v>1996</v>
      </c>
      <c r="C6711" t="s">
        <v>56</v>
      </c>
      <c r="D6711" t="s">
        <v>117</v>
      </c>
      <c r="E6711" t="s">
        <v>406</v>
      </c>
      <c r="F6711">
        <v>1</v>
      </c>
    </row>
    <row r="6712" spans="1:6" x14ac:dyDescent="0.35">
      <c r="A6712" t="s">
        <v>6791</v>
      </c>
      <c r="B6712">
        <v>1996</v>
      </c>
      <c r="C6712" t="s">
        <v>56</v>
      </c>
      <c r="D6712" t="s">
        <v>73</v>
      </c>
      <c r="E6712" t="s">
        <v>406</v>
      </c>
      <c r="F6712">
        <v>1</v>
      </c>
    </row>
    <row r="6713" spans="1:6" x14ac:dyDescent="0.35">
      <c r="A6713" t="s">
        <v>6792</v>
      </c>
      <c r="B6713">
        <v>1996</v>
      </c>
      <c r="C6713" t="s">
        <v>56</v>
      </c>
      <c r="D6713" t="s">
        <v>73</v>
      </c>
      <c r="E6713" t="s">
        <v>406</v>
      </c>
      <c r="F6713">
        <v>1</v>
      </c>
    </row>
    <row r="6714" spans="1:6" x14ac:dyDescent="0.35">
      <c r="A6714" t="s">
        <v>6793</v>
      </c>
      <c r="B6714">
        <v>1996</v>
      </c>
      <c r="C6714" t="s">
        <v>54</v>
      </c>
      <c r="D6714" t="s">
        <v>73</v>
      </c>
      <c r="E6714" t="s">
        <v>406</v>
      </c>
      <c r="F6714">
        <v>1</v>
      </c>
    </row>
    <row r="6715" spans="1:6" x14ac:dyDescent="0.35">
      <c r="A6715" t="s">
        <v>6794</v>
      </c>
      <c r="B6715">
        <v>1996</v>
      </c>
      <c r="C6715" t="s">
        <v>56</v>
      </c>
      <c r="D6715" t="s">
        <v>117</v>
      </c>
      <c r="E6715" t="s">
        <v>406</v>
      </c>
      <c r="F6715">
        <v>1</v>
      </c>
    </row>
    <row r="6716" spans="1:6" x14ac:dyDescent="0.35">
      <c r="A6716" t="s">
        <v>6795</v>
      </c>
      <c r="B6716">
        <v>1996</v>
      </c>
      <c r="C6716" t="s">
        <v>56</v>
      </c>
      <c r="D6716" t="s">
        <v>117</v>
      </c>
      <c r="E6716" t="s">
        <v>406</v>
      </c>
      <c r="F6716">
        <v>1</v>
      </c>
    </row>
    <row r="6717" spans="1:6" x14ac:dyDescent="0.35">
      <c r="A6717" t="s">
        <v>6796</v>
      </c>
      <c r="B6717">
        <v>1996</v>
      </c>
      <c r="C6717" t="s">
        <v>56</v>
      </c>
      <c r="D6717" t="s">
        <v>117</v>
      </c>
      <c r="E6717" t="s">
        <v>406</v>
      </c>
      <c r="F6717">
        <v>1</v>
      </c>
    </row>
    <row r="6718" spans="1:6" x14ac:dyDescent="0.35">
      <c r="A6718" t="s">
        <v>6797</v>
      </c>
      <c r="B6718">
        <v>1996</v>
      </c>
      <c r="C6718" t="s">
        <v>56</v>
      </c>
      <c r="D6718" t="s">
        <v>73</v>
      </c>
      <c r="E6718" t="s">
        <v>406</v>
      </c>
      <c r="F6718">
        <v>1</v>
      </c>
    </row>
    <row r="6719" spans="1:6" x14ac:dyDescent="0.35">
      <c r="A6719" t="s">
        <v>6798</v>
      </c>
      <c r="B6719">
        <v>1996</v>
      </c>
      <c r="C6719" t="s">
        <v>56</v>
      </c>
      <c r="D6719" t="s">
        <v>73</v>
      </c>
      <c r="E6719" t="s">
        <v>406</v>
      </c>
      <c r="F6719">
        <v>1</v>
      </c>
    </row>
    <row r="6720" spans="1:6" x14ac:dyDescent="0.35">
      <c r="A6720" t="s">
        <v>6799</v>
      </c>
      <c r="B6720">
        <v>1996</v>
      </c>
      <c r="C6720" t="s">
        <v>56</v>
      </c>
      <c r="D6720" t="s">
        <v>117</v>
      </c>
      <c r="E6720" t="s">
        <v>406</v>
      </c>
      <c r="F6720">
        <v>1</v>
      </c>
    </row>
    <row r="6721" spans="1:6" x14ac:dyDescent="0.35">
      <c r="A6721" t="s">
        <v>6800</v>
      </c>
      <c r="B6721">
        <v>1996</v>
      </c>
      <c r="C6721" t="s">
        <v>55</v>
      </c>
      <c r="D6721" t="s">
        <v>117</v>
      </c>
      <c r="E6721" t="s">
        <v>406</v>
      </c>
      <c r="F6721">
        <v>0</v>
      </c>
    </row>
    <row r="6722" spans="1:6" x14ac:dyDescent="0.35">
      <c r="A6722" t="s">
        <v>6801</v>
      </c>
      <c r="B6722">
        <v>1996</v>
      </c>
      <c r="C6722" t="s">
        <v>56</v>
      </c>
      <c r="D6722" t="s">
        <v>73</v>
      </c>
      <c r="E6722" t="s">
        <v>406</v>
      </c>
      <c r="F6722">
        <v>1</v>
      </c>
    </row>
    <row r="6723" spans="1:6" x14ac:dyDescent="0.35">
      <c r="A6723" t="s">
        <v>6802</v>
      </c>
      <c r="B6723">
        <v>1996</v>
      </c>
      <c r="C6723" t="s">
        <v>56</v>
      </c>
      <c r="D6723" t="s">
        <v>117</v>
      </c>
      <c r="E6723" t="s">
        <v>406</v>
      </c>
      <c r="F6723">
        <v>1</v>
      </c>
    </row>
    <row r="6724" spans="1:6" x14ac:dyDescent="0.35">
      <c r="A6724" t="s">
        <v>6803</v>
      </c>
      <c r="B6724">
        <v>1996</v>
      </c>
      <c r="C6724" t="s">
        <v>56</v>
      </c>
      <c r="D6724" t="s">
        <v>73</v>
      </c>
      <c r="E6724" t="s">
        <v>406</v>
      </c>
      <c r="F6724">
        <v>1</v>
      </c>
    </row>
    <row r="6725" spans="1:6" x14ac:dyDescent="0.35">
      <c r="A6725" t="s">
        <v>6804</v>
      </c>
      <c r="B6725">
        <v>1996</v>
      </c>
      <c r="C6725" t="s">
        <v>56</v>
      </c>
      <c r="D6725" t="s">
        <v>117</v>
      </c>
      <c r="E6725" t="s">
        <v>406</v>
      </c>
      <c r="F6725">
        <v>1</v>
      </c>
    </row>
    <row r="6726" spans="1:6" x14ac:dyDescent="0.35">
      <c r="A6726" t="s">
        <v>6805</v>
      </c>
      <c r="B6726">
        <v>1996</v>
      </c>
      <c r="C6726" t="s">
        <v>56</v>
      </c>
      <c r="D6726" t="s">
        <v>117</v>
      </c>
      <c r="E6726" t="s">
        <v>406</v>
      </c>
      <c r="F6726">
        <v>1</v>
      </c>
    </row>
    <row r="6727" spans="1:6" x14ac:dyDescent="0.35">
      <c r="A6727" t="s">
        <v>6806</v>
      </c>
      <c r="B6727">
        <v>1996</v>
      </c>
      <c r="C6727" t="s">
        <v>56</v>
      </c>
      <c r="D6727" t="s">
        <v>73</v>
      </c>
      <c r="E6727" t="s">
        <v>406</v>
      </c>
      <c r="F6727">
        <v>1</v>
      </c>
    </row>
    <row r="6728" spans="1:6" x14ac:dyDescent="0.35">
      <c r="A6728" t="s">
        <v>6807</v>
      </c>
      <c r="B6728">
        <v>1996</v>
      </c>
      <c r="C6728" t="s">
        <v>56</v>
      </c>
      <c r="D6728" t="s">
        <v>73</v>
      </c>
      <c r="E6728" t="s">
        <v>406</v>
      </c>
      <c r="F6728">
        <v>1</v>
      </c>
    </row>
    <row r="6729" spans="1:6" x14ac:dyDescent="0.35">
      <c r="A6729" t="s">
        <v>6808</v>
      </c>
      <c r="B6729">
        <v>1996</v>
      </c>
      <c r="C6729" t="s">
        <v>56</v>
      </c>
      <c r="D6729" t="s">
        <v>73</v>
      </c>
      <c r="E6729" t="s">
        <v>406</v>
      </c>
      <c r="F6729">
        <v>1</v>
      </c>
    </row>
    <row r="6730" spans="1:6" x14ac:dyDescent="0.35">
      <c r="A6730" t="s">
        <v>6809</v>
      </c>
      <c r="B6730">
        <v>1996</v>
      </c>
      <c r="C6730" t="s">
        <v>56</v>
      </c>
      <c r="D6730" t="s">
        <v>73</v>
      </c>
      <c r="E6730" t="s">
        <v>406</v>
      </c>
      <c r="F6730">
        <v>1</v>
      </c>
    </row>
    <row r="6731" spans="1:6" x14ac:dyDescent="0.35">
      <c r="A6731" t="s">
        <v>6810</v>
      </c>
      <c r="B6731">
        <v>1996</v>
      </c>
      <c r="C6731" t="s">
        <v>56</v>
      </c>
      <c r="D6731" t="s">
        <v>73</v>
      </c>
      <c r="E6731" t="s">
        <v>406</v>
      </c>
      <c r="F6731">
        <v>1</v>
      </c>
    </row>
    <row r="6732" spans="1:6" x14ac:dyDescent="0.35">
      <c r="A6732" t="s">
        <v>6811</v>
      </c>
      <c r="B6732">
        <v>1996</v>
      </c>
      <c r="C6732" t="s">
        <v>56</v>
      </c>
      <c r="D6732" t="s">
        <v>73</v>
      </c>
      <c r="E6732" t="s">
        <v>406</v>
      </c>
      <c r="F6732">
        <v>1</v>
      </c>
    </row>
    <row r="6733" spans="1:6" x14ac:dyDescent="0.35">
      <c r="A6733" t="s">
        <v>6812</v>
      </c>
      <c r="B6733">
        <v>1996</v>
      </c>
      <c r="C6733" t="s">
        <v>56</v>
      </c>
      <c r="D6733" t="s">
        <v>73</v>
      </c>
      <c r="E6733" t="s">
        <v>406</v>
      </c>
      <c r="F6733">
        <v>1</v>
      </c>
    </row>
    <row r="6734" spans="1:6" x14ac:dyDescent="0.35">
      <c r="A6734" t="s">
        <v>6813</v>
      </c>
      <c r="B6734">
        <v>1996</v>
      </c>
      <c r="C6734" t="s">
        <v>56</v>
      </c>
      <c r="D6734" t="s">
        <v>73</v>
      </c>
      <c r="E6734" t="s">
        <v>406</v>
      </c>
      <c r="F6734">
        <v>1</v>
      </c>
    </row>
    <row r="6735" spans="1:6" x14ac:dyDescent="0.35">
      <c r="A6735" t="s">
        <v>6814</v>
      </c>
      <c r="B6735">
        <v>1996</v>
      </c>
      <c r="C6735" t="s">
        <v>56</v>
      </c>
      <c r="D6735" t="s">
        <v>73</v>
      </c>
      <c r="E6735" t="s">
        <v>406</v>
      </c>
      <c r="F6735">
        <v>1</v>
      </c>
    </row>
    <row r="6736" spans="1:6" x14ac:dyDescent="0.35">
      <c r="A6736" t="s">
        <v>6815</v>
      </c>
      <c r="B6736">
        <v>1996</v>
      </c>
      <c r="C6736" t="s">
        <v>56</v>
      </c>
      <c r="D6736" t="s">
        <v>73</v>
      </c>
      <c r="E6736" t="s">
        <v>406</v>
      </c>
      <c r="F6736">
        <v>1</v>
      </c>
    </row>
    <row r="6737" spans="1:6" x14ac:dyDescent="0.35">
      <c r="A6737" t="s">
        <v>6816</v>
      </c>
      <c r="B6737">
        <v>1996</v>
      </c>
      <c r="C6737" t="s">
        <v>56</v>
      </c>
      <c r="D6737" t="s">
        <v>73</v>
      </c>
      <c r="E6737" t="s">
        <v>406</v>
      </c>
      <c r="F6737">
        <v>1</v>
      </c>
    </row>
    <row r="6738" spans="1:6" x14ac:dyDescent="0.35">
      <c r="A6738" t="s">
        <v>6817</v>
      </c>
      <c r="B6738">
        <v>1996</v>
      </c>
      <c r="C6738" t="s">
        <v>56</v>
      </c>
      <c r="D6738" t="s">
        <v>117</v>
      </c>
      <c r="E6738" t="s">
        <v>406</v>
      </c>
      <c r="F6738">
        <v>1</v>
      </c>
    </row>
    <row r="6739" spans="1:6" x14ac:dyDescent="0.35">
      <c r="A6739" t="s">
        <v>6818</v>
      </c>
      <c r="B6739">
        <v>1996</v>
      </c>
      <c r="C6739" t="s">
        <v>56</v>
      </c>
      <c r="D6739" t="s">
        <v>117</v>
      </c>
      <c r="E6739" t="s">
        <v>406</v>
      </c>
      <c r="F6739">
        <v>1</v>
      </c>
    </row>
    <row r="6740" spans="1:6" x14ac:dyDescent="0.35">
      <c r="A6740" t="s">
        <v>6819</v>
      </c>
      <c r="B6740">
        <v>1996</v>
      </c>
      <c r="C6740" t="s">
        <v>55</v>
      </c>
      <c r="D6740" t="s">
        <v>73</v>
      </c>
      <c r="E6740" t="s">
        <v>406</v>
      </c>
      <c r="F6740">
        <v>1</v>
      </c>
    </row>
    <row r="6741" spans="1:6" x14ac:dyDescent="0.35">
      <c r="A6741" t="s">
        <v>6820</v>
      </c>
      <c r="B6741">
        <v>1996</v>
      </c>
      <c r="C6741" t="s">
        <v>55</v>
      </c>
      <c r="D6741" t="s">
        <v>73</v>
      </c>
      <c r="E6741" t="s">
        <v>406</v>
      </c>
      <c r="F6741">
        <v>1</v>
      </c>
    </row>
    <row r="6742" spans="1:6" x14ac:dyDescent="0.35">
      <c r="A6742" t="s">
        <v>6821</v>
      </c>
      <c r="B6742">
        <v>1996</v>
      </c>
      <c r="C6742" t="s">
        <v>56</v>
      </c>
      <c r="D6742" t="s">
        <v>117</v>
      </c>
      <c r="E6742" t="s">
        <v>406</v>
      </c>
      <c r="F6742">
        <v>1</v>
      </c>
    </row>
    <row r="6743" spans="1:6" x14ac:dyDescent="0.35">
      <c r="A6743" t="s">
        <v>6822</v>
      </c>
      <c r="B6743">
        <v>1996</v>
      </c>
      <c r="C6743" t="s">
        <v>56</v>
      </c>
      <c r="D6743" t="s">
        <v>117</v>
      </c>
      <c r="E6743" t="s">
        <v>406</v>
      </c>
      <c r="F6743">
        <v>1</v>
      </c>
    </row>
    <row r="6744" spans="1:6" x14ac:dyDescent="0.35">
      <c r="A6744" t="s">
        <v>6823</v>
      </c>
      <c r="B6744">
        <v>1996</v>
      </c>
      <c r="C6744" t="s">
        <v>56</v>
      </c>
      <c r="D6744" t="s">
        <v>117</v>
      </c>
      <c r="E6744" t="s">
        <v>406</v>
      </c>
      <c r="F6744">
        <v>1</v>
      </c>
    </row>
    <row r="6745" spans="1:6" x14ac:dyDescent="0.35">
      <c r="A6745" t="s">
        <v>6824</v>
      </c>
      <c r="B6745">
        <v>1996</v>
      </c>
      <c r="C6745" t="s">
        <v>56</v>
      </c>
      <c r="D6745" t="s">
        <v>73</v>
      </c>
      <c r="E6745" t="s">
        <v>406</v>
      </c>
      <c r="F6745">
        <v>1</v>
      </c>
    </row>
    <row r="6746" spans="1:6" x14ac:dyDescent="0.35">
      <c r="A6746" t="s">
        <v>6825</v>
      </c>
      <c r="B6746">
        <v>1996</v>
      </c>
      <c r="C6746" t="s">
        <v>54</v>
      </c>
      <c r="D6746" t="s">
        <v>73</v>
      </c>
      <c r="E6746" t="s">
        <v>484</v>
      </c>
      <c r="F6746">
        <v>1</v>
      </c>
    </row>
    <row r="6747" spans="1:6" x14ac:dyDescent="0.35">
      <c r="A6747" t="s">
        <v>6826</v>
      </c>
      <c r="B6747">
        <v>1996</v>
      </c>
      <c r="C6747" t="s">
        <v>54</v>
      </c>
      <c r="D6747" t="s">
        <v>73</v>
      </c>
      <c r="E6747" t="s">
        <v>484</v>
      </c>
      <c r="F6747">
        <v>1</v>
      </c>
    </row>
    <row r="6748" spans="1:6" x14ac:dyDescent="0.35">
      <c r="A6748" t="s">
        <v>6827</v>
      </c>
      <c r="B6748">
        <v>1996</v>
      </c>
      <c r="C6748" t="s">
        <v>56</v>
      </c>
      <c r="D6748" t="s">
        <v>73</v>
      </c>
      <c r="E6748" t="s">
        <v>74</v>
      </c>
      <c r="F6748">
        <v>1</v>
      </c>
    </row>
    <row r="6749" spans="1:6" x14ac:dyDescent="0.35">
      <c r="A6749" t="s">
        <v>6828</v>
      </c>
      <c r="B6749">
        <v>1996</v>
      </c>
      <c r="C6749" t="s">
        <v>56</v>
      </c>
      <c r="D6749" t="s">
        <v>73</v>
      </c>
      <c r="E6749" t="s">
        <v>74</v>
      </c>
      <c r="F6749">
        <v>1</v>
      </c>
    </row>
    <row r="6750" spans="1:6" x14ac:dyDescent="0.35">
      <c r="A6750" t="s">
        <v>6829</v>
      </c>
      <c r="B6750">
        <v>1996</v>
      </c>
      <c r="C6750" t="s">
        <v>56</v>
      </c>
      <c r="D6750" t="s">
        <v>73</v>
      </c>
      <c r="E6750" t="s">
        <v>74</v>
      </c>
      <c r="F6750">
        <v>1</v>
      </c>
    </row>
    <row r="6751" spans="1:6" x14ac:dyDescent="0.35">
      <c r="A6751" t="s">
        <v>6830</v>
      </c>
      <c r="B6751">
        <v>1996</v>
      </c>
      <c r="C6751" t="s">
        <v>56</v>
      </c>
      <c r="D6751" t="s">
        <v>117</v>
      </c>
      <c r="E6751" t="s">
        <v>74</v>
      </c>
      <c r="F6751">
        <v>1</v>
      </c>
    </row>
    <row r="6752" spans="1:6" x14ac:dyDescent="0.35">
      <c r="A6752" t="s">
        <v>6831</v>
      </c>
      <c r="B6752">
        <v>1996</v>
      </c>
      <c r="C6752" t="s">
        <v>56</v>
      </c>
      <c r="D6752" t="s">
        <v>117</v>
      </c>
      <c r="E6752" t="s">
        <v>74</v>
      </c>
      <c r="F6752">
        <v>1</v>
      </c>
    </row>
    <row r="6753" spans="1:6" x14ac:dyDescent="0.35">
      <c r="A6753" t="s">
        <v>6832</v>
      </c>
      <c r="B6753">
        <v>1996</v>
      </c>
      <c r="C6753" t="s">
        <v>56</v>
      </c>
      <c r="D6753" t="s">
        <v>73</v>
      </c>
      <c r="E6753" t="s">
        <v>74</v>
      </c>
      <c r="F6753">
        <v>1</v>
      </c>
    </row>
    <row r="6754" spans="1:6" x14ac:dyDescent="0.35">
      <c r="A6754" t="s">
        <v>6833</v>
      </c>
      <c r="B6754">
        <v>1996</v>
      </c>
      <c r="C6754" t="s">
        <v>56</v>
      </c>
      <c r="D6754" t="s">
        <v>73</v>
      </c>
      <c r="E6754" t="s">
        <v>74</v>
      </c>
      <c r="F6754">
        <v>1</v>
      </c>
    </row>
    <row r="6755" spans="1:6" x14ac:dyDescent="0.35">
      <c r="A6755" t="s">
        <v>6834</v>
      </c>
      <c r="B6755">
        <v>1996</v>
      </c>
      <c r="C6755" t="s">
        <v>56</v>
      </c>
      <c r="D6755" t="s">
        <v>117</v>
      </c>
      <c r="E6755" t="s">
        <v>74</v>
      </c>
      <c r="F6755">
        <v>1</v>
      </c>
    </row>
    <row r="6756" spans="1:6" x14ac:dyDescent="0.35">
      <c r="A6756" t="s">
        <v>6835</v>
      </c>
      <c r="B6756">
        <v>1996</v>
      </c>
      <c r="C6756" t="s">
        <v>56</v>
      </c>
      <c r="D6756" t="s">
        <v>73</v>
      </c>
      <c r="E6756" t="s">
        <v>74</v>
      </c>
      <c r="F6756">
        <v>1</v>
      </c>
    </row>
    <row r="6757" spans="1:6" x14ac:dyDescent="0.35">
      <c r="A6757" t="s">
        <v>6836</v>
      </c>
      <c r="B6757">
        <v>1996</v>
      </c>
      <c r="C6757" t="s">
        <v>56</v>
      </c>
      <c r="D6757" t="s">
        <v>117</v>
      </c>
      <c r="E6757" t="s">
        <v>74</v>
      </c>
      <c r="F6757">
        <v>1</v>
      </c>
    </row>
    <row r="6758" spans="1:6" x14ac:dyDescent="0.35">
      <c r="A6758" t="s">
        <v>6837</v>
      </c>
      <c r="B6758">
        <v>1996</v>
      </c>
      <c r="C6758" t="s">
        <v>56</v>
      </c>
      <c r="D6758" t="s">
        <v>73</v>
      </c>
      <c r="E6758" t="s">
        <v>74</v>
      </c>
      <c r="F6758">
        <v>1</v>
      </c>
    </row>
    <row r="6759" spans="1:6" x14ac:dyDescent="0.35">
      <c r="A6759" t="s">
        <v>6838</v>
      </c>
      <c r="B6759">
        <v>1996</v>
      </c>
      <c r="C6759" t="s">
        <v>56</v>
      </c>
      <c r="D6759" t="s">
        <v>73</v>
      </c>
      <c r="E6759" t="s">
        <v>74</v>
      </c>
      <c r="F6759">
        <v>1</v>
      </c>
    </row>
    <row r="6760" spans="1:6" x14ac:dyDescent="0.35">
      <c r="A6760" t="s">
        <v>6839</v>
      </c>
      <c r="B6760">
        <v>1996</v>
      </c>
      <c r="C6760" t="s">
        <v>56</v>
      </c>
      <c r="D6760" t="s">
        <v>73</v>
      </c>
      <c r="E6760" t="s">
        <v>74</v>
      </c>
      <c r="F6760">
        <v>1</v>
      </c>
    </row>
    <row r="6761" spans="1:6" x14ac:dyDescent="0.35">
      <c r="A6761" t="s">
        <v>6840</v>
      </c>
      <c r="B6761">
        <v>1996</v>
      </c>
      <c r="C6761" t="s">
        <v>54</v>
      </c>
      <c r="D6761" t="s">
        <v>73</v>
      </c>
      <c r="E6761" t="s">
        <v>74</v>
      </c>
      <c r="F6761">
        <v>1</v>
      </c>
    </row>
    <row r="6762" spans="1:6" x14ac:dyDescent="0.35">
      <c r="A6762" t="s">
        <v>6841</v>
      </c>
      <c r="B6762">
        <v>1996</v>
      </c>
      <c r="C6762" t="s">
        <v>56</v>
      </c>
      <c r="D6762" t="s">
        <v>73</v>
      </c>
      <c r="E6762" t="s">
        <v>74</v>
      </c>
      <c r="F6762">
        <v>1</v>
      </c>
    </row>
    <row r="6763" spans="1:6" x14ac:dyDescent="0.35">
      <c r="A6763" t="s">
        <v>6842</v>
      </c>
      <c r="B6763">
        <v>1996</v>
      </c>
      <c r="C6763" t="s">
        <v>55</v>
      </c>
      <c r="D6763" t="s">
        <v>73</v>
      </c>
      <c r="E6763" t="s">
        <v>74</v>
      </c>
      <c r="F6763">
        <v>1</v>
      </c>
    </row>
    <row r="6764" spans="1:6" x14ac:dyDescent="0.35">
      <c r="A6764" t="s">
        <v>6843</v>
      </c>
      <c r="B6764">
        <v>1996</v>
      </c>
      <c r="C6764" t="s">
        <v>56</v>
      </c>
      <c r="D6764" t="s">
        <v>73</v>
      </c>
      <c r="E6764" t="s">
        <v>74</v>
      </c>
      <c r="F6764">
        <v>1</v>
      </c>
    </row>
    <row r="6765" spans="1:6" x14ac:dyDescent="0.35">
      <c r="A6765" t="s">
        <v>6844</v>
      </c>
      <c r="B6765">
        <v>1996</v>
      </c>
      <c r="C6765" t="s">
        <v>56</v>
      </c>
      <c r="D6765" t="s">
        <v>117</v>
      </c>
      <c r="E6765" t="s">
        <v>74</v>
      </c>
      <c r="F6765">
        <v>1</v>
      </c>
    </row>
    <row r="6766" spans="1:6" x14ac:dyDescent="0.35">
      <c r="A6766" t="s">
        <v>6845</v>
      </c>
      <c r="B6766">
        <v>1996</v>
      </c>
      <c r="C6766" t="s">
        <v>56</v>
      </c>
      <c r="D6766" t="s">
        <v>73</v>
      </c>
      <c r="E6766" t="s">
        <v>74</v>
      </c>
      <c r="F6766">
        <v>1</v>
      </c>
    </row>
    <row r="6767" spans="1:6" x14ac:dyDescent="0.35">
      <c r="A6767" t="s">
        <v>6846</v>
      </c>
      <c r="B6767">
        <v>1996</v>
      </c>
      <c r="C6767" t="s">
        <v>54</v>
      </c>
      <c r="D6767" t="s">
        <v>73</v>
      </c>
      <c r="E6767" t="s">
        <v>74</v>
      </c>
      <c r="F6767">
        <v>1</v>
      </c>
    </row>
    <row r="6768" spans="1:6" x14ac:dyDescent="0.35">
      <c r="A6768" t="s">
        <v>6847</v>
      </c>
      <c r="B6768">
        <v>1996</v>
      </c>
      <c r="C6768" t="s">
        <v>55</v>
      </c>
      <c r="D6768" t="s">
        <v>117</v>
      </c>
      <c r="E6768" t="s">
        <v>74</v>
      </c>
      <c r="F6768">
        <v>0</v>
      </c>
    </row>
    <row r="6769" spans="1:6" x14ac:dyDescent="0.35">
      <c r="A6769" t="s">
        <v>6848</v>
      </c>
      <c r="B6769">
        <v>1996</v>
      </c>
      <c r="C6769" t="s">
        <v>56</v>
      </c>
      <c r="D6769" t="s">
        <v>73</v>
      </c>
      <c r="E6769" t="s">
        <v>74</v>
      </c>
      <c r="F6769">
        <v>1</v>
      </c>
    </row>
    <row r="6770" spans="1:6" x14ac:dyDescent="0.35">
      <c r="A6770" t="s">
        <v>6849</v>
      </c>
      <c r="B6770">
        <v>1996</v>
      </c>
      <c r="C6770" t="s">
        <v>56</v>
      </c>
      <c r="D6770" t="s">
        <v>73</v>
      </c>
      <c r="E6770" t="s">
        <v>74</v>
      </c>
      <c r="F6770">
        <v>1</v>
      </c>
    </row>
    <row r="6771" spans="1:6" x14ac:dyDescent="0.35">
      <c r="A6771" t="s">
        <v>6850</v>
      </c>
      <c r="B6771">
        <v>1996</v>
      </c>
      <c r="C6771" t="s">
        <v>56</v>
      </c>
      <c r="D6771" t="s">
        <v>73</v>
      </c>
      <c r="E6771" t="s">
        <v>74</v>
      </c>
      <c r="F6771">
        <v>1</v>
      </c>
    </row>
    <row r="6772" spans="1:6" x14ac:dyDescent="0.35">
      <c r="A6772" t="s">
        <v>6851</v>
      </c>
      <c r="B6772">
        <v>1996</v>
      </c>
      <c r="C6772" t="s">
        <v>55</v>
      </c>
      <c r="D6772" t="s">
        <v>73</v>
      </c>
      <c r="E6772" t="s">
        <v>74</v>
      </c>
      <c r="F6772">
        <v>1</v>
      </c>
    </row>
    <row r="6773" spans="1:6" x14ac:dyDescent="0.35">
      <c r="A6773" t="s">
        <v>6852</v>
      </c>
      <c r="B6773">
        <v>1996</v>
      </c>
      <c r="C6773" t="s">
        <v>56</v>
      </c>
      <c r="D6773" t="s">
        <v>117</v>
      </c>
      <c r="E6773" t="s">
        <v>74</v>
      </c>
      <c r="F6773">
        <v>1</v>
      </c>
    </row>
    <row r="6774" spans="1:6" x14ac:dyDescent="0.35">
      <c r="A6774" t="s">
        <v>6853</v>
      </c>
      <c r="B6774">
        <v>1996</v>
      </c>
      <c r="C6774" t="s">
        <v>54</v>
      </c>
      <c r="D6774" t="s">
        <v>117</v>
      </c>
      <c r="E6774" t="s">
        <v>74</v>
      </c>
      <c r="F6774">
        <v>0</v>
      </c>
    </row>
    <row r="6775" spans="1:6" x14ac:dyDescent="0.35">
      <c r="A6775" t="s">
        <v>6854</v>
      </c>
      <c r="B6775">
        <v>1996</v>
      </c>
      <c r="C6775" t="s">
        <v>54</v>
      </c>
      <c r="D6775" t="s">
        <v>73</v>
      </c>
      <c r="E6775" t="s">
        <v>74</v>
      </c>
      <c r="F6775">
        <v>1</v>
      </c>
    </row>
    <row r="6776" spans="1:6" x14ac:dyDescent="0.35">
      <c r="A6776" t="s">
        <v>6855</v>
      </c>
      <c r="B6776">
        <v>1996</v>
      </c>
      <c r="C6776" t="s">
        <v>56</v>
      </c>
      <c r="D6776" t="s">
        <v>73</v>
      </c>
      <c r="E6776" t="s">
        <v>74</v>
      </c>
      <c r="F6776">
        <v>1</v>
      </c>
    </row>
    <row r="6777" spans="1:6" x14ac:dyDescent="0.35">
      <c r="A6777" t="s">
        <v>6856</v>
      </c>
      <c r="B6777">
        <v>1996</v>
      </c>
      <c r="C6777" t="s">
        <v>56</v>
      </c>
      <c r="D6777" t="s">
        <v>73</v>
      </c>
      <c r="E6777" t="s">
        <v>74</v>
      </c>
      <c r="F6777">
        <v>1</v>
      </c>
    </row>
    <row r="6778" spans="1:6" x14ac:dyDescent="0.35">
      <c r="A6778" t="s">
        <v>6857</v>
      </c>
      <c r="B6778">
        <v>1996</v>
      </c>
      <c r="C6778" t="s">
        <v>56</v>
      </c>
      <c r="D6778" t="s">
        <v>73</v>
      </c>
      <c r="E6778" t="s">
        <v>74</v>
      </c>
      <c r="F6778">
        <v>1</v>
      </c>
    </row>
    <row r="6779" spans="1:6" x14ac:dyDescent="0.35">
      <c r="A6779" t="s">
        <v>6858</v>
      </c>
      <c r="B6779">
        <v>1996</v>
      </c>
      <c r="C6779" t="s">
        <v>55</v>
      </c>
      <c r="D6779" t="s">
        <v>117</v>
      </c>
      <c r="E6779" t="s">
        <v>74</v>
      </c>
      <c r="F6779">
        <v>0</v>
      </c>
    </row>
    <row r="6780" spans="1:6" x14ac:dyDescent="0.35">
      <c r="A6780" t="s">
        <v>6859</v>
      </c>
      <c r="B6780">
        <v>1996</v>
      </c>
      <c r="C6780" t="s">
        <v>55</v>
      </c>
      <c r="D6780" t="s">
        <v>73</v>
      </c>
      <c r="E6780" t="s">
        <v>74</v>
      </c>
      <c r="F6780">
        <v>1</v>
      </c>
    </row>
    <row r="6781" spans="1:6" x14ac:dyDescent="0.35">
      <c r="A6781" t="s">
        <v>6860</v>
      </c>
      <c r="B6781">
        <v>1996</v>
      </c>
      <c r="C6781" t="s">
        <v>54</v>
      </c>
      <c r="D6781" t="s">
        <v>73</v>
      </c>
      <c r="E6781" t="s">
        <v>74</v>
      </c>
      <c r="F6781">
        <v>1</v>
      </c>
    </row>
    <row r="6782" spans="1:6" x14ac:dyDescent="0.35">
      <c r="A6782" t="s">
        <v>6861</v>
      </c>
      <c r="B6782">
        <v>1996</v>
      </c>
      <c r="C6782" t="s">
        <v>55</v>
      </c>
      <c r="D6782" t="s">
        <v>73</v>
      </c>
      <c r="E6782" t="s">
        <v>74</v>
      </c>
      <c r="F6782">
        <v>1</v>
      </c>
    </row>
    <row r="6783" spans="1:6" x14ac:dyDescent="0.35">
      <c r="A6783" t="s">
        <v>6862</v>
      </c>
      <c r="B6783">
        <v>1996</v>
      </c>
      <c r="C6783" t="s">
        <v>56</v>
      </c>
      <c r="D6783" t="s">
        <v>73</v>
      </c>
      <c r="E6783" t="s">
        <v>74</v>
      </c>
      <c r="F6783">
        <v>1</v>
      </c>
    </row>
    <row r="6784" spans="1:6" x14ac:dyDescent="0.35">
      <c r="A6784" t="s">
        <v>6863</v>
      </c>
      <c r="B6784">
        <v>1996</v>
      </c>
      <c r="C6784" t="s">
        <v>56</v>
      </c>
      <c r="D6784" t="s">
        <v>73</v>
      </c>
      <c r="E6784" t="s">
        <v>74</v>
      </c>
      <c r="F6784">
        <v>1</v>
      </c>
    </row>
    <row r="6785" spans="1:6" x14ac:dyDescent="0.35">
      <c r="A6785" t="s">
        <v>6864</v>
      </c>
      <c r="B6785">
        <v>1996</v>
      </c>
      <c r="C6785" t="s">
        <v>56</v>
      </c>
      <c r="D6785" t="s">
        <v>73</v>
      </c>
      <c r="E6785" t="s">
        <v>74</v>
      </c>
      <c r="F6785">
        <v>1</v>
      </c>
    </row>
    <row r="6786" spans="1:6" x14ac:dyDescent="0.35">
      <c r="A6786" t="s">
        <v>6865</v>
      </c>
      <c r="B6786">
        <v>1996</v>
      </c>
      <c r="C6786" t="s">
        <v>56</v>
      </c>
      <c r="D6786" t="s">
        <v>73</v>
      </c>
      <c r="E6786" t="s">
        <v>74</v>
      </c>
      <c r="F6786">
        <v>1</v>
      </c>
    </row>
    <row r="6787" spans="1:6" x14ac:dyDescent="0.35">
      <c r="A6787" t="s">
        <v>6866</v>
      </c>
      <c r="B6787">
        <v>1996</v>
      </c>
      <c r="C6787" t="s">
        <v>54</v>
      </c>
      <c r="D6787" t="s">
        <v>73</v>
      </c>
      <c r="E6787" t="s">
        <v>74</v>
      </c>
      <c r="F6787">
        <v>1</v>
      </c>
    </row>
    <row r="6788" spans="1:6" x14ac:dyDescent="0.35">
      <c r="A6788" t="s">
        <v>6867</v>
      </c>
      <c r="B6788">
        <v>1996</v>
      </c>
      <c r="C6788" t="s">
        <v>55</v>
      </c>
      <c r="D6788" t="s">
        <v>73</v>
      </c>
      <c r="E6788" t="s">
        <v>74</v>
      </c>
      <c r="F6788">
        <v>1</v>
      </c>
    </row>
    <row r="6789" spans="1:6" x14ac:dyDescent="0.35">
      <c r="A6789" t="s">
        <v>6868</v>
      </c>
      <c r="B6789">
        <v>1996</v>
      </c>
      <c r="C6789" t="s">
        <v>55</v>
      </c>
      <c r="D6789" t="s">
        <v>73</v>
      </c>
      <c r="E6789" t="s">
        <v>74</v>
      </c>
      <c r="F6789">
        <v>1</v>
      </c>
    </row>
    <row r="6790" spans="1:6" x14ac:dyDescent="0.35">
      <c r="A6790" t="s">
        <v>6869</v>
      </c>
      <c r="B6790">
        <v>1996</v>
      </c>
      <c r="C6790" t="s">
        <v>54</v>
      </c>
      <c r="D6790" t="s">
        <v>73</v>
      </c>
      <c r="E6790" t="s">
        <v>74</v>
      </c>
      <c r="F6790">
        <v>1</v>
      </c>
    </row>
    <row r="6791" spans="1:6" x14ac:dyDescent="0.35">
      <c r="A6791" t="s">
        <v>6870</v>
      </c>
      <c r="B6791">
        <v>1996</v>
      </c>
      <c r="C6791" t="s">
        <v>56</v>
      </c>
      <c r="D6791" t="s">
        <v>73</v>
      </c>
      <c r="E6791" t="s">
        <v>406</v>
      </c>
      <c r="F6791">
        <v>1</v>
      </c>
    </row>
    <row r="6792" spans="1:6" x14ac:dyDescent="0.35">
      <c r="A6792" t="s">
        <v>6871</v>
      </c>
      <c r="B6792">
        <v>1996</v>
      </c>
      <c r="C6792" t="s">
        <v>56</v>
      </c>
      <c r="D6792" t="s">
        <v>73</v>
      </c>
      <c r="E6792" t="s">
        <v>406</v>
      </c>
      <c r="F6792">
        <v>1</v>
      </c>
    </row>
    <row r="6793" spans="1:6" x14ac:dyDescent="0.35">
      <c r="A6793" t="s">
        <v>6872</v>
      </c>
      <c r="B6793">
        <v>1996</v>
      </c>
      <c r="C6793" t="s">
        <v>56</v>
      </c>
      <c r="D6793" t="s">
        <v>73</v>
      </c>
      <c r="E6793" t="s">
        <v>406</v>
      </c>
      <c r="F6793">
        <v>1</v>
      </c>
    </row>
    <row r="6794" spans="1:6" x14ac:dyDescent="0.35">
      <c r="A6794" t="s">
        <v>6873</v>
      </c>
      <c r="B6794">
        <v>1996</v>
      </c>
      <c r="C6794" t="s">
        <v>56</v>
      </c>
      <c r="D6794" t="s">
        <v>73</v>
      </c>
      <c r="E6794" t="s">
        <v>406</v>
      </c>
      <c r="F6794">
        <v>1</v>
      </c>
    </row>
    <row r="6795" spans="1:6" x14ac:dyDescent="0.35">
      <c r="A6795" t="s">
        <v>6874</v>
      </c>
      <c r="B6795">
        <v>1996</v>
      </c>
      <c r="C6795" t="s">
        <v>56</v>
      </c>
      <c r="D6795" t="s">
        <v>73</v>
      </c>
      <c r="E6795" t="s">
        <v>406</v>
      </c>
      <c r="F6795">
        <v>1</v>
      </c>
    </row>
    <row r="6796" spans="1:6" x14ac:dyDescent="0.35">
      <c r="A6796" t="s">
        <v>6875</v>
      </c>
      <c r="B6796">
        <v>1996</v>
      </c>
      <c r="C6796" t="s">
        <v>56</v>
      </c>
      <c r="D6796" t="s">
        <v>117</v>
      </c>
      <c r="E6796" t="s">
        <v>406</v>
      </c>
      <c r="F6796">
        <v>1</v>
      </c>
    </row>
    <row r="6797" spans="1:6" x14ac:dyDescent="0.35">
      <c r="A6797" t="s">
        <v>6876</v>
      </c>
      <c r="B6797">
        <v>1996</v>
      </c>
      <c r="C6797" t="s">
        <v>56</v>
      </c>
      <c r="D6797" t="s">
        <v>73</v>
      </c>
      <c r="E6797" t="s">
        <v>406</v>
      </c>
      <c r="F6797">
        <v>1</v>
      </c>
    </row>
    <row r="6798" spans="1:6" x14ac:dyDescent="0.35">
      <c r="A6798" t="s">
        <v>6877</v>
      </c>
      <c r="B6798">
        <v>1996</v>
      </c>
      <c r="C6798" t="s">
        <v>56</v>
      </c>
      <c r="D6798" t="s">
        <v>73</v>
      </c>
      <c r="E6798" t="s">
        <v>406</v>
      </c>
      <c r="F6798">
        <v>1</v>
      </c>
    </row>
    <row r="6799" spans="1:6" x14ac:dyDescent="0.35">
      <c r="A6799" t="s">
        <v>6878</v>
      </c>
      <c r="B6799">
        <v>1996</v>
      </c>
      <c r="C6799" t="s">
        <v>56</v>
      </c>
      <c r="D6799" t="s">
        <v>73</v>
      </c>
      <c r="E6799" t="s">
        <v>406</v>
      </c>
      <c r="F6799">
        <v>1</v>
      </c>
    </row>
    <row r="6800" spans="1:6" x14ac:dyDescent="0.35">
      <c r="A6800" t="s">
        <v>6879</v>
      </c>
      <c r="B6800">
        <v>1996</v>
      </c>
      <c r="C6800" t="s">
        <v>54</v>
      </c>
      <c r="D6800" t="s">
        <v>73</v>
      </c>
      <c r="E6800" t="s">
        <v>406</v>
      </c>
      <c r="F6800">
        <v>1</v>
      </c>
    </row>
    <row r="6801" spans="1:6" x14ac:dyDescent="0.35">
      <c r="A6801" t="s">
        <v>6880</v>
      </c>
      <c r="B6801">
        <v>1996</v>
      </c>
      <c r="C6801" t="s">
        <v>56</v>
      </c>
      <c r="D6801" t="s">
        <v>73</v>
      </c>
      <c r="E6801" t="s">
        <v>406</v>
      </c>
      <c r="F6801">
        <v>1</v>
      </c>
    </row>
    <row r="6802" spans="1:6" x14ac:dyDescent="0.35">
      <c r="A6802" t="s">
        <v>6881</v>
      </c>
      <c r="B6802">
        <v>1996</v>
      </c>
      <c r="C6802" t="s">
        <v>55</v>
      </c>
      <c r="D6802" t="s">
        <v>73</v>
      </c>
      <c r="E6802" t="s">
        <v>406</v>
      </c>
      <c r="F6802">
        <v>1</v>
      </c>
    </row>
    <row r="6803" spans="1:6" x14ac:dyDescent="0.35">
      <c r="A6803" t="s">
        <v>6882</v>
      </c>
      <c r="B6803">
        <v>1996</v>
      </c>
      <c r="C6803" t="s">
        <v>55</v>
      </c>
      <c r="D6803" t="s">
        <v>117</v>
      </c>
      <c r="E6803" t="s">
        <v>406</v>
      </c>
      <c r="F6803">
        <v>0</v>
      </c>
    </row>
    <row r="6804" spans="1:6" x14ac:dyDescent="0.35">
      <c r="A6804" t="s">
        <v>6883</v>
      </c>
      <c r="B6804">
        <v>1996</v>
      </c>
      <c r="C6804" t="s">
        <v>56</v>
      </c>
      <c r="D6804" t="s">
        <v>73</v>
      </c>
      <c r="E6804" t="s">
        <v>406</v>
      </c>
      <c r="F6804">
        <v>1</v>
      </c>
    </row>
    <row r="6805" spans="1:6" x14ac:dyDescent="0.35">
      <c r="A6805" t="s">
        <v>6884</v>
      </c>
      <c r="B6805">
        <v>1996</v>
      </c>
      <c r="C6805" t="s">
        <v>56</v>
      </c>
      <c r="D6805" t="s">
        <v>117</v>
      </c>
      <c r="E6805" t="s">
        <v>406</v>
      </c>
      <c r="F6805">
        <v>1</v>
      </c>
    </row>
    <row r="6806" spans="1:6" x14ac:dyDescent="0.35">
      <c r="A6806" t="s">
        <v>6885</v>
      </c>
      <c r="B6806">
        <v>1996</v>
      </c>
      <c r="C6806" t="s">
        <v>56</v>
      </c>
      <c r="D6806" t="s">
        <v>117</v>
      </c>
      <c r="E6806" t="s">
        <v>406</v>
      </c>
      <c r="F6806">
        <v>1</v>
      </c>
    </row>
    <row r="6807" spans="1:6" x14ac:dyDescent="0.35">
      <c r="A6807" t="s">
        <v>6886</v>
      </c>
      <c r="B6807">
        <v>1996</v>
      </c>
      <c r="C6807" t="s">
        <v>56</v>
      </c>
      <c r="D6807" t="s">
        <v>73</v>
      </c>
      <c r="E6807" t="s">
        <v>406</v>
      </c>
      <c r="F6807">
        <v>1</v>
      </c>
    </row>
    <row r="6808" spans="1:6" x14ac:dyDescent="0.35">
      <c r="A6808" t="s">
        <v>6887</v>
      </c>
      <c r="B6808">
        <v>1996</v>
      </c>
      <c r="C6808" t="s">
        <v>56</v>
      </c>
      <c r="D6808" t="s">
        <v>73</v>
      </c>
      <c r="E6808" t="s">
        <v>406</v>
      </c>
      <c r="F6808">
        <v>1</v>
      </c>
    </row>
    <row r="6809" spans="1:6" x14ac:dyDescent="0.35">
      <c r="A6809" t="s">
        <v>6888</v>
      </c>
      <c r="B6809">
        <v>1996</v>
      </c>
      <c r="C6809" t="s">
        <v>56</v>
      </c>
      <c r="D6809" t="s">
        <v>73</v>
      </c>
      <c r="E6809" t="s">
        <v>406</v>
      </c>
      <c r="F6809">
        <v>1</v>
      </c>
    </row>
    <row r="6810" spans="1:6" x14ac:dyDescent="0.35">
      <c r="A6810" t="s">
        <v>6889</v>
      </c>
      <c r="B6810">
        <v>1996</v>
      </c>
      <c r="C6810" t="s">
        <v>56</v>
      </c>
      <c r="D6810" t="s">
        <v>73</v>
      </c>
      <c r="E6810" t="s">
        <v>406</v>
      </c>
      <c r="F6810">
        <v>1</v>
      </c>
    </row>
    <row r="6811" spans="1:6" x14ac:dyDescent="0.35">
      <c r="A6811" t="s">
        <v>6890</v>
      </c>
      <c r="B6811">
        <v>1996</v>
      </c>
      <c r="C6811" t="s">
        <v>54</v>
      </c>
      <c r="D6811" t="s">
        <v>73</v>
      </c>
      <c r="E6811" t="s">
        <v>406</v>
      </c>
      <c r="F6811">
        <v>1</v>
      </c>
    </row>
    <row r="6812" spans="1:6" x14ac:dyDescent="0.35">
      <c r="A6812" t="s">
        <v>6891</v>
      </c>
      <c r="B6812">
        <v>1996</v>
      </c>
      <c r="C6812" t="s">
        <v>54</v>
      </c>
      <c r="D6812" t="s">
        <v>73</v>
      </c>
      <c r="E6812" t="s">
        <v>406</v>
      </c>
      <c r="F6812">
        <v>1</v>
      </c>
    </row>
    <row r="6813" spans="1:6" x14ac:dyDescent="0.35">
      <c r="A6813" t="s">
        <v>6892</v>
      </c>
      <c r="B6813">
        <v>1996</v>
      </c>
      <c r="C6813" t="s">
        <v>55</v>
      </c>
      <c r="D6813" t="s">
        <v>73</v>
      </c>
      <c r="E6813" t="s">
        <v>406</v>
      </c>
      <c r="F6813">
        <v>1</v>
      </c>
    </row>
    <row r="6814" spans="1:6" x14ac:dyDescent="0.35">
      <c r="A6814" t="s">
        <v>6893</v>
      </c>
      <c r="B6814">
        <v>1996</v>
      </c>
      <c r="C6814" t="s">
        <v>55</v>
      </c>
      <c r="D6814" t="s">
        <v>73</v>
      </c>
      <c r="E6814" t="s">
        <v>74</v>
      </c>
      <c r="F6814">
        <v>1</v>
      </c>
    </row>
    <row r="6815" spans="1:6" x14ac:dyDescent="0.35">
      <c r="A6815" t="s">
        <v>6894</v>
      </c>
      <c r="B6815">
        <v>1996</v>
      </c>
      <c r="C6815" t="s">
        <v>56</v>
      </c>
      <c r="D6815" t="s">
        <v>73</v>
      </c>
      <c r="E6815" t="s">
        <v>74</v>
      </c>
      <c r="F6815">
        <v>1</v>
      </c>
    </row>
    <row r="6816" spans="1:6" x14ac:dyDescent="0.35">
      <c r="A6816" t="s">
        <v>6895</v>
      </c>
      <c r="B6816">
        <v>1996</v>
      </c>
      <c r="C6816" t="s">
        <v>56</v>
      </c>
      <c r="D6816" t="s">
        <v>117</v>
      </c>
      <c r="E6816" t="s">
        <v>74</v>
      </c>
      <c r="F6816">
        <v>1</v>
      </c>
    </row>
    <row r="6817" spans="1:6" x14ac:dyDescent="0.35">
      <c r="A6817" t="s">
        <v>6896</v>
      </c>
      <c r="B6817">
        <v>1996</v>
      </c>
      <c r="C6817" t="s">
        <v>56</v>
      </c>
      <c r="D6817" t="s">
        <v>117</v>
      </c>
      <c r="E6817" t="s">
        <v>74</v>
      </c>
      <c r="F6817">
        <v>1</v>
      </c>
    </row>
    <row r="6818" spans="1:6" x14ac:dyDescent="0.35">
      <c r="A6818" t="s">
        <v>6897</v>
      </c>
      <c r="B6818">
        <v>1996</v>
      </c>
      <c r="C6818" t="s">
        <v>55</v>
      </c>
      <c r="D6818" t="s">
        <v>73</v>
      </c>
      <c r="E6818" t="s">
        <v>74</v>
      </c>
      <c r="F6818">
        <v>1</v>
      </c>
    </row>
    <row r="6819" spans="1:6" x14ac:dyDescent="0.35">
      <c r="A6819" t="s">
        <v>6898</v>
      </c>
      <c r="B6819">
        <v>1996</v>
      </c>
      <c r="C6819" t="s">
        <v>54</v>
      </c>
      <c r="D6819" t="s">
        <v>73</v>
      </c>
      <c r="E6819" t="s">
        <v>74</v>
      </c>
      <c r="F6819">
        <v>1</v>
      </c>
    </row>
    <row r="6820" spans="1:6" x14ac:dyDescent="0.35">
      <c r="A6820" t="s">
        <v>6899</v>
      </c>
      <c r="B6820">
        <v>1996</v>
      </c>
      <c r="C6820" t="s">
        <v>55</v>
      </c>
      <c r="D6820" t="s">
        <v>73</v>
      </c>
      <c r="E6820" t="s">
        <v>74</v>
      </c>
      <c r="F6820">
        <v>1</v>
      </c>
    </row>
    <row r="6821" spans="1:6" x14ac:dyDescent="0.35">
      <c r="A6821" t="s">
        <v>6900</v>
      </c>
      <c r="B6821">
        <v>1996</v>
      </c>
      <c r="C6821" t="s">
        <v>56</v>
      </c>
      <c r="D6821" t="s">
        <v>73</v>
      </c>
      <c r="E6821" t="s">
        <v>74</v>
      </c>
      <c r="F6821">
        <v>1</v>
      </c>
    </row>
    <row r="6822" spans="1:6" x14ac:dyDescent="0.35">
      <c r="A6822" t="s">
        <v>6901</v>
      </c>
      <c r="B6822">
        <v>1996</v>
      </c>
      <c r="C6822" t="s">
        <v>56</v>
      </c>
      <c r="D6822" t="s">
        <v>117</v>
      </c>
      <c r="E6822" t="s">
        <v>74</v>
      </c>
      <c r="F6822">
        <v>1</v>
      </c>
    </row>
    <row r="6823" spans="1:6" x14ac:dyDescent="0.35">
      <c r="A6823" t="s">
        <v>6902</v>
      </c>
      <c r="B6823">
        <v>1996</v>
      </c>
      <c r="C6823" t="s">
        <v>55</v>
      </c>
      <c r="D6823" t="s">
        <v>73</v>
      </c>
      <c r="E6823" t="s">
        <v>74</v>
      </c>
      <c r="F6823">
        <v>1</v>
      </c>
    </row>
    <row r="6824" spans="1:6" x14ac:dyDescent="0.35">
      <c r="A6824" t="s">
        <v>6903</v>
      </c>
      <c r="B6824">
        <v>1996</v>
      </c>
      <c r="C6824" t="s">
        <v>56</v>
      </c>
      <c r="D6824" t="s">
        <v>117</v>
      </c>
      <c r="E6824" t="s">
        <v>74</v>
      </c>
      <c r="F6824">
        <v>1</v>
      </c>
    </row>
    <row r="6825" spans="1:6" x14ac:dyDescent="0.35">
      <c r="A6825" t="s">
        <v>6904</v>
      </c>
      <c r="B6825">
        <v>1996</v>
      </c>
      <c r="C6825" t="s">
        <v>56</v>
      </c>
      <c r="D6825" t="s">
        <v>117</v>
      </c>
      <c r="E6825" t="s">
        <v>74</v>
      </c>
      <c r="F6825">
        <v>1</v>
      </c>
    </row>
    <row r="6826" spans="1:6" x14ac:dyDescent="0.35">
      <c r="A6826" t="s">
        <v>6905</v>
      </c>
      <c r="B6826">
        <v>1996</v>
      </c>
      <c r="C6826" t="s">
        <v>56</v>
      </c>
      <c r="D6826" t="s">
        <v>73</v>
      </c>
      <c r="E6826" t="s">
        <v>74</v>
      </c>
      <c r="F6826">
        <v>1</v>
      </c>
    </row>
    <row r="6827" spans="1:6" x14ac:dyDescent="0.35">
      <c r="A6827" t="s">
        <v>6906</v>
      </c>
      <c r="B6827">
        <v>1996</v>
      </c>
      <c r="C6827" t="s">
        <v>56</v>
      </c>
      <c r="D6827" t="s">
        <v>441</v>
      </c>
      <c r="E6827" t="s">
        <v>74</v>
      </c>
      <c r="F6827">
        <v>1</v>
      </c>
    </row>
    <row r="6828" spans="1:6" x14ac:dyDescent="0.35">
      <c r="A6828" t="s">
        <v>6907</v>
      </c>
      <c r="B6828">
        <v>1996</v>
      </c>
      <c r="C6828" t="s">
        <v>54</v>
      </c>
      <c r="D6828" t="s">
        <v>73</v>
      </c>
      <c r="E6828" t="s">
        <v>74</v>
      </c>
      <c r="F6828">
        <v>1</v>
      </c>
    </row>
    <row r="6829" spans="1:6" x14ac:dyDescent="0.35">
      <c r="A6829" t="s">
        <v>6908</v>
      </c>
      <c r="B6829">
        <v>1996</v>
      </c>
      <c r="C6829" t="s">
        <v>54</v>
      </c>
      <c r="D6829" t="s">
        <v>73</v>
      </c>
      <c r="E6829" t="s">
        <v>74</v>
      </c>
      <c r="F6829">
        <v>1</v>
      </c>
    </row>
    <row r="6830" spans="1:6" x14ac:dyDescent="0.35">
      <c r="A6830" t="s">
        <v>6909</v>
      </c>
      <c r="B6830">
        <v>1996</v>
      </c>
      <c r="C6830" t="s">
        <v>54</v>
      </c>
      <c r="D6830" t="s">
        <v>73</v>
      </c>
      <c r="E6830" t="s">
        <v>74</v>
      </c>
      <c r="F6830">
        <v>1</v>
      </c>
    </row>
    <row r="6831" spans="1:6" x14ac:dyDescent="0.35">
      <c r="A6831" t="s">
        <v>6910</v>
      </c>
      <c r="B6831">
        <v>1996</v>
      </c>
      <c r="C6831" t="s">
        <v>56</v>
      </c>
      <c r="D6831" t="s">
        <v>73</v>
      </c>
      <c r="E6831" t="s">
        <v>74</v>
      </c>
      <c r="F6831">
        <v>1</v>
      </c>
    </row>
    <row r="6832" spans="1:6" x14ac:dyDescent="0.35">
      <c r="A6832" t="s">
        <v>6911</v>
      </c>
      <c r="B6832">
        <v>1996</v>
      </c>
      <c r="C6832" t="s">
        <v>56</v>
      </c>
      <c r="D6832" t="s">
        <v>73</v>
      </c>
      <c r="E6832" t="s">
        <v>74</v>
      </c>
      <c r="F6832">
        <v>1</v>
      </c>
    </row>
    <row r="6833" spans="1:6" x14ac:dyDescent="0.35">
      <c r="A6833" t="s">
        <v>6912</v>
      </c>
      <c r="B6833">
        <v>1996</v>
      </c>
      <c r="C6833" t="s">
        <v>54</v>
      </c>
      <c r="D6833" t="s">
        <v>73</v>
      </c>
      <c r="E6833" t="s">
        <v>74</v>
      </c>
      <c r="F6833">
        <v>1</v>
      </c>
    </row>
    <row r="6834" spans="1:6" x14ac:dyDescent="0.35">
      <c r="A6834" t="s">
        <v>6913</v>
      </c>
      <c r="B6834">
        <v>1996</v>
      </c>
      <c r="C6834" t="s">
        <v>55</v>
      </c>
      <c r="D6834" t="s">
        <v>73</v>
      </c>
      <c r="E6834" t="s">
        <v>76</v>
      </c>
      <c r="F6834">
        <v>1</v>
      </c>
    </row>
    <row r="6835" spans="1:6" x14ac:dyDescent="0.35">
      <c r="A6835" t="s">
        <v>6914</v>
      </c>
      <c r="B6835">
        <v>1996</v>
      </c>
      <c r="C6835" t="s">
        <v>55</v>
      </c>
      <c r="D6835" t="s">
        <v>117</v>
      </c>
      <c r="E6835" t="s">
        <v>76</v>
      </c>
      <c r="F6835">
        <v>0</v>
      </c>
    </row>
    <row r="6836" spans="1:6" x14ac:dyDescent="0.35">
      <c r="A6836" t="s">
        <v>6915</v>
      </c>
      <c r="B6836">
        <v>1996</v>
      </c>
      <c r="C6836" t="s">
        <v>56</v>
      </c>
      <c r="D6836" t="s">
        <v>117</v>
      </c>
      <c r="E6836" t="s">
        <v>76</v>
      </c>
      <c r="F6836">
        <v>1</v>
      </c>
    </row>
    <row r="6837" spans="1:6" x14ac:dyDescent="0.35">
      <c r="A6837" t="s">
        <v>6916</v>
      </c>
      <c r="B6837">
        <v>1996</v>
      </c>
      <c r="C6837" t="s">
        <v>56</v>
      </c>
      <c r="D6837" t="s">
        <v>73</v>
      </c>
      <c r="E6837" t="s">
        <v>76</v>
      </c>
      <c r="F6837">
        <v>1</v>
      </c>
    </row>
    <row r="6838" spans="1:6" x14ac:dyDescent="0.35">
      <c r="A6838" t="s">
        <v>6917</v>
      </c>
      <c r="B6838">
        <v>1996</v>
      </c>
      <c r="C6838" t="s">
        <v>56</v>
      </c>
      <c r="D6838" t="s">
        <v>117</v>
      </c>
      <c r="E6838" t="s">
        <v>76</v>
      </c>
      <c r="F6838">
        <v>1</v>
      </c>
    </row>
    <row r="6839" spans="1:6" x14ac:dyDescent="0.35">
      <c r="A6839" t="s">
        <v>6918</v>
      </c>
      <c r="B6839">
        <v>1996</v>
      </c>
      <c r="C6839" t="s">
        <v>56</v>
      </c>
      <c r="D6839" t="s">
        <v>117</v>
      </c>
      <c r="E6839" t="s">
        <v>76</v>
      </c>
      <c r="F6839">
        <v>1</v>
      </c>
    </row>
    <row r="6840" spans="1:6" x14ac:dyDescent="0.35">
      <c r="A6840" t="s">
        <v>6919</v>
      </c>
      <c r="B6840">
        <v>1996</v>
      </c>
      <c r="C6840" t="s">
        <v>54</v>
      </c>
      <c r="D6840" t="s">
        <v>73</v>
      </c>
      <c r="E6840" t="s">
        <v>76</v>
      </c>
      <c r="F6840">
        <v>1</v>
      </c>
    </row>
    <row r="6841" spans="1:6" x14ac:dyDescent="0.35">
      <c r="A6841" t="s">
        <v>6920</v>
      </c>
      <c r="B6841">
        <v>1996</v>
      </c>
      <c r="C6841" t="s">
        <v>56</v>
      </c>
      <c r="D6841" t="s">
        <v>73</v>
      </c>
      <c r="E6841" t="s">
        <v>76</v>
      </c>
      <c r="F6841">
        <v>1</v>
      </c>
    </row>
    <row r="6842" spans="1:6" x14ac:dyDescent="0.35">
      <c r="A6842" t="s">
        <v>6921</v>
      </c>
      <c r="B6842">
        <v>1996</v>
      </c>
      <c r="C6842" t="s">
        <v>56</v>
      </c>
      <c r="D6842" t="s">
        <v>117</v>
      </c>
      <c r="E6842" t="s">
        <v>76</v>
      </c>
      <c r="F6842">
        <v>1</v>
      </c>
    </row>
    <row r="6843" spans="1:6" x14ac:dyDescent="0.35">
      <c r="A6843" t="s">
        <v>6922</v>
      </c>
      <c r="B6843">
        <v>1996</v>
      </c>
      <c r="C6843" t="s">
        <v>56</v>
      </c>
      <c r="D6843" t="s">
        <v>117</v>
      </c>
      <c r="E6843" t="s">
        <v>76</v>
      </c>
      <c r="F6843">
        <v>1</v>
      </c>
    </row>
    <row r="6844" spans="1:6" x14ac:dyDescent="0.35">
      <c r="A6844" t="s">
        <v>6923</v>
      </c>
      <c r="B6844">
        <v>1996</v>
      </c>
      <c r="C6844" t="s">
        <v>56</v>
      </c>
      <c r="D6844" t="s">
        <v>73</v>
      </c>
      <c r="E6844" t="s">
        <v>76</v>
      </c>
      <c r="F6844">
        <v>1</v>
      </c>
    </row>
    <row r="6845" spans="1:6" x14ac:dyDescent="0.35">
      <c r="A6845" t="s">
        <v>6924</v>
      </c>
      <c r="B6845">
        <v>1996</v>
      </c>
      <c r="C6845" t="s">
        <v>56</v>
      </c>
      <c r="D6845" t="s">
        <v>73</v>
      </c>
      <c r="E6845" t="s">
        <v>76</v>
      </c>
      <c r="F6845">
        <v>1</v>
      </c>
    </row>
    <row r="6846" spans="1:6" x14ac:dyDescent="0.35">
      <c r="A6846" t="s">
        <v>6925</v>
      </c>
      <c r="B6846">
        <v>1996</v>
      </c>
      <c r="C6846" t="s">
        <v>54</v>
      </c>
      <c r="D6846" t="s">
        <v>73</v>
      </c>
      <c r="E6846" t="s">
        <v>76</v>
      </c>
      <c r="F6846">
        <v>1</v>
      </c>
    </row>
    <row r="6847" spans="1:6" x14ac:dyDescent="0.35">
      <c r="A6847" t="s">
        <v>6926</v>
      </c>
      <c r="B6847">
        <v>1996</v>
      </c>
      <c r="C6847" t="s">
        <v>56</v>
      </c>
      <c r="D6847" t="s">
        <v>73</v>
      </c>
      <c r="E6847" t="s">
        <v>76</v>
      </c>
      <c r="F6847">
        <v>1</v>
      </c>
    </row>
    <row r="6848" spans="1:6" x14ac:dyDescent="0.35">
      <c r="A6848" t="s">
        <v>6927</v>
      </c>
      <c r="B6848">
        <v>1996</v>
      </c>
      <c r="C6848" t="s">
        <v>54</v>
      </c>
      <c r="D6848" t="s">
        <v>73</v>
      </c>
      <c r="E6848" t="s">
        <v>76</v>
      </c>
      <c r="F6848">
        <v>1</v>
      </c>
    </row>
    <row r="6849" spans="1:6" x14ac:dyDescent="0.35">
      <c r="A6849" t="s">
        <v>6928</v>
      </c>
      <c r="B6849">
        <v>1996</v>
      </c>
      <c r="C6849" t="s">
        <v>54</v>
      </c>
      <c r="D6849" t="s">
        <v>73</v>
      </c>
      <c r="E6849" t="s">
        <v>76</v>
      </c>
      <c r="F6849">
        <v>1</v>
      </c>
    </row>
    <row r="6850" spans="1:6" x14ac:dyDescent="0.35">
      <c r="A6850" t="s">
        <v>6929</v>
      </c>
      <c r="B6850">
        <v>1996</v>
      </c>
      <c r="C6850" t="s">
        <v>55</v>
      </c>
      <c r="D6850" t="s">
        <v>73</v>
      </c>
      <c r="E6850" t="s">
        <v>76</v>
      </c>
      <c r="F6850">
        <v>1</v>
      </c>
    </row>
    <row r="6851" spans="1:6" x14ac:dyDescent="0.35">
      <c r="A6851" t="s">
        <v>6930</v>
      </c>
      <c r="B6851">
        <v>1996</v>
      </c>
      <c r="C6851" t="s">
        <v>54</v>
      </c>
      <c r="D6851" t="s">
        <v>73</v>
      </c>
      <c r="E6851" t="s">
        <v>76</v>
      </c>
      <c r="F6851">
        <v>1</v>
      </c>
    </row>
    <row r="6852" spans="1:6" x14ac:dyDescent="0.35">
      <c r="A6852" t="s">
        <v>6931</v>
      </c>
      <c r="B6852">
        <v>1996</v>
      </c>
      <c r="C6852" t="s">
        <v>56</v>
      </c>
      <c r="D6852" t="s">
        <v>441</v>
      </c>
      <c r="E6852" t="s">
        <v>76</v>
      </c>
      <c r="F6852">
        <v>1</v>
      </c>
    </row>
    <row r="6853" spans="1:6" x14ac:dyDescent="0.35">
      <c r="A6853" t="s">
        <v>6932</v>
      </c>
      <c r="B6853">
        <v>1996</v>
      </c>
      <c r="C6853" t="s">
        <v>56</v>
      </c>
      <c r="D6853" t="s">
        <v>117</v>
      </c>
      <c r="E6853" t="s">
        <v>76</v>
      </c>
      <c r="F6853">
        <v>1</v>
      </c>
    </row>
    <row r="6854" spans="1:6" x14ac:dyDescent="0.35">
      <c r="A6854" t="s">
        <v>6933</v>
      </c>
      <c r="B6854">
        <v>1996</v>
      </c>
      <c r="C6854" t="s">
        <v>54</v>
      </c>
      <c r="D6854" t="s">
        <v>73</v>
      </c>
      <c r="E6854" t="s">
        <v>76</v>
      </c>
      <c r="F6854">
        <v>1</v>
      </c>
    </row>
    <row r="6855" spans="1:6" x14ac:dyDescent="0.35">
      <c r="A6855" t="s">
        <v>6934</v>
      </c>
      <c r="B6855">
        <v>1996</v>
      </c>
      <c r="C6855" t="s">
        <v>54</v>
      </c>
      <c r="D6855" t="s">
        <v>73</v>
      </c>
      <c r="E6855" t="s">
        <v>76</v>
      </c>
      <c r="F6855">
        <v>1</v>
      </c>
    </row>
    <row r="6856" spans="1:6" x14ac:dyDescent="0.35">
      <c r="A6856" t="s">
        <v>6935</v>
      </c>
      <c r="B6856">
        <v>1996</v>
      </c>
      <c r="C6856" t="s">
        <v>55</v>
      </c>
      <c r="D6856" t="s">
        <v>73</v>
      </c>
      <c r="E6856" t="s">
        <v>76</v>
      </c>
      <c r="F6856">
        <v>1</v>
      </c>
    </row>
    <row r="6857" spans="1:6" x14ac:dyDescent="0.35">
      <c r="A6857" t="s">
        <v>6936</v>
      </c>
      <c r="B6857">
        <v>1996</v>
      </c>
      <c r="C6857" t="s">
        <v>56</v>
      </c>
      <c r="D6857" t="s">
        <v>117</v>
      </c>
      <c r="E6857" t="s">
        <v>76</v>
      </c>
      <c r="F6857">
        <v>1</v>
      </c>
    </row>
    <row r="6858" spans="1:6" x14ac:dyDescent="0.35">
      <c r="A6858" t="s">
        <v>6937</v>
      </c>
      <c r="B6858">
        <v>1996</v>
      </c>
      <c r="C6858" t="s">
        <v>56</v>
      </c>
      <c r="D6858" t="s">
        <v>73</v>
      </c>
      <c r="E6858" t="s">
        <v>76</v>
      </c>
      <c r="F6858">
        <v>1</v>
      </c>
    </row>
    <row r="6859" spans="1:6" x14ac:dyDescent="0.35">
      <c r="A6859" t="s">
        <v>6938</v>
      </c>
      <c r="B6859">
        <v>1996</v>
      </c>
      <c r="C6859" t="s">
        <v>56</v>
      </c>
      <c r="D6859" t="s">
        <v>117</v>
      </c>
      <c r="E6859" t="s">
        <v>76</v>
      </c>
      <c r="F6859">
        <v>1</v>
      </c>
    </row>
    <row r="6860" spans="1:6" x14ac:dyDescent="0.35">
      <c r="A6860" t="s">
        <v>6939</v>
      </c>
      <c r="B6860">
        <v>1996</v>
      </c>
      <c r="C6860" t="s">
        <v>56</v>
      </c>
      <c r="D6860" t="s">
        <v>73</v>
      </c>
      <c r="E6860" t="s">
        <v>76</v>
      </c>
      <c r="F6860">
        <v>1</v>
      </c>
    </row>
    <row r="6861" spans="1:6" x14ac:dyDescent="0.35">
      <c r="A6861" t="s">
        <v>6940</v>
      </c>
      <c r="B6861">
        <v>1996</v>
      </c>
      <c r="C6861" t="s">
        <v>56</v>
      </c>
      <c r="D6861" t="s">
        <v>117</v>
      </c>
      <c r="E6861" t="s">
        <v>76</v>
      </c>
      <c r="F6861">
        <v>1</v>
      </c>
    </row>
    <row r="6862" spans="1:6" x14ac:dyDescent="0.35">
      <c r="A6862" t="s">
        <v>6941</v>
      </c>
      <c r="B6862">
        <v>1996</v>
      </c>
      <c r="C6862" t="s">
        <v>56</v>
      </c>
      <c r="D6862" t="s">
        <v>73</v>
      </c>
      <c r="E6862" t="s">
        <v>76</v>
      </c>
      <c r="F6862">
        <v>1</v>
      </c>
    </row>
    <row r="6863" spans="1:6" x14ac:dyDescent="0.35">
      <c r="A6863" t="s">
        <v>6942</v>
      </c>
      <c r="B6863">
        <v>1996</v>
      </c>
      <c r="C6863" t="s">
        <v>54</v>
      </c>
      <c r="D6863" t="s">
        <v>73</v>
      </c>
      <c r="E6863" t="s">
        <v>76</v>
      </c>
      <c r="F6863">
        <v>1</v>
      </c>
    </row>
    <row r="6864" spans="1:6" x14ac:dyDescent="0.35">
      <c r="A6864" t="s">
        <v>6943</v>
      </c>
      <c r="B6864">
        <v>1996</v>
      </c>
      <c r="C6864" t="s">
        <v>55</v>
      </c>
      <c r="D6864" t="s">
        <v>73</v>
      </c>
      <c r="E6864" t="s">
        <v>76</v>
      </c>
      <c r="F6864">
        <v>1</v>
      </c>
    </row>
    <row r="6865" spans="1:6" x14ac:dyDescent="0.35">
      <c r="A6865" t="s">
        <v>6944</v>
      </c>
      <c r="B6865">
        <v>1996</v>
      </c>
      <c r="C6865" t="s">
        <v>54</v>
      </c>
      <c r="D6865" t="s">
        <v>73</v>
      </c>
      <c r="E6865" t="s">
        <v>76</v>
      </c>
      <c r="F6865">
        <v>1</v>
      </c>
    </row>
    <row r="6866" spans="1:6" x14ac:dyDescent="0.35">
      <c r="A6866" t="s">
        <v>6945</v>
      </c>
      <c r="B6866">
        <v>1996</v>
      </c>
      <c r="C6866" t="s">
        <v>54</v>
      </c>
      <c r="D6866" t="s">
        <v>73</v>
      </c>
      <c r="E6866" t="s">
        <v>76</v>
      </c>
      <c r="F6866">
        <v>1</v>
      </c>
    </row>
    <row r="6867" spans="1:6" x14ac:dyDescent="0.35">
      <c r="A6867" t="s">
        <v>6946</v>
      </c>
      <c r="B6867">
        <v>1996</v>
      </c>
      <c r="C6867" t="s">
        <v>54</v>
      </c>
      <c r="D6867" t="s">
        <v>73</v>
      </c>
      <c r="E6867" t="s">
        <v>76</v>
      </c>
      <c r="F6867">
        <v>1</v>
      </c>
    </row>
    <row r="6868" spans="1:6" x14ac:dyDescent="0.35">
      <c r="A6868" t="s">
        <v>6947</v>
      </c>
      <c r="B6868">
        <v>1996</v>
      </c>
      <c r="C6868" t="s">
        <v>54</v>
      </c>
      <c r="D6868" t="s">
        <v>73</v>
      </c>
      <c r="E6868" t="s">
        <v>76</v>
      </c>
      <c r="F6868">
        <v>1</v>
      </c>
    </row>
    <row r="6869" spans="1:6" x14ac:dyDescent="0.35">
      <c r="A6869" t="s">
        <v>6948</v>
      </c>
      <c r="B6869">
        <v>1996</v>
      </c>
      <c r="C6869" t="s">
        <v>56</v>
      </c>
      <c r="D6869" t="s">
        <v>117</v>
      </c>
      <c r="E6869" t="s">
        <v>406</v>
      </c>
      <c r="F6869">
        <v>1</v>
      </c>
    </row>
    <row r="6870" spans="1:6" x14ac:dyDescent="0.35">
      <c r="A6870" t="s">
        <v>6949</v>
      </c>
      <c r="B6870">
        <v>1996</v>
      </c>
      <c r="C6870" t="s">
        <v>56</v>
      </c>
      <c r="D6870" t="s">
        <v>73</v>
      </c>
      <c r="E6870" t="s">
        <v>406</v>
      </c>
      <c r="F6870">
        <v>1</v>
      </c>
    </row>
    <row r="6871" spans="1:6" x14ac:dyDescent="0.35">
      <c r="A6871" t="s">
        <v>6950</v>
      </c>
      <c r="B6871">
        <v>1996</v>
      </c>
      <c r="C6871" t="s">
        <v>56</v>
      </c>
      <c r="D6871" t="s">
        <v>117</v>
      </c>
      <c r="E6871" t="s">
        <v>406</v>
      </c>
      <c r="F6871">
        <v>1</v>
      </c>
    </row>
    <row r="6872" spans="1:6" x14ac:dyDescent="0.35">
      <c r="A6872" t="s">
        <v>6951</v>
      </c>
      <c r="B6872">
        <v>1996</v>
      </c>
      <c r="C6872" t="s">
        <v>56</v>
      </c>
      <c r="D6872" t="s">
        <v>73</v>
      </c>
      <c r="E6872" t="s">
        <v>406</v>
      </c>
      <c r="F6872">
        <v>1</v>
      </c>
    </row>
    <row r="6873" spans="1:6" x14ac:dyDescent="0.35">
      <c r="A6873" t="s">
        <v>6952</v>
      </c>
      <c r="B6873">
        <v>1996</v>
      </c>
      <c r="C6873" t="s">
        <v>56</v>
      </c>
      <c r="D6873" t="s">
        <v>73</v>
      </c>
      <c r="E6873" t="s">
        <v>406</v>
      </c>
      <c r="F6873">
        <v>1</v>
      </c>
    </row>
    <row r="6874" spans="1:6" x14ac:dyDescent="0.35">
      <c r="A6874" t="s">
        <v>6953</v>
      </c>
      <c r="B6874">
        <v>1996</v>
      </c>
      <c r="C6874" t="s">
        <v>54</v>
      </c>
      <c r="D6874" t="s">
        <v>73</v>
      </c>
      <c r="E6874" t="s">
        <v>406</v>
      </c>
      <c r="F6874">
        <v>1</v>
      </c>
    </row>
    <row r="6875" spans="1:6" x14ac:dyDescent="0.35">
      <c r="A6875" t="s">
        <v>6954</v>
      </c>
      <c r="B6875">
        <v>1996</v>
      </c>
      <c r="C6875" t="s">
        <v>55</v>
      </c>
      <c r="D6875" t="s">
        <v>73</v>
      </c>
      <c r="E6875" t="s">
        <v>406</v>
      </c>
      <c r="F6875">
        <v>1</v>
      </c>
    </row>
    <row r="6876" spans="1:6" x14ac:dyDescent="0.35">
      <c r="A6876" t="s">
        <v>6955</v>
      </c>
      <c r="B6876">
        <v>1996</v>
      </c>
      <c r="C6876" t="s">
        <v>55</v>
      </c>
      <c r="D6876" t="s">
        <v>73</v>
      </c>
      <c r="E6876" t="s">
        <v>406</v>
      </c>
      <c r="F6876">
        <v>1</v>
      </c>
    </row>
    <row r="6877" spans="1:6" x14ac:dyDescent="0.35">
      <c r="A6877" t="s">
        <v>6956</v>
      </c>
      <c r="B6877">
        <v>1996</v>
      </c>
      <c r="C6877" t="s">
        <v>55</v>
      </c>
      <c r="D6877" t="s">
        <v>73</v>
      </c>
      <c r="E6877" t="s">
        <v>406</v>
      </c>
      <c r="F6877">
        <v>1</v>
      </c>
    </row>
    <row r="6878" spans="1:6" x14ac:dyDescent="0.35">
      <c r="A6878" t="s">
        <v>6957</v>
      </c>
      <c r="B6878">
        <v>1996</v>
      </c>
      <c r="C6878" t="s">
        <v>55</v>
      </c>
      <c r="D6878" t="s">
        <v>73</v>
      </c>
      <c r="E6878" t="s">
        <v>406</v>
      </c>
      <c r="F6878">
        <v>1</v>
      </c>
    </row>
    <row r="6879" spans="1:6" x14ac:dyDescent="0.35">
      <c r="A6879" t="s">
        <v>6958</v>
      </c>
      <c r="B6879">
        <v>1996</v>
      </c>
      <c r="C6879" t="s">
        <v>55</v>
      </c>
      <c r="D6879" t="s">
        <v>117</v>
      </c>
      <c r="E6879" t="s">
        <v>406</v>
      </c>
      <c r="F6879">
        <v>0</v>
      </c>
    </row>
    <row r="6880" spans="1:6" x14ac:dyDescent="0.35">
      <c r="A6880" t="s">
        <v>6959</v>
      </c>
      <c r="B6880">
        <v>1996</v>
      </c>
      <c r="C6880" t="s">
        <v>55</v>
      </c>
      <c r="D6880" t="s">
        <v>73</v>
      </c>
      <c r="E6880" t="s">
        <v>406</v>
      </c>
      <c r="F6880">
        <v>1</v>
      </c>
    </row>
    <row r="6881" spans="1:6" x14ac:dyDescent="0.35">
      <c r="A6881" t="s">
        <v>6960</v>
      </c>
      <c r="B6881">
        <v>1996</v>
      </c>
      <c r="C6881" t="s">
        <v>55</v>
      </c>
      <c r="D6881" t="s">
        <v>117</v>
      </c>
      <c r="E6881" t="s">
        <v>406</v>
      </c>
      <c r="F6881">
        <v>0</v>
      </c>
    </row>
    <row r="6882" spans="1:6" x14ac:dyDescent="0.35">
      <c r="A6882" t="s">
        <v>6961</v>
      </c>
      <c r="B6882">
        <v>1996</v>
      </c>
      <c r="C6882" t="s">
        <v>56</v>
      </c>
      <c r="D6882" t="s">
        <v>73</v>
      </c>
      <c r="E6882" t="s">
        <v>406</v>
      </c>
      <c r="F6882">
        <v>1</v>
      </c>
    </row>
    <row r="6883" spans="1:6" x14ac:dyDescent="0.35">
      <c r="A6883" t="s">
        <v>6962</v>
      </c>
      <c r="B6883">
        <v>1996</v>
      </c>
      <c r="C6883" t="s">
        <v>56</v>
      </c>
      <c r="D6883" t="s">
        <v>73</v>
      </c>
      <c r="E6883" t="s">
        <v>406</v>
      </c>
      <c r="F6883">
        <v>1</v>
      </c>
    </row>
    <row r="6884" spans="1:6" x14ac:dyDescent="0.35">
      <c r="A6884" t="s">
        <v>6963</v>
      </c>
      <c r="B6884">
        <v>1996</v>
      </c>
      <c r="C6884" t="s">
        <v>56</v>
      </c>
      <c r="D6884" t="s">
        <v>73</v>
      </c>
      <c r="E6884" t="s">
        <v>406</v>
      </c>
      <c r="F6884">
        <v>1</v>
      </c>
    </row>
    <row r="6885" spans="1:6" x14ac:dyDescent="0.35">
      <c r="A6885" t="s">
        <v>6964</v>
      </c>
      <c r="B6885">
        <v>1996</v>
      </c>
      <c r="C6885" t="s">
        <v>56</v>
      </c>
      <c r="D6885" t="s">
        <v>73</v>
      </c>
      <c r="E6885" t="s">
        <v>406</v>
      </c>
      <c r="F6885">
        <v>1</v>
      </c>
    </row>
    <row r="6886" spans="1:6" x14ac:dyDescent="0.35">
      <c r="A6886" t="s">
        <v>6965</v>
      </c>
      <c r="B6886">
        <v>1996</v>
      </c>
      <c r="C6886" t="s">
        <v>56</v>
      </c>
      <c r="D6886" t="s">
        <v>73</v>
      </c>
      <c r="E6886" t="s">
        <v>406</v>
      </c>
      <c r="F6886">
        <v>1</v>
      </c>
    </row>
    <row r="6887" spans="1:6" x14ac:dyDescent="0.35">
      <c r="A6887" t="s">
        <v>6966</v>
      </c>
      <c r="B6887">
        <v>1996</v>
      </c>
      <c r="C6887" t="s">
        <v>56</v>
      </c>
      <c r="D6887" t="s">
        <v>441</v>
      </c>
      <c r="E6887" t="s">
        <v>406</v>
      </c>
      <c r="F6887">
        <v>1</v>
      </c>
    </row>
    <row r="6888" spans="1:6" x14ac:dyDescent="0.35">
      <c r="A6888" t="s">
        <v>6967</v>
      </c>
      <c r="B6888">
        <v>1996</v>
      </c>
      <c r="C6888" t="s">
        <v>56</v>
      </c>
      <c r="D6888" t="s">
        <v>73</v>
      </c>
      <c r="E6888" t="s">
        <v>406</v>
      </c>
      <c r="F6888">
        <v>1</v>
      </c>
    </row>
    <row r="6889" spans="1:6" x14ac:dyDescent="0.35">
      <c r="A6889" t="s">
        <v>6968</v>
      </c>
      <c r="B6889">
        <v>1996</v>
      </c>
      <c r="C6889" t="s">
        <v>56</v>
      </c>
      <c r="D6889" t="s">
        <v>73</v>
      </c>
      <c r="E6889" t="s">
        <v>406</v>
      </c>
      <c r="F6889">
        <v>1</v>
      </c>
    </row>
    <row r="6890" spans="1:6" x14ac:dyDescent="0.35">
      <c r="A6890" t="s">
        <v>6969</v>
      </c>
      <c r="B6890">
        <v>1996</v>
      </c>
      <c r="C6890" t="s">
        <v>56</v>
      </c>
      <c r="D6890" t="s">
        <v>117</v>
      </c>
      <c r="E6890" t="s">
        <v>406</v>
      </c>
      <c r="F6890">
        <v>1</v>
      </c>
    </row>
    <row r="6891" spans="1:6" x14ac:dyDescent="0.35">
      <c r="A6891" t="s">
        <v>6970</v>
      </c>
      <c r="B6891">
        <v>1996</v>
      </c>
      <c r="C6891" t="s">
        <v>56</v>
      </c>
      <c r="D6891" t="s">
        <v>73</v>
      </c>
      <c r="E6891" t="s">
        <v>406</v>
      </c>
      <c r="F6891">
        <v>1</v>
      </c>
    </row>
    <row r="6892" spans="1:6" x14ac:dyDescent="0.35">
      <c r="A6892" t="s">
        <v>6971</v>
      </c>
      <c r="B6892">
        <v>1996</v>
      </c>
      <c r="C6892" t="s">
        <v>56</v>
      </c>
      <c r="D6892" t="s">
        <v>73</v>
      </c>
      <c r="E6892" t="s">
        <v>406</v>
      </c>
      <c r="F6892">
        <v>1</v>
      </c>
    </row>
    <row r="6893" spans="1:6" x14ac:dyDescent="0.35">
      <c r="A6893" t="s">
        <v>6972</v>
      </c>
      <c r="B6893">
        <v>1996</v>
      </c>
      <c r="C6893" t="s">
        <v>56</v>
      </c>
      <c r="D6893" t="s">
        <v>117</v>
      </c>
      <c r="E6893" t="s">
        <v>406</v>
      </c>
      <c r="F6893">
        <v>1</v>
      </c>
    </row>
    <row r="6894" spans="1:6" x14ac:dyDescent="0.35">
      <c r="A6894" t="s">
        <v>6973</v>
      </c>
      <c r="B6894">
        <v>1996</v>
      </c>
      <c r="C6894" t="s">
        <v>56</v>
      </c>
      <c r="D6894" t="s">
        <v>117</v>
      </c>
      <c r="E6894" t="s">
        <v>406</v>
      </c>
      <c r="F6894">
        <v>1</v>
      </c>
    </row>
    <row r="6895" spans="1:6" x14ac:dyDescent="0.35">
      <c r="A6895" t="s">
        <v>6974</v>
      </c>
      <c r="B6895">
        <v>1996</v>
      </c>
      <c r="C6895" t="s">
        <v>54</v>
      </c>
      <c r="D6895" t="s">
        <v>73</v>
      </c>
      <c r="E6895" t="s">
        <v>406</v>
      </c>
      <c r="F6895">
        <v>1</v>
      </c>
    </row>
    <row r="6896" spans="1:6" x14ac:dyDescent="0.35">
      <c r="A6896" t="s">
        <v>6975</v>
      </c>
      <c r="B6896">
        <v>1996</v>
      </c>
      <c r="C6896" t="s">
        <v>56</v>
      </c>
      <c r="D6896" t="s">
        <v>73</v>
      </c>
      <c r="E6896" t="s">
        <v>406</v>
      </c>
      <c r="F6896">
        <v>1</v>
      </c>
    </row>
    <row r="6897" spans="1:6" x14ac:dyDescent="0.35">
      <c r="A6897" t="s">
        <v>6976</v>
      </c>
      <c r="B6897">
        <v>1996</v>
      </c>
      <c r="C6897" t="s">
        <v>56</v>
      </c>
      <c r="D6897" t="s">
        <v>117</v>
      </c>
      <c r="E6897" t="s">
        <v>406</v>
      </c>
      <c r="F6897">
        <v>1</v>
      </c>
    </row>
    <row r="6898" spans="1:6" x14ac:dyDescent="0.35">
      <c r="A6898" t="s">
        <v>6977</v>
      </c>
      <c r="B6898">
        <v>1996</v>
      </c>
      <c r="C6898" t="s">
        <v>56</v>
      </c>
      <c r="D6898" t="s">
        <v>117</v>
      </c>
      <c r="E6898" t="s">
        <v>406</v>
      </c>
      <c r="F6898">
        <v>1</v>
      </c>
    </row>
    <row r="6899" spans="1:6" x14ac:dyDescent="0.35">
      <c r="A6899" t="s">
        <v>6978</v>
      </c>
      <c r="B6899">
        <v>1996</v>
      </c>
      <c r="C6899" t="s">
        <v>56</v>
      </c>
      <c r="D6899" t="s">
        <v>73</v>
      </c>
      <c r="E6899" t="s">
        <v>406</v>
      </c>
      <c r="F6899">
        <v>1</v>
      </c>
    </row>
    <row r="6900" spans="1:6" x14ac:dyDescent="0.35">
      <c r="A6900" t="s">
        <v>6979</v>
      </c>
      <c r="B6900">
        <v>1996</v>
      </c>
      <c r="C6900" t="s">
        <v>56</v>
      </c>
      <c r="D6900" t="s">
        <v>73</v>
      </c>
      <c r="E6900" t="s">
        <v>406</v>
      </c>
      <c r="F6900">
        <v>1</v>
      </c>
    </row>
    <row r="6901" spans="1:6" x14ac:dyDescent="0.35">
      <c r="A6901" t="s">
        <v>6980</v>
      </c>
      <c r="B6901">
        <v>1996</v>
      </c>
      <c r="C6901" t="s">
        <v>56</v>
      </c>
      <c r="D6901" t="s">
        <v>73</v>
      </c>
      <c r="E6901" t="s">
        <v>406</v>
      </c>
      <c r="F6901">
        <v>1</v>
      </c>
    </row>
    <row r="6902" spans="1:6" x14ac:dyDescent="0.35">
      <c r="A6902" t="s">
        <v>6981</v>
      </c>
      <c r="B6902">
        <v>1996</v>
      </c>
      <c r="C6902" t="s">
        <v>56</v>
      </c>
      <c r="D6902" t="s">
        <v>73</v>
      </c>
      <c r="E6902" t="s">
        <v>406</v>
      </c>
      <c r="F6902">
        <v>1</v>
      </c>
    </row>
    <row r="6903" spans="1:6" x14ac:dyDescent="0.35">
      <c r="A6903" t="s">
        <v>6982</v>
      </c>
      <c r="B6903">
        <v>1996</v>
      </c>
      <c r="C6903" t="s">
        <v>56</v>
      </c>
      <c r="D6903" t="s">
        <v>73</v>
      </c>
      <c r="E6903" t="s">
        <v>406</v>
      </c>
      <c r="F6903">
        <v>1</v>
      </c>
    </row>
    <row r="6904" spans="1:6" x14ac:dyDescent="0.35">
      <c r="A6904" t="s">
        <v>6983</v>
      </c>
      <c r="B6904">
        <v>1996</v>
      </c>
      <c r="C6904" t="s">
        <v>56</v>
      </c>
      <c r="D6904" t="s">
        <v>73</v>
      </c>
      <c r="E6904" t="s">
        <v>406</v>
      </c>
      <c r="F6904">
        <v>1</v>
      </c>
    </row>
    <row r="6905" spans="1:6" x14ac:dyDescent="0.35">
      <c r="A6905" t="s">
        <v>6984</v>
      </c>
      <c r="B6905">
        <v>1996</v>
      </c>
      <c r="C6905" t="s">
        <v>56</v>
      </c>
      <c r="D6905" t="s">
        <v>117</v>
      </c>
      <c r="E6905" t="s">
        <v>406</v>
      </c>
      <c r="F6905">
        <v>1</v>
      </c>
    </row>
    <row r="6906" spans="1:6" x14ac:dyDescent="0.35">
      <c r="A6906" t="s">
        <v>6985</v>
      </c>
      <c r="B6906">
        <v>1996</v>
      </c>
      <c r="C6906" t="s">
        <v>56</v>
      </c>
      <c r="D6906" t="s">
        <v>73</v>
      </c>
      <c r="E6906" t="s">
        <v>406</v>
      </c>
      <c r="F6906">
        <v>1</v>
      </c>
    </row>
    <row r="6907" spans="1:6" x14ac:dyDescent="0.35">
      <c r="A6907" t="s">
        <v>6986</v>
      </c>
      <c r="B6907">
        <v>1996</v>
      </c>
      <c r="C6907" t="s">
        <v>54</v>
      </c>
      <c r="D6907" t="s">
        <v>73</v>
      </c>
      <c r="E6907" t="s">
        <v>1288</v>
      </c>
      <c r="F6907">
        <v>1</v>
      </c>
    </row>
    <row r="6908" spans="1:6" x14ac:dyDescent="0.35">
      <c r="A6908" t="s">
        <v>6987</v>
      </c>
      <c r="B6908">
        <v>1996</v>
      </c>
      <c r="C6908" t="s">
        <v>54</v>
      </c>
      <c r="D6908" t="s">
        <v>73</v>
      </c>
      <c r="E6908" t="s">
        <v>270</v>
      </c>
      <c r="F6908">
        <v>1</v>
      </c>
    </row>
    <row r="6909" spans="1:6" x14ac:dyDescent="0.35">
      <c r="A6909" t="s">
        <v>6988</v>
      </c>
      <c r="B6909">
        <v>1996</v>
      </c>
      <c r="C6909" t="s">
        <v>54</v>
      </c>
      <c r="D6909" t="s">
        <v>73</v>
      </c>
      <c r="E6909" t="s">
        <v>270</v>
      </c>
      <c r="F6909">
        <v>1</v>
      </c>
    </row>
    <row r="6910" spans="1:6" x14ac:dyDescent="0.35">
      <c r="A6910" t="s">
        <v>6989</v>
      </c>
      <c r="B6910">
        <v>1997</v>
      </c>
      <c r="C6910" t="s">
        <v>54</v>
      </c>
      <c r="D6910" t="s">
        <v>73</v>
      </c>
      <c r="E6910" t="s">
        <v>270</v>
      </c>
      <c r="F6910">
        <v>1</v>
      </c>
    </row>
    <row r="6911" spans="1:6" x14ac:dyDescent="0.35">
      <c r="A6911" t="s">
        <v>6990</v>
      </c>
      <c r="B6911">
        <v>1997</v>
      </c>
      <c r="C6911" t="s">
        <v>54</v>
      </c>
      <c r="D6911" t="s">
        <v>73</v>
      </c>
      <c r="E6911" t="s">
        <v>270</v>
      </c>
      <c r="F6911">
        <v>1</v>
      </c>
    </row>
    <row r="6912" spans="1:6" x14ac:dyDescent="0.35">
      <c r="A6912" t="s">
        <v>6991</v>
      </c>
      <c r="B6912">
        <v>1997</v>
      </c>
      <c r="C6912" t="s">
        <v>56</v>
      </c>
      <c r="D6912" t="s">
        <v>73</v>
      </c>
      <c r="E6912" t="s">
        <v>74</v>
      </c>
      <c r="F6912">
        <v>1</v>
      </c>
    </row>
    <row r="6913" spans="1:6" x14ac:dyDescent="0.35">
      <c r="A6913" t="s">
        <v>6992</v>
      </c>
      <c r="B6913">
        <v>1997</v>
      </c>
      <c r="C6913" t="s">
        <v>54</v>
      </c>
      <c r="D6913" t="s">
        <v>73</v>
      </c>
      <c r="E6913" t="s">
        <v>270</v>
      </c>
      <c r="F6913">
        <v>1</v>
      </c>
    </row>
    <row r="6914" spans="1:6" x14ac:dyDescent="0.35">
      <c r="A6914" t="s">
        <v>6993</v>
      </c>
      <c r="B6914">
        <v>1997</v>
      </c>
      <c r="C6914" t="s">
        <v>56</v>
      </c>
      <c r="D6914" t="s">
        <v>73</v>
      </c>
      <c r="E6914" t="s">
        <v>270</v>
      </c>
      <c r="F6914">
        <v>1</v>
      </c>
    </row>
    <row r="6915" spans="1:6" x14ac:dyDescent="0.35">
      <c r="A6915" t="s">
        <v>6994</v>
      </c>
      <c r="B6915">
        <v>1997</v>
      </c>
      <c r="C6915" t="s">
        <v>56</v>
      </c>
      <c r="D6915" t="s">
        <v>73</v>
      </c>
      <c r="E6915" t="s">
        <v>74</v>
      </c>
      <c r="F6915">
        <v>1</v>
      </c>
    </row>
    <row r="6916" spans="1:6" x14ac:dyDescent="0.35">
      <c r="A6916" t="s">
        <v>6995</v>
      </c>
      <c r="B6916">
        <v>1997</v>
      </c>
      <c r="C6916" t="s">
        <v>56</v>
      </c>
      <c r="D6916" t="s">
        <v>117</v>
      </c>
      <c r="E6916" t="s">
        <v>74</v>
      </c>
      <c r="F6916">
        <v>1</v>
      </c>
    </row>
    <row r="6917" spans="1:6" x14ac:dyDescent="0.35">
      <c r="A6917" t="s">
        <v>6996</v>
      </c>
      <c r="B6917">
        <v>1997</v>
      </c>
      <c r="C6917" t="s">
        <v>56</v>
      </c>
      <c r="D6917" t="s">
        <v>117</v>
      </c>
      <c r="E6917" t="s">
        <v>74</v>
      </c>
      <c r="F6917">
        <v>1</v>
      </c>
    </row>
    <row r="6918" spans="1:6" x14ac:dyDescent="0.35">
      <c r="A6918" t="s">
        <v>6997</v>
      </c>
      <c r="B6918">
        <v>1997</v>
      </c>
      <c r="C6918" t="s">
        <v>56</v>
      </c>
      <c r="D6918" t="s">
        <v>73</v>
      </c>
      <c r="E6918" t="s">
        <v>74</v>
      </c>
      <c r="F6918">
        <v>1</v>
      </c>
    </row>
    <row r="6919" spans="1:6" x14ac:dyDescent="0.35">
      <c r="A6919" t="s">
        <v>6998</v>
      </c>
      <c r="B6919">
        <v>1997</v>
      </c>
      <c r="C6919" t="s">
        <v>56</v>
      </c>
      <c r="D6919" t="s">
        <v>73</v>
      </c>
      <c r="E6919" t="s">
        <v>74</v>
      </c>
      <c r="F6919">
        <v>1</v>
      </c>
    </row>
    <row r="6920" spans="1:6" x14ac:dyDescent="0.35">
      <c r="A6920" t="s">
        <v>6999</v>
      </c>
      <c r="B6920">
        <v>1997</v>
      </c>
      <c r="C6920" t="s">
        <v>55</v>
      </c>
      <c r="D6920" t="s">
        <v>73</v>
      </c>
      <c r="E6920" t="s">
        <v>74</v>
      </c>
      <c r="F6920">
        <v>1</v>
      </c>
    </row>
    <row r="6921" spans="1:6" x14ac:dyDescent="0.35">
      <c r="A6921" t="s">
        <v>7000</v>
      </c>
      <c r="B6921">
        <v>1997</v>
      </c>
      <c r="C6921" t="s">
        <v>54</v>
      </c>
      <c r="D6921" t="s">
        <v>73</v>
      </c>
      <c r="E6921" t="s">
        <v>74</v>
      </c>
      <c r="F6921">
        <v>1</v>
      </c>
    </row>
    <row r="6922" spans="1:6" x14ac:dyDescent="0.35">
      <c r="A6922" t="s">
        <v>7001</v>
      </c>
      <c r="B6922">
        <v>1997</v>
      </c>
      <c r="C6922" t="s">
        <v>56</v>
      </c>
      <c r="D6922" t="s">
        <v>73</v>
      </c>
      <c r="E6922" t="s">
        <v>74</v>
      </c>
      <c r="F6922">
        <v>1</v>
      </c>
    </row>
    <row r="6923" spans="1:6" x14ac:dyDescent="0.35">
      <c r="A6923" t="s">
        <v>7002</v>
      </c>
      <c r="B6923">
        <v>1997</v>
      </c>
      <c r="C6923" t="s">
        <v>56</v>
      </c>
      <c r="D6923" t="s">
        <v>73</v>
      </c>
      <c r="E6923" t="s">
        <v>74</v>
      </c>
      <c r="F6923">
        <v>1</v>
      </c>
    </row>
    <row r="6924" spans="1:6" x14ac:dyDescent="0.35">
      <c r="A6924" t="s">
        <v>7003</v>
      </c>
      <c r="B6924">
        <v>1997</v>
      </c>
      <c r="C6924" t="s">
        <v>56</v>
      </c>
      <c r="D6924" t="s">
        <v>73</v>
      </c>
      <c r="E6924" t="s">
        <v>74</v>
      </c>
      <c r="F6924">
        <v>1</v>
      </c>
    </row>
    <row r="6925" spans="1:6" x14ac:dyDescent="0.35">
      <c r="A6925" t="s">
        <v>7004</v>
      </c>
      <c r="B6925">
        <v>1997</v>
      </c>
      <c r="C6925" t="s">
        <v>56</v>
      </c>
      <c r="D6925" t="s">
        <v>73</v>
      </c>
      <c r="E6925" t="s">
        <v>74</v>
      </c>
      <c r="F6925">
        <v>1</v>
      </c>
    </row>
    <row r="6926" spans="1:6" x14ac:dyDescent="0.35">
      <c r="A6926" t="s">
        <v>7005</v>
      </c>
      <c r="B6926">
        <v>1997</v>
      </c>
      <c r="C6926" t="s">
        <v>56</v>
      </c>
      <c r="D6926" t="s">
        <v>117</v>
      </c>
      <c r="E6926" t="s">
        <v>74</v>
      </c>
      <c r="F6926">
        <v>1</v>
      </c>
    </row>
    <row r="6927" spans="1:6" x14ac:dyDescent="0.35">
      <c r="A6927" t="s">
        <v>7006</v>
      </c>
      <c r="B6927">
        <v>1997</v>
      </c>
      <c r="C6927" t="s">
        <v>56</v>
      </c>
      <c r="D6927" t="s">
        <v>73</v>
      </c>
      <c r="E6927" t="s">
        <v>74</v>
      </c>
      <c r="F6927">
        <v>1</v>
      </c>
    </row>
    <row r="6928" spans="1:6" x14ac:dyDescent="0.35">
      <c r="A6928" t="s">
        <v>7007</v>
      </c>
      <c r="B6928">
        <v>1997</v>
      </c>
      <c r="C6928" t="s">
        <v>56</v>
      </c>
      <c r="D6928" t="s">
        <v>117</v>
      </c>
      <c r="E6928" t="s">
        <v>74</v>
      </c>
      <c r="F6928">
        <v>1</v>
      </c>
    </row>
    <row r="6929" spans="1:6" x14ac:dyDescent="0.35">
      <c r="A6929" t="s">
        <v>7008</v>
      </c>
      <c r="B6929">
        <v>1997</v>
      </c>
      <c r="C6929" t="s">
        <v>56</v>
      </c>
      <c r="D6929" t="s">
        <v>117</v>
      </c>
      <c r="E6929" t="s">
        <v>74</v>
      </c>
      <c r="F6929">
        <v>1</v>
      </c>
    </row>
    <row r="6930" spans="1:6" x14ac:dyDescent="0.35">
      <c r="A6930" t="s">
        <v>7009</v>
      </c>
      <c r="B6930">
        <v>1997</v>
      </c>
      <c r="C6930" t="s">
        <v>56</v>
      </c>
      <c r="D6930" t="s">
        <v>73</v>
      </c>
      <c r="E6930" t="s">
        <v>74</v>
      </c>
      <c r="F6930">
        <v>1</v>
      </c>
    </row>
    <row r="6931" spans="1:6" x14ac:dyDescent="0.35">
      <c r="A6931" t="s">
        <v>7010</v>
      </c>
      <c r="B6931">
        <v>1997</v>
      </c>
      <c r="C6931" t="s">
        <v>56</v>
      </c>
      <c r="D6931" t="s">
        <v>73</v>
      </c>
      <c r="E6931" t="s">
        <v>74</v>
      </c>
      <c r="F6931">
        <v>1</v>
      </c>
    </row>
    <row r="6932" spans="1:6" x14ac:dyDescent="0.35">
      <c r="A6932" t="s">
        <v>7011</v>
      </c>
      <c r="B6932">
        <v>1997</v>
      </c>
      <c r="C6932" t="s">
        <v>54</v>
      </c>
      <c r="D6932" t="s">
        <v>73</v>
      </c>
      <c r="E6932" t="s">
        <v>74</v>
      </c>
      <c r="F6932">
        <v>1</v>
      </c>
    </row>
    <row r="6933" spans="1:6" x14ac:dyDescent="0.35">
      <c r="A6933" t="s">
        <v>7012</v>
      </c>
      <c r="B6933">
        <v>1997</v>
      </c>
      <c r="C6933" t="s">
        <v>54</v>
      </c>
      <c r="D6933" t="s">
        <v>73</v>
      </c>
      <c r="E6933" t="s">
        <v>74</v>
      </c>
      <c r="F6933">
        <v>1</v>
      </c>
    </row>
    <row r="6934" spans="1:6" x14ac:dyDescent="0.35">
      <c r="A6934" t="s">
        <v>7013</v>
      </c>
      <c r="B6934">
        <v>1997</v>
      </c>
      <c r="C6934" t="s">
        <v>54</v>
      </c>
      <c r="D6934" t="s">
        <v>73</v>
      </c>
      <c r="E6934" t="s">
        <v>74</v>
      </c>
      <c r="F6934">
        <v>1</v>
      </c>
    </row>
    <row r="6935" spans="1:6" x14ac:dyDescent="0.35">
      <c r="A6935" t="s">
        <v>7014</v>
      </c>
      <c r="B6935">
        <v>1997</v>
      </c>
      <c r="C6935" t="s">
        <v>54</v>
      </c>
      <c r="D6935" t="s">
        <v>73</v>
      </c>
      <c r="E6935" t="s">
        <v>74</v>
      </c>
      <c r="F6935">
        <v>1</v>
      </c>
    </row>
    <row r="6936" spans="1:6" x14ac:dyDescent="0.35">
      <c r="A6936" t="s">
        <v>7015</v>
      </c>
      <c r="B6936">
        <v>1997</v>
      </c>
      <c r="C6936" t="s">
        <v>56</v>
      </c>
      <c r="D6936" t="s">
        <v>73</v>
      </c>
      <c r="E6936" t="s">
        <v>74</v>
      </c>
      <c r="F6936">
        <v>1</v>
      </c>
    </row>
    <row r="6937" spans="1:6" x14ac:dyDescent="0.35">
      <c r="A6937" t="s">
        <v>7016</v>
      </c>
      <c r="B6937">
        <v>1997</v>
      </c>
      <c r="C6937" t="s">
        <v>56</v>
      </c>
      <c r="D6937" t="s">
        <v>73</v>
      </c>
      <c r="E6937" t="s">
        <v>74</v>
      </c>
      <c r="F6937">
        <v>1</v>
      </c>
    </row>
    <row r="6938" spans="1:6" x14ac:dyDescent="0.35">
      <c r="A6938" t="s">
        <v>7017</v>
      </c>
      <c r="B6938">
        <v>1997</v>
      </c>
      <c r="C6938" t="s">
        <v>55</v>
      </c>
      <c r="D6938" t="s">
        <v>73</v>
      </c>
      <c r="E6938" t="s">
        <v>74</v>
      </c>
      <c r="F6938">
        <v>1</v>
      </c>
    </row>
    <row r="6939" spans="1:6" x14ac:dyDescent="0.35">
      <c r="A6939" t="s">
        <v>7018</v>
      </c>
      <c r="B6939">
        <v>1997</v>
      </c>
      <c r="C6939" t="s">
        <v>54</v>
      </c>
      <c r="D6939" t="s">
        <v>73</v>
      </c>
      <c r="E6939" t="s">
        <v>74</v>
      </c>
      <c r="F6939">
        <v>1</v>
      </c>
    </row>
    <row r="6940" spans="1:6" x14ac:dyDescent="0.35">
      <c r="A6940" t="s">
        <v>7019</v>
      </c>
      <c r="B6940">
        <v>1997</v>
      </c>
      <c r="C6940" t="s">
        <v>55</v>
      </c>
      <c r="D6940" t="s">
        <v>441</v>
      </c>
      <c r="E6940" t="s">
        <v>74</v>
      </c>
      <c r="F6940">
        <v>1</v>
      </c>
    </row>
    <row r="6941" spans="1:6" x14ac:dyDescent="0.35">
      <c r="A6941" t="s">
        <v>7020</v>
      </c>
      <c r="B6941">
        <v>1997</v>
      </c>
      <c r="C6941" t="s">
        <v>56</v>
      </c>
      <c r="D6941" t="s">
        <v>73</v>
      </c>
      <c r="E6941" t="s">
        <v>74</v>
      </c>
      <c r="F6941">
        <v>1</v>
      </c>
    </row>
    <row r="6942" spans="1:6" x14ac:dyDescent="0.35">
      <c r="A6942" t="s">
        <v>7021</v>
      </c>
      <c r="B6942">
        <v>1997</v>
      </c>
      <c r="C6942" t="s">
        <v>56</v>
      </c>
      <c r="D6942" t="s">
        <v>73</v>
      </c>
      <c r="E6942" t="s">
        <v>74</v>
      </c>
      <c r="F6942">
        <v>1</v>
      </c>
    </row>
    <row r="6943" spans="1:6" x14ac:dyDescent="0.35">
      <c r="A6943" t="s">
        <v>7022</v>
      </c>
      <c r="B6943">
        <v>1997</v>
      </c>
      <c r="C6943" t="s">
        <v>56</v>
      </c>
      <c r="D6943" t="s">
        <v>73</v>
      </c>
      <c r="E6943" t="s">
        <v>74</v>
      </c>
      <c r="F6943">
        <v>1</v>
      </c>
    </row>
    <row r="6944" spans="1:6" x14ac:dyDescent="0.35">
      <c r="A6944" t="s">
        <v>7023</v>
      </c>
      <c r="B6944">
        <v>1997</v>
      </c>
      <c r="C6944" t="s">
        <v>54</v>
      </c>
      <c r="D6944" t="s">
        <v>73</v>
      </c>
      <c r="E6944" t="s">
        <v>74</v>
      </c>
      <c r="F6944">
        <v>1</v>
      </c>
    </row>
    <row r="6945" spans="1:6" x14ac:dyDescent="0.35">
      <c r="A6945" t="s">
        <v>7024</v>
      </c>
      <c r="B6945">
        <v>1997</v>
      </c>
      <c r="C6945" t="s">
        <v>56</v>
      </c>
      <c r="D6945" t="s">
        <v>117</v>
      </c>
      <c r="E6945" t="s">
        <v>74</v>
      </c>
      <c r="F6945">
        <v>1</v>
      </c>
    </row>
    <row r="6946" spans="1:6" x14ac:dyDescent="0.35">
      <c r="A6946" t="s">
        <v>7025</v>
      </c>
      <c r="B6946">
        <v>1997</v>
      </c>
      <c r="C6946" t="s">
        <v>56</v>
      </c>
      <c r="D6946" t="s">
        <v>117</v>
      </c>
      <c r="E6946" t="s">
        <v>74</v>
      </c>
      <c r="F6946">
        <v>1</v>
      </c>
    </row>
    <row r="6947" spans="1:6" x14ac:dyDescent="0.35">
      <c r="A6947" t="s">
        <v>7026</v>
      </c>
      <c r="B6947">
        <v>1997</v>
      </c>
      <c r="C6947" t="s">
        <v>56</v>
      </c>
      <c r="D6947" t="s">
        <v>117</v>
      </c>
      <c r="E6947" t="s">
        <v>74</v>
      </c>
      <c r="F6947">
        <v>1</v>
      </c>
    </row>
    <row r="6948" spans="1:6" x14ac:dyDescent="0.35">
      <c r="A6948" t="s">
        <v>7027</v>
      </c>
      <c r="B6948">
        <v>1997</v>
      </c>
      <c r="C6948" t="s">
        <v>56</v>
      </c>
      <c r="D6948" t="s">
        <v>73</v>
      </c>
      <c r="E6948" t="s">
        <v>74</v>
      </c>
      <c r="F6948">
        <v>1</v>
      </c>
    </row>
    <row r="6949" spans="1:6" x14ac:dyDescent="0.35">
      <c r="A6949" t="s">
        <v>7028</v>
      </c>
      <c r="B6949">
        <v>1997</v>
      </c>
      <c r="C6949" t="s">
        <v>56</v>
      </c>
      <c r="D6949" t="s">
        <v>73</v>
      </c>
      <c r="E6949" t="s">
        <v>406</v>
      </c>
      <c r="F6949">
        <v>1</v>
      </c>
    </row>
    <row r="6950" spans="1:6" x14ac:dyDescent="0.35">
      <c r="A6950" t="s">
        <v>7029</v>
      </c>
      <c r="B6950">
        <v>1997</v>
      </c>
      <c r="C6950" t="s">
        <v>55</v>
      </c>
      <c r="D6950" t="s">
        <v>73</v>
      </c>
      <c r="E6950" t="s">
        <v>74</v>
      </c>
      <c r="F6950">
        <v>1</v>
      </c>
    </row>
    <row r="6951" spans="1:6" x14ac:dyDescent="0.35">
      <c r="A6951" t="s">
        <v>7030</v>
      </c>
      <c r="B6951">
        <v>1997</v>
      </c>
      <c r="C6951" t="s">
        <v>54</v>
      </c>
      <c r="D6951" t="s">
        <v>73</v>
      </c>
      <c r="E6951" t="s">
        <v>406</v>
      </c>
      <c r="F6951">
        <v>1</v>
      </c>
    </row>
    <row r="6952" spans="1:6" x14ac:dyDescent="0.35">
      <c r="A6952" t="s">
        <v>7031</v>
      </c>
      <c r="B6952">
        <v>1997</v>
      </c>
      <c r="C6952" t="s">
        <v>54</v>
      </c>
      <c r="D6952" t="s">
        <v>73</v>
      </c>
      <c r="E6952" t="s">
        <v>406</v>
      </c>
      <c r="F6952">
        <v>1</v>
      </c>
    </row>
    <row r="6953" spans="1:6" x14ac:dyDescent="0.35">
      <c r="A6953" t="s">
        <v>7032</v>
      </c>
      <c r="B6953">
        <v>1997</v>
      </c>
      <c r="C6953" t="s">
        <v>56</v>
      </c>
      <c r="D6953" t="s">
        <v>73</v>
      </c>
      <c r="E6953" t="s">
        <v>406</v>
      </c>
      <c r="F6953">
        <v>1</v>
      </c>
    </row>
    <row r="6954" spans="1:6" x14ac:dyDescent="0.35">
      <c r="A6954" t="s">
        <v>7033</v>
      </c>
      <c r="B6954">
        <v>1997</v>
      </c>
      <c r="C6954" t="s">
        <v>56</v>
      </c>
      <c r="D6954" t="s">
        <v>73</v>
      </c>
      <c r="E6954" t="s">
        <v>406</v>
      </c>
      <c r="F6954">
        <v>1</v>
      </c>
    </row>
    <row r="6955" spans="1:6" x14ac:dyDescent="0.35">
      <c r="A6955" t="s">
        <v>7034</v>
      </c>
      <c r="B6955">
        <v>1997</v>
      </c>
      <c r="C6955" t="s">
        <v>56</v>
      </c>
      <c r="D6955" t="s">
        <v>117</v>
      </c>
      <c r="E6955" t="s">
        <v>406</v>
      </c>
      <c r="F6955">
        <v>1</v>
      </c>
    </row>
    <row r="6956" spans="1:6" x14ac:dyDescent="0.35">
      <c r="A6956" t="s">
        <v>7035</v>
      </c>
      <c r="B6956">
        <v>1997</v>
      </c>
      <c r="C6956" t="s">
        <v>54</v>
      </c>
      <c r="D6956" t="s">
        <v>73</v>
      </c>
      <c r="E6956" t="s">
        <v>406</v>
      </c>
      <c r="F6956">
        <v>1</v>
      </c>
    </row>
    <row r="6957" spans="1:6" x14ac:dyDescent="0.35">
      <c r="A6957" t="s">
        <v>7036</v>
      </c>
      <c r="B6957">
        <v>1997</v>
      </c>
      <c r="C6957" t="s">
        <v>56</v>
      </c>
      <c r="D6957" t="s">
        <v>73</v>
      </c>
      <c r="E6957" t="s">
        <v>406</v>
      </c>
      <c r="F6957">
        <v>1</v>
      </c>
    </row>
    <row r="6958" spans="1:6" x14ac:dyDescent="0.35">
      <c r="A6958" t="s">
        <v>7037</v>
      </c>
      <c r="B6958">
        <v>1997</v>
      </c>
      <c r="C6958" t="s">
        <v>54</v>
      </c>
      <c r="D6958" t="s">
        <v>73</v>
      </c>
      <c r="E6958" t="s">
        <v>406</v>
      </c>
      <c r="F6958">
        <v>1</v>
      </c>
    </row>
    <row r="6959" spans="1:6" x14ac:dyDescent="0.35">
      <c r="A6959" t="s">
        <v>7038</v>
      </c>
      <c r="B6959">
        <v>1997</v>
      </c>
      <c r="C6959" t="s">
        <v>54</v>
      </c>
      <c r="D6959" t="s">
        <v>73</v>
      </c>
      <c r="E6959" t="s">
        <v>406</v>
      </c>
      <c r="F6959">
        <v>1</v>
      </c>
    </row>
    <row r="6960" spans="1:6" x14ac:dyDescent="0.35">
      <c r="A6960" t="s">
        <v>7039</v>
      </c>
      <c r="B6960">
        <v>1997</v>
      </c>
      <c r="C6960" t="s">
        <v>56</v>
      </c>
      <c r="D6960" t="s">
        <v>117</v>
      </c>
      <c r="E6960" t="s">
        <v>406</v>
      </c>
      <c r="F6960">
        <v>1</v>
      </c>
    </row>
    <row r="6961" spans="1:6" x14ac:dyDescent="0.35">
      <c r="A6961" t="s">
        <v>7040</v>
      </c>
      <c r="B6961">
        <v>1997</v>
      </c>
      <c r="C6961" t="s">
        <v>56</v>
      </c>
      <c r="D6961" t="s">
        <v>73</v>
      </c>
      <c r="E6961" t="s">
        <v>406</v>
      </c>
      <c r="F6961">
        <v>1</v>
      </c>
    </row>
    <row r="6962" spans="1:6" x14ac:dyDescent="0.35">
      <c r="A6962" t="s">
        <v>7041</v>
      </c>
      <c r="B6962">
        <v>1997</v>
      </c>
      <c r="C6962" t="s">
        <v>56</v>
      </c>
      <c r="D6962" t="s">
        <v>73</v>
      </c>
      <c r="E6962" t="s">
        <v>406</v>
      </c>
      <c r="F6962">
        <v>1</v>
      </c>
    </row>
    <row r="6963" spans="1:6" x14ac:dyDescent="0.35">
      <c r="A6963" t="s">
        <v>7042</v>
      </c>
      <c r="B6963">
        <v>1997</v>
      </c>
      <c r="C6963" t="s">
        <v>56</v>
      </c>
      <c r="D6963" t="s">
        <v>117</v>
      </c>
      <c r="E6963" t="s">
        <v>406</v>
      </c>
      <c r="F6963">
        <v>1</v>
      </c>
    </row>
    <row r="6964" spans="1:6" x14ac:dyDescent="0.35">
      <c r="A6964" t="s">
        <v>7043</v>
      </c>
      <c r="B6964">
        <v>1997</v>
      </c>
      <c r="C6964" t="s">
        <v>56</v>
      </c>
      <c r="D6964" t="s">
        <v>73</v>
      </c>
      <c r="E6964" t="s">
        <v>406</v>
      </c>
      <c r="F6964">
        <v>1</v>
      </c>
    </row>
    <row r="6965" spans="1:6" x14ac:dyDescent="0.35">
      <c r="A6965" t="s">
        <v>7044</v>
      </c>
      <c r="B6965">
        <v>1997</v>
      </c>
      <c r="C6965" t="s">
        <v>56</v>
      </c>
      <c r="D6965" t="s">
        <v>73</v>
      </c>
      <c r="E6965" t="s">
        <v>406</v>
      </c>
      <c r="F6965">
        <v>1</v>
      </c>
    </row>
    <row r="6966" spans="1:6" x14ac:dyDescent="0.35">
      <c r="A6966" t="s">
        <v>7045</v>
      </c>
      <c r="B6966">
        <v>1997</v>
      </c>
      <c r="C6966" t="s">
        <v>56</v>
      </c>
      <c r="D6966" t="s">
        <v>73</v>
      </c>
      <c r="E6966" t="s">
        <v>406</v>
      </c>
      <c r="F6966">
        <v>1</v>
      </c>
    </row>
    <row r="6967" spans="1:6" x14ac:dyDescent="0.35">
      <c r="A6967" t="s">
        <v>7046</v>
      </c>
      <c r="B6967">
        <v>1997</v>
      </c>
      <c r="C6967" t="s">
        <v>56</v>
      </c>
      <c r="D6967" t="s">
        <v>73</v>
      </c>
      <c r="E6967" t="s">
        <v>406</v>
      </c>
      <c r="F6967">
        <v>1</v>
      </c>
    </row>
    <row r="6968" spans="1:6" x14ac:dyDescent="0.35">
      <c r="A6968" t="s">
        <v>7047</v>
      </c>
      <c r="B6968">
        <v>1997</v>
      </c>
      <c r="C6968" t="s">
        <v>56</v>
      </c>
      <c r="D6968" t="s">
        <v>73</v>
      </c>
      <c r="E6968" t="s">
        <v>406</v>
      </c>
      <c r="F6968">
        <v>1</v>
      </c>
    </row>
    <row r="6969" spans="1:6" x14ac:dyDescent="0.35">
      <c r="A6969" t="s">
        <v>7048</v>
      </c>
      <c r="B6969">
        <v>1997</v>
      </c>
      <c r="C6969" t="s">
        <v>56</v>
      </c>
      <c r="D6969" t="s">
        <v>73</v>
      </c>
      <c r="E6969" t="s">
        <v>406</v>
      </c>
      <c r="F6969">
        <v>1</v>
      </c>
    </row>
    <row r="6970" spans="1:6" x14ac:dyDescent="0.35">
      <c r="A6970" t="s">
        <v>7049</v>
      </c>
      <c r="B6970">
        <v>1997</v>
      </c>
      <c r="C6970" t="s">
        <v>56</v>
      </c>
      <c r="D6970" t="s">
        <v>73</v>
      </c>
      <c r="E6970" t="s">
        <v>406</v>
      </c>
      <c r="F6970">
        <v>1</v>
      </c>
    </row>
    <row r="6971" spans="1:6" x14ac:dyDescent="0.35">
      <c r="A6971" t="s">
        <v>7050</v>
      </c>
      <c r="B6971">
        <v>1997</v>
      </c>
      <c r="C6971" t="s">
        <v>56</v>
      </c>
      <c r="D6971" t="s">
        <v>73</v>
      </c>
      <c r="E6971" t="s">
        <v>406</v>
      </c>
      <c r="F6971">
        <v>1</v>
      </c>
    </row>
    <row r="6972" spans="1:6" x14ac:dyDescent="0.35">
      <c r="A6972" t="s">
        <v>7051</v>
      </c>
      <c r="B6972">
        <v>1997</v>
      </c>
      <c r="C6972" t="s">
        <v>56</v>
      </c>
      <c r="D6972" t="s">
        <v>73</v>
      </c>
      <c r="E6972" t="s">
        <v>406</v>
      </c>
      <c r="F6972">
        <v>1</v>
      </c>
    </row>
    <row r="6973" spans="1:6" x14ac:dyDescent="0.35">
      <c r="A6973" t="s">
        <v>7052</v>
      </c>
      <c r="B6973">
        <v>1997</v>
      </c>
      <c r="C6973" t="s">
        <v>56</v>
      </c>
      <c r="D6973" t="s">
        <v>73</v>
      </c>
      <c r="E6973" t="s">
        <v>406</v>
      </c>
      <c r="F6973">
        <v>1</v>
      </c>
    </row>
    <row r="6974" spans="1:6" x14ac:dyDescent="0.35">
      <c r="A6974" t="s">
        <v>7053</v>
      </c>
      <c r="B6974">
        <v>1997</v>
      </c>
      <c r="C6974" t="s">
        <v>56</v>
      </c>
      <c r="D6974" t="s">
        <v>73</v>
      </c>
      <c r="E6974" t="s">
        <v>406</v>
      </c>
      <c r="F6974">
        <v>1</v>
      </c>
    </row>
    <row r="6975" spans="1:6" x14ac:dyDescent="0.35">
      <c r="A6975" t="s">
        <v>7054</v>
      </c>
      <c r="B6975">
        <v>1997</v>
      </c>
      <c r="C6975" t="s">
        <v>56</v>
      </c>
      <c r="D6975" t="s">
        <v>117</v>
      </c>
      <c r="E6975" t="s">
        <v>406</v>
      </c>
      <c r="F6975">
        <v>1</v>
      </c>
    </row>
    <row r="6976" spans="1:6" x14ac:dyDescent="0.35">
      <c r="A6976" t="s">
        <v>7055</v>
      </c>
      <c r="B6976">
        <v>1997</v>
      </c>
      <c r="C6976" t="s">
        <v>56</v>
      </c>
      <c r="D6976" t="s">
        <v>73</v>
      </c>
      <c r="E6976" t="s">
        <v>406</v>
      </c>
      <c r="F6976">
        <v>1</v>
      </c>
    </row>
    <row r="6977" spans="1:6" x14ac:dyDescent="0.35">
      <c r="A6977" t="s">
        <v>7056</v>
      </c>
      <c r="B6977">
        <v>1997</v>
      </c>
      <c r="C6977" t="s">
        <v>56</v>
      </c>
      <c r="D6977" t="s">
        <v>73</v>
      </c>
      <c r="E6977" t="s">
        <v>406</v>
      </c>
      <c r="F6977">
        <v>1</v>
      </c>
    </row>
    <row r="6978" spans="1:6" x14ac:dyDescent="0.35">
      <c r="A6978" t="s">
        <v>7057</v>
      </c>
      <c r="B6978">
        <v>1997</v>
      </c>
      <c r="C6978" t="s">
        <v>56</v>
      </c>
      <c r="D6978" t="s">
        <v>117</v>
      </c>
      <c r="E6978" t="s">
        <v>406</v>
      </c>
      <c r="F6978">
        <v>1</v>
      </c>
    </row>
    <row r="6979" spans="1:6" x14ac:dyDescent="0.35">
      <c r="A6979" t="s">
        <v>7058</v>
      </c>
      <c r="B6979">
        <v>1997</v>
      </c>
      <c r="C6979" t="s">
        <v>56</v>
      </c>
      <c r="D6979" t="s">
        <v>117</v>
      </c>
      <c r="E6979" t="s">
        <v>406</v>
      </c>
      <c r="F6979">
        <v>1</v>
      </c>
    </row>
    <row r="6980" spans="1:6" x14ac:dyDescent="0.35">
      <c r="A6980" t="s">
        <v>7059</v>
      </c>
      <c r="B6980">
        <v>1997</v>
      </c>
      <c r="C6980" t="s">
        <v>56</v>
      </c>
      <c r="D6980" t="s">
        <v>73</v>
      </c>
      <c r="E6980" t="s">
        <v>74</v>
      </c>
      <c r="F6980">
        <v>1</v>
      </c>
    </row>
    <row r="6981" spans="1:6" x14ac:dyDescent="0.35">
      <c r="A6981" t="s">
        <v>7060</v>
      </c>
      <c r="B6981">
        <v>1997</v>
      </c>
      <c r="C6981" t="s">
        <v>56</v>
      </c>
      <c r="D6981" t="s">
        <v>73</v>
      </c>
      <c r="E6981" t="s">
        <v>74</v>
      </c>
      <c r="F6981">
        <v>1</v>
      </c>
    </row>
    <row r="6982" spans="1:6" x14ac:dyDescent="0.35">
      <c r="A6982" t="s">
        <v>7061</v>
      </c>
      <c r="B6982">
        <v>1997</v>
      </c>
      <c r="C6982" t="s">
        <v>56</v>
      </c>
      <c r="D6982" t="s">
        <v>117</v>
      </c>
      <c r="E6982" t="s">
        <v>74</v>
      </c>
      <c r="F6982">
        <v>1</v>
      </c>
    </row>
    <row r="6983" spans="1:6" x14ac:dyDescent="0.35">
      <c r="A6983" t="s">
        <v>7062</v>
      </c>
      <c r="B6983">
        <v>1997</v>
      </c>
      <c r="C6983" t="s">
        <v>56</v>
      </c>
      <c r="D6983" t="s">
        <v>117</v>
      </c>
      <c r="E6983" t="s">
        <v>74</v>
      </c>
      <c r="F6983">
        <v>1</v>
      </c>
    </row>
    <row r="6984" spans="1:6" x14ac:dyDescent="0.35">
      <c r="A6984" t="s">
        <v>7063</v>
      </c>
      <c r="B6984">
        <v>1997</v>
      </c>
      <c r="C6984" t="s">
        <v>56</v>
      </c>
      <c r="D6984" t="s">
        <v>117</v>
      </c>
      <c r="E6984" t="s">
        <v>74</v>
      </c>
      <c r="F6984">
        <v>1</v>
      </c>
    </row>
    <row r="6985" spans="1:6" x14ac:dyDescent="0.35">
      <c r="A6985" t="s">
        <v>7064</v>
      </c>
      <c r="B6985">
        <v>1997</v>
      </c>
      <c r="C6985" t="s">
        <v>56</v>
      </c>
      <c r="D6985" t="s">
        <v>117</v>
      </c>
      <c r="E6985" t="s">
        <v>74</v>
      </c>
      <c r="F6985">
        <v>1</v>
      </c>
    </row>
    <row r="6986" spans="1:6" x14ac:dyDescent="0.35">
      <c r="A6986" t="s">
        <v>7065</v>
      </c>
      <c r="B6986">
        <v>1997</v>
      </c>
      <c r="C6986" t="s">
        <v>56</v>
      </c>
      <c r="D6986" t="s">
        <v>73</v>
      </c>
      <c r="E6986" t="s">
        <v>74</v>
      </c>
      <c r="F6986">
        <v>1</v>
      </c>
    </row>
    <row r="6987" spans="1:6" x14ac:dyDescent="0.35">
      <c r="A6987" t="s">
        <v>7066</v>
      </c>
      <c r="B6987">
        <v>1997</v>
      </c>
      <c r="C6987" t="s">
        <v>56</v>
      </c>
      <c r="D6987" t="s">
        <v>73</v>
      </c>
      <c r="E6987" t="s">
        <v>74</v>
      </c>
      <c r="F6987">
        <v>1</v>
      </c>
    </row>
    <row r="6988" spans="1:6" x14ac:dyDescent="0.35">
      <c r="A6988" t="s">
        <v>7067</v>
      </c>
      <c r="B6988">
        <v>1997</v>
      </c>
      <c r="C6988" t="s">
        <v>56</v>
      </c>
      <c r="D6988" t="s">
        <v>117</v>
      </c>
      <c r="E6988" t="s">
        <v>74</v>
      </c>
      <c r="F6988">
        <v>1</v>
      </c>
    </row>
    <row r="6989" spans="1:6" x14ac:dyDescent="0.35">
      <c r="A6989" t="s">
        <v>7068</v>
      </c>
      <c r="B6989">
        <v>1997</v>
      </c>
      <c r="C6989" t="s">
        <v>56</v>
      </c>
      <c r="D6989" t="s">
        <v>73</v>
      </c>
      <c r="E6989" t="s">
        <v>74</v>
      </c>
      <c r="F6989">
        <v>1</v>
      </c>
    </row>
    <row r="6990" spans="1:6" x14ac:dyDescent="0.35">
      <c r="A6990" t="s">
        <v>7069</v>
      </c>
      <c r="B6990">
        <v>1997</v>
      </c>
      <c r="C6990" t="s">
        <v>56</v>
      </c>
      <c r="D6990" t="s">
        <v>117</v>
      </c>
      <c r="E6990" t="s">
        <v>74</v>
      </c>
      <c r="F6990">
        <v>1</v>
      </c>
    </row>
    <row r="6991" spans="1:6" x14ac:dyDescent="0.35">
      <c r="A6991" t="s">
        <v>7070</v>
      </c>
      <c r="B6991">
        <v>1997</v>
      </c>
      <c r="C6991" t="s">
        <v>56</v>
      </c>
      <c r="D6991" t="s">
        <v>73</v>
      </c>
      <c r="E6991" t="s">
        <v>74</v>
      </c>
      <c r="F6991">
        <v>1</v>
      </c>
    </row>
    <row r="6992" spans="1:6" x14ac:dyDescent="0.35">
      <c r="A6992" t="s">
        <v>7071</v>
      </c>
      <c r="B6992">
        <v>1997</v>
      </c>
      <c r="C6992" t="s">
        <v>56</v>
      </c>
      <c r="D6992" t="s">
        <v>117</v>
      </c>
      <c r="E6992" t="s">
        <v>74</v>
      </c>
      <c r="F6992">
        <v>1</v>
      </c>
    </row>
    <row r="6993" spans="1:6" x14ac:dyDescent="0.35">
      <c r="A6993" t="s">
        <v>7072</v>
      </c>
      <c r="B6993">
        <v>1997</v>
      </c>
      <c r="C6993" t="s">
        <v>56</v>
      </c>
      <c r="D6993" t="s">
        <v>117</v>
      </c>
      <c r="E6993" t="s">
        <v>74</v>
      </c>
      <c r="F6993">
        <v>1</v>
      </c>
    </row>
    <row r="6994" spans="1:6" x14ac:dyDescent="0.35">
      <c r="A6994" t="s">
        <v>7073</v>
      </c>
      <c r="B6994">
        <v>1997</v>
      </c>
      <c r="C6994" t="s">
        <v>56</v>
      </c>
      <c r="D6994" t="s">
        <v>117</v>
      </c>
      <c r="E6994" t="s">
        <v>74</v>
      </c>
      <c r="F6994">
        <v>1</v>
      </c>
    </row>
    <row r="6995" spans="1:6" x14ac:dyDescent="0.35">
      <c r="A6995" t="s">
        <v>7074</v>
      </c>
      <c r="B6995">
        <v>1997</v>
      </c>
      <c r="C6995" t="s">
        <v>56</v>
      </c>
      <c r="D6995" t="s">
        <v>117</v>
      </c>
      <c r="E6995" t="s">
        <v>74</v>
      </c>
      <c r="F6995">
        <v>1</v>
      </c>
    </row>
    <row r="6996" spans="1:6" x14ac:dyDescent="0.35">
      <c r="A6996" t="s">
        <v>7075</v>
      </c>
      <c r="B6996">
        <v>1997</v>
      </c>
      <c r="C6996" t="s">
        <v>56</v>
      </c>
      <c r="D6996" t="s">
        <v>117</v>
      </c>
      <c r="E6996" t="s">
        <v>74</v>
      </c>
      <c r="F6996">
        <v>1</v>
      </c>
    </row>
    <row r="6997" spans="1:6" x14ac:dyDescent="0.35">
      <c r="A6997" t="s">
        <v>7076</v>
      </c>
      <c r="B6997">
        <v>1997</v>
      </c>
      <c r="C6997" t="s">
        <v>56</v>
      </c>
      <c r="D6997" t="s">
        <v>73</v>
      </c>
      <c r="E6997" t="s">
        <v>406</v>
      </c>
      <c r="F6997">
        <v>1</v>
      </c>
    </row>
    <row r="6998" spans="1:6" x14ac:dyDescent="0.35">
      <c r="A6998" t="s">
        <v>7077</v>
      </c>
      <c r="B6998">
        <v>1997</v>
      </c>
      <c r="C6998" t="s">
        <v>56</v>
      </c>
      <c r="D6998" t="s">
        <v>73</v>
      </c>
      <c r="E6998" t="s">
        <v>406</v>
      </c>
      <c r="F6998">
        <v>1</v>
      </c>
    </row>
    <row r="6999" spans="1:6" x14ac:dyDescent="0.35">
      <c r="A6999" t="s">
        <v>7078</v>
      </c>
      <c r="B6999">
        <v>1997</v>
      </c>
      <c r="C6999" t="s">
        <v>56</v>
      </c>
      <c r="D6999" t="s">
        <v>73</v>
      </c>
      <c r="E6999" t="s">
        <v>406</v>
      </c>
      <c r="F6999">
        <v>1</v>
      </c>
    </row>
    <row r="7000" spans="1:6" x14ac:dyDescent="0.35">
      <c r="A7000" t="s">
        <v>7079</v>
      </c>
      <c r="B7000">
        <v>1997</v>
      </c>
      <c r="C7000" t="s">
        <v>56</v>
      </c>
      <c r="D7000" t="s">
        <v>73</v>
      </c>
      <c r="E7000" t="s">
        <v>406</v>
      </c>
      <c r="F7000">
        <v>1</v>
      </c>
    </row>
    <row r="7001" spans="1:6" x14ac:dyDescent="0.35">
      <c r="A7001" t="s">
        <v>7080</v>
      </c>
      <c r="B7001">
        <v>1997</v>
      </c>
      <c r="C7001" t="s">
        <v>56</v>
      </c>
      <c r="D7001" t="s">
        <v>73</v>
      </c>
      <c r="E7001" t="s">
        <v>406</v>
      </c>
      <c r="F7001">
        <v>1</v>
      </c>
    </row>
    <row r="7002" spans="1:6" x14ac:dyDescent="0.35">
      <c r="A7002" t="s">
        <v>7081</v>
      </c>
      <c r="B7002">
        <v>1997</v>
      </c>
      <c r="C7002" t="s">
        <v>54</v>
      </c>
      <c r="D7002" t="s">
        <v>73</v>
      </c>
      <c r="E7002" t="s">
        <v>484</v>
      </c>
      <c r="F7002">
        <v>1</v>
      </c>
    </row>
    <row r="7003" spans="1:6" x14ac:dyDescent="0.35">
      <c r="A7003" t="s">
        <v>7082</v>
      </c>
      <c r="B7003">
        <v>1997</v>
      </c>
      <c r="C7003" t="s">
        <v>54</v>
      </c>
      <c r="D7003" t="s">
        <v>73</v>
      </c>
      <c r="E7003" t="s">
        <v>74</v>
      </c>
      <c r="F7003">
        <v>1</v>
      </c>
    </row>
    <row r="7004" spans="1:6" x14ac:dyDescent="0.35">
      <c r="A7004" t="s">
        <v>7083</v>
      </c>
      <c r="B7004">
        <v>1997</v>
      </c>
      <c r="C7004" t="s">
        <v>54</v>
      </c>
      <c r="D7004" t="s">
        <v>73</v>
      </c>
      <c r="E7004" t="s">
        <v>74</v>
      </c>
      <c r="F7004">
        <v>1</v>
      </c>
    </row>
    <row r="7005" spans="1:6" x14ac:dyDescent="0.35">
      <c r="A7005" t="s">
        <v>7084</v>
      </c>
      <c r="B7005">
        <v>1997</v>
      </c>
      <c r="C7005" t="s">
        <v>54</v>
      </c>
      <c r="D7005" t="s">
        <v>73</v>
      </c>
      <c r="E7005" t="s">
        <v>74</v>
      </c>
      <c r="F7005">
        <v>1</v>
      </c>
    </row>
    <row r="7006" spans="1:6" x14ac:dyDescent="0.35">
      <c r="A7006" t="s">
        <v>7085</v>
      </c>
      <c r="B7006">
        <v>1997</v>
      </c>
      <c r="C7006" t="s">
        <v>56</v>
      </c>
      <c r="D7006" t="s">
        <v>441</v>
      </c>
      <c r="E7006" t="s">
        <v>484</v>
      </c>
      <c r="F7006">
        <v>1</v>
      </c>
    </row>
    <row r="7007" spans="1:6" x14ac:dyDescent="0.35">
      <c r="A7007" t="s">
        <v>7086</v>
      </c>
      <c r="B7007">
        <v>1997</v>
      </c>
      <c r="C7007" t="s">
        <v>56</v>
      </c>
      <c r="D7007" t="s">
        <v>441</v>
      </c>
      <c r="E7007" t="s">
        <v>484</v>
      </c>
      <c r="F7007">
        <v>1</v>
      </c>
    </row>
    <row r="7008" spans="1:6" x14ac:dyDescent="0.35">
      <c r="A7008" t="s">
        <v>7087</v>
      </c>
      <c r="B7008">
        <v>1997</v>
      </c>
      <c r="C7008" t="s">
        <v>56</v>
      </c>
      <c r="D7008" t="s">
        <v>73</v>
      </c>
      <c r="E7008" t="s">
        <v>484</v>
      </c>
      <c r="F7008">
        <v>1</v>
      </c>
    </row>
    <row r="7009" spans="1:6" x14ac:dyDescent="0.35">
      <c r="A7009" t="s">
        <v>7088</v>
      </c>
      <c r="B7009">
        <v>1997</v>
      </c>
      <c r="C7009" t="s">
        <v>56</v>
      </c>
      <c r="D7009" t="s">
        <v>73</v>
      </c>
      <c r="E7009" t="s">
        <v>484</v>
      </c>
      <c r="F7009">
        <v>1</v>
      </c>
    </row>
    <row r="7010" spans="1:6" x14ac:dyDescent="0.35">
      <c r="A7010" t="s">
        <v>7089</v>
      </c>
      <c r="B7010">
        <v>1997</v>
      </c>
      <c r="C7010" t="s">
        <v>56</v>
      </c>
      <c r="D7010" t="s">
        <v>73</v>
      </c>
      <c r="E7010" t="s">
        <v>484</v>
      </c>
      <c r="F7010">
        <v>1</v>
      </c>
    </row>
    <row r="7011" spans="1:6" x14ac:dyDescent="0.35">
      <c r="A7011" t="s">
        <v>7090</v>
      </c>
      <c r="B7011">
        <v>1997</v>
      </c>
      <c r="C7011" t="s">
        <v>54</v>
      </c>
      <c r="D7011" t="s">
        <v>73</v>
      </c>
      <c r="E7011" t="s">
        <v>484</v>
      </c>
      <c r="F7011">
        <v>1</v>
      </c>
    </row>
    <row r="7012" spans="1:6" x14ac:dyDescent="0.35">
      <c r="A7012" t="s">
        <v>7091</v>
      </c>
      <c r="B7012">
        <v>1997</v>
      </c>
      <c r="C7012" t="s">
        <v>54</v>
      </c>
      <c r="D7012" t="s">
        <v>73</v>
      </c>
      <c r="E7012" t="s">
        <v>484</v>
      </c>
      <c r="F7012">
        <v>1</v>
      </c>
    </row>
    <row r="7013" spans="1:6" x14ac:dyDescent="0.35">
      <c r="A7013" t="s">
        <v>7092</v>
      </c>
      <c r="B7013">
        <v>1997</v>
      </c>
      <c r="C7013" t="s">
        <v>54</v>
      </c>
      <c r="D7013" t="s">
        <v>73</v>
      </c>
      <c r="E7013" t="s">
        <v>484</v>
      </c>
      <c r="F7013">
        <v>1</v>
      </c>
    </row>
    <row r="7014" spans="1:6" x14ac:dyDescent="0.35">
      <c r="A7014" t="s">
        <v>7093</v>
      </c>
      <c r="B7014">
        <v>1997</v>
      </c>
      <c r="C7014" t="s">
        <v>54</v>
      </c>
      <c r="D7014" t="s">
        <v>73</v>
      </c>
      <c r="E7014" t="s">
        <v>484</v>
      </c>
      <c r="F7014">
        <v>1</v>
      </c>
    </row>
    <row r="7015" spans="1:6" x14ac:dyDescent="0.35">
      <c r="A7015" t="s">
        <v>7094</v>
      </c>
      <c r="B7015">
        <v>1997</v>
      </c>
      <c r="C7015" t="s">
        <v>54</v>
      </c>
      <c r="D7015" t="s">
        <v>73</v>
      </c>
      <c r="E7015" t="s">
        <v>484</v>
      </c>
      <c r="F7015">
        <v>1</v>
      </c>
    </row>
    <row r="7016" spans="1:6" x14ac:dyDescent="0.35">
      <c r="A7016" t="s">
        <v>7095</v>
      </c>
      <c r="B7016">
        <v>1997</v>
      </c>
      <c r="C7016" t="s">
        <v>55</v>
      </c>
      <c r="D7016" t="s">
        <v>73</v>
      </c>
      <c r="E7016" t="s">
        <v>484</v>
      </c>
      <c r="F7016">
        <v>1</v>
      </c>
    </row>
    <row r="7017" spans="1:6" x14ac:dyDescent="0.35">
      <c r="A7017" t="s">
        <v>7096</v>
      </c>
      <c r="B7017">
        <v>1997</v>
      </c>
      <c r="C7017" t="s">
        <v>55</v>
      </c>
      <c r="D7017" t="s">
        <v>73</v>
      </c>
      <c r="E7017" t="s">
        <v>484</v>
      </c>
      <c r="F7017">
        <v>1</v>
      </c>
    </row>
    <row r="7018" spans="1:6" x14ac:dyDescent="0.35">
      <c r="A7018" t="s">
        <v>7097</v>
      </c>
      <c r="B7018">
        <v>1997</v>
      </c>
      <c r="C7018" t="s">
        <v>55</v>
      </c>
      <c r="D7018" t="s">
        <v>117</v>
      </c>
      <c r="E7018" t="s">
        <v>484</v>
      </c>
      <c r="F7018">
        <v>0</v>
      </c>
    </row>
    <row r="7019" spans="1:6" x14ac:dyDescent="0.35">
      <c r="A7019" t="s">
        <v>7098</v>
      </c>
      <c r="B7019">
        <v>1997</v>
      </c>
      <c r="C7019" t="s">
        <v>55</v>
      </c>
      <c r="D7019" t="s">
        <v>73</v>
      </c>
      <c r="E7019" t="s">
        <v>484</v>
      </c>
      <c r="F7019">
        <v>1</v>
      </c>
    </row>
    <row r="7020" spans="1:6" x14ac:dyDescent="0.35">
      <c r="A7020" t="s">
        <v>7099</v>
      </c>
      <c r="B7020">
        <v>1997</v>
      </c>
      <c r="C7020" t="s">
        <v>55</v>
      </c>
      <c r="D7020" t="s">
        <v>73</v>
      </c>
      <c r="E7020" t="s">
        <v>484</v>
      </c>
      <c r="F7020">
        <v>1</v>
      </c>
    </row>
    <row r="7021" spans="1:6" x14ac:dyDescent="0.35">
      <c r="A7021" t="s">
        <v>7100</v>
      </c>
      <c r="B7021">
        <v>1997</v>
      </c>
      <c r="C7021" t="s">
        <v>54</v>
      </c>
      <c r="D7021" t="s">
        <v>73</v>
      </c>
      <c r="E7021" t="s">
        <v>74</v>
      </c>
      <c r="F7021">
        <v>1</v>
      </c>
    </row>
    <row r="7022" spans="1:6" x14ac:dyDescent="0.35">
      <c r="A7022" t="s">
        <v>7101</v>
      </c>
      <c r="B7022">
        <v>1997</v>
      </c>
      <c r="C7022" t="s">
        <v>54</v>
      </c>
      <c r="D7022" t="s">
        <v>73</v>
      </c>
      <c r="E7022" t="s">
        <v>74</v>
      </c>
      <c r="F7022">
        <v>1</v>
      </c>
    </row>
    <row r="7023" spans="1:6" x14ac:dyDescent="0.35">
      <c r="A7023" t="s">
        <v>7102</v>
      </c>
      <c r="B7023">
        <v>1997</v>
      </c>
      <c r="C7023" t="s">
        <v>56</v>
      </c>
      <c r="D7023" t="s">
        <v>73</v>
      </c>
      <c r="E7023" t="s">
        <v>74</v>
      </c>
      <c r="F7023">
        <v>1</v>
      </c>
    </row>
    <row r="7024" spans="1:6" x14ac:dyDescent="0.35">
      <c r="A7024" t="s">
        <v>7103</v>
      </c>
      <c r="B7024">
        <v>1997</v>
      </c>
      <c r="C7024" t="s">
        <v>56</v>
      </c>
      <c r="D7024" t="s">
        <v>73</v>
      </c>
      <c r="E7024" t="s">
        <v>74</v>
      </c>
      <c r="F7024">
        <v>1</v>
      </c>
    </row>
    <row r="7025" spans="1:6" x14ac:dyDescent="0.35">
      <c r="A7025" t="s">
        <v>7104</v>
      </c>
      <c r="B7025">
        <v>1997</v>
      </c>
      <c r="C7025" t="s">
        <v>56</v>
      </c>
      <c r="D7025" t="s">
        <v>73</v>
      </c>
      <c r="E7025" t="s">
        <v>74</v>
      </c>
      <c r="F7025">
        <v>1</v>
      </c>
    </row>
    <row r="7026" spans="1:6" x14ac:dyDescent="0.35">
      <c r="A7026" t="s">
        <v>7105</v>
      </c>
      <c r="B7026">
        <v>1997</v>
      </c>
      <c r="C7026" t="s">
        <v>56</v>
      </c>
      <c r="D7026" t="s">
        <v>73</v>
      </c>
      <c r="E7026" t="s">
        <v>74</v>
      </c>
      <c r="F7026">
        <v>1</v>
      </c>
    </row>
    <row r="7027" spans="1:6" x14ac:dyDescent="0.35">
      <c r="A7027" t="s">
        <v>7106</v>
      </c>
      <c r="B7027">
        <v>1997</v>
      </c>
      <c r="C7027" t="s">
        <v>56</v>
      </c>
      <c r="D7027" t="s">
        <v>441</v>
      </c>
      <c r="E7027" t="s">
        <v>74</v>
      </c>
      <c r="F7027">
        <v>1</v>
      </c>
    </row>
    <row r="7028" spans="1:6" x14ac:dyDescent="0.35">
      <c r="A7028" t="s">
        <v>7107</v>
      </c>
      <c r="B7028">
        <v>1997</v>
      </c>
      <c r="C7028" t="s">
        <v>56</v>
      </c>
      <c r="D7028" t="s">
        <v>73</v>
      </c>
      <c r="E7028" t="s">
        <v>74</v>
      </c>
      <c r="F7028">
        <v>1</v>
      </c>
    </row>
    <row r="7029" spans="1:6" x14ac:dyDescent="0.35">
      <c r="A7029" t="s">
        <v>7108</v>
      </c>
      <c r="B7029">
        <v>1997</v>
      </c>
      <c r="C7029" t="s">
        <v>56</v>
      </c>
      <c r="D7029" t="s">
        <v>73</v>
      </c>
      <c r="E7029" t="s">
        <v>74</v>
      </c>
      <c r="F7029">
        <v>1</v>
      </c>
    </row>
    <row r="7030" spans="1:6" x14ac:dyDescent="0.35">
      <c r="A7030" t="s">
        <v>7109</v>
      </c>
      <c r="B7030">
        <v>1997</v>
      </c>
      <c r="C7030" t="s">
        <v>56</v>
      </c>
      <c r="D7030" t="s">
        <v>117</v>
      </c>
      <c r="E7030" t="s">
        <v>74</v>
      </c>
      <c r="F7030">
        <v>1</v>
      </c>
    </row>
    <row r="7031" spans="1:6" x14ac:dyDescent="0.35">
      <c r="A7031" t="s">
        <v>7110</v>
      </c>
      <c r="B7031">
        <v>1997</v>
      </c>
      <c r="C7031" t="s">
        <v>56</v>
      </c>
      <c r="D7031" t="s">
        <v>73</v>
      </c>
      <c r="E7031" t="s">
        <v>74</v>
      </c>
      <c r="F7031">
        <v>1</v>
      </c>
    </row>
    <row r="7032" spans="1:6" x14ac:dyDescent="0.35">
      <c r="A7032" t="s">
        <v>7111</v>
      </c>
      <c r="B7032">
        <v>1997</v>
      </c>
      <c r="C7032" t="s">
        <v>56</v>
      </c>
      <c r="D7032" t="s">
        <v>73</v>
      </c>
      <c r="E7032" t="s">
        <v>74</v>
      </c>
      <c r="F7032">
        <v>1</v>
      </c>
    </row>
    <row r="7033" spans="1:6" x14ac:dyDescent="0.35">
      <c r="A7033" t="s">
        <v>7112</v>
      </c>
      <c r="B7033">
        <v>1997</v>
      </c>
      <c r="C7033" t="s">
        <v>56</v>
      </c>
      <c r="D7033" t="s">
        <v>117</v>
      </c>
      <c r="E7033" t="s">
        <v>74</v>
      </c>
      <c r="F7033">
        <v>1</v>
      </c>
    </row>
    <row r="7034" spans="1:6" x14ac:dyDescent="0.35">
      <c r="A7034" t="s">
        <v>7113</v>
      </c>
      <c r="B7034">
        <v>1997</v>
      </c>
      <c r="C7034" t="s">
        <v>56</v>
      </c>
      <c r="D7034" t="s">
        <v>73</v>
      </c>
      <c r="E7034" t="s">
        <v>74</v>
      </c>
      <c r="F7034">
        <v>1</v>
      </c>
    </row>
    <row r="7035" spans="1:6" x14ac:dyDescent="0.35">
      <c r="A7035" t="s">
        <v>7114</v>
      </c>
      <c r="B7035">
        <v>1997</v>
      </c>
      <c r="C7035" t="s">
        <v>56</v>
      </c>
      <c r="D7035" t="s">
        <v>73</v>
      </c>
      <c r="E7035" t="s">
        <v>74</v>
      </c>
      <c r="F7035">
        <v>1</v>
      </c>
    </row>
    <row r="7036" spans="1:6" x14ac:dyDescent="0.35">
      <c r="A7036" t="s">
        <v>7115</v>
      </c>
      <c r="B7036">
        <v>1997</v>
      </c>
      <c r="C7036" t="s">
        <v>56</v>
      </c>
      <c r="D7036" t="s">
        <v>73</v>
      </c>
      <c r="E7036" t="s">
        <v>74</v>
      </c>
      <c r="F7036">
        <v>1</v>
      </c>
    </row>
    <row r="7037" spans="1:6" x14ac:dyDescent="0.35">
      <c r="A7037" t="s">
        <v>7116</v>
      </c>
      <c r="B7037">
        <v>1997</v>
      </c>
      <c r="C7037" t="s">
        <v>56</v>
      </c>
      <c r="D7037" t="s">
        <v>73</v>
      </c>
      <c r="E7037" t="s">
        <v>74</v>
      </c>
      <c r="F7037">
        <v>1</v>
      </c>
    </row>
    <row r="7038" spans="1:6" x14ac:dyDescent="0.35">
      <c r="A7038" t="s">
        <v>7117</v>
      </c>
      <c r="B7038">
        <v>1997</v>
      </c>
      <c r="C7038" t="s">
        <v>56</v>
      </c>
      <c r="D7038" t="s">
        <v>117</v>
      </c>
      <c r="E7038" t="s">
        <v>74</v>
      </c>
      <c r="F7038">
        <v>1</v>
      </c>
    </row>
    <row r="7039" spans="1:6" x14ac:dyDescent="0.35">
      <c r="A7039" t="s">
        <v>7118</v>
      </c>
      <c r="B7039">
        <v>1997</v>
      </c>
      <c r="C7039" t="s">
        <v>56</v>
      </c>
      <c r="D7039" t="s">
        <v>117</v>
      </c>
      <c r="E7039" t="s">
        <v>74</v>
      </c>
      <c r="F7039">
        <v>1</v>
      </c>
    </row>
    <row r="7040" spans="1:6" x14ac:dyDescent="0.35">
      <c r="A7040" t="s">
        <v>7119</v>
      </c>
      <c r="B7040">
        <v>1997</v>
      </c>
      <c r="C7040" t="s">
        <v>56</v>
      </c>
      <c r="D7040" t="s">
        <v>73</v>
      </c>
      <c r="E7040" t="s">
        <v>74</v>
      </c>
      <c r="F7040">
        <v>1</v>
      </c>
    </row>
    <row r="7041" spans="1:6" x14ac:dyDescent="0.35">
      <c r="A7041" t="s">
        <v>7120</v>
      </c>
      <c r="B7041">
        <v>1997</v>
      </c>
      <c r="C7041" t="s">
        <v>56</v>
      </c>
      <c r="D7041" t="s">
        <v>117</v>
      </c>
      <c r="E7041" t="s">
        <v>74</v>
      </c>
      <c r="F7041">
        <v>1</v>
      </c>
    </row>
    <row r="7042" spans="1:6" x14ac:dyDescent="0.35">
      <c r="A7042" t="s">
        <v>7121</v>
      </c>
      <c r="B7042">
        <v>1997</v>
      </c>
      <c r="C7042" t="s">
        <v>56</v>
      </c>
      <c r="D7042" t="s">
        <v>117</v>
      </c>
      <c r="E7042" t="s">
        <v>74</v>
      </c>
      <c r="F7042">
        <v>1</v>
      </c>
    </row>
    <row r="7043" spans="1:6" x14ac:dyDescent="0.35">
      <c r="A7043" t="s">
        <v>7122</v>
      </c>
      <c r="B7043">
        <v>1997</v>
      </c>
      <c r="C7043" t="s">
        <v>56</v>
      </c>
      <c r="D7043" t="s">
        <v>73</v>
      </c>
      <c r="E7043" t="s">
        <v>74</v>
      </c>
      <c r="F7043">
        <v>1</v>
      </c>
    </row>
    <row r="7044" spans="1:6" x14ac:dyDescent="0.35">
      <c r="A7044" t="s">
        <v>7123</v>
      </c>
      <c r="B7044">
        <v>1997</v>
      </c>
      <c r="C7044" t="s">
        <v>56</v>
      </c>
      <c r="D7044" t="s">
        <v>73</v>
      </c>
      <c r="E7044" t="s">
        <v>74</v>
      </c>
      <c r="F7044">
        <v>1</v>
      </c>
    </row>
    <row r="7045" spans="1:6" x14ac:dyDescent="0.35">
      <c r="A7045" t="s">
        <v>7124</v>
      </c>
      <c r="B7045">
        <v>1997</v>
      </c>
      <c r="C7045" t="s">
        <v>56</v>
      </c>
      <c r="D7045" t="s">
        <v>117</v>
      </c>
      <c r="E7045" t="s">
        <v>74</v>
      </c>
      <c r="F7045">
        <v>1</v>
      </c>
    </row>
    <row r="7046" spans="1:6" x14ac:dyDescent="0.35">
      <c r="A7046" t="s">
        <v>7125</v>
      </c>
      <c r="B7046">
        <v>1997</v>
      </c>
      <c r="C7046" t="s">
        <v>55</v>
      </c>
      <c r="D7046" t="s">
        <v>73</v>
      </c>
      <c r="E7046" t="s">
        <v>406</v>
      </c>
      <c r="F7046">
        <v>1</v>
      </c>
    </row>
    <row r="7047" spans="1:6" x14ac:dyDescent="0.35">
      <c r="A7047" t="s">
        <v>7126</v>
      </c>
      <c r="B7047">
        <v>1997</v>
      </c>
      <c r="C7047" t="s">
        <v>55</v>
      </c>
      <c r="D7047" t="s">
        <v>73</v>
      </c>
      <c r="E7047" t="s">
        <v>406</v>
      </c>
      <c r="F7047">
        <v>1</v>
      </c>
    </row>
    <row r="7048" spans="1:6" x14ac:dyDescent="0.35">
      <c r="A7048" t="s">
        <v>7127</v>
      </c>
      <c r="B7048">
        <v>1997</v>
      </c>
      <c r="C7048" t="s">
        <v>56</v>
      </c>
      <c r="D7048" t="s">
        <v>73</v>
      </c>
      <c r="E7048" t="s">
        <v>406</v>
      </c>
      <c r="F7048">
        <v>1</v>
      </c>
    </row>
    <row r="7049" spans="1:6" x14ac:dyDescent="0.35">
      <c r="A7049" t="s">
        <v>7128</v>
      </c>
      <c r="B7049">
        <v>1997</v>
      </c>
      <c r="C7049" t="s">
        <v>56</v>
      </c>
      <c r="D7049" t="s">
        <v>73</v>
      </c>
      <c r="E7049" t="s">
        <v>406</v>
      </c>
      <c r="F7049">
        <v>1</v>
      </c>
    </row>
    <row r="7050" spans="1:6" x14ac:dyDescent="0.35">
      <c r="A7050" t="s">
        <v>7129</v>
      </c>
      <c r="B7050">
        <v>1997</v>
      </c>
      <c r="C7050" t="s">
        <v>56</v>
      </c>
      <c r="D7050" t="s">
        <v>117</v>
      </c>
      <c r="E7050" t="s">
        <v>406</v>
      </c>
      <c r="F7050">
        <v>1</v>
      </c>
    </row>
    <row r="7051" spans="1:6" x14ac:dyDescent="0.35">
      <c r="A7051" t="s">
        <v>7130</v>
      </c>
      <c r="B7051">
        <v>1997</v>
      </c>
      <c r="C7051" t="s">
        <v>56</v>
      </c>
      <c r="D7051" t="s">
        <v>73</v>
      </c>
      <c r="E7051" t="s">
        <v>406</v>
      </c>
      <c r="F7051">
        <v>1</v>
      </c>
    </row>
    <row r="7052" spans="1:6" x14ac:dyDescent="0.35">
      <c r="A7052" t="s">
        <v>7131</v>
      </c>
      <c r="B7052">
        <v>1997</v>
      </c>
      <c r="C7052" t="s">
        <v>56</v>
      </c>
      <c r="D7052" t="s">
        <v>117</v>
      </c>
      <c r="E7052" t="s">
        <v>406</v>
      </c>
      <c r="F7052">
        <v>1</v>
      </c>
    </row>
    <row r="7053" spans="1:6" x14ac:dyDescent="0.35">
      <c r="A7053" t="s">
        <v>7132</v>
      </c>
      <c r="B7053">
        <v>1997</v>
      </c>
      <c r="C7053" t="s">
        <v>56</v>
      </c>
      <c r="D7053" t="s">
        <v>73</v>
      </c>
      <c r="E7053" t="s">
        <v>406</v>
      </c>
      <c r="F7053">
        <v>1</v>
      </c>
    </row>
    <row r="7054" spans="1:6" x14ac:dyDescent="0.35">
      <c r="A7054" t="s">
        <v>7133</v>
      </c>
      <c r="B7054">
        <v>1997</v>
      </c>
      <c r="C7054" t="s">
        <v>56</v>
      </c>
      <c r="D7054" t="s">
        <v>117</v>
      </c>
      <c r="E7054" t="s">
        <v>406</v>
      </c>
      <c r="F7054">
        <v>1</v>
      </c>
    </row>
    <row r="7055" spans="1:6" x14ac:dyDescent="0.35">
      <c r="A7055" t="s">
        <v>7134</v>
      </c>
      <c r="B7055">
        <v>1997</v>
      </c>
      <c r="C7055" t="s">
        <v>56</v>
      </c>
      <c r="D7055" t="s">
        <v>441</v>
      </c>
      <c r="E7055" t="s">
        <v>406</v>
      </c>
      <c r="F7055">
        <v>1</v>
      </c>
    </row>
    <row r="7056" spans="1:6" x14ac:dyDescent="0.35">
      <c r="A7056" t="s">
        <v>7135</v>
      </c>
      <c r="B7056">
        <v>1997</v>
      </c>
      <c r="C7056" t="s">
        <v>56</v>
      </c>
      <c r="D7056" t="s">
        <v>73</v>
      </c>
      <c r="E7056" t="s">
        <v>406</v>
      </c>
      <c r="F7056">
        <v>1</v>
      </c>
    </row>
    <row r="7057" spans="1:6" x14ac:dyDescent="0.35">
      <c r="A7057" t="s">
        <v>7136</v>
      </c>
      <c r="B7057">
        <v>1997</v>
      </c>
      <c r="C7057" t="s">
        <v>56</v>
      </c>
      <c r="D7057" t="s">
        <v>73</v>
      </c>
      <c r="E7057" t="s">
        <v>406</v>
      </c>
      <c r="F7057">
        <v>1</v>
      </c>
    </row>
    <row r="7058" spans="1:6" x14ac:dyDescent="0.35">
      <c r="A7058" t="s">
        <v>7137</v>
      </c>
      <c r="B7058">
        <v>1997</v>
      </c>
      <c r="C7058" t="s">
        <v>56</v>
      </c>
      <c r="D7058" t="s">
        <v>73</v>
      </c>
      <c r="E7058" t="s">
        <v>406</v>
      </c>
      <c r="F7058">
        <v>1</v>
      </c>
    </row>
    <row r="7059" spans="1:6" x14ac:dyDescent="0.35">
      <c r="A7059" t="s">
        <v>7138</v>
      </c>
      <c r="B7059">
        <v>1997</v>
      </c>
      <c r="C7059" t="s">
        <v>56</v>
      </c>
      <c r="D7059" t="s">
        <v>441</v>
      </c>
      <c r="E7059" t="s">
        <v>406</v>
      </c>
      <c r="F7059">
        <v>1</v>
      </c>
    </row>
    <row r="7060" spans="1:6" x14ac:dyDescent="0.35">
      <c r="A7060" t="s">
        <v>7139</v>
      </c>
      <c r="B7060">
        <v>1997</v>
      </c>
      <c r="C7060" t="s">
        <v>56</v>
      </c>
      <c r="D7060" t="s">
        <v>73</v>
      </c>
      <c r="E7060" t="s">
        <v>406</v>
      </c>
      <c r="F7060">
        <v>1</v>
      </c>
    </row>
    <row r="7061" spans="1:6" x14ac:dyDescent="0.35">
      <c r="A7061" t="s">
        <v>7140</v>
      </c>
      <c r="B7061">
        <v>1997</v>
      </c>
      <c r="C7061" t="s">
        <v>56</v>
      </c>
      <c r="D7061" t="s">
        <v>73</v>
      </c>
      <c r="E7061" t="s">
        <v>406</v>
      </c>
      <c r="F7061">
        <v>1</v>
      </c>
    </row>
    <row r="7062" spans="1:6" x14ac:dyDescent="0.35">
      <c r="A7062" t="s">
        <v>7141</v>
      </c>
      <c r="B7062">
        <v>1997</v>
      </c>
      <c r="C7062" t="s">
        <v>56</v>
      </c>
      <c r="D7062" t="s">
        <v>117</v>
      </c>
      <c r="E7062" t="s">
        <v>406</v>
      </c>
      <c r="F7062">
        <v>1</v>
      </c>
    </row>
    <row r="7063" spans="1:6" x14ac:dyDescent="0.35">
      <c r="A7063" t="s">
        <v>7142</v>
      </c>
      <c r="B7063">
        <v>1997</v>
      </c>
      <c r="C7063" t="s">
        <v>56</v>
      </c>
      <c r="D7063" t="s">
        <v>117</v>
      </c>
      <c r="E7063" t="s">
        <v>406</v>
      </c>
      <c r="F7063">
        <v>1</v>
      </c>
    </row>
    <row r="7064" spans="1:6" x14ac:dyDescent="0.35">
      <c r="A7064" t="s">
        <v>7143</v>
      </c>
      <c r="B7064">
        <v>1997</v>
      </c>
      <c r="C7064" t="s">
        <v>56</v>
      </c>
      <c r="D7064" t="s">
        <v>73</v>
      </c>
      <c r="E7064" t="s">
        <v>406</v>
      </c>
      <c r="F7064">
        <v>1</v>
      </c>
    </row>
    <row r="7065" spans="1:6" x14ac:dyDescent="0.35">
      <c r="A7065" t="s">
        <v>7144</v>
      </c>
      <c r="B7065">
        <v>1997</v>
      </c>
      <c r="C7065" t="s">
        <v>56</v>
      </c>
      <c r="D7065" t="s">
        <v>117</v>
      </c>
      <c r="E7065" t="s">
        <v>406</v>
      </c>
      <c r="F7065">
        <v>1</v>
      </c>
    </row>
    <row r="7066" spans="1:6" x14ac:dyDescent="0.35">
      <c r="A7066" t="s">
        <v>7145</v>
      </c>
      <c r="B7066">
        <v>1997</v>
      </c>
      <c r="C7066" t="s">
        <v>56</v>
      </c>
      <c r="D7066" t="s">
        <v>73</v>
      </c>
      <c r="E7066" t="s">
        <v>406</v>
      </c>
      <c r="F7066">
        <v>1</v>
      </c>
    </row>
    <row r="7067" spans="1:6" x14ac:dyDescent="0.35">
      <c r="A7067" t="s">
        <v>7146</v>
      </c>
      <c r="B7067">
        <v>1997</v>
      </c>
      <c r="C7067" t="s">
        <v>56</v>
      </c>
      <c r="D7067" t="s">
        <v>73</v>
      </c>
      <c r="E7067" t="s">
        <v>406</v>
      </c>
      <c r="F7067">
        <v>1</v>
      </c>
    </row>
    <row r="7068" spans="1:6" x14ac:dyDescent="0.35">
      <c r="A7068" t="s">
        <v>7147</v>
      </c>
      <c r="B7068">
        <v>1997</v>
      </c>
      <c r="C7068" t="s">
        <v>56</v>
      </c>
      <c r="D7068" t="s">
        <v>73</v>
      </c>
      <c r="E7068" t="s">
        <v>406</v>
      </c>
      <c r="F7068">
        <v>1</v>
      </c>
    </row>
    <row r="7069" spans="1:6" x14ac:dyDescent="0.35">
      <c r="A7069" t="s">
        <v>7148</v>
      </c>
      <c r="B7069">
        <v>1997</v>
      </c>
      <c r="C7069" t="s">
        <v>56</v>
      </c>
      <c r="D7069" t="s">
        <v>73</v>
      </c>
      <c r="E7069" t="s">
        <v>406</v>
      </c>
      <c r="F7069">
        <v>1</v>
      </c>
    </row>
    <row r="7070" spans="1:6" x14ac:dyDescent="0.35">
      <c r="A7070" t="s">
        <v>7149</v>
      </c>
      <c r="B7070">
        <v>1997</v>
      </c>
      <c r="C7070" t="s">
        <v>56</v>
      </c>
      <c r="D7070" t="s">
        <v>117</v>
      </c>
      <c r="E7070" t="s">
        <v>406</v>
      </c>
      <c r="F7070">
        <v>1</v>
      </c>
    </row>
    <row r="7071" spans="1:6" x14ac:dyDescent="0.35">
      <c r="A7071" t="s">
        <v>7150</v>
      </c>
      <c r="B7071">
        <v>1997</v>
      </c>
      <c r="C7071" t="s">
        <v>56</v>
      </c>
      <c r="D7071" t="s">
        <v>73</v>
      </c>
      <c r="E7071" t="s">
        <v>406</v>
      </c>
      <c r="F7071">
        <v>1</v>
      </c>
    </row>
    <row r="7072" spans="1:6" x14ac:dyDescent="0.35">
      <c r="A7072" t="s">
        <v>7151</v>
      </c>
      <c r="B7072">
        <v>1997</v>
      </c>
      <c r="C7072" t="s">
        <v>54</v>
      </c>
      <c r="D7072" t="s">
        <v>73</v>
      </c>
      <c r="E7072" t="s">
        <v>406</v>
      </c>
      <c r="F7072">
        <v>1</v>
      </c>
    </row>
    <row r="7073" spans="1:6" x14ac:dyDescent="0.35">
      <c r="A7073" t="s">
        <v>7152</v>
      </c>
      <c r="B7073">
        <v>1997</v>
      </c>
      <c r="C7073" t="s">
        <v>56</v>
      </c>
      <c r="D7073" t="s">
        <v>73</v>
      </c>
      <c r="E7073" t="s">
        <v>406</v>
      </c>
      <c r="F7073">
        <v>1</v>
      </c>
    </row>
    <row r="7074" spans="1:6" x14ac:dyDescent="0.35">
      <c r="A7074" t="s">
        <v>7153</v>
      </c>
      <c r="B7074">
        <v>1997</v>
      </c>
      <c r="C7074" t="s">
        <v>56</v>
      </c>
      <c r="D7074" t="s">
        <v>73</v>
      </c>
      <c r="E7074" t="s">
        <v>406</v>
      </c>
      <c r="F7074">
        <v>1</v>
      </c>
    </row>
    <row r="7075" spans="1:6" x14ac:dyDescent="0.35">
      <c r="A7075" t="s">
        <v>7154</v>
      </c>
      <c r="B7075">
        <v>1997</v>
      </c>
      <c r="C7075" t="s">
        <v>56</v>
      </c>
      <c r="D7075" t="s">
        <v>117</v>
      </c>
      <c r="E7075" t="s">
        <v>406</v>
      </c>
      <c r="F7075">
        <v>1</v>
      </c>
    </row>
    <row r="7076" spans="1:6" x14ac:dyDescent="0.35">
      <c r="A7076" t="s">
        <v>7155</v>
      </c>
      <c r="B7076">
        <v>1997</v>
      </c>
      <c r="C7076" t="s">
        <v>56</v>
      </c>
      <c r="D7076" t="s">
        <v>117</v>
      </c>
      <c r="E7076" t="s">
        <v>406</v>
      </c>
      <c r="F7076">
        <v>1</v>
      </c>
    </row>
    <row r="7077" spans="1:6" x14ac:dyDescent="0.35">
      <c r="A7077" t="s">
        <v>7156</v>
      </c>
      <c r="B7077">
        <v>1997</v>
      </c>
      <c r="C7077" t="s">
        <v>56</v>
      </c>
      <c r="D7077" t="s">
        <v>73</v>
      </c>
      <c r="E7077" t="s">
        <v>406</v>
      </c>
      <c r="F7077">
        <v>1</v>
      </c>
    </row>
    <row r="7078" spans="1:6" x14ac:dyDescent="0.35">
      <c r="A7078" t="s">
        <v>7157</v>
      </c>
      <c r="B7078">
        <v>1997</v>
      </c>
      <c r="C7078" t="s">
        <v>56</v>
      </c>
      <c r="D7078" t="s">
        <v>117</v>
      </c>
      <c r="E7078" t="s">
        <v>406</v>
      </c>
      <c r="F7078">
        <v>1</v>
      </c>
    </row>
    <row r="7079" spans="1:6" x14ac:dyDescent="0.35">
      <c r="A7079" t="s">
        <v>7158</v>
      </c>
      <c r="B7079">
        <v>1997</v>
      </c>
      <c r="C7079" t="s">
        <v>55</v>
      </c>
      <c r="D7079" t="s">
        <v>73</v>
      </c>
      <c r="E7079" t="s">
        <v>406</v>
      </c>
      <c r="F7079">
        <v>1</v>
      </c>
    </row>
    <row r="7080" spans="1:6" x14ac:dyDescent="0.35">
      <c r="A7080" t="s">
        <v>7159</v>
      </c>
      <c r="B7080">
        <v>1997</v>
      </c>
      <c r="C7080" t="s">
        <v>56</v>
      </c>
      <c r="D7080" t="s">
        <v>117</v>
      </c>
      <c r="E7080" t="s">
        <v>406</v>
      </c>
      <c r="F7080">
        <v>1</v>
      </c>
    </row>
    <row r="7081" spans="1:6" x14ac:dyDescent="0.35">
      <c r="A7081" t="s">
        <v>7160</v>
      </c>
      <c r="B7081">
        <v>1997</v>
      </c>
      <c r="C7081" t="s">
        <v>56</v>
      </c>
      <c r="D7081" t="s">
        <v>73</v>
      </c>
      <c r="E7081" t="s">
        <v>406</v>
      </c>
      <c r="F7081">
        <v>1</v>
      </c>
    </row>
    <row r="7082" spans="1:6" x14ac:dyDescent="0.35">
      <c r="A7082" t="s">
        <v>7161</v>
      </c>
      <c r="B7082">
        <v>1997</v>
      </c>
      <c r="C7082" t="s">
        <v>56</v>
      </c>
      <c r="D7082" t="s">
        <v>73</v>
      </c>
      <c r="E7082" t="s">
        <v>406</v>
      </c>
      <c r="F7082">
        <v>1</v>
      </c>
    </row>
    <row r="7083" spans="1:6" x14ac:dyDescent="0.35">
      <c r="A7083" t="s">
        <v>7162</v>
      </c>
      <c r="B7083">
        <v>1997</v>
      </c>
      <c r="C7083" t="s">
        <v>56</v>
      </c>
      <c r="D7083" t="s">
        <v>73</v>
      </c>
      <c r="E7083" t="s">
        <v>406</v>
      </c>
      <c r="F7083">
        <v>1</v>
      </c>
    </row>
    <row r="7084" spans="1:6" x14ac:dyDescent="0.35">
      <c r="A7084" t="s">
        <v>7163</v>
      </c>
      <c r="B7084">
        <v>1997</v>
      </c>
      <c r="C7084" t="s">
        <v>56</v>
      </c>
      <c r="D7084" t="s">
        <v>73</v>
      </c>
      <c r="E7084" t="s">
        <v>406</v>
      </c>
      <c r="F7084">
        <v>1</v>
      </c>
    </row>
    <row r="7085" spans="1:6" x14ac:dyDescent="0.35">
      <c r="A7085" t="s">
        <v>7164</v>
      </c>
      <c r="B7085">
        <v>1997</v>
      </c>
      <c r="C7085" t="s">
        <v>56</v>
      </c>
      <c r="D7085" t="s">
        <v>73</v>
      </c>
      <c r="E7085" t="s">
        <v>406</v>
      </c>
      <c r="F7085">
        <v>1</v>
      </c>
    </row>
    <row r="7086" spans="1:6" x14ac:dyDescent="0.35">
      <c r="A7086" t="s">
        <v>7165</v>
      </c>
      <c r="B7086">
        <v>1997</v>
      </c>
      <c r="C7086" t="s">
        <v>56</v>
      </c>
      <c r="D7086" t="s">
        <v>117</v>
      </c>
      <c r="E7086" t="s">
        <v>406</v>
      </c>
      <c r="F7086">
        <v>1</v>
      </c>
    </row>
    <row r="7087" spans="1:6" x14ac:dyDescent="0.35">
      <c r="A7087" t="s">
        <v>7166</v>
      </c>
      <c r="B7087">
        <v>1997</v>
      </c>
      <c r="C7087" t="s">
        <v>56</v>
      </c>
      <c r="D7087" t="s">
        <v>117</v>
      </c>
      <c r="E7087" t="s">
        <v>406</v>
      </c>
      <c r="F7087">
        <v>1</v>
      </c>
    </row>
    <row r="7088" spans="1:6" x14ac:dyDescent="0.35">
      <c r="A7088" t="s">
        <v>7167</v>
      </c>
      <c r="B7088">
        <v>1997</v>
      </c>
      <c r="C7088" t="s">
        <v>56</v>
      </c>
      <c r="D7088" t="s">
        <v>117</v>
      </c>
      <c r="E7088" t="s">
        <v>406</v>
      </c>
      <c r="F7088">
        <v>1</v>
      </c>
    </row>
    <row r="7089" spans="1:6" x14ac:dyDescent="0.35">
      <c r="A7089" t="s">
        <v>7168</v>
      </c>
      <c r="B7089">
        <v>1997</v>
      </c>
      <c r="C7089" t="s">
        <v>56</v>
      </c>
      <c r="D7089" t="s">
        <v>73</v>
      </c>
      <c r="E7089" t="s">
        <v>406</v>
      </c>
      <c r="F7089">
        <v>1</v>
      </c>
    </row>
    <row r="7090" spans="1:6" x14ac:dyDescent="0.35">
      <c r="A7090" t="s">
        <v>7169</v>
      </c>
      <c r="B7090">
        <v>1997</v>
      </c>
      <c r="C7090" t="s">
        <v>56</v>
      </c>
      <c r="D7090" t="s">
        <v>73</v>
      </c>
      <c r="E7090" t="s">
        <v>406</v>
      </c>
      <c r="F7090">
        <v>1</v>
      </c>
    </row>
    <row r="7091" spans="1:6" x14ac:dyDescent="0.35">
      <c r="A7091" t="s">
        <v>7170</v>
      </c>
      <c r="B7091">
        <v>1997</v>
      </c>
      <c r="C7091" t="s">
        <v>56</v>
      </c>
      <c r="D7091" t="s">
        <v>117</v>
      </c>
      <c r="E7091" t="s">
        <v>406</v>
      </c>
      <c r="F7091">
        <v>1</v>
      </c>
    </row>
    <row r="7092" spans="1:6" x14ac:dyDescent="0.35">
      <c r="A7092" t="s">
        <v>7171</v>
      </c>
      <c r="B7092">
        <v>1997</v>
      </c>
      <c r="C7092" t="s">
        <v>56</v>
      </c>
      <c r="D7092" t="s">
        <v>73</v>
      </c>
      <c r="E7092" t="s">
        <v>406</v>
      </c>
      <c r="F7092">
        <v>1</v>
      </c>
    </row>
    <row r="7093" spans="1:6" x14ac:dyDescent="0.35">
      <c r="A7093" t="s">
        <v>7172</v>
      </c>
      <c r="B7093">
        <v>1997</v>
      </c>
      <c r="C7093" t="s">
        <v>56</v>
      </c>
      <c r="D7093" t="s">
        <v>73</v>
      </c>
      <c r="E7093" t="s">
        <v>406</v>
      </c>
      <c r="F7093">
        <v>1</v>
      </c>
    </row>
    <row r="7094" spans="1:6" x14ac:dyDescent="0.35">
      <c r="A7094" t="s">
        <v>7173</v>
      </c>
      <c r="B7094">
        <v>1997</v>
      </c>
      <c r="C7094" t="s">
        <v>56</v>
      </c>
      <c r="D7094" t="s">
        <v>117</v>
      </c>
      <c r="E7094" t="s">
        <v>406</v>
      </c>
      <c r="F7094">
        <v>1</v>
      </c>
    </row>
    <row r="7095" spans="1:6" x14ac:dyDescent="0.35">
      <c r="A7095" t="s">
        <v>7174</v>
      </c>
      <c r="B7095">
        <v>1997</v>
      </c>
      <c r="C7095" t="s">
        <v>56</v>
      </c>
      <c r="D7095" t="s">
        <v>73</v>
      </c>
      <c r="E7095" t="s">
        <v>406</v>
      </c>
      <c r="F7095">
        <v>1</v>
      </c>
    </row>
    <row r="7096" spans="1:6" x14ac:dyDescent="0.35">
      <c r="A7096" t="s">
        <v>7175</v>
      </c>
      <c r="B7096">
        <v>1997</v>
      </c>
      <c r="C7096" t="s">
        <v>56</v>
      </c>
      <c r="D7096" t="s">
        <v>73</v>
      </c>
      <c r="E7096" t="s">
        <v>406</v>
      </c>
      <c r="F7096">
        <v>1</v>
      </c>
    </row>
    <row r="7097" spans="1:6" x14ac:dyDescent="0.35">
      <c r="A7097" t="s">
        <v>7176</v>
      </c>
      <c r="B7097">
        <v>1997</v>
      </c>
      <c r="C7097" t="s">
        <v>56</v>
      </c>
      <c r="D7097" t="s">
        <v>73</v>
      </c>
      <c r="E7097" t="s">
        <v>406</v>
      </c>
      <c r="F7097">
        <v>1</v>
      </c>
    </row>
    <row r="7098" spans="1:6" x14ac:dyDescent="0.35">
      <c r="A7098" t="s">
        <v>7177</v>
      </c>
      <c r="B7098">
        <v>1997</v>
      </c>
      <c r="C7098" t="s">
        <v>56</v>
      </c>
      <c r="D7098" t="s">
        <v>73</v>
      </c>
      <c r="E7098" t="s">
        <v>406</v>
      </c>
      <c r="F7098">
        <v>1</v>
      </c>
    </row>
    <row r="7099" spans="1:6" x14ac:dyDescent="0.35">
      <c r="A7099" t="s">
        <v>7178</v>
      </c>
      <c r="B7099">
        <v>1997</v>
      </c>
      <c r="C7099" t="s">
        <v>56</v>
      </c>
      <c r="D7099" t="s">
        <v>73</v>
      </c>
      <c r="E7099" t="s">
        <v>406</v>
      </c>
      <c r="F7099">
        <v>1</v>
      </c>
    </row>
    <row r="7100" spans="1:6" x14ac:dyDescent="0.35">
      <c r="A7100" t="s">
        <v>7179</v>
      </c>
      <c r="B7100">
        <v>1997</v>
      </c>
      <c r="C7100" t="s">
        <v>56</v>
      </c>
      <c r="D7100" t="s">
        <v>73</v>
      </c>
      <c r="E7100" t="s">
        <v>406</v>
      </c>
      <c r="F7100">
        <v>1</v>
      </c>
    </row>
    <row r="7101" spans="1:6" x14ac:dyDescent="0.35">
      <c r="A7101" t="s">
        <v>7180</v>
      </c>
      <c r="B7101">
        <v>1997</v>
      </c>
      <c r="C7101" t="s">
        <v>56</v>
      </c>
      <c r="D7101" t="s">
        <v>73</v>
      </c>
      <c r="E7101" t="s">
        <v>406</v>
      </c>
      <c r="F7101">
        <v>1</v>
      </c>
    </row>
    <row r="7102" spans="1:6" x14ac:dyDescent="0.35">
      <c r="A7102" t="s">
        <v>7181</v>
      </c>
      <c r="B7102">
        <v>1997</v>
      </c>
      <c r="C7102" t="s">
        <v>56</v>
      </c>
      <c r="D7102" t="s">
        <v>73</v>
      </c>
      <c r="E7102" t="s">
        <v>406</v>
      </c>
      <c r="F7102">
        <v>1</v>
      </c>
    </row>
    <row r="7103" spans="1:6" x14ac:dyDescent="0.35">
      <c r="A7103" t="s">
        <v>7182</v>
      </c>
      <c r="B7103">
        <v>1997</v>
      </c>
      <c r="C7103" t="s">
        <v>56</v>
      </c>
      <c r="D7103" t="s">
        <v>73</v>
      </c>
      <c r="E7103" t="s">
        <v>406</v>
      </c>
      <c r="F7103">
        <v>1</v>
      </c>
    </row>
    <row r="7104" spans="1:6" x14ac:dyDescent="0.35">
      <c r="A7104" t="s">
        <v>7183</v>
      </c>
      <c r="B7104">
        <v>1997</v>
      </c>
      <c r="C7104" t="s">
        <v>56</v>
      </c>
      <c r="D7104" t="s">
        <v>73</v>
      </c>
      <c r="E7104" t="s">
        <v>406</v>
      </c>
      <c r="F7104">
        <v>1</v>
      </c>
    </row>
    <row r="7105" spans="1:6" x14ac:dyDescent="0.35">
      <c r="A7105" t="s">
        <v>7184</v>
      </c>
      <c r="B7105">
        <v>1997</v>
      </c>
      <c r="C7105" t="s">
        <v>56</v>
      </c>
      <c r="D7105" t="s">
        <v>117</v>
      </c>
      <c r="E7105" t="s">
        <v>406</v>
      </c>
      <c r="F7105">
        <v>1</v>
      </c>
    </row>
    <row r="7106" spans="1:6" x14ac:dyDescent="0.35">
      <c r="A7106" t="s">
        <v>7185</v>
      </c>
      <c r="B7106">
        <v>1997</v>
      </c>
      <c r="C7106" t="s">
        <v>56</v>
      </c>
      <c r="D7106" t="s">
        <v>117</v>
      </c>
      <c r="E7106" t="s">
        <v>406</v>
      </c>
      <c r="F7106">
        <v>1</v>
      </c>
    </row>
    <row r="7107" spans="1:6" x14ac:dyDescent="0.35">
      <c r="A7107" t="s">
        <v>7186</v>
      </c>
      <c r="B7107">
        <v>1997</v>
      </c>
      <c r="C7107" t="s">
        <v>56</v>
      </c>
      <c r="D7107" t="s">
        <v>73</v>
      </c>
      <c r="E7107" t="s">
        <v>406</v>
      </c>
      <c r="F7107">
        <v>1</v>
      </c>
    </row>
    <row r="7108" spans="1:6" x14ac:dyDescent="0.35">
      <c r="A7108" t="s">
        <v>7187</v>
      </c>
      <c r="B7108">
        <v>1997</v>
      </c>
      <c r="C7108" t="s">
        <v>56</v>
      </c>
      <c r="D7108" t="s">
        <v>73</v>
      </c>
      <c r="E7108" t="s">
        <v>406</v>
      </c>
      <c r="F7108">
        <v>1</v>
      </c>
    </row>
    <row r="7109" spans="1:6" x14ac:dyDescent="0.35">
      <c r="A7109" t="s">
        <v>7188</v>
      </c>
      <c r="B7109">
        <v>1997</v>
      </c>
      <c r="C7109" t="s">
        <v>56</v>
      </c>
      <c r="D7109" t="s">
        <v>441</v>
      </c>
      <c r="E7109" t="s">
        <v>406</v>
      </c>
      <c r="F7109">
        <v>1</v>
      </c>
    </row>
    <row r="7110" spans="1:6" x14ac:dyDescent="0.35">
      <c r="A7110" t="s">
        <v>7189</v>
      </c>
      <c r="B7110">
        <v>1997</v>
      </c>
      <c r="C7110" t="s">
        <v>54</v>
      </c>
      <c r="D7110" t="s">
        <v>73</v>
      </c>
      <c r="E7110" t="s">
        <v>484</v>
      </c>
      <c r="F7110">
        <v>1</v>
      </c>
    </row>
    <row r="7111" spans="1:6" x14ac:dyDescent="0.35">
      <c r="A7111" t="s">
        <v>7190</v>
      </c>
      <c r="B7111">
        <v>1997</v>
      </c>
      <c r="C7111" t="s">
        <v>56</v>
      </c>
      <c r="D7111" t="s">
        <v>73</v>
      </c>
      <c r="E7111" t="s">
        <v>74</v>
      </c>
      <c r="F7111">
        <v>1</v>
      </c>
    </row>
    <row r="7112" spans="1:6" x14ac:dyDescent="0.35">
      <c r="A7112" t="s">
        <v>7191</v>
      </c>
      <c r="B7112">
        <v>1997</v>
      </c>
      <c r="C7112" t="s">
        <v>54</v>
      </c>
      <c r="D7112" t="s">
        <v>73</v>
      </c>
      <c r="E7112" t="s">
        <v>74</v>
      </c>
      <c r="F7112">
        <v>1</v>
      </c>
    </row>
    <row r="7113" spans="1:6" x14ac:dyDescent="0.35">
      <c r="A7113" t="s">
        <v>7192</v>
      </c>
      <c r="B7113">
        <v>1997</v>
      </c>
      <c r="C7113" t="s">
        <v>56</v>
      </c>
      <c r="D7113" t="s">
        <v>73</v>
      </c>
      <c r="E7113" t="s">
        <v>74</v>
      </c>
      <c r="F7113">
        <v>1</v>
      </c>
    </row>
    <row r="7114" spans="1:6" x14ac:dyDescent="0.35">
      <c r="A7114" t="s">
        <v>7193</v>
      </c>
      <c r="B7114">
        <v>1997</v>
      </c>
      <c r="C7114" t="s">
        <v>54</v>
      </c>
      <c r="D7114" t="s">
        <v>73</v>
      </c>
      <c r="E7114" t="s">
        <v>74</v>
      </c>
      <c r="F7114">
        <v>1</v>
      </c>
    </row>
    <row r="7115" spans="1:6" x14ac:dyDescent="0.35">
      <c r="A7115" t="s">
        <v>7194</v>
      </c>
      <c r="B7115">
        <v>1997</v>
      </c>
      <c r="C7115" t="s">
        <v>54</v>
      </c>
      <c r="D7115" t="s">
        <v>73</v>
      </c>
      <c r="E7115" t="s">
        <v>74</v>
      </c>
      <c r="F7115">
        <v>1</v>
      </c>
    </row>
    <row r="7116" spans="1:6" x14ac:dyDescent="0.35">
      <c r="A7116" t="s">
        <v>7195</v>
      </c>
      <c r="B7116">
        <v>1997</v>
      </c>
      <c r="C7116" t="s">
        <v>56</v>
      </c>
      <c r="D7116" t="s">
        <v>73</v>
      </c>
      <c r="E7116" t="s">
        <v>74</v>
      </c>
      <c r="F7116">
        <v>1</v>
      </c>
    </row>
    <row r="7117" spans="1:6" x14ac:dyDescent="0.35">
      <c r="A7117" t="s">
        <v>7196</v>
      </c>
      <c r="B7117">
        <v>1997</v>
      </c>
      <c r="C7117" t="s">
        <v>56</v>
      </c>
      <c r="D7117" t="s">
        <v>117</v>
      </c>
      <c r="E7117" t="s">
        <v>74</v>
      </c>
      <c r="F7117">
        <v>1</v>
      </c>
    </row>
    <row r="7118" spans="1:6" x14ac:dyDescent="0.35">
      <c r="A7118" t="s">
        <v>7197</v>
      </c>
      <c r="B7118">
        <v>1997</v>
      </c>
      <c r="C7118" t="s">
        <v>56</v>
      </c>
      <c r="D7118" t="s">
        <v>73</v>
      </c>
      <c r="E7118" t="s">
        <v>74</v>
      </c>
      <c r="F7118">
        <v>1</v>
      </c>
    </row>
    <row r="7119" spans="1:6" x14ac:dyDescent="0.35">
      <c r="A7119" t="s">
        <v>7198</v>
      </c>
      <c r="B7119">
        <v>1997</v>
      </c>
      <c r="C7119" t="s">
        <v>56</v>
      </c>
      <c r="D7119" t="s">
        <v>117</v>
      </c>
      <c r="E7119" t="s">
        <v>74</v>
      </c>
      <c r="F7119">
        <v>1</v>
      </c>
    </row>
    <row r="7120" spans="1:6" x14ac:dyDescent="0.35">
      <c r="A7120" t="s">
        <v>7199</v>
      </c>
      <c r="B7120">
        <v>1997</v>
      </c>
      <c r="C7120" t="s">
        <v>56</v>
      </c>
      <c r="D7120" t="s">
        <v>73</v>
      </c>
      <c r="E7120" t="s">
        <v>74</v>
      </c>
      <c r="F7120">
        <v>1</v>
      </c>
    </row>
    <row r="7121" spans="1:6" x14ac:dyDescent="0.35">
      <c r="A7121" t="s">
        <v>7200</v>
      </c>
      <c r="B7121">
        <v>1997</v>
      </c>
      <c r="C7121" t="s">
        <v>55</v>
      </c>
      <c r="D7121" t="s">
        <v>73</v>
      </c>
      <c r="E7121" t="s">
        <v>74</v>
      </c>
      <c r="F7121">
        <v>1</v>
      </c>
    </row>
    <row r="7122" spans="1:6" x14ac:dyDescent="0.35">
      <c r="A7122" t="s">
        <v>7201</v>
      </c>
      <c r="B7122">
        <v>1997</v>
      </c>
      <c r="C7122" t="s">
        <v>54</v>
      </c>
      <c r="D7122" t="s">
        <v>73</v>
      </c>
      <c r="E7122" t="s">
        <v>74</v>
      </c>
      <c r="F7122">
        <v>1</v>
      </c>
    </row>
    <row r="7123" spans="1:6" x14ac:dyDescent="0.35">
      <c r="A7123" t="s">
        <v>7202</v>
      </c>
      <c r="B7123">
        <v>1997</v>
      </c>
      <c r="C7123" t="s">
        <v>56</v>
      </c>
      <c r="D7123" t="s">
        <v>73</v>
      </c>
      <c r="E7123" t="s">
        <v>74</v>
      </c>
      <c r="F7123">
        <v>1</v>
      </c>
    </row>
    <row r="7124" spans="1:6" x14ac:dyDescent="0.35">
      <c r="A7124" t="s">
        <v>7203</v>
      </c>
      <c r="B7124">
        <v>1997</v>
      </c>
      <c r="C7124" t="s">
        <v>56</v>
      </c>
      <c r="D7124" t="s">
        <v>117</v>
      </c>
      <c r="E7124" t="s">
        <v>74</v>
      </c>
      <c r="F7124">
        <v>1</v>
      </c>
    </row>
    <row r="7125" spans="1:6" x14ac:dyDescent="0.35">
      <c r="A7125" t="s">
        <v>7204</v>
      </c>
      <c r="B7125">
        <v>1997</v>
      </c>
      <c r="C7125" t="s">
        <v>56</v>
      </c>
      <c r="D7125" t="s">
        <v>73</v>
      </c>
      <c r="E7125" t="s">
        <v>74</v>
      </c>
      <c r="F7125">
        <v>1</v>
      </c>
    </row>
    <row r="7126" spans="1:6" x14ac:dyDescent="0.35">
      <c r="A7126" t="s">
        <v>7205</v>
      </c>
      <c r="B7126">
        <v>1997</v>
      </c>
      <c r="C7126" t="s">
        <v>56</v>
      </c>
      <c r="D7126" t="s">
        <v>73</v>
      </c>
      <c r="E7126" t="s">
        <v>74</v>
      </c>
      <c r="F7126">
        <v>1</v>
      </c>
    </row>
    <row r="7127" spans="1:6" x14ac:dyDescent="0.35">
      <c r="A7127" t="s">
        <v>7206</v>
      </c>
      <c r="B7127">
        <v>1997</v>
      </c>
      <c r="C7127" t="s">
        <v>56</v>
      </c>
      <c r="D7127" t="s">
        <v>73</v>
      </c>
      <c r="E7127" t="s">
        <v>74</v>
      </c>
      <c r="F7127">
        <v>1</v>
      </c>
    </row>
    <row r="7128" spans="1:6" x14ac:dyDescent="0.35">
      <c r="A7128" t="s">
        <v>7207</v>
      </c>
      <c r="B7128">
        <v>1997</v>
      </c>
      <c r="C7128" t="s">
        <v>54</v>
      </c>
      <c r="D7128" t="s">
        <v>73</v>
      </c>
      <c r="E7128" t="s">
        <v>74</v>
      </c>
      <c r="F7128">
        <v>1</v>
      </c>
    </row>
    <row r="7129" spans="1:6" x14ac:dyDescent="0.35">
      <c r="A7129" t="s">
        <v>7208</v>
      </c>
      <c r="B7129">
        <v>1997</v>
      </c>
      <c r="C7129" t="s">
        <v>56</v>
      </c>
      <c r="D7129" t="s">
        <v>73</v>
      </c>
      <c r="E7129" t="s">
        <v>74</v>
      </c>
      <c r="F7129">
        <v>1</v>
      </c>
    </row>
    <row r="7130" spans="1:6" x14ac:dyDescent="0.35">
      <c r="A7130" t="s">
        <v>7209</v>
      </c>
      <c r="B7130">
        <v>1997</v>
      </c>
      <c r="C7130" t="s">
        <v>56</v>
      </c>
      <c r="D7130" t="s">
        <v>73</v>
      </c>
      <c r="E7130" t="s">
        <v>74</v>
      </c>
      <c r="F7130">
        <v>1</v>
      </c>
    </row>
    <row r="7131" spans="1:6" x14ac:dyDescent="0.35">
      <c r="A7131" t="s">
        <v>7210</v>
      </c>
      <c r="B7131">
        <v>1997</v>
      </c>
      <c r="C7131" t="s">
        <v>56</v>
      </c>
      <c r="D7131" t="s">
        <v>73</v>
      </c>
      <c r="E7131" t="s">
        <v>74</v>
      </c>
      <c r="F7131">
        <v>1</v>
      </c>
    </row>
    <row r="7132" spans="1:6" x14ac:dyDescent="0.35">
      <c r="A7132" t="s">
        <v>7211</v>
      </c>
      <c r="B7132">
        <v>1997</v>
      </c>
      <c r="C7132" t="s">
        <v>56</v>
      </c>
      <c r="D7132" t="s">
        <v>73</v>
      </c>
      <c r="E7132" t="s">
        <v>74</v>
      </c>
      <c r="F7132">
        <v>1</v>
      </c>
    </row>
    <row r="7133" spans="1:6" x14ac:dyDescent="0.35">
      <c r="A7133" t="s">
        <v>7212</v>
      </c>
      <c r="B7133">
        <v>1997</v>
      </c>
      <c r="C7133" t="s">
        <v>55</v>
      </c>
      <c r="D7133" t="s">
        <v>73</v>
      </c>
      <c r="E7133" t="s">
        <v>74</v>
      </c>
      <c r="F7133">
        <v>1</v>
      </c>
    </row>
    <row r="7134" spans="1:6" x14ac:dyDescent="0.35">
      <c r="A7134" t="s">
        <v>7213</v>
      </c>
      <c r="B7134">
        <v>1997</v>
      </c>
      <c r="C7134" t="s">
        <v>56</v>
      </c>
      <c r="D7134" t="s">
        <v>73</v>
      </c>
      <c r="E7134" t="s">
        <v>74</v>
      </c>
      <c r="F7134">
        <v>1</v>
      </c>
    </row>
    <row r="7135" spans="1:6" x14ac:dyDescent="0.35">
      <c r="A7135" t="s">
        <v>7214</v>
      </c>
      <c r="B7135">
        <v>1997</v>
      </c>
      <c r="C7135" t="s">
        <v>54</v>
      </c>
      <c r="D7135" t="s">
        <v>73</v>
      </c>
      <c r="E7135" t="s">
        <v>74</v>
      </c>
      <c r="F7135">
        <v>1</v>
      </c>
    </row>
    <row r="7136" spans="1:6" x14ac:dyDescent="0.35">
      <c r="A7136" t="s">
        <v>7215</v>
      </c>
      <c r="B7136">
        <v>1997</v>
      </c>
      <c r="C7136" t="s">
        <v>54</v>
      </c>
      <c r="D7136" t="s">
        <v>117</v>
      </c>
      <c r="E7136" t="s">
        <v>74</v>
      </c>
      <c r="F7136">
        <v>0</v>
      </c>
    </row>
    <row r="7137" spans="1:6" x14ac:dyDescent="0.35">
      <c r="A7137" t="s">
        <v>7216</v>
      </c>
      <c r="B7137">
        <v>1997</v>
      </c>
      <c r="C7137" t="s">
        <v>54</v>
      </c>
      <c r="D7137" t="s">
        <v>73</v>
      </c>
      <c r="E7137" t="s">
        <v>74</v>
      </c>
      <c r="F7137">
        <v>1</v>
      </c>
    </row>
    <row r="7138" spans="1:6" x14ac:dyDescent="0.35">
      <c r="A7138" t="s">
        <v>7217</v>
      </c>
      <c r="B7138">
        <v>1997</v>
      </c>
      <c r="C7138" t="s">
        <v>56</v>
      </c>
      <c r="D7138" t="s">
        <v>73</v>
      </c>
      <c r="E7138" t="s">
        <v>74</v>
      </c>
      <c r="F7138">
        <v>1</v>
      </c>
    </row>
    <row r="7139" spans="1:6" x14ac:dyDescent="0.35">
      <c r="A7139" t="s">
        <v>7218</v>
      </c>
      <c r="B7139">
        <v>1997</v>
      </c>
      <c r="C7139" t="s">
        <v>56</v>
      </c>
      <c r="D7139" t="s">
        <v>73</v>
      </c>
      <c r="E7139" t="s">
        <v>74</v>
      </c>
      <c r="F7139">
        <v>1</v>
      </c>
    </row>
    <row r="7140" spans="1:6" x14ac:dyDescent="0.35">
      <c r="A7140" t="s">
        <v>7219</v>
      </c>
      <c r="B7140">
        <v>1997</v>
      </c>
      <c r="C7140" t="s">
        <v>56</v>
      </c>
      <c r="D7140" t="s">
        <v>73</v>
      </c>
      <c r="E7140" t="s">
        <v>74</v>
      </c>
      <c r="F7140">
        <v>1</v>
      </c>
    </row>
    <row r="7141" spans="1:6" x14ac:dyDescent="0.35">
      <c r="A7141" t="s">
        <v>7220</v>
      </c>
      <c r="B7141">
        <v>1997</v>
      </c>
      <c r="C7141" t="s">
        <v>56</v>
      </c>
      <c r="D7141" t="s">
        <v>73</v>
      </c>
      <c r="E7141" t="s">
        <v>74</v>
      </c>
      <c r="F7141">
        <v>1</v>
      </c>
    </row>
    <row r="7142" spans="1:6" x14ac:dyDescent="0.35">
      <c r="A7142" t="s">
        <v>7221</v>
      </c>
      <c r="B7142">
        <v>1997</v>
      </c>
      <c r="C7142" t="s">
        <v>56</v>
      </c>
      <c r="D7142" t="s">
        <v>73</v>
      </c>
      <c r="E7142" t="s">
        <v>74</v>
      </c>
      <c r="F7142">
        <v>1</v>
      </c>
    </row>
    <row r="7143" spans="1:6" x14ac:dyDescent="0.35">
      <c r="A7143" t="s">
        <v>7222</v>
      </c>
      <c r="B7143">
        <v>1997</v>
      </c>
      <c r="C7143" t="s">
        <v>55</v>
      </c>
      <c r="D7143" t="s">
        <v>73</v>
      </c>
      <c r="E7143" t="s">
        <v>74</v>
      </c>
      <c r="F7143">
        <v>1</v>
      </c>
    </row>
    <row r="7144" spans="1:6" x14ac:dyDescent="0.35">
      <c r="A7144" t="s">
        <v>7223</v>
      </c>
      <c r="B7144">
        <v>1997</v>
      </c>
      <c r="C7144" t="s">
        <v>56</v>
      </c>
      <c r="D7144" t="s">
        <v>73</v>
      </c>
      <c r="E7144" t="s">
        <v>74</v>
      </c>
      <c r="F7144">
        <v>1</v>
      </c>
    </row>
    <row r="7145" spans="1:6" x14ac:dyDescent="0.35">
      <c r="A7145" t="s">
        <v>7224</v>
      </c>
      <c r="B7145">
        <v>1997</v>
      </c>
      <c r="C7145" t="s">
        <v>56</v>
      </c>
      <c r="D7145" t="s">
        <v>117</v>
      </c>
      <c r="E7145" t="s">
        <v>74</v>
      </c>
      <c r="F7145">
        <v>1</v>
      </c>
    </row>
    <row r="7146" spans="1:6" x14ac:dyDescent="0.35">
      <c r="A7146" t="s">
        <v>7225</v>
      </c>
      <c r="B7146">
        <v>1997</v>
      </c>
      <c r="C7146" t="s">
        <v>56</v>
      </c>
      <c r="D7146" t="s">
        <v>73</v>
      </c>
      <c r="E7146" t="s">
        <v>74</v>
      </c>
      <c r="F7146">
        <v>1</v>
      </c>
    </row>
    <row r="7147" spans="1:6" x14ac:dyDescent="0.35">
      <c r="A7147" t="s">
        <v>7226</v>
      </c>
      <c r="B7147">
        <v>1997</v>
      </c>
      <c r="C7147" t="s">
        <v>56</v>
      </c>
      <c r="D7147" t="s">
        <v>73</v>
      </c>
      <c r="E7147" t="s">
        <v>74</v>
      </c>
      <c r="F7147">
        <v>1</v>
      </c>
    </row>
    <row r="7148" spans="1:6" x14ac:dyDescent="0.35">
      <c r="A7148" t="s">
        <v>7227</v>
      </c>
      <c r="B7148">
        <v>1997</v>
      </c>
      <c r="C7148" t="s">
        <v>56</v>
      </c>
      <c r="D7148" t="s">
        <v>117</v>
      </c>
      <c r="E7148" t="s">
        <v>74</v>
      </c>
      <c r="F7148">
        <v>1</v>
      </c>
    </row>
    <row r="7149" spans="1:6" x14ac:dyDescent="0.35">
      <c r="A7149" t="s">
        <v>7228</v>
      </c>
      <c r="B7149">
        <v>1997</v>
      </c>
      <c r="C7149" t="s">
        <v>56</v>
      </c>
      <c r="D7149" t="s">
        <v>117</v>
      </c>
      <c r="E7149" t="s">
        <v>74</v>
      </c>
      <c r="F7149">
        <v>1</v>
      </c>
    </row>
    <row r="7150" spans="1:6" x14ac:dyDescent="0.35">
      <c r="A7150" t="s">
        <v>7229</v>
      </c>
      <c r="B7150">
        <v>1997</v>
      </c>
      <c r="C7150" t="s">
        <v>56</v>
      </c>
      <c r="D7150" t="s">
        <v>73</v>
      </c>
      <c r="E7150" t="s">
        <v>406</v>
      </c>
      <c r="F7150">
        <v>1</v>
      </c>
    </row>
    <row r="7151" spans="1:6" x14ac:dyDescent="0.35">
      <c r="A7151" t="s">
        <v>7230</v>
      </c>
      <c r="B7151">
        <v>1997</v>
      </c>
      <c r="C7151" t="s">
        <v>56</v>
      </c>
      <c r="D7151" t="s">
        <v>117</v>
      </c>
      <c r="E7151" t="s">
        <v>406</v>
      </c>
      <c r="F7151">
        <v>1</v>
      </c>
    </row>
    <row r="7152" spans="1:6" x14ac:dyDescent="0.35">
      <c r="A7152" t="s">
        <v>7231</v>
      </c>
      <c r="B7152">
        <v>1997</v>
      </c>
      <c r="C7152" t="s">
        <v>56</v>
      </c>
      <c r="D7152" t="s">
        <v>73</v>
      </c>
      <c r="E7152" t="s">
        <v>406</v>
      </c>
      <c r="F7152">
        <v>1</v>
      </c>
    </row>
    <row r="7153" spans="1:6" x14ac:dyDescent="0.35">
      <c r="A7153" t="s">
        <v>7232</v>
      </c>
      <c r="B7153">
        <v>1997</v>
      </c>
      <c r="C7153" t="s">
        <v>56</v>
      </c>
      <c r="D7153" t="s">
        <v>73</v>
      </c>
      <c r="E7153" t="s">
        <v>406</v>
      </c>
      <c r="F7153">
        <v>1</v>
      </c>
    </row>
    <row r="7154" spans="1:6" x14ac:dyDescent="0.35">
      <c r="A7154" t="s">
        <v>7233</v>
      </c>
      <c r="B7154">
        <v>1997</v>
      </c>
      <c r="C7154" t="s">
        <v>56</v>
      </c>
      <c r="D7154" t="s">
        <v>73</v>
      </c>
      <c r="E7154" t="s">
        <v>406</v>
      </c>
      <c r="F7154">
        <v>1</v>
      </c>
    </row>
    <row r="7155" spans="1:6" x14ac:dyDescent="0.35">
      <c r="A7155" t="s">
        <v>7234</v>
      </c>
      <c r="B7155">
        <v>1997</v>
      </c>
      <c r="C7155" t="s">
        <v>56</v>
      </c>
      <c r="D7155" t="s">
        <v>73</v>
      </c>
      <c r="E7155" t="s">
        <v>406</v>
      </c>
      <c r="F7155">
        <v>1</v>
      </c>
    </row>
    <row r="7156" spans="1:6" x14ac:dyDescent="0.35">
      <c r="A7156" t="s">
        <v>7235</v>
      </c>
      <c r="B7156">
        <v>1997</v>
      </c>
      <c r="C7156" t="s">
        <v>55</v>
      </c>
      <c r="D7156" t="s">
        <v>117</v>
      </c>
      <c r="E7156" t="s">
        <v>406</v>
      </c>
      <c r="F7156">
        <v>0</v>
      </c>
    </row>
    <row r="7157" spans="1:6" x14ac:dyDescent="0.35">
      <c r="A7157" t="s">
        <v>7236</v>
      </c>
      <c r="B7157">
        <v>1997</v>
      </c>
      <c r="C7157" t="s">
        <v>55</v>
      </c>
      <c r="D7157" t="s">
        <v>73</v>
      </c>
      <c r="E7157" t="s">
        <v>406</v>
      </c>
      <c r="F7157">
        <v>1</v>
      </c>
    </row>
    <row r="7158" spans="1:6" x14ac:dyDescent="0.35">
      <c r="A7158" t="s">
        <v>7237</v>
      </c>
      <c r="B7158">
        <v>1997</v>
      </c>
      <c r="C7158" t="s">
        <v>56</v>
      </c>
      <c r="D7158" t="s">
        <v>73</v>
      </c>
      <c r="E7158" t="s">
        <v>406</v>
      </c>
      <c r="F7158">
        <v>1</v>
      </c>
    </row>
    <row r="7159" spans="1:6" x14ac:dyDescent="0.35">
      <c r="A7159" t="s">
        <v>7238</v>
      </c>
      <c r="B7159">
        <v>1997</v>
      </c>
      <c r="C7159" t="s">
        <v>56</v>
      </c>
      <c r="D7159" t="s">
        <v>117</v>
      </c>
      <c r="E7159" t="s">
        <v>406</v>
      </c>
      <c r="F7159">
        <v>1</v>
      </c>
    </row>
    <row r="7160" spans="1:6" x14ac:dyDescent="0.35">
      <c r="A7160" t="s">
        <v>7239</v>
      </c>
      <c r="B7160">
        <v>1997</v>
      </c>
      <c r="C7160" t="s">
        <v>56</v>
      </c>
      <c r="D7160" t="s">
        <v>73</v>
      </c>
      <c r="E7160" t="s">
        <v>406</v>
      </c>
      <c r="F7160">
        <v>1</v>
      </c>
    </row>
    <row r="7161" spans="1:6" x14ac:dyDescent="0.35">
      <c r="A7161" t="s">
        <v>7240</v>
      </c>
      <c r="B7161">
        <v>1997</v>
      </c>
      <c r="C7161" t="s">
        <v>56</v>
      </c>
      <c r="D7161" t="s">
        <v>73</v>
      </c>
      <c r="E7161" t="s">
        <v>406</v>
      </c>
      <c r="F7161">
        <v>1</v>
      </c>
    </row>
    <row r="7162" spans="1:6" x14ac:dyDescent="0.35">
      <c r="A7162" t="s">
        <v>7241</v>
      </c>
      <c r="B7162">
        <v>1997</v>
      </c>
      <c r="C7162" t="s">
        <v>56</v>
      </c>
      <c r="D7162" t="s">
        <v>117</v>
      </c>
      <c r="E7162" t="s">
        <v>406</v>
      </c>
      <c r="F7162">
        <v>1</v>
      </c>
    </row>
    <row r="7163" spans="1:6" x14ac:dyDescent="0.35">
      <c r="A7163" t="s">
        <v>7242</v>
      </c>
      <c r="B7163">
        <v>1997</v>
      </c>
      <c r="C7163" t="s">
        <v>56</v>
      </c>
      <c r="D7163" t="s">
        <v>117</v>
      </c>
      <c r="E7163" t="s">
        <v>406</v>
      </c>
      <c r="F7163">
        <v>1</v>
      </c>
    </row>
    <row r="7164" spans="1:6" x14ac:dyDescent="0.35">
      <c r="A7164" t="s">
        <v>7243</v>
      </c>
      <c r="B7164">
        <v>1997</v>
      </c>
      <c r="C7164" t="s">
        <v>56</v>
      </c>
      <c r="D7164" t="s">
        <v>73</v>
      </c>
      <c r="E7164" t="s">
        <v>406</v>
      </c>
      <c r="F7164">
        <v>1</v>
      </c>
    </row>
    <row r="7165" spans="1:6" x14ac:dyDescent="0.35">
      <c r="A7165" t="s">
        <v>7244</v>
      </c>
      <c r="B7165">
        <v>1997</v>
      </c>
      <c r="C7165" t="s">
        <v>56</v>
      </c>
      <c r="D7165" t="s">
        <v>117</v>
      </c>
      <c r="E7165" t="s">
        <v>406</v>
      </c>
      <c r="F7165">
        <v>1</v>
      </c>
    </row>
    <row r="7166" spans="1:6" x14ac:dyDescent="0.35">
      <c r="A7166" t="s">
        <v>7245</v>
      </c>
      <c r="B7166">
        <v>1997</v>
      </c>
      <c r="C7166" t="s">
        <v>55</v>
      </c>
      <c r="D7166" t="s">
        <v>117</v>
      </c>
      <c r="E7166" t="s">
        <v>406</v>
      </c>
      <c r="F7166">
        <v>0</v>
      </c>
    </row>
    <row r="7167" spans="1:6" x14ac:dyDescent="0.35">
      <c r="A7167" t="s">
        <v>7246</v>
      </c>
      <c r="B7167">
        <v>1997</v>
      </c>
      <c r="C7167" t="s">
        <v>54</v>
      </c>
      <c r="D7167" t="s">
        <v>73</v>
      </c>
      <c r="E7167" t="s">
        <v>406</v>
      </c>
      <c r="F7167">
        <v>1</v>
      </c>
    </row>
    <row r="7168" spans="1:6" x14ac:dyDescent="0.35">
      <c r="A7168" t="s">
        <v>7247</v>
      </c>
      <c r="B7168">
        <v>1997</v>
      </c>
      <c r="C7168" t="s">
        <v>55</v>
      </c>
      <c r="D7168" t="s">
        <v>73</v>
      </c>
      <c r="E7168" t="s">
        <v>74</v>
      </c>
      <c r="F7168">
        <v>1</v>
      </c>
    </row>
    <row r="7169" spans="1:6" x14ac:dyDescent="0.35">
      <c r="A7169" t="s">
        <v>7248</v>
      </c>
      <c r="B7169">
        <v>1997</v>
      </c>
      <c r="C7169" t="s">
        <v>54</v>
      </c>
      <c r="D7169" t="s">
        <v>73</v>
      </c>
      <c r="E7169" t="s">
        <v>74</v>
      </c>
      <c r="F7169">
        <v>1</v>
      </c>
    </row>
    <row r="7170" spans="1:6" x14ac:dyDescent="0.35">
      <c r="A7170" t="s">
        <v>7249</v>
      </c>
      <c r="B7170">
        <v>1997</v>
      </c>
      <c r="C7170" t="s">
        <v>56</v>
      </c>
      <c r="D7170" t="s">
        <v>73</v>
      </c>
      <c r="E7170" t="s">
        <v>74</v>
      </c>
      <c r="F7170">
        <v>1</v>
      </c>
    </row>
    <row r="7171" spans="1:6" x14ac:dyDescent="0.35">
      <c r="A7171" t="s">
        <v>7250</v>
      </c>
      <c r="B7171">
        <v>1997</v>
      </c>
      <c r="C7171" t="s">
        <v>56</v>
      </c>
      <c r="D7171" t="s">
        <v>73</v>
      </c>
      <c r="E7171" t="s">
        <v>74</v>
      </c>
      <c r="F7171">
        <v>1</v>
      </c>
    </row>
    <row r="7172" spans="1:6" x14ac:dyDescent="0.35">
      <c r="A7172" t="s">
        <v>7251</v>
      </c>
      <c r="B7172">
        <v>1997</v>
      </c>
      <c r="C7172" t="s">
        <v>56</v>
      </c>
      <c r="D7172" t="s">
        <v>73</v>
      </c>
      <c r="E7172" t="s">
        <v>74</v>
      </c>
      <c r="F7172">
        <v>1</v>
      </c>
    </row>
    <row r="7173" spans="1:6" x14ac:dyDescent="0.35">
      <c r="A7173" t="s">
        <v>7252</v>
      </c>
      <c r="B7173">
        <v>1997</v>
      </c>
      <c r="C7173" t="s">
        <v>56</v>
      </c>
      <c r="D7173" t="s">
        <v>117</v>
      </c>
      <c r="E7173" t="s">
        <v>74</v>
      </c>
      <c r="F7173">
        <v>1</v>
      </c>
    </row>
    <row r="7174" spans="1:6" x14ac:dyDescent="0.35">
      <c r="A7174" t="s">
        <v>7253</v>
      </c>
      <c r="B7174">
        <v>1997</v>
      </c>
      <c r="C7174" t="s">
        <v>56</v>
      </c>
      <c r="D7174" t="s">
        <v>117</v>
      </c>
      <c r="E7174" t="s">
        <v>74</v>
      </c>
      <c r="F7174">
        <v>1</v>
      </c>
    </row>
    <row r="7175" spans="1:6" x14ac:dyDescent="0.35">
      <c r="A7175" t="s">
        <v>7254</v>
      </c>
      <c r="B7175">
        <v>1997</v>
      </c>
      <c r="C7175" t="s">
        <v>56</v>
      </c>
      <c r="D7175" t="s">
        <v>117</v>
      </c>
      <c r="E7175" t="s">
        <v>74</v>
      </c>
      <c r="F7175">
        <v>1</v>
      </c>
    </row>
    <row r="7176" spans="1:6" x14ac:dyDescent="0.35">
      <c r="A7176" t="s">
        <v>7255</v>
      </c>
      <c r="B7176">
        <v>1997</v>
      </c>
      <c r="C7176" t="s">
        <v>56</v>
      </c>
      <c r="D7176" t="s">
        <v>117</v>
      </c>
      <c r="E7176" t="s">
        <v>74</v>
      </c>
      <c r="F7176">
        <v>1</v>
      </c>
    </row>
    <row r="7177" spans="1:6" x14ac:dyDescent="0.35">
      <c r="A7177" t="s">
        <v>7256</v>
      </c>
      <c r="B7177">
        <v>1997</v>
      </c>
      <c r="C7177" t="s">
        <v>56</v>
      </c>
      <c r="D7177" t="s">
        <v>73</v>
      </c>
      <c r="E7177" t="s">
        <v>74</v>
      </c>
      <c r="F7177">
        <v>1</v>
      </c>
    </row>
    <row r="7178" spans="1:6" x14ac:dyDescent="0.35">
      <c r="A7178" t="s">
        <v>7257</v>
      </c>
      <c r="B7178">
        <v>1997</v>
      </c>
      <c r="C7178" t="s">
        <v>54</v>
      </c>
      <c r="D7178" t="s">
        <v>73</v>
      </c>
      <c r="E7178" t="s">
        <v>74</v>
      </c>
      <c r="F7178">
        <v>1</v>
      </c>
    </row>
    <row r="7179" spans="1:6" x14ac:dyDescent="0.35">
      <c r="A7179" t="s">
        <v>7258</v>
      </c>
      <c r="B7179">
        <v>1997</v>
      </c>
      <c r="C7179" t="s">
        <v>56</v>
      </c>
      <c r="D7179" t="s">
        <v>73</v>
      </c>
      <c r="E7179" t="s">
        <v>74</v>
      </c>
      <c r="F7179">
        <v>1</v>
      </c>
    </row>
    <row r="7180" spans="1:6" x14ac:dyDescent="0.35">
      <c r="A7180" t="s">
        <v>7259</v>
      </c>
      <c r="B7180">
        <v>1997</v>
      </c>
      <c r="C7180" t="s">
        <v>56</v>
      </c>
      <c r="D7180" t="s">
        <v>441</v>
      </c>
      <c r="E7180" t="s">
        <v>74</v>
      </c>
      <c r="F7180">
        <v>1</v>
      </c>
    </row>
    <row r="7181" spans="1:6" x14ac:dyDescent="0.35">
      <c r="A7181" t="s">
        <v>7260</v>
      </c>
      <c r="B7181">
        <v>1997</v>
      </c>
      <c r="C7181" t="s">
        <v>55</v>
      </c>
      <c r="D7181" t="s">
        <v>73</v>
      </c>
      <c r="E7181" t="s">
        <v>74</v>
      </c>
      <c r="F7181">
        <v>1</v>
      </c>
    </row>
    <row r="7182" spans="1:6" x14ac:dyDescent="0.35">
      <c r="A7182" t="s">
        <v>7261</v>
      </c>
      <c r="B7182">
        <v>1997</v>
      </c>
      <c r="C7182" t="s">
        <v>54</v>
      </c>
      <c r="D7182" t="s">
        <v>73</v>
      </c>
      <c r="E7182" t="s">
        <v>74</v>
      </c>
      <c r="F7182">
        <v>1</v>
      </c>
    </row>
    <row r="7183" spans="1:6" x14ac:dyDescent="0.35">
      <c r="A7183" t="s">
        <v>7262</v>
      </c>
      <c r="B7183">
        <v>1997</v>
      </c>
      <c r="C7183" t="s">
        <v>54</v>
      </c>
      <c r="D7183" t="s">
        <v>73</v>
      </c>
      <c r="E7183" t="s">
        <v>76</v>
      </c>
      <c r="F7183">
        <v>1</v>
      </c>
    </row>
    <row r="7184" spans="1:6" x14ac:dyDescent="0.35">
      <c r="A7184" t="s">
        <v>7263</v>
      </c>
      <c r="B7184">
        <v>1997</v>
      </c>
      <c r="C7184" t="s">
        <v>54</v>
      </c>
      <c r="D7184" t="s">
        <v>73</v>
      </c>
      <c r="E7184" t="s">
        <v>76</v>
      </c>
      <c r="F7184">
        <v>1</v>
      </c>
    </row>
    <row r="7185" spans="1:6" x14ac:dyDescent="0.35">
      <c r="A7185" t="s">
        <v>7264</v>
      </c>
      <c r="B7185">
        <v>1997</v>
      </c>
      <c r="C7185" t="s">
        <v>54</v>
      </c>
      <c r="D7185" t="s">
        <v>73</v>
      </c>
      <c r="E7185" t="s">
        <v>76</v>
      </c>
      <c r="F7185">
        <v>1</v>
      </c>
    </row>
    <row r="7186" spans="1:6" x14ac:dyDescent="0.35">
      <c r="A7186" t="s">
        <v>7265</v>
      </c>
      <c r="B7186">
        <v>1997</v>
      </c>
      <c r="C7186" t="s">
        <v>54</v>
      </c>
      <c r="D7186" t="s">
        <v>73</v>
      </c>
      <c r="E7186" t="s">
        <v>76</v>
      </c>
      <c r="F7186">
        <v>1</v>
      </c>
    </row>
    <row r="7187" spans="1:6" x14ac:dyDescent="0.35">
      <c r="A7187" t="s">
        <v>7266</v>
      </c>
      <c r="B7187">
        <v>1997</v>
      </c>
      <c r="C7187" t="s">
        <v>55</v>
      </c>
      <c r="D7187" t="s">
        <v>73</v>
      </c>
      <c r="E7187" t="s">
        <v>76</v>
      </c>
      <c r="F7187">
        <v>1</v>
      </c>
    </row>
    <row r="7188" spans="1:6" x14ac:dyDescent="0.35">
      <c r="A7188" t="s">
        <v>7267</v>
      </c>
      <c r="B7188">
        <v>1997</v>
      </c>
      <c r="C7188" t="s">
        <v>55</v>
      </c>
      <c r="D7188" t="s">
        <v>117</v>
      </c>
      <c r="E7188" t="s">
        <v>76</v>
      </c>
      <c r="F7188">
        <v>0</v>
      </c>
    </row>
    <row r="7189" spans="1:6" x14ac:dyDescent="0.35">
      <c r="A7189" t="s">
        <v>7268</v>
      </c>
      <c r="B7189">
        <v>1997</v>
      </c>
      <c r="C7189" t="s">
        <v>55</v>
      </c>
      <c r="D7189" t="s">
        <v>117</v>
      </c>
      <c r="E7189" t="s">
        <v>76</v>
      </c>
      <c r="F7189">
        <v>0</v>
      </c>
    </row>
    <row r="7190" spans="1:6" x14ac:dyDescent="0.35">
      <c r="A7190" t="s">
        <v>7269</v>
      </c>
      <c r="B7190">
        <v>1997</v>
      </c>
      <c r="C7190" t="s">
        <v>56</v>
      </c>
      <c r="D7190" t="s">
        <v>73</v>
      </c>
      <c r="E7190" t="s">
        <v>76</v>
      </c>
      <c r="F7190">
        <v>1</v>
      </c>
    </row>
    <row r="7191" spans="1:6" x14ac:dyDescent="0.35">
      <c r="A7191" t="s">
        <v>7270</v>
      </c>
      <c r="B7191">
        <v>1997</v>
      </c>
      <c r="C7191" t="s">
        <v>54</v>
      </c>
      <c r="D7191" t="s">
        <v>73</v>
      </c>
      <c r="E7191" t="s">
        <v>76</v>
      </c>
      <c r="F7191">
        <v>1</v>
      </c>
    </row>
    <row r="7192" spans="1:6" x14ac:dyDescent="0.35">
      <c r="A7192" t="s">
        <v>7271</v>
      </c>
      <c r="B7192">
        <v>1997</v>
      </c>
      <c r="C7192" t="s">
        <v>54</v>
      </c>
      <c r="D7192" t="s">
        <v>73</v>
      </c>
      <c r="E7192" t="s">
        <v>76</v>
      </c>
      <c r="F7192">
        <v>1</v>
      </c>
    </row>
    <row r="7193" spans="1:6" x14ac:dyDescent="0.35">
      <c r="A7193" t="s">
        <v>7272</v>
      </c>
      <c r="B7193">
        <v>1997</v>
      </c>
      <c r="C7193" t="s">
        <v>56</v>
      </c>
      <c r="D7193" t="s">
        <v>117</v>
      </c>
      <c r="E7193" t="s">
        <v>76</v>
      </c>
      <c r="F7193">
        <v>1</v>
      </c>
    </row>
    <row r="7194" spans="1:6" x14ac:dyDescent="0.35">
      <c r="A7194" t="s">
        <v>7273</v>
      </c>
      <c r="B7194">
        <v>1997</v>
      </c>
      <c r="C7194" t="s">
        <v>56</v>
      </c>
      <c r="D7194" t="s">
        <v>73</v>
      </c>
      <c r="E7194" t="s">
        <v>76</v>
      </c>
      <c r="F7194">
        <v>1</v>
      </c>
    </row>
    <row r="7195" spans="1:6" x14ac:dyDescent="0.35">
      <c r="A7195" t="s">
        <v>7274</v>
      </c>
      <c r="B7195">
        <v>1997</v>
      </c>
      <c r="C7195" t="s">
        <v>56</v>
      </c>
      <c r="D7195" t="s">
        <v>73</v>
      </c>
      <c r="E7195" t="s">
        <v>76</v>
      </c>
      <c r="F7195">
        <v>1</v>
      </c>
    </row>
    <row r="7196" spans="1:6" x14ac:dyDescent="0.35">
      <c r="A7196" t="s">
        <v>7275</v>
      </c>
      <c r="B7196">
        <v>1997</v>
      </c>
      <c r="C7196" t="s">
        <v>56</v>
      </c>
      <c r="D7196" t="s">
        <v>73</v>
      </c>
      <c r="E7196" t="s">
        <v>76</v>
      </c>
      <c r="F7196">
        <v>1</v>
      </c>
    </row>
    <row r="7197" spans="1:6" x14ac:dyDescent="0.35">
      <c r="A7197" t="s">
        <v>7276</v>
      </c>
      <c r="B7197">
        <v>1997</v>
      </c>
      <c r="C7197" t="s">
        <v>56</v>
      </c>
      <c r="D7197" t="s">
        <v>73</v>
      </c>
      <c r="E7197" t="s">
        <v>76</v>
      </c>
      <c r="F7197">
        <v>1</v>
      </c>
    </row>
    <row r="7198" spans="1:6" x14ac:dyDescent="0.35">
      <c r="A7198" t="s">
        <v>7277</v>
      </c>
      <c r="B7198">
        <v>1997</v>
      </c>
      <c r="C7198" t="s">
        <v>56</v>
      </c>
      <c r="D7198" t="s">
        <v>117</v>
      </c>
      <c r="E7198" t="s">
        <v>76</v>
      </c>
      <c r="F7198">
        <v>1</v>
      </c>
    </row>
    <row r="7199" spans="1:6" x14ac:dyDescent="0.35">
      <c r="A7199" t="s">
        <v>7278</v>
      </c>
      <c r="B7199">
        <v>1997</v>
      </c>
      <c r="C7199" t="s">
        <v>56</v>
      </c>
      <c r="D7199" t="s">
        <v>73</v>
      </c>
      <c r="E7199" t="s">
        <v>76</v>
      </c>
      <c r="F7199">
        <v>1</v>
      </c>
    </row>
    <row r="7200" spans="1:6" x14ac:dyDescent="0.35">
      <c r="A7200" t="s">
        <v>7279</v>
      </c>
      <c r="B7200">
        <v>1997</v>
      </c>
      <c r="C7200" t="s">
        <v>56</v>
      </c>
      <c r="D7200" t="s">
        <v>73</v>
      </c>
      <c r="E7200" t="s">
        <v>76</v>
      </c>
      <c r="F7200">
        <v>1</v>
      </c>
    </row>
    <row r="7201" spans="1:6" x14ac:dyDescent="0.35">
      <c r="A7201" t="s">
        <v>7280</v>
      </c>
      <c r="B7201">
        <v>1997</v>
      </c>
      <c r="C7201" t="s">
        <v>54</v>
      </c>
      <c r="D7201" t="s">
        <v>73</v>
      </c>
      <c r="E7201" t="s">
        <v>76</v>
      </c>
      <c r="F7201">
        <v>1</v>
      </c>
    </row>
    <row r="7202" spans="1:6" x14ac:dyDescent="0.35">
      <c r="A7202" t="s">
        <v>7281</v>
      </c>
      <c r="B7202">
        <v>1997</v>
      </c>
      <c r="C7202" t="s">
        <v>55</v>
      </c>
      <c r="D7202" t="s">
        <v>73</v>
      </c>
      <c r="E7202" t="s">
        <v>76</v>
      </c>
      <c r="F7202">
        <v>1</v>
      </c>
    </row>
    <row r="7203" spans="1:6" x14ac:dyDescent="0.35">
      <c r="A7203" t="s">
        <v>7282</v>
      </c>
      <c r="B7203">
        <v>1997</v>
      </c>
      <c r="C7203" t="s">
        <v>55</v>
      </c>
      <c r="D7203" t="s">
        <v>117</v>
      </c>
      <c r="E7203" t="s">
        <v>76</v>
      </c>
      <c r="F7203">
        <v>0</v>
      </c>
    </row>
    <row r="7204" spans="1:6" x14ac:dyDescent="0.35">
      <c r="A7204" t="s">
        <v>7283</v>
      </c>
      <c r="B7204">
        <v>1997</v>
      </c>
      <c r="C7204" t="s">
        <v>56</v>
      </c>
      <c r="D7204" t="s">
        <v>73</v>
      </c>
      <c r="E7204" t="s">
        <v>76</v>
      </c>
      <c r="F7204">
        <v>1</v>
      </c>
    </row>
    <row r="7205" spans="1:6" x14ac:dyDescent="0.35">
      <c r="A7205" t="s">
        <v>7284</v>
      </c>
      <c r="B7205">
        <v>1997</v>
      </c>
      <c r="C7205" t="s">
        <v>56</v>
      </c>
      <c r="D7205" t="s">
        <v>117</v>
      </c>
      <c r="E7205" t="s">
        <v>76</v>
      </c>
      <c r="F7205">
        <v>1</v>
      </c>
    </row>
    <row r="7206" spans="1:6" x14ac:dyDescent="0.35">
      <c r="A7206" t="s">
        <v>7285</v>
      </c>
      <c r="B7206">
        <v>1997</v>
      </c>
      <c r="C7206" t="s">
        <v>56</v>
      </c>
      <c r="D7206" t="s">
        <v>117</v>
      </c>
      <c r="E7206" t="s">
        <v>76</v>
      </c>
      <c r="F7206">
        <v>1</v>
      </c>
    </row>
    <row r="7207" spans="1:6" x14ac:dyDescent="0.35">
      <c r="A7207" t="s">
        <v>7286</v>
      </c>
      <c r="B7207">
        <v>1997</v>
      </c>
      <c r="C7207" t="s">
        <v>56</v>
      </c>
      <c r="D7207" t="s">
        <v>73</v>
      </c>
      <c r="E7207" t="s">
        <v>76</v>
      </c>
      <c r="F7207">
        <v>1</v>
      </c>
    </row>
    <row r="7208" spans="1:6" x14ac:dyDescent="0.35">
      <c r="A7208" t="s">
        <v>7287</v>
      </c>
      <c r="B7208">
        <v>1997</v>
      </c>
      <c r="C7208" t="s">
        <v>55</v>
      </c>
      <c r="D7208" t="s">
        <v>73</v>
      </c>
      <c r="E7208" t="s">
        <v>76</v>
      </c>
      <c r="F7208">
        <v>1</v>
      </c>
    </row>
    <row r="7209" spans="1:6" x14ac:dyDescent="0.35">
      <c r="A7209" t="s">
        <v>7288</v>
      </c>
      <c r="B7209">
        <v>1997</v>
      </c>
      <c r="C7209" t="s">
        <v>56</v>
      </c>
      <c r="D7209" t="s">
        <v>73</v>
      </c>
      <c r="E7209" t="s">
        <v>76</v>
      </c>
      <c r="F7209">
        <v>1</v>
      </c>
    </row>
    <row r="7210" spans="1:6" x14ac:dyDescent="0.35">
      <c r="A7210" t="s">
        <v>7289</v>
      </c>
      <c r="B7210">
        <v>1997</v>
      </c>
      <c r="C7210" t="s">
        <v>56</v>
      </c>
      <c r="D7210" t="s">
        <v>117</v>
      </c>
      <c r="E7210" t="s">
        <v>76</v>
      </c>
      <c r="F7210">
        <v>1</v>
      </c>
    </row>
    <row r="7211" spans="1:6" x14ac:dyDescent="0.35">
      <c r="A7211" t="s">
        <v>7290</v>
      </c>
      <c r="B7211">
        <v>1997</v>
      </c>
      <c r="C7211" t="s">
        <v>56</v>
      </c>
      <c r="D7211" t="s">
        <v>73</v>
      </c>
      <c r="E7211" t="s">
        <v>76</v>
      </c>
      <c r="F7211">
        <v>1</v>
      </c>
    </row>
    <row r="7212" spans="1:6" x14ac:dyDescent="0.35">
      <c r="A7212" t="s">
        <v>7291</v>
      </c>
      <c r="B7212">
        <v>1997</v>
      </c>
      <c r="C7212" t="s">
        <v>56</v>
      </c>
      <c r="D7212" t="s">
        <v>117</v>
      </c>
      <c r="E7212" t="s">
        <v>76</v>
      </c>
      <c r="F7212">
        <v>1</v>
      </c>
    </row>
    <row r="7213" spans="1:6" x14ac:dyDescent="0.35">
      <c r="A7213" t="s">
        <v>7292</v>
      </c>
      <c r="B7213">
        <v>1997</v>
      </c>
      <c r="C7213" t="s">
        <v>54</v>
      </c>
      <c r="D7213" t="s">
        <v>73</v>
      </c>
      <c r="E7213" t="s">
        <v>76</v>
      </c>
      <c r="F7213">
        <v>1</v>
      </c>
    </row>
    <row r="7214" spans="1:6" x14ac:dyDescent="0.35">
      <c r="A7214" t="s">
        <v>7293</v>
      </c>
      <c r="B7214">
        <v>1997</v>
      </c>
      <c r="C7214" t="s">
        <v>54</v>
      </c>
      <c r="D7214" t="s">
        <v>73</v>
      </c>
      <c r="E7214" t="s">
        <v>76</v>
      </c>
      <c r="F7214">
        <v>1</v>
      </c>
    </row>
    <row r="7215" spans="1:6" x14ac:dyDescent="0.35">
      <c r="A7215" t="s">
        <v>7294</v>
      </c>
      <c r="B7215">
        <v>1997</v>
      </c>
      <c r="C7215" t="s">
        <v>56</v>
      </c>
      <c r="D7215" t="s">
        <v>73</v>
      </c>
      <c r="E7215" t="s">
        <v>76</v>
      </c>
      <c r="F7215">
        <v>1</v>
      </c>
    </row>
    <row r="7216" spans="1:6" x14ac:dyDescent="0.35">
      <c r="A7216" t="s">
        <v>7295</v>
      </c>
      <c r="B7216">
        <v>1997</v>
      </c>
      <c r="C7216" t="s">
        <v>54</v>
      </c>
      <c r="D7216" t="s">
        <v>73</v>
      </c>
      <c r="E7216" t="s">
        <v>76</v>
      </c>
      <c r="F7216">
        <v>1</v>
      </c>
    </row>
    <row r="7217" spans="1:6" x14ac:dyDescent="0.35">
      <c r="A7217" t="s">
        <v>7296</v>
      </c>
      <c r="B7217">
        <v>1997</v>
      </c>
      <c r="C7217" t="s">
        <v>54</v>
      </c>
      <c r="D7217" t="s">
        <v>73</v>
      </c>
      <c r="E7217" t="s">
        <v>76</v>
      </c>
      <c r="F7217">
        <v>1</v>
      </c>
    </row>
    <row r="7218" spans="1:6" x14ac:dyDescent="0.35">
      <c r="A7218" t="s">
        <v>7297</v>
      </c>
      <c r="B7218">
        <v>1997</v>
      </c>
      <c r="C7218" t="s">
        <v>56</v>
      </c>
      <c r="D7218" t="s">
        <v>73</v>
      </c>
      <c r="E7218" t="s">
        <v>76</v>
      </c>
      <c r="F7218">
        <v>1</v>
      </c>
    </row>
    <row r="7219" spans="1:6" x14ac:dyDescent="0.35">
      <c r="A7219" t="s">
        <v>7298</v>
      </c>
      <c r="B7219">
        <v>1997</v>
      </c>
      <c r="C7219" t="s">
        <v>56</v>
      </c>
      <c r="D7219" t="s">
        <v>117</v>
      </c>
      <c r="E7219" t="s">
        <v>76</v>
      </c>
      <c r="F7219">
        <v>1</v>
      </c>
    </row>
    <row r="7220" spans="1:6" x14ac:dyDescent="0.35">
      <c r="A7220" t="s">
        <v>7299</v>
      </c>
      <c r="B7220">
        <v>1997</v>
      </c>
      <c r="C7220" t="s">
        <v>55</v>
      </c>
      <c r="D7220" t="s">
        <v>73</v>
      </c>
      <c r="E7220" t="s">
        <v>76</v>
      </c>
      <c r="F7220">
        <v>1</v>
      </c>
    </row>
    <row r="7221" spans="1:6" x14ac:dyDescent="0.35">
      <c r="A7221" t="s">
        <v>7300</v>
      </c>
      <c r="B7221">
        <v>1997</v>
      </c>
      <c r="C7221" t="s">
        <v>54</v>
      </c>
      <c r="D7221" t="s">
        <v>73</v>
      </c>
      <c r="E7221" t="s">
        <v>76</v>
      </c>
      <c r="F7221">
        <v>1</v>
      </c>
    </row>
    <row r="7222" spans="1:6" x14ac:dyDescent="0.35">
      <c r="A7222" t="s">
        <v>7301</v>
      </c>
      <c r="B7222">
        <v>1997</v>
      </c>
      <c r="C7222" t="s">
        <v>55</v>
      </c>
      <c r="D7222" t="s">
        <v>117</v>
      </c>
      <c r="E7222" t="s">
        <v>76</v>
      </c>
      <c r="F7222">
        <v>0</v>
      </c>
    </row>
    <row r="7223" spans="1:6" x14ac:dyDescent="0.35">
      <c r="A7223" t="s">
        <v>7302</v>
      </c>
      <c r="B7223">
        <v>1997</v>
      </c>
      <c r="C7223" t="s">
        <v>55</v>
      </c>
      <c r="D7223" t="s">
        <v>117</v>
      </c>
      <c r="E7223" t="s">
        <v>76</v>
      </c>
      <c r="F7223">
        <v>0</v>
      </c>
    </row>
    <row r="7224" spans="1:6" x14ac:dyDescent="0.35">
      <c r="A7224" t="s">
        <v>7303</v>
      </c>
      <c r="B7224">
        <v>1997</v>
      </c>
      <c r="C7224" t="s">
        <v>54</v>
      </c>
      <c r="D7224" t="s">
        <v>73</v>
      </c>
      <c r="E7224" t="s">
        <v>76</v>
      </c>
      <c r="F7224">
        <v>1</v>
      </c>
    </row>
    <row r="7225" spans="1:6" x14ac:dyDescent="0.35">
      <c r="A7225" t="s">
        <v>7304</v>
      </c>
      <c r="B7225">
        <v>1997</v>
      </c>
      <c r="C7225" t="s">
        <v>54</v>
      </c>
      <c r="D7225" t="s">
        <v>117</v>
      </c>
      <c r="E7225" t="s">
        <v>76</v>
      </c>
      <c r="F7225">
        <v>0</v>
      </c>
    </row>
    <row r="7226" spans="1:6" x14ac:dyDescent="0.35">
      <c r="A7226" t="s">
        <v>7305</v>
      </c>
      <c r="B7226">
        <v>1997</v>
      </c>
      <c r="C7226" t="s">
        <v>56</v>
      </c>
      <c r="D7226" t="s">
        <v>73</v>
      </c>
      <c r="E7226" t="s">
        <v>76</v>
      </c>
      <c r="F7226">
        <v>1</v>
      </c>
    </row>
    <row r="7227" spans="1:6" x14ac:dyDescent="0.35">
      <c r="A7227" t="s">
        <v>7306</v>
      </c>
      <c r="B7227">
        <v>1997</v>
      </c>
      <c r="C7227" t="s">
        <v>55</v>
      </c>
      <c r="D7227" t="s">
        <v>73</v>
      </c>
      <c r="E7227" t="s">
        <v>76</v>
      </c>
      <c r="F7227">
        <v>1</v>
      </c>
    </row>
    <row r="7228" spans="1:6" x14ac:dyDescent="0.35">
      <c r="A7228" t="s">
        <v>7307</v>
      </c>
      <c r="B7228">
        <v>1997</v>
      </c>
      <c r="C7228" t="s">
        <v>54</v>
      </c>
      <c r="D7228" t="s">
        <v>73</v>
      </c>
      <c r="E7228" t="s">
        <v>76</v>
      </c>
      <c r="F7228">
        <v>1</v>
      </c>
    </row>
    <row r="7229" spans="1:6" x14ac:dyDescent="0.35">
      <c r="A7229" t="s">
        <v>7308</v>
      </c>
      <c r="B7229">
        <v>1997</v>
      </c>
      <c r="C7229" t="s">
        <v>54</v>
      </c>
      <c r="D7229" t="s">
        <v>73</v>
      </c>
      <c r="E7229" t="s">
        <v>76</v>
      </c>
      <c r="F7229">
        <v>1</v>
      </c>
    </row>
    <row r="7230" spans="1:6" x14ac:dyDescent="0.35">
      <c r="A7230" t="s">
        <v>7309</v>
      </c>
      <c r="B7230">
        <v>1997</v>
      </c>
      <c r="C7230" t="s">
        <v>54</v>
      </c>
      <c r="D7230" t="s">
        <v>73</v>
      </c>
      <c r="E7230" t="s">
        <v>76</v>
      </c>
      <c r="F7230">
        <v>1</v>
      </c>
    </row>
    <row r="7231" spans="1:6" x14ac:dyDescent="0.35">
      <c r="A7231" t="s">
        <v>7310</v>
      </c>
      <c r="B7231">
        <v>1997</v>
      </c>
      <c r="C7231" t="s">
        <v>54</v>
      </c>
      <c r="D7231" t="s">
        <v>73</v>
      </c>
      <c r="E7231" t="s">
        <v>406</v>
      </c>
      <c r="F7231">
        <v>1</v>
      </c>
    </row>
    <row r="7232" spans="1:6" x14ac:dyDescent="0.35">
      <c r="A7232" t="s">
        <v>7311</v>
      </c>
      <c r="B7232">
        <v>1997</v>
      </c>
      <c r="C7232" t="s">
        <v>56</v>
      </c>
      <c r="D7232" t="s">
        <v>73</v>
      </c>
      <c r="E7232" t="s">
        <v>406</v>
      </c>
      <c r="F7232">
        <v>1</v>
      </c>
    </row>
    <row r="7233" spans="1:6" x14ac:dyDescent="0.35">
      <c r="A7233" t="s">
        <v>7312</v>
      </c>
      <c r="B7233">
        <v>1997</v>
      </c>
      <c r="C7233" t="s">
        <v>56</v>
      </c>
      <c r="D7233" t="s">
        <v>73</v>
      </c>
      <c r="E7233" t="s">
        <v>406</v>
      </c>
      <c r="F7233">
        <v>1</v>
      </c>
    </row>
    <row r="7234" spans="1:6" x14ac:dyDescent="0.35">
      <c r="A7234" t="s">
        <v>7313</v>
      </c>
      <c r="B7234">
        <v>1997</v>
      </c>
      <c r="C7234" t="s">
        <v>56</v>
      </c>
      <c r="D7234" t="s">
        <v>73</v>
      </c>
      <c r="E7234" t="s">
        <v>406</v>
      </c>
      <c r="F7234">
        <v>1</v>
      </c>
    </row>
    <row r="7235" spans="1:6" x14ac:dyDescent="0.35">
      <c r="A7235" t="s">
        <v>7314</v>
      </c>
      <c r="B7235">
        <v>1997</v>
      </c>
      <c r="C7235" t="s">
        <v>54</v>
      </c>
      <c r="D7235" t="s">
        <v>73</v>
      </c>
      <c r="E7235" t="s">
        <v>406</v>
      </c>
      <c r="F7235">
        <v>1</v>
      </c>
    </row>
    <row r="7236" spans="1:6" x14ac:dyDescent="0.35">
      <c r="A7236" t="s">
        <v>7315</v>
      </c>
      <c r="B7236">
        <v>1997</v>
      </c>
      <c r="C7236" t="s">
        <v>55</v>
      </c>
      <c r="D7236" t="s">
        <v>73</v>
      </c>
      <c r="E7236" t="s">
        <v>406</v>
      </c>
      <c r="F7236">
        <v>1</v>
      </c>
    </row>
    <row r="7237" spans="1:6" x14ac:dyDescent="0.35">
      <c r="A7237" t="s">
        <v>7316</v>
      </c>
      <c r="B7237">
        <v>1997</v>
      </c>
      <c r="C7237" t="s">
        <v>55</v>
      </c>
      <c r="D7237" t="s">
        <v>117</v>
      </c>
      <c r="E7237" t="s">
        <v>406</v>
      </c>
      <c r="F7237">
        <v>0</v>
      </c>
    </row>
    <row r="7238" spans="1:6" x14ac:dyDescent="0.35">
      <c r="A7238" t="s">
        <v>7317</v>
      </c>
      <c r="B7238">
        <v>1997</v>
      </c>
      <c r="C7238" t="s">
        <v>55</v>
      </c>
      <c r="D7238" t="s">
        <v>73</v>
      </c>
      <c r="E7238" t="s">
        <v>406</v>
      </c>
      <c r="F7238">
        <v>1</v>
      </c>
    </row>
    <row r="7239" spans="1:6" x14ac:dyDescent="0.35">
      <c r="A7239" t="s">
        <v>7318</v>
      </c>
      <c r="B7239">
        <v>1997</v>
      </c>
      <c r="C7239" t="s">
        <v>55</v>
      </c>
      <c r="D7239" t="s">
        <v>117</v>
      </c>
      <c r="E7239" t="s">
        <v>406</v>
      </c>
      <c r="F7239">
        <v>0</v>
      </c>
    </row>
    <row r="7240" spans="1:6" x14ac:dyDescent="0.35">
      <c r="A7240" t="s">
        <v>7319</v>
      </c>
      <c r="B7240">
        <v>1997</v>
      </c>
      <c r="C7240" t="s">
        <v>55</v>
      </c>
      <c r="D7240" t="s">
        <v>73</v>
      </c>
      <c r="E7240" t="s">
        <v>406</v>
      </c>
      <c r="F7240">
        <v>1</v>
      </c>
    </row>
    <row r="7241" spans="1:6" x14ac:dyDescent="0.35">
      <c r="A7241" t="s">
        <v>7320</v>
      </c>
      <c r="B7241">
        <v>1997</v>
      </c>
      <c r="C7241" t="s">
        <v>54</v>
      </c>
      <c r="D7241" t="s">
        <v>73</v>
      </c>
      <c r="E7241" t="s">
        <v>406</v>
      </c>
      <c r="F7241">
        <v>1</v>
      </c>
    </row>
    <row r="7242" spans="1:6" x14ac:dyDescent="0.35">
      <c r="A7242" t="s">
        <v>7321</v>
      </c>
      <c r="B7242">
        <v>1997</v>
      </c>
      <c r="C7242" t="s">
        <v>55</v>
      </c>
      <c r="D7242" t="s">
        <v>117</v>
      </c>
      <c r="E7242" t="s">
        <v>406</v>
      </c>
      <c r="F7242">
        <v>0</v>
      </c>
    </row>
    <row r="7243" spans="1:6" x14ac:dyDescent="0.35">
      <c r="A7243" t="s">
        <v>7322</v>
      </c>
      <c r="B7243">
        <v>1997</v>
      </c>
      <c r="C7243" t="s">
        <v>55</v>
      </c>
      <c r="D7243" t="s">
        <v>117</v>
      </c>
      <c r="E7243" t="s">
        <v>406</v>
      </c>
      <c r="F7243">
        <v>0</v>
      </c>
    </row>
    <row r="7244" spans="1:6" x14ac:dyDescent="0.35">
      <c r="A7244" t="s">
        <v>7323</v>
      </c>
      <c r="B7244">
        <v>1997</v>
      </c>
      <c r="C7244" t="s">
        <v>55</v>
      </c>
      <c r="D7244" t="s">
        <v>117</v>
      </c>
      <c r="E7244" t="s">
        <v>406</v>
      </c>
      <c r="F7244">
        <v>0</v>
      </c>
    </row>
    <row r="7245" spans="1:6" x14ac:dyDescent="0.35">
      <c r="A7245" t="s">
        <v>7324</v>
      </c>
      <c r="B7245">
        <v>1997</v>
      </c>
      <c r="C7245" t="s">
        <v>56</v>
      </c>
      <c r="D7245" t="s">
        <v>73</v>
      </c>
      <c r="E7245" t="s">
        <v>406</v>
      </c>
      <c r="F7245">
        <v>1</v>
      </c>
    </row>
    <row r="7246" spans="1:6" x14ac:dyDescent="0.35">
      <c r="A7246" t="s">
        <v>7325</v>
      </c>
      <c r="B7246">
        <v>1997</v>
      </c>
      <c r="C7246" t="s">
        <v>56</v>
      </c>
      <c r="D7246" t="s">
        <v>73</v>
      </c>
      <c r="E7246" t="s">
        <v>406</v>
      </c>
      <c r="F7246">
        <v>1</v>
      </c>
    </row>
    <row r="7247" spans="1:6" x14ac:dyDescent="0.35">
      <c r="A7247" t="s">
        <v>7326</v>
      </c>
      <c r="B7247">
        <v>1997</v>
      </c>
      <c r="C7247" t="s">
        <v>56</v>
      </c>
      <c r="D7247" t="s">
        <v>73</v>
      </c>
      <c r="E7247" t="s">
        <v>406</v>
      </c>
      <c r="F7247">
        <v>1</v>
      </c>
    </row>
    <row r="7248" spans="1:6" x14ac:dyDescent="0.35">
      <c r="A7248" t="s">
        <v>7327</v>
      </c>
      <c r="B7248">
        <v>1997</v>
      </c>
      <c r="C7248" t="s">
        <v>56</v>
      </c>
      <c r="D7248" t="s">
        <v>73</v>
      </c>
      <c r="E7248" t="s">
        <v>406</v>
      </c>
      <c r="F7248">
        <v>1</v>
      </c>
    </row>
    <row r="7249" spans="1:6" x14ac:dyDescent="0.35">
      <c r="A7249" t="s">
        <v>7328</v>
      </c>
      <c r="B7249">
        <v>1997</v>
      </c>
      <c r="C7249" t="s">
        <v>56</v>
      </c>
      <c r="D7249" t="s">
        <v>117</v>
      </c>
      <c r="E7249" t="s">
        <v>406</v>
      </c>
      <c r="F7249">
        <v>1</v>
      </c>
    </row>
    <row r="7250" spans="1:6" x14ac:dyDescent="0.35">
      <c r="A7250" t="s">
        <v>7329</v>
      </c>
      <c r="B7250">
        <v>1997</v>
      </c>
      <c r="C7250" t="s">
        <v>56</v>
      </c>
      <c r="D7250" t="s">
        <v>73</v>
      </c>
      <c r="E7250" t="s">
        <v>406</v>
      </c>
      <c r="F7250">
        <v>1</v>
      </c>
    </row>
    <row r="7251" spans="1:6" x14ac:dyDescent="0.35">
      <c r="A7251" t="s">
        <v>7330</v>
      </c>
      <c r="B7251">
        <v>1997</v>
      </c>
      <c r="C7251" t="s">
        <v>56</v>
      </c>
      <c r="D7251" t="s">
        <v>73</v>
      </c>
      <c r="E7251" t="s">
        <v>406</v>
      </c>
      <c r="F7251">
        <v>1</v>
      </c>
    </row>
    <row r="7252" spans="1:6" x14ac:dyDescent="0.35">
      <c r="A7252" t="s">
        <v>7331</v>
      </c>
      <c r="B7252">
        <v>1997</v>
      </c>
      <c r="C7252" t="s">
        <v>56</v>
      </c>
      <c r="D7252" t="s">
        <v>73</v>
      </c>
      <c r="E7252" t="s">
        <v>406</v>
      </c>
      <c r="F7252">
        <v>1</v>
      </c>
    </row>
    <row r="7253" spans="1:6" x14ac:dyDescent="0.35">
      <c r="A7253" t="s">
        <v>7332</v>
      </c>
      <c r="B7253">
        <v>1997</v>
      </c>
      <c r="C7253" t="s">
        <v>56</v>
      </c>
      <c r="D7253" t="s">
        <v>117</v>
      </c>
      <c r="E7253" t="s">
        <v>406</v>
      </c>
      <c r="F7253">
        <v>1</v>
      </c>
    </row>
    <row r="7254" spans="1:6" x14ac:dyDescent="0.35">
      <c r="A7254" t="s">
        <v>7333</v>
      </c>
      <c r="B7254">
        <v>1997</v>
      </c>
      <c r="C7254" t="s">
        <v>56</v>
      </c>
      <c r="D7254" t="s">
        <v>73</v>
      </c>
      <c r="E7254" t="s">
        <v>406</v>
      </c>
      <c r="F7254">
        <v>1</v>
      </c>
    </row>
    <row r="7255" spans="1:6" x14ac:dyDescent="0.35">
      <c r="A7255" t="s">
        <v>7334</v>
      </c>
      <c r="B7255">
        <v>1997</v>
      </c>
      <c r="C7255" t="s">
        <v>55</v>
      </c>
      <c r="D7255" t="s">
        <v>73</v>
      </c>
      <c r="E7255" t="s">
        <v>406</v>
      </c>
      <c r="F7255">
        <v>1</v>
      </c>
    </row>
    <row r="7256" spans="1:6" x14ac:dyDescent="0.35">
      <c r="A7256" t="s">
        <v>7335</v>
      </c>
      <c r="B7256">
        <v>1997</v>
      </c>
      <c r="C7256" t="s">
        <v>56</v>
      </c>
      <c r="D7256" t="s">
        <v>73</v>
      </c>
      <c r="E7256" t="s">
        <v>406</v>
      </c>
      <c r="F7256">
        <v>1</v>
      </c>
    </row>
    <row r="7257" spans="1:6" x14ac:dyDescent="0.35">
      <c r="A7257" t="s">
        <v>7336</v>
      </c>
      <c r="B7257">
        <v>1997</v>
      </c>
      <c r="C7257" t="s">
        <v>56</v>
      </c>
      <c r="D7257" t="s">
        <v>73</v>
      </c>
      <c r="E7257" t="s">
        <v>406</v>
      </c>
      <c r="F7257">
        <v>1</v>
      </c>
    </row>
    <row r="7258" spans="1:6" x14ac:dyDescent="0.35">
      <c r="A7258" t="s">
        <v>7337</v>
      </c>
      <c r="B7258">
        <v>1997</v>
      </c>
      <c r="C7258" t="s">
        <v>54</v>
      </c>
      <c r="D7258" t="s">
        <v>73</v>
      </c>
      <c r="E7258" t="s">
        <v>406</v>
      </c>
      <c r="F7258">
        <v>1</v>
      </c>
    </row>
    <row r="7259" spans="1:6" x14ac:dyDescent="0.35">
      <c r="A7259" t="s">
        <v>7338</v>
      </c>
      <c r="B7259">
        <v>1997</v>
      </c>
      <c r="C7259" t="s">
        <v>56</v>
      </c>
      <c r="D7259" t="s">
        <v>73</v>
      </c>
      <c r="E7259" t="s">
        <v>406</v>
      </c>
      <c r="F7259">
        <v>1</v>
      </c>
    </row>
    <row r="7260" spans="1:6" x14ac:dyDescent="0.35">
      <c r="A7260" t="s">
        <v>7339</v>
      </c>
      <c r="B7260">
        <v>1997</v>
      </c>
      <c r="C7260" t="s">
        <v>54</v>
      </c>
      <c r="D7260" t="s">
        <v>73</v>
      </c>
      <c r="E7260" t="s">
        <v>406</v>
      </c>
      <c r="F7260">
        <v>1</v>
      </c>
    </row>
    <row r="7261" spans="1:6" x14ac:dyDescent="0.35">
      <c r="A7261" t="s">
        <v>7340</v>
      </c>
      <c r="B7261">
        <v>1997</v>
      </c>
      <c r="C7261" t="s">
        <v>54</v>
      </c>
      <c r="D7261" t="s">
        <v>73</v>
      </c>
      <c r="E7261" t="s">
        <v>406</v>
      </c>
      <c r="F7261">
        <v>1</v>
      </c>
    </row>
    <row r="7262" spans="1:6" x14ac:dyDescent="0.35">
      <c r="A7262" t="s">
        <v>7341</v>
      </c>
      <c r="B7262">
        <v>1997</v>
      </c>
      <c r="C7262" t="s">
        <v>56</v>
      </c>
      <c r="D7262" t="s">
        <v>73</v>
      </c>
      <c r="E7262" t="s">
        <v>406</v>
      </c>
      <c r="F7262">
        <v>1</v>
      </c>
    </row>
    <row r="7263" spans="1:6" x14ac:dyDescent="0.35">
      <c r="A7263" t="s">
        <v>7342</v>
      </c>
      <c r="B7263">
        <v>1997</v>
      </c>
      <c r="C7263" t="s">
        <v>56</v>
      </c>
      <c r="D7263" t="s">
        <v>73</v>
      </c>
      <c r="E7263" t="s">
        <v>406</v>
      </c>
      <c r="F7263">
        <v>1</v>
      </c>
    </row>
    <row r="7264" spans="1:6" x14ac:dyDescent="0.35">
      <c r="A7264" t="s">
        <v>7343</v>
      </c>
      <c r="B7264">
        <v>1997</v>
      </c>
      <c r="C7264" t="s">
        <v>56</v>
      </c>
      <c r="D7264" t="s">
        <v>73</v>
      </c>
      <c r="E7264" t="s">
        <v>406</v>
      </c>
      <c r="F7264">
        <v>1</v>
      </c>
    </row>
    <row r="7265" spans="1:6" x14ac:dyDescent="0.35">
      <c r="A7265" t="s">
        <v>7344</v>
      </c>
      <c r="B7265">
        <v>1997</v>
      </c>
      <c r="C7265" t="s">
        <v>56</v>
      </c>
      <c r="D7265" t="s">
        <v>73</v>
      </c>
      <c r="E7265" t="s">
        <v>406</v>
      </c>
      <c r="F7265">
        <v>1</v>
      </c>
    </row>
    <row r="7266" spans="1:6" x14ac:dyDescent="0.35">
      <c r="A7266" t="s">
        <v>7345</v>
      </c>
      <c r="B7266">
        <v>1997</v>
      </c>
      <c r="C7266" t="s">
        <v>56</v>
      </c>
      <c r="D7266" t="s">
        <v>117</v>
      </c>
      <c r="E7266" t="s">
        <v>406</v>
      </c>
      <c r="F7266">
        <v>1</v>
      </c>
    </row>
    <row r="7267" spans="1:6" x14ac:dyDescent="0.35">
      <c r="A7267" t="s">
        <v>7346</v>
      </c>
      <c r="B7267">
        <v>1997</v>
      </c>
      <c r="C7267" t="s">
        <v>56</v>
      </c>
      <c r="D7267" t="s">
        <v>117</v>
      </c>
      <c r="E7267" t="s">
        <v>406</v>
      </c>
      <c r="F7267">
        <v>1</v>
      </c>
    </row>
    <row r="7268" spans="1:6" x14ac:dyDescent="0.35">
      <c r="A7268" t="s">
        <v>7347</v>
      </c>
      <c r="B7268">
        <v>1997</v>
      </c>
      <c r="C7268" t="s">
        <v>56</v>
      </c>
      <c r="D7268" t="s">
        <v>117</v>
      </c>
      <c r="E7268" t="s">
        <v>406</v>
      </c>
      <c r="F7268">
        <v>1</v>
      </c>
    </row>
    <row r="7269" spans="1:6" x14ac:dyDescent="0.35">
      <c r="A7269" t="s">
        <v>7348</v>
      </c>
      <c r="B7269">
        <v>1997</v>
      </c>
      <c r="C7269" t="s">
        <v>56</v>
      </c>
      <c r="D7269" t="s">
        <v>73</v>
      </c>
      <c r="E7269" t="s">
        <v>406</v>
      </c>
      <c r="F7269">
        <v>1</v>
      </c>
    </row>
    <row r="7270" spans="1:6" x14ac:dyDescent="0.35">
      <c r="A7270" t="s">
        <v>7349</v>
      </c>
      <c r="B7270">
        <v>1997</v>
      </c>
      <c r="C7270" t="s">
        <v>56</v>
      </c>
      <c r="D7270" t="s">
        <v>73</v>
      </c>
      <c r="E7270" t="s">
        <v>406</v>
      </c>
      <c r="F7270">
        <v>1</v>
      </c>
    </row>
    <row r="7271" spans="1:6" x14ac:dyDescent="0.35">
      <c r="A7271" t="s">
        <v>7350</v>
      </c>
      <c r="B7271">
        <v>1997</v>
      </c>
      <c r="C7271" t="s">
        <v>56</v>
      </c>
      <c r="D7271" t="s">
        <v>117</v>
      </c>
      <c r="E7271" t="s">
        <v>406</v>
      </c>
      <c r="F7271">
        <v>1</v>
      </c>
    </row>
    <row r="7272" spans="1:6" x14ac:dyDescent="0.35">
      <c r="A7272" t="s">
        <v>7351</v>
      </c>
      <c r="B7272">
        <v>1997</v>
      </c>
      <c r="C7272" t="s">
        <v>56</v>
      </c>
      <c r="D7272" t="s">
        <v>73</v>
      </c>
      <c r="E7272" t="s">
        <v>406</v>
      </c>
      <c r="F7272">
        <v>1</v>
      </c>
    </row>
    <row r="7273" spans="1:6" x14ac:dyDescent="0.35">
      <c r="A7273" t="s">
        <v>7352</v>
      </c>
      <c r="B7273">
        <v>1998</v>
      </c>
      <c r="C7273" t="s">
        <v>56</v>
      </c>
      <c r="D7273" t="s">
        <v>73</v>
      </c>
      <c r="E7273" t="s">
        <v>74</v>
      </c>
      <c r="F7273">
        <v>1</v>
      </c>
    </row>
    <row r="7274" spans="1:6" x14ac:dyDescent="0.35">
      <c r="A7274" t="s">
        <v>7353</v>
      </c>
      <c r="B7274">
        <v>1998</v>
      </c>
      <c r="C7274" t="s">
        <v>56</v>
      </c>
      <c r="D7274" t="s">
        <v>73</v>
      </c>
      <c r="E7274" t="s">
        <v>270</v>
      </c>
      <c r="F7274">
        <v>1</v>
      </c>
    </row>
    <row r="7275" spans="1:6" x14ac:dyDescent="0.35">
      <c r="A7275" t="s">
        <v>7354</v>
      </c>
      <c r="B7275">
        <v>1998</v>
      </c>
      <c r="C7275" t="s">
        <v>56</v>
      </c>
      <c r="D7275" t="s">
        <v>73</v>
      </c>
      <c r="E7275" t="s">
        <v>270</v>
      </c>
      <c r="F7275">
        <v>1</v>
      </c>
    </row>
    <row r="7276" spans="1:6" x14ac:dyDescent="0.35">
      <c r="A7276" t="s">
        <v>7355</v>
      </c>
      <c r="B7276">
        <v>1998</v>
      </c>
      <c r="C7276" t="s">
        <v>54</v>
      </c>
      <c r="D7276" t="s">
        <v>73</v>
      </c>
      <c r="E7276" t="s">
        <v>270</v>
      </c>
      <c r="F7276">
        <v>1</v>
      </c>
    </row>
    <row r="7277" spans="1:6" x14ac:dyDescent="0.35">
      <c r="A7277" t="s">
        <v>7356</v>
      </c>
      <c r="B7277">
        <v>1998</v>
      </c>
      <c r="C7277" t="s">
        <v>54</v>
      </c>
      <c r="D7277" t="s">
        <v>73</v>
      </c>
      <c r="E7277" t="s">
        <v>270</v>
      </c>
      <c r="F7277">
        <v>1</v>
      </c>
    </row>
    <row r="7278" spans="1:6" x14ac:dyDescent="0.35">
      <c r="A7278" t="s">
        <v>7357</v>
      </c>
      <c r="B7278">
        <v>1998</v>
      </c>
      <c r="C7278" t="s">
        <v>56</v>
      </c>
      <c r="D7278" t="s">
        <v>73</v>
      </c>
      <c r="E7278" t="s">
        <v>270</v>
      </c>
      <c r="F7278">
        <v>1</v>
      </c>
    </row>
    <row r="7279" spans="1:6" x14ac:dyDescent="0.35">
      <c r="A7279" t="s">
        <v>7358</v>
      </c>
      <c r="B7279">
        <v>1998</v>
      </c>
      <c r="C7279" t="s">
        <v>56</v>
      </c>
      <c r="D7279" t="s">
        <v>117</v>
      </c>
      <c r="E7279" t="s">
        <v>270</v>
      </c>
      <c r="F7279">
        <v>1</v>
      </c>
    </row>
    <row r="7280" spans="1:6" x14ac:dyDescent="0.35">
      <c r="A7280" t="s">
        <v>7359</v>
      </c>
      <c r="B7280">
        <v>1998</v>
      </c>
      <c r="C7280" t="s">
        <v>56</v>
      </c>
      <c r="D7280" t="s">
        <v>117</v>
      </c>
      <c r="E7280" t="s">
        <v>270</v>
      </c>
      <c r="F7280">
        <v>1</v>
      </c>
    </row>
    <row r="7281" spans="1:6" x14ac:dyDescent="0.35">
      <c r="A7281" t="s">
        <v>7360</v>
      </c>
      <c r="B7281">
        <v>1998</v>
      </c>
      <c r="C7281" t="s">
        <v>56</v>
      </c>
      <c r="D7281" t="s">
        <v>117</v>
      </c>
      <c r="E7281" t="s">
        <v>270</v>
      </c>
      <c r="F7281">
        <v>1</v>
      </c>
    </row>
    <row r="7282" spans="1:6" x14ac:dyDescent="0.35">
      <c r="A7282" t="s">
        <v>7361</v>
      </c>
      <c r="B7282">
        <v>1998</v>
      </c>
      <c r="C7282" t="s">
        <v>56</v>
      </c>
      <c r="D7282" t="s">
        <v>73</v>
      </c>
      <c r="E7282" t="s">
        <v>270</v>
      </c>
      <c r="F7282">
        <v>1</v>
      </c>
    </row>
    <row r="7283" spans="1:6" x14ac:dyDescent="0.35">
      <c r="A7283" t="s">
        <v>7362</v>
      </c>
      <c r="B7283">
        <v>1998</v>
      </c>
      <c r="C7283" t="s">
        <v>56</v>
      </c>
      <c r="D7283" t="s">
        <v>73</v>
      </c>
      <c r="E7283" t="s">
        <v>74</v>
      </c>
      <c r="F7283">
        <v>1</v>
      </c>
    </row>
    <row r="7284" spans="1:6" x14ac:dyDescent="0.35">
      <c r="A7284" t="s">
        <v>7363</v>
      </c>
      <c r="B7284">
        <v>1998</v>
      </c>
      <c r="C7284" t="s">
        <v>56</v>
      </c>
      <c r="D7284" t="s">
        <v>73</v>
      </c>
      <c r="E7284" t="s">
        <v>74</v>
      </c>
      <c r="F7284">
        <v>1</v>
      </c>
    </row>
    <row r="7285" spans="1:6" x14ac:dyDescent="0.35">
      <c r="A7285" t="s">
        <v>7364</v>
      </c>
      <c r="B7285">
        <v>1998</v>
      </c>
      <c r="C7285" t="s">
        <v>56</v>
      </c>
      <c r="D7285" t="s">
        <v>73</v>
      </c>
      <c r="E7285" t="s">
        <v>74</v>
      </c>
      <c r="F7285">
        <v>1</v>
      </c>
    </row>
    <row r="7286" spans="1:6" x14ac:dyDescent="0.35">
      <c r="A7286" t="s">
        <v>7365</v>
      </c>
      <c r="B7286">
        <v>1998</v>
      </c>
      <c r="C7286" t="s">
        <v>56</v>
      </c>
      <c r="D7286" t="s">
        <v>73</v>
      </c>
      <c r="E7286" t="s">
        <v>74</v>
      </c>
      <c r="F7286">
        <v>1</v>
      </c>
    </row>
    <row r="7287" spans="1:6" x14ac:dyDescent="0.35">
      <c r="A7287" t="s">
        <v>7366</v>
      </c>
      <c r="B7287">
        <v>1998</v>
      </c>
      <c r="C7287" t="s">
        <v>56</v>
      </c>
      <c r="D7287" t="s">
        <v>117</v>
      </c>
      <c r="E7287" t="s">
        <v>74</v>
      </c>
      <c r="F7287">
        <v>1</v>
      </c>
    </row>
    <row r="7288" spans="1:6" x14ac:dyDescent="0.35">
      <c r="A7288" t="s">
        <v>7367</v>
      </c>
      <c r="B7288">
        <v>1998</v>
      </c>
      <c r="C7288" t="s">
        <v>56</v>
      </c>
      <c r="D7288" t="s">
        <v>117</v>
      </c>
      <c r="E7288" t="s">
        <v>74</v>
      </c>
      <c r="F7288">
        <v>1</v>
      </c>
    </row>
    <row r="7289" spans="1:6" x14ac:dyDescent="0.35">
      <c r="A7289" t="s">
        <v>7368</v>
      </c>
      <c r="B7289">
        <v>1998</v>
      </c>
      <c r="C7289" t="s">
        <v>56</v>
      </c>
      <c r="D7289" t="s">
        <v>117</v>
      </c>
      <c r="E7289" t="s">
        <v>74</v>
      </c>
      <c r="F7289">
        <v>1</v>
      </c>
    </row>
    <row r="7290" spans="1:6" x14ac:dyDescent="0.35">
      <c r="A7290" t="s">
        <v>7369</v>
      </c>
      <c r="B7290">
        <v>1998</v>
      </c>
      <c r="C7290" t="s">
        <v>56</v>
      </c>
      <c r="D7290" t="s">
        <v>117</v>
      </c>
      <c r="E7290" t="s">
        <v>74</v>
      </c>
      <c r="F7290">
        <v>1</v>
      </c>
    </row>
    <row r="7291" spans="1:6" x14ac:dyDescent="0.35">
      <c r="A7291" t="s">
        <v>7370</v>
      </c>
      <c r="B7291">
        <v>1998</v>
      </c>
      <c r="C7291" t="s">
        <v>56</v>
      </c>
      <c r="D7291" t="s">
        <v>73</v>
      </c>
      <c r="E7291" t="s">
        <v>74</v>
      </c>
      <c r="F7291">
        <v>1</v>
      </c>
    </row>
    <row r="7292" spans="1:6" x14ac:dyDescent="0.35">
      <c r="A7292" t="s">
        <v>7371</v>
      </c>
      <c r="B7292">
        <v>1998</v>
      </c>
      <c r="C7292" t="s">
        <v>56</v>
      </c>
      <c r="D7292" t="s">
        <v>117</v>
      </c>
      <c r="E7292" t="s">
        <v>74</v>
      </c>
      <c r="F7292">
        <v>1</v>
      </c>
    </row>
    <row r="7293" spans="1:6" x14ac:dyDescent="0.35">
      <c r="A7293" t="s">
        <v>7372</v>
      </c>
      <c r="B7293">
        <v>1998</v>
      </c>
      <c r="C7293" t="s">
        <v>56</v>
      </c>
      <c r="D7293" t="s">
        <v>73</v>
      </c>
      <c r="E7293" t="s">
        <v>74</v>
      </c>
      <c r="F7293">
        <v>1</v>
      </c>
    </row>
    <row r="7294" spans="1:6" x14ac:dyDescent="0.35">
      <c r="A7294" t="s">
        <v>7373</v>
      </c>
      <c r="B7294">
        <v>1998</v>
      </c>
      <c r="C7294" t="s">
        <v>56</v>
      </c>
      <c r="D7294" t="s">
        <v>73</v>
      </c>
      <c r="E7294" t="s">
        <v>74</v>
      </c>
      <c r="F7294">
        <v>1</v>
      </c>
    </row>
    <row r="7295" spans="1:6" x14ac:dyDescent="0.35">
      <c r="A7295" t="s">
        <v>7374</v>
      </c>
      <c r="B7295">
        <v>1998</v>
      </c>
      <c r="C7295" t="s">
        <v>56</v>
      </c>
      <c r="D7295" t="s">
        <v>117</v>
      </c>
      <c r="E7295" t="s">
        <v>74</v>
      </c>
      <c r="F7295">
        <v>1</v>
      </c>
    </row>
    <row r="7296" spans="1:6" x14ac:dyDescent="0.35">
      <c r="A7296" t="s">
        <v>7375</v>
      </c>
      <c r="B7296">
        <v>1998</v>
      </c>
      <c r="C7296" t="s">
        <v>56</v>
      </c>
      <c r="D7296" t="s">
        <v>73</v>
      </c>
      <c r="E7296" t="s">
        <v>74</v>
      </c>
      <c r="F7296">
        <v>1</v>
      </c>
    </row>
    <row r="7297" spans="1:6" x14ac:dyDescent="0.35">
      <c r="A7297" t="s">
        <v>7376</v>
      </c>
      <c r="B7297">
        <v>1998</v>
      </c>
      <c r="C7297" t="s">
        <v>56</v>
      </c>
      <c r="D7297" t="s">
        <v>117</v>
      </c>
      <c r="E7297" t="s">
        <v>74</v>
      </c>
      <c r="F7297">
        <v>1</v>
      </c>
    </row>
    <row r="7298" spans="1:6" x14ac:dyDescent="0.35">
      <c r="A7298" t="s">
        <v>7377</v>
      </c>
      <c r="B7298">
        <v>1998</v>
      </c>
      <c r="C7298" t="s">
        <v>56</v>
      </c>
      <c r="D7298" t="s">
        <v>117</v>
      </c>
      <c r="E7298" t="s">
        <v>74</v>
      </c>
      <c r="F7298">
        <v>1</v>
      </c>
    </row>
    <row r="7299" spans="1:6" x14ac:dyDescent="0.35">
      <c r="A7299" t="s">
        <v>7378</v>
      </c>
      <c r="B7299">
        <v>1998</v>
      </c>
      <c r="C7299" t="s">
        <v>56</v>
      </c>
      <c r="D7299" t="s">
        <v>117</v>
      </c>
      <c r="E7299" t="s">
        <v>74</v>
      </c>
      <c r="F7299">
        <v>1</v>
      </c>
    </row>
    <row r="7300" spans="1:6" x14ac:dyDescent="0.35">
      <c r="A7300" t="s">
        <v>7379</v>
      </c>
      <c r="B7300">
        <v>1998</v>
      </c>
      <c r="C7300" t="s">
        <v>55</v>
      </c>
      <c r="D7300" t="s">
        <v>73</v>
      </c>
      <c r="E7300" t="s">
        <v>74</v>
      </c>
      <c r="F7300">
        <v>1</v>
      </c>
    </row>
    <row r="7301" spans="1:6" x14ac:dyDescent="0.35">
      <c r="A7301" t="s">
        <v>7380</v>
      </c>
      <c r="B7301">
        <v>1998</v>
      </c>
      <c r="C7301" t="s">
        <v>55</v>
      </c>
      <c r="D7301" t="s">
        <v>73</v>
      </c>
      <c r="E7301" t="s">
        <v>74</v>
      </c>
      <c r="F7301">
        <v>1</v>
      </c>
    </row>
    <row r="7302" spans="1:6" x14ac:dyDescent="0.35">
      <c r="A7302" t="s">
        <v>7381</v>
      </c>
      <c r="B7302">
        <v>1998</v>
      </c>
      <c r="C7302" t="s">
        <v>54</v>
      </c>
      <c r="D7302" t="s">
        <v>73</v>
      </c>
      <c r="E7302" t="s">
        <v>74</v>
      </c>
      <c r="F7302">
        <v>1</v>
      </c>
    </row>
    <row r="7303" spans="1:6" x14ac:dyDescent="0.35">
      <c r="A7303" t="s">
        <v>7382</v>
      </c>
      <c r="B7303">
        <v>1998</v>
      </c>
      <c r="C7303" t="s">
        <v>56</v>
      </c>
      <c r="D7303" t="s">
        <v>73</v>
      </c>
      <c r="E7303" t="s">
        <v>74</v>
      </c>
      <c r="F7303">
        <v>1</v>
      </c>
    </row>
    <row r="7304" spans="1:6" x14ac:dyDescent="0.35">
      <c r="A7304" t="s">
        <v>7383</v>
      </c>
      <c r="B7304">
        <v>1998</v>
      </c>
      <c r="C7304" t="s">
        <v>56</v>
      </c>
      <c r="D7304" t="s">
        <v>117</v>
      </c>
      <c r="E7304" t="s">
        <v>74</v>
      </c>
      <c r="F7304">
        <v>1</v>
      </c>
    </row>
    <row r="7305" spans="1:6" x14ac:dyDescent="0.35">
      <c r="A7305" t="s">
        <v>7384</v>
      </c>
      <c r="B7305">
        <v>1998</v>
      </c>
      <c r="C7305" t="s">
        <v>56</v>
      </c>
      <c r="D7305" t="s">
        <v>73</v>
      </c>
      <c r="E7305" t="s">
        <v>74</v>
      </c>
      <c r="F7305">
        <v>1</v>
      </c>
    </row>
    <row r="7306" spans="1:6" x14ac:dyDescent="0.35">
      <c r="A7306" t="s">
        <v>7385</v>
      </c>
      <c r="B7306">
        <v>1998</v>
      </c>
      <c r="C7306" t="s">
        <v>54</v>
      </c>
      <c r="D7306" t="s">
        <v>73</v>
      </c>
      <c r="E7306" t="s">
        <v>74</v>
      </c>
      <c r="F7306">
        <v>1</v>
      </c>
    </row>
    <row r="7307" spans="1:6" x14ac:dyDescent="0.35">
      <c r="A7307" t="s">
        <v>7386</v>
      </c>
      <c r="B7307">
        <v>1998</v>
      </c>
      <c r="C7307" t="s">
        <v>54</v>
      </c>
      <c r="D7307" t="s">
        <v>73</v>
      </c>
      <c r="E7307" t="s">
        <v>74</v>
      </c>
      <c r="F7307">
        <v>1</v>
      </c>
    </row>
    <row r="7308" spans="1:6" x14ac:dyDescent="0.35">
      <c r="A7308" t="s">
        <v>7387</v>
      </c>
      <c r="B7308">
        <v>1998</v>
      </c>
      <c r="C7308" t="s">
        <v>54</v>
      </c>
      <c r="D7308" t="s">
        <v>73</v>
      </c>
      <c r="E7308" t="s">
        <v>74</v>
      </c>
      <c r="F7308">
        <v>1</v>
      </c>
    </row>
    <row r="7309" spans="1:6" x14ac:dyDescent="0.35">
      <c r="A7309" t="s">
        <v>7388</v>
      </c>
      <c r="B7309">
        <v>1998</v>
      </c>
      <c r="C7309" t="s">
        <v>56</v>
      </c>
      <c r="D7309" t="s">
        <v>73</v>
      </c>
      <c r="E7309" t="s">
        <v>74</v>
      </c>
      <c r="F7309">
        <v>1</v>
      </c>
    </row>
    <row r="7310" spans="1:6" x14ac:dyDescent="0.35">
      <c r="A7310" t="s">
        <v>7389</v>
      </c>
      <c r="B7310">
        <v>1998</v>
      </c>
      <c r="C7310" t="s">
        <v>56</v>
      </c>
      <c r="D7310" t="s">
        <v>117</v>
      </c>
      <c r="E7310" t="s">
        <v>74</v>
      </c>
      <c r="F7310">
        <v>1</v>
      </c>
    </row>
    <row r="7311" spans="1:6" x14ac:dyDescent="0.35">
      <c r="A7311" t="s">
        <v>7390</v>
      </c>
      <c r="B7311">
        <v>1998</v>
      </c>
      <c r="C7311" t="s">
        <v>56</v>
      </c>
      <c r="D7311" t="s">
        <v>117</v>
      </c>
      <c r="E7311" t="s">
        <v>74</v>
      </c>
      <c r="F7311">
        <v>1</v>
      </c>
    </row>
    <row r="7312" spans="1:6" x14ac:dyDescent="0.35">
      <c r="A7312" t="s">
        <v>7391</v>
      </c>
      <c r="B7312">
        <v>1998</v>
      </c>
      <c r="C7312" t="s">
        <v>56</v>
      </c>
      <c r="D7312" t="s">
        <v>117</v>
      </c>
      <c r="E7312" t="s">
        <v>74</v>
      </c>
      <c r="F7312">
        <v>1</v>
      </c>
    </row>
    <row r="7313" spans="1:6" x14ac:dyDescent="0.35">
      <c r="A7313" t="s">
        <v>7392</v>
      </c>
      <c r="B7313">
        <v>1998</v>
      </c>
      <c r="C7313" t="s">
        <v>54</v>
      </c>
      <c r="D7313" t="s">
        <v>73</v>
      </c>
      <c r="E7313" t="s">
        <v>406</v>
      </c>
      <c r="F7313">
        <v>1</v>
      </c>
    </row>
    <row r="7314" spans="1:6" x14ac:dyDescent="0.35">
      <c r="A7314" t="s">
        <v>7393</v>
      </c>
      <c r="B7314">
        <v>1998</v>
      </c>
      <c r="C7314" t="s">
        <v>54</v>
      </c>
      <c r="D7314" t="s">
        <v>73</v>
      </c>
      <c r="E7314" t="s">
        <v>406</v>
      </c>
      <c r="F7314">
        <v>1</v>
      </c>
    </row>
    <row r="7315" spans="1:6" x14ac:dyDescent="0.35">
      <c r="A7315" t="s">
        <v>7394</v>
      </c>
      <c r="B7315">
        <v>1998</v>
      </c>
      <c r="C7315" t="s">
        <v>56</v>
      </c>
      <c r="D7315" t="s">
        <v>73</v>
      </c>
      <c r="E7315" t="s">
        <v>74</v>
      </c>
      <c r="F7315">
        <v>1</v>
      </c>
    </row>
    <row r="7316" spans="1:6" x14ac:dyDescent="0.35">
      <c r="A7316" t="s">
        <v>7395</v>
      </c>
      <c r="B7316">
        <v>1998</v>
      </c>
      <c r="C7316" t="s">
        <v>54</v>
      </c>
      <c r="D7316" t="s">
        <v>73</v>
      </c>
      <c r="E7316" t="s">
        <v>74</v>
      </c>
      <c r="F7316">
        <v>1</v>
      </c>
    </row>
    <row r="7317" spans="1:6" x14ac:dyDescent="0.35">
      <c r="A7317" t="s">
        <v>7396</v>
      </c>
      <c r="B7317">
        <v>1998</v>
      </c>
      <c r="C7317" t="s">
        <v>56</v>
      </c>
      <c r="D7317" t="s">
        <v>117</v>
      </c>
      <c r="E7317" t="s">
        <v>74</v>
      </c>
      <c r="F7317">
        <v>1</v>
      </c>
    </row>
    <row r="7318" spans="1:6" x14ac:dyDescent="0.35">
      <c r="A7318" t="s">
        <v>7397</v>
      </c>
      <c r="B7318">
        <v>1998</v>
      </c>
      <c r="C7318" t="s">
        <v>56</v>
      </c>
      <c r="D7318" t="s">
        <v>73</v>
      </c>
      <c r="E7318" t="s">
        <v>74</v>
      </c>
      <c r="F7318">
        <v>1</v>
      </c>
    </row>
    <row r="7319" spans="1:6" x14ac:dyDescent="0.35">
      <c r="A7319" t="s">
        <v>7398</v>
      </c>
      <c r="B7319">
        <v>1998</v>
      </c>
      <c r="C7319" t="s">
        <v>56</v>
      </c>
      <c r="D7319" t="s">
        <v>117</v>
      </c>
      <c r="E7319" t="s">
        <v>74</v>
      </c>
      <c r="F7319">
        <v>1</v>
      </c>
    </row>
    <row r="7320" spans="1:6" x14ac:dyDescent="0.35">
      <c r="A7320" t="s">
        <v>7399</v>
      </c>
      <c r="B7320">
        <v>1998</v>
      </c>
      <c r="C7320" t="s">
        <v>56</v>
      </c>
      <c r="D7320" t="s">
        <v>73</v>
      </c>
      <c r="E7320" t="s">
        <v>74</v>
      </c>
      <c r="F7320">
        <v>1</v>
      </c>
    </row>
    <row r="7321" spans="1:6" x14ac:dyDescent="0.35">
      <c r="A7321" t="s">
        <v>7400</v>
      </c>
      <c r="B7321">
        <v>1998</v>
      </c>
      <c r="C7321" t="s">
        <v>56</v>
      </c>
      <c r="D7321" t="s">
        <v>117</v>
      </c>
      <c r="E7321" t="s">
        <v>74</v>
      </c>
      <c r="F7321">
        <v>1</v>
      </c>
    </row>
    <row r="7322" spans="1:6" x14ac:dyDescent="0.35">
      <c r="A7322" t="s">
        <v>7401</v>
      </c>
      <c r="B7322">
        <v>1998</v>
      </c>
      <c r="C7322" t="s">
        <v>56</v>
      </c>
      <c r="D7322" t="s">
        <v>117</v>
      </c>
      <c r="E7322" t="s">
        <v>74</v>
      </c>
      <c r="F7322">
        <v>1</v>
      </c>
    </row>
    <row r="7323" spans="1:6" x14ac:dyDescent="0.35">
      <c r="A7323" t="s">
        <v>7402</v>
      </c>
      <c r="B7323">
        <v>1998</v>
      </c>
      <c r="C7323" t="s">
        <v>56</v>
      </c>
      <c r="D7323" t="s">
        <v>73</v>
      </c>
      <c r="E7323" t="s">
        <v>74</v>
      </c>
      <c r="F7323">
        <v>1</v>
      </c>
    </row>
    <row r="7324" spans="1:6" x14ac:dyDescent="0.35">
      <c r="A7324" t="s">
        <v>7403</v>
      </c>
      <c r="B7324">
        <v>1998</v>
      </c>
      <c r="C7324" t="s">
        <v>54</v>
      </c>
      <c r="D7324" t="s">
        <v>117</v>
      </c>
      <c r="E7324" t="s">
        <v>406</v>
      </c>
      <c r="F7324">
        <v>0</v>
      </c>
    </row>
    <row r="7325" spans="1:6" x14ac:dyDescent="0.35">
      <c r="A7325" t="s">
        <v>7404</v>
      </c>
      <c r="B7325">
        <v>1998</v>
      </c>
      <c r="C7325" t="s">
        <v>56</v>
      </c>
      <c r="D7325" t="s">
        <v>73</v>
      </c>
      <c r="E7325" t="s">
        <v>406</v>
      </c>
      <c r="F7325">
        <v>1</v>
      </c>
    </row>
    <row r="7326" spans="1:6" x14ac:dyDescent="0.35">
      <c r="A7326" t="s">
        <v>7405</v>
      </c>
      <c r="B7326">
        <v>1998</v>
      </c>
      <c r="C7326" t="s">
        <v>56</v>
      </c>
      <c r="D7326" t="s">
        <v>117</v>
      </c>
      <c r="E7326" t="s">
        <v>406</v>
      </c>
      <c r="F7326">
        <v>1</v>
      </c>
    </row>
    <row r="7327" spans="1:6" x14ac:dyDescent="0.35">
      <c r="A7327" t="s">
        <v>7406</v>
      </c>
      <c r="B7327">
        <v>1998</v>
      </c>
      <c r="C7327" t="s">
        <v>55</v>
      </c>
      <c r="D7327" t="s">
        <v>73</v>
      </c>
      <c r="E7327" t="s">
        <v>406</v>
      </c>
      <c r="F7327">
        <v>1</v>
      </c>
    </row>
    <row r="7328" spans="1:6" x14ac:dyDescent="0.35">
      <c r="A7328" t="s">
        <v>7407</v>
      </c>
      <c r="B7328">
        <v>1998</v>
      </c>
      <c r="C7328" t="s">
        <v>55</v>
      </c>
      <c r="D7328" t="s">
        <v>73</v>
      </c>
      <c r="E7328" t="s">
        <v>406</v>
      </c>
      <c r="F7328">
        <v>1</v>
      </c>
    </row>
    <row r="7329" spans="1:6" x14ac:dyDescent="0.35">
      <c r="A7329" t="s">
        <v>7408</v>
      </c>
      <c r="B7329">
        <v>1998</v>
      </c>
      <c r="C7329" t="s">
        <v>55</v>
      </c>
      <c r="D7329" t="s">
        <v>117</v>
      </c>
      <c r="E7329" t="s">
        <v>406</v>
      </c>
      <c r="F7329">
        <v>0</v>
      </c>
    </row>
    <row r="7330" spans="1:6" x14ac:dyDescent="0.35">
      <c r="A7330" t="s">
        <v>7409</v>
      </c>
      <c r="B7330">
        <v>1998</v>
      </c>
      <c r="C7330" t="s">
        <v>55</v>
      </c>
      <c r="D7330" t="s">
        <v>117</v>
      </c>
      <c r="E7330" t="s">
        <v>406</v>
      </c>
      <c r="F7330">
        <v>0</v>
      </c>
    </row>
    <row r="7331" spans="1:6" x14ac:dyDescent="0.35">
      <c r="A7331" t="s">
        <v>7410</v>
      </c>
      <c r="B7331">
        <v>1998</v>
      </c>
      <c r="C7331" t="s">
        <v>56</v>
      </c>
      <c r="D7331" t="s">
        <v>73</v>
      </c>
      <c r="E7331" t="s">
        <v>406</v>
      </c>
      <c r="F7331">
        <v>1</v>
      </c>
    </row>
    <row r="7332" spans="1:6" x14ac:dyDescent="0.35">
      <c r="A7332" t="s">
        <v>7411</v>
      </c>
      <c r="B7332">
        <v>1998</v>
      </c>
      <c r="C7332" t="s">
        <v>56</v>
      </c>
      <c r="D7332" t="s">
        <v>73</v>
      </c>
      <c r="E7332" t="s">
        <v>406</v>
      </c>
      <c r="F7332">
        <v>1</v>
      </c>
    </row>
    <row r="7333" spans="1:6" x14ac:dyDescent="0.35">
      <c r="A7333" t="s">
        <v>7412</v>
      </c>
      <c r="B7333">
        <v>1998</v>
      </c>
      <c r="C7333" t="s">
        <v>54</v>
      </c>
      <c r="D7333" t="s">
        <v>73</v>
      </c>
      <c r="E7333" t="s">
        <v>406</v>
      </c>
      <c r="F7333">
        <v>1</v>
      </c>
    </row>
    <row r="7334" spans="1:6" x14ac:dyDescent="0.35">
      <c r="A7334" t="s">
        <v>7413</v>
      </c>
      <c r="B7334">
        <v>1998</v>
      </c>
      <c r="C7334" t="s">
        <v>54</v>
      </c>
      <c r="D7334" t="s">
        <v>117</v>
      </c>
      <c r="E7334" t="s">
        <v>406</v>
      </c>
      <c r="F7334">
        <v>0</v>
      </c>
    </row>
    <row r="7335" spans="1:6" x14ac:dyDescent="0.35">
      <c r="A7335" t="s">
        <v>7414</v>
      </c>
      <c r="B7335">
        <v>1998</v>
      </c>
      <c r="C7335" t="s">
        <v>56</v>
      </c>
      <c r="D7335" t="s">
        <v>441</v>
      </c>
      <c r="E7335" t="s">
        <v>406</v>
      </c>
      <c r="F7335">
        <v>1</v>
      </c>
    </row>
    <row r="7336" spans="1:6" x14ac:dyDescent="0.35">
      <c r="A7336" t="s">
        <v>7415</v>
      </c>
      <c r="B7336">
        <v>1998</v>
      </c>
      <c r="C7336" t="s">
        <v>56</v>
      </c>
      <c r="D7336" t="s">
        <v>73</v>
      </c>
      <c r="E7336" t="s">
        <v>406</v>
      </c>
      <c r="F7336">
        <v>1</v>
      </c>
    </row>
    <row r="7337" spans="1:6" x14ac:dyDescent="0.35">
      <c r="A7337" t="s">
        <v>7416</v>
      </c>
      <c r="B7337">
        <v>1998</v>
      </c>
      <c r="C7337" t="s">
        <v>56</v>
      </c>
      <c r="D7337" t="s">
        <v>117</v>
      </c>
      <c r="E7337" t="s">
        <v>406</v>
      </c>
      <c r="F7337">
        <v>1</v>
      </c>
    </row>
    <row r="7338" spans="1:6" x14ac:dyDescent="0.35">
      <c r="A7338" t="s">
        <v>7417</v>
      </c>
      <c r="B7338">
        <v>1998</v>
      </c>
      <c r="C7338" t="s">
        <v>56</v>
      </c>
      <c r="D7338" t="s">
        <v>73</v>
      </c>
      <c r="E7338" t="s">
        <v>406</v>
      </c>
      <c r="F7338">
        <v>1</v>
      </c>
    </row>
    <row r="7339" spans="1:6" x14ac:dyDescent="0.35">
      <c r="A7339" t="s">
        <v>7418</v>
      </c>
      <c r="B7339">
        <v>1998</v>
      </c>
      <c r="C7339" t="s">
        <v>56</v>
      </c>
      <c r="D7339" t="s">
        <v>117</v>
      </c>
      <c r="E7339" t="s">
        <v>406</v>
      </c>
      <c r="F7339">
        <v>1</v>
      </c>
    </row>
    <row r="7340" spans="1:6" x14ac:dyDescent="0.35">
      <c r="A7340" t="s">
        <v>7419</v>
      </c>
      <c r="B7340">
        <v>1998</v>
      </c>
      <c r="C7340" t="s">
        <v>54</v>
      </c>
      <c r="D7340" t="s">
        <v>73</v>
      </c>
      <c r="E7340" t="s">
        <v>406</v>
      </c>
      <c r="F7340">
        <v>1</v>
      </c>
    </row>
    <row r="7341" spans="1:6" x14ac:dyDescent="0.35">
      <c r="A7341" t="s">
        <v>7420</v>
      </c>
      <c r="B7341">
        <v>1998</v>
      </c>
      <c r="C7341" t="s">
        <v>54</v>
      </c>
      <c r="D7341" t="s">
        <v>117</v>
      </c>
      <c r="E7341" t="s">
        <v>406</v>
      </c>
      <c r="F7341">
        <v>0</v>
      </c>
    </row>
    <row r="7342" spans="1:6" x14ac:dyDescent="0.35">
      <c r="A7342" t="s">
        <v>7421</v>
      </c>
      <c r="B7342">
        <v>1998</v>
      </c>
      <c r="C7342" t="s">
        <v>55</v>
      </c>
      <c r="D7342" t="s">
        <v>117</v>
      </c>
      <c r="E7342" t="s">
        <v>406</v>
      </c>
      <c r="F7342">
        <v>0</v>
      </c>
    </row>
    <row r="7343" spans="1:6" x14ac:dyDescent="0.35">
      <c r="A7343" t="s">
        <v>7422</v>
      </c>
      <c r="B7343">
        <v>1998</v>
      </c>
      <c r="C7343" t="s">
        <v>56</v>
      </c>
      <c r="D7343" t="s">
        <v>117</v>
      </c>
      <c r="E7343" t="s">
        <v>74</v>
      </c>
      <c r="F7343">
        <v>1</v>
      </c>
    </row>
    <row r="7344" spans="1:6" x14ac:dyDescent="0.35">
      <c r="A7344" t="s">
        <v>7423</v>
      </c>
      <c r="B7344">
        <v>1998</v>
      </c>
      <c r="C7344" t="s">
        <v>56</v>
      </c>
      <c r="D7344" t="s">
        <v>117</v>
      </c>
      <c r="E7344" t="s">
        <v>74</v>
      </c>
      <c r="F7344">
        <v>1</v>
      </c>
    </row>
    <row r="7345" spans="1:6" x14ac:dyDescent="0.35">
      <c r="A7345" t="s">
        <v>7424</v>
      </c>
      <c r="B7345">
        <v>1998</v>
      </c>
      <c r="C7345" t="s">
        <v>56</v>
      </c>
      <c r="D7345" t="s">
        <v>117</v>
      </c>
      <c r="E7345" t="s">
        <v>74</v>
      </c>
      <c r="F7345">
        <v>1</v>
      </c>
    </row>
    <row r="7346" spans="1:6" x14ac:dyDescent="0.35">
      <c r="A7346" t="s">
        <v>7425</v>
      </c>
      <c r="B7346">
        <v>1998</v>
      </c>
      <c r="C7346" t="s">
        <v>56</v>
      </c>
      <c r="D7346" t="s">
        <v>73</v>
      </c>
      <c r="E7346" t="s">
        <v>74</v>
      </c>
      <c r="F7346">
        <v>1</v>
      </c>
    </row>
    <row r="7347" spans="1:6" x14ac:dyDescent="0.35">
      <c r="A7347" t="s">
        <v>7426</v>
      </c>
      <c r="B7347">
        <v>1998</v>
      </c>
      <c r="C7347" t="s">
        <v>56</v>
      </c>
      <c r="D7347" t="s">
        <v>73</v>
      </c>
      <c r="E7347" t="s">
        <v>74</v>
      </c>
      <c r="F7347">
        <v>1</v>
      </c>
    </row>
    <row r="7348" spans="1:6" x14ac:dyDescent="0.35">
      <c r="A7348" t="s">
        <v>7427</v>
      </c>
      <c r="B7348">
        <v>1998</v>
      </c>
      <c r="C7348" t="s">
        <v>56</v>
      </c>
      <c r="D7348" t="s">
        <v>73</v>
      </c>
      <c r="E7348" t="s">
        <v>74</v>
      </c>
      <c r="F7348">
        <v>1</v>
      </c>
    </row>
    <row r="7349" spans="1:6" x14ac:dyDescent="0.35">
      <c r="A7349" t="s">
        <v>7428</v>
      </c>
      <c r="B7349">
        <v>1998</v>
      </c>
      <c r="C7349" t="s">
        <v>56</v>
      </c>
      <c r="D7349" t="s">
        <v>73</v>
      </c>
      <c r="E7349" t="s">
        <v>74</v>
      </c>
      <c r="F7349">
        <v>1</v>
      </c>
    </row>
    <row r="7350" spans="1:6" x14ac:dyDescent="0.35">
      <c r="A7350" t="s">
        <v>7429</v>
      </c>
      <c r="B7350">
        <v>1998</v>
      </c>
      <c r="C7350" t="s">
        <v>56</v>
      </c>
      <c r="D7350" t="s">
        <v>73</v>
      </c>
      <c r="E7350" t="s">
        <v>74</v>
      </c>
      <c r="F7350">
        <v>1</v>
      </c>
    </row>
    <row r="7351" spans="1:6" x14ac:dyDescent="0.35">
      <c r="A7351" t="s">
        <v>7430</v>
      </c>
      <c r="B7351">
        <v>1998</v>
      </c>
      <c r="C7351" t="s">
        <v>56</v>
      </c>
      <c r="D7351" t="s">
        <v>117</v>
      </c>
      <c r="E7351" t="s">
        <v>74</v>
      </c>
      <c r="F7351">
        <v>1</v>
      </c>
    </row>
    <row r="7352" spans="1:6" x14ac:dyDescent="0.35">
      <c r="A7352" t="s">
        <v>7431</v>
      </c>
      <c r="B7352">
        <v>1998</v>
      </c>
      <c r="C7352" t="s">
        <v>55</v>
      </c>
      <c r="D7352" t="s">
        <v>73</v>
      </c>
      <c r="E7352" t="s">
        <v>406</v>
      </c>
      <c r="F7352">
        <v>1</v>
      </c>
    </row>
    <row r="7353" spans="1:6" x14ac:dyDescent="0.35">
      <c r="A7353" t="s">
        <v>7432</v>
      </c>
      <c r="B7353">
        <v>1998</v>
      </c>
      <c r="C7353" t="s">
        <v>56</v>
      </c>
      <c r="D7353" t="s">
        <v>117</v>
      </c>
      <c r="E7353" t="s">
        <v>406</v>
      </c>
      <c r="F7353">
        <v>1</v>
      </c>
    </row>
    <row r="7354" spans="1:6" x14ac:dyDescent="0.35">
      <c r="A7354" t="s">
        <v>7433</v>
      </c>
      <c r="B7354">
        <v>1998</v>
      </c>
      <c r="C7354" t="s">
        <v>56</v>
      </c>
      <c r="D7354" t="s">
        <v>73</v>
      </c>
      <c r="E7354" t="s">
        <v>406</v>
      </c>
      <c r="F7354">
        <v>1</v>
      </c>
    </row>
    <row r="7355" spans="1:6" x14ac:dyDescent="0.35">
      <c r="A7355" t="s">
        <v>7434</v>
      </c>
      <c r="B7355">
        <v>1998</v>
      </c>
      <c r="C7355" t="s">
        <v>56</v>
      </c>
      <c r="D7355" t="s">
        <v>73</v>
      </c>
      <c r="E7355" t="s">
        <v>406</v>
      </c>
      <c r="F7355">
        <v>1</v>
      </c>
    </row>
    <row r="7356" spans="1:6" x14ac:dyDescent="0.35">
      <c r="A7356" t="s">
        <v>7435</v>
      </c>
      <c r="B7356">
        <v>1998</v>
      </c>
      <c r="C7356" t="s">
        <v>56</v>
      </c>
      <c r="D7356" t="s">
        <v>73</v>
      </c>
      <c r="E7356" t="s">
        <v>406</v>
      </c>
      <c r="F7356">
        <v>1</v>
      </c>
    </row>
    <row r="7357" spans="1:6" x14ac:dyDescent="0.35">
      <c r="A7357" t="s">
        <v>7436</v>
      </c>
      <c r="B7357">
        <v>1998</v>
      </c>
      <c r="C7357" t="s">
        <v>56</v>
      </c>
      <c r="D7357" t="s">
        <v>73</v>
      </c>
      <c r="E7357" t="s">
        <v>406</v>
      </c>
      <c r="F7357">
        <v>1</v>
      </c>
    </row>
    <row r="7358" spans="1:6" x14ac:dyDescent="0.35">
      <c r="A7358" t="s">
        <v>7437</v>
      </c>
      <c r="B7358">
        <v>1998</v>
      </c>
      <c r="C7358" t="s">
        <v>56</v>
      </c>
      <c r="D7358" t="s">
        <v>441</v>
      </c>
      <c r="E7358" t="s">
        <v>406</v>
      </c>
      <c r="F7358">
        <v>1</v>
      </c>
    </row>
    <row r="7359" spans="1:6" x14ac:dyDescent="0.35">
      <c r="A7359" t="s">
        <v>7438</v>
      </c>
      <c r="B7359">
        <v>1998</v>
      </c>
      <c r="C7359" t="s">
        <v>54</v>
      </c>
      <c r="D7359" t="s">
        <v>73</v>
      </c>
      <c r="E7359" t="s">
        <v>74</v>
      </c>
      <c r="F7359">
        <v>1</v>
      </c>
    </row>
    <row r="7360" spans="1:6" x14ac:dyDescent="0.35">
      <c r="A7360" t="s">
        <v>7439</v>
      </c>
      <c r="B7360">
        <v>1998</v>
      </c>
      <c r="C7360" t="s">
        <v>54</v>
      </c>
      <c r="D7360" t="s">
        <v>73</v>
      </c>
      <c r="E7360" t="s">
        <v>74</v>
      </c>
      <c r="F7360">
        <v>1</v>
      </c>
    </row>
    <row r="7361" spans="1:6" x14ac:dyDescent="0.35">
      <c r="A7361" t="s">
        <v>7440</v>
      </c>
      <c r="B7361">
        <v>1998</v>
      </c>
      <c r="C7361" t="s">
        <v>54</v>
      </c>
      <c r="D7361" t="s">
        <v>73</v>
      </c>
      <c r="E7361" t="s">
        <v>74</v>
      </c>
      <c r="F7361">
        <v>1</v>
      </c>
    </row>
    <row r="7362" spans="1:6" x14ac:dyDescent="0.35">
      <c r="A7362" t="s">
        <v>7441</v>
      </c>
      <c r="B7362">
        <v>1998</v>
      </c>
      <c r="C7362" t="s">
        <v>54</v>
      </c>
      <c r="D7362" t="s">
        <v>73</v>
      </c>
      <c r="E7362" t="s">
        <v>74</v>
      </c>
      <c r="F7362">
        <v>1</v>
      </c>
    </row>
    <row r="7363" spans="1:6" x14ac:dyDescent="0.35">
      <c r="A7363" t="s">
        <v>7442</v>
      </c>
      <c r="B7363">
        <v>1998</v>
      </c>
      <c r="C7363" t="s">
        <v>54</v>
      </c>
      <c r="D7363" t="s">
        <v>73</v>
      </c>
      <c r="E7363" t="s">
        <v>484</v>
      </c>
      <c r="F7363">
        <v>1</v>
      </c>
    </row>
    <row r="7364" spans="1:6" x14ac:dyDescent="0.35">
      <c r="A7364" t="s">
        <v>7443</v>
      </c>
      <c r="B7364">
        <v>1998</v>
      </c>
      <c r="C7364" t="s">
        <v>54</v>
      </c>
      <c r="D7364" t="s">
        <v>73</v>
      </c>
      <c r="E7364" t="s">
        <v>484</v>
      </c>
      <c r="F7364">
        <v>1</v>
      </c>
    </row>
    <row r="7365" spans="1:6" x14ac:dyDescent="0.35">
      <c r="A7365" t="s">
        <v>7444</v>
      </c>
      <c r="B7365">
        <v>1998</v>
      </c>
      <c r="C7365" t="s">
        <v>56</v>
      </c>
      <c r="D7365" t="s">
        <v>73</v>
      </c>
      <c r="E7365" t="s">
        <v>484</v>
      </c>
      <c r="F7365">
        <v>1</v>
      </c>
    </row>
    <row r="7366" spans="1:6" x14ac:dyDescent="0.35">
      <c r="A7366" t="s">
        <v>7445</v>
      </c>
      <c r="B7366">
        <v>1998</v>
      </c>
      <c r="C7366" t="s">
        <v>56</v>
      </c>
      <c r="D7366" t="s">
        <v>73</v>
      </c>
      <c r="E7366" t="s">
        <v>484</v>
      </c>
      <c r="F7366">
        <v>1</v>
      </c>
    </row>
    <row r="7367" spans="1:6" x14ac:dyDescent="0.35">
      <c r="A7367" t="s">
        <v>7446</v>
      </c>
      <c r="B7367">
        <v>1998</v>
      </c>
      <c r="C7367" t="s">
        <v>56</v>
      </c>
      <c r="D7367" t="s">
        <v>73</v>
      </c>
      <c r="E7367" t="s">
        <v>484</v>
      </c>
      <c r="F7367">
        <v>1</v>
      </c>
    </row>
    <row r="7368" spans="1:6" x14ac:dyDescent="0.35">
      <c r="A7368" t="s">
        <v>7447</v>
      </c>
      <c r="B7368">
        <v>1998</v>
      </c>
      <c r="C7368" t="s">
        <v>56</v>
      </c>
      <c r="D7368" t="s">
        <v>73</v>
      </c>
      <c r="E7368" t="s">
        <v>484</v>
      </c>
      <c r="F7368">
        <v>1</v>
      </c>
    </row>
    <row r="7369" spans="1:6" x14ac:dyDescent="0.35">
      <c r="A7369" t="s">
        <v>7448</v>
      </c>
      <c r="B7369">
        <v>1998</v>
      </c>
      <c r="C7369" t="s">
        <v>56</v>
      </c>
      <c r="D7369" t="s">
        <v>73</v>
      </c>
      <c r="E7369" t="s">
        <v>484</v>
      </c>
      <c r="F7369">
        <v>1</v>
      </c>
    </row>
    <row r="7370" spans="1:6" x14ac:dyDescent="0.35">
      <c r="A7370" t="s">
        <v>7449</v>
      </c>
      <c r="B7370">
        <v>1998</v>
      </c>
      <c r="C7370" t="s">
        <v>56</v>
      </c>
      <c r="D7370" t="s">
        <v>73</v>
      </c>
      <c r="E7370" t="s">
        <v>484</v>
      </c>
      <c r="F7370">
        <v>1</v>
      </c>
    </row>
    <row r="7371" spans="1:6" x14ac:dyDescent="0.35">
      <c r="A7371" t="s">
        <v>7450</v>
      </c>
      <c r="B7371">
        <v>1998</v>
      </c>
      <c r="C7371" t="s">
        <v>56</v>
      </c>
      <c r="D7371" t="s">
        <v>73</v>
      </c>
      <c r="E7371" t="s">
        <v>484</v>
      </c>
      <c r="F7371">
        <v>1</v>
      </c>
    </row>
    <row r="7372" spans="1:6" x14ac:dyDescent="0.35">
      <c r="A7372" t="s">
        <v>7451</v>
      </c>
      <c r="B7372">
        <v>1998</v>
      </c>
      <c r="C7372" t="s">
        <v>56</v>
      </c>
      <c r="D7372" t="s">
        <v>73</v>
      </c>
      <c r="E7372" t="s">
        <v>484</v>
      </c>
      <c r="F7372">
        <v>1</v>
      </c>
    </row>
    <row r="7373" spans="1:6" x14ac:dyDescent="0.35">
      <c r="A7373" t="s">
        <v>7452</v>
      </c>
      <c r="B7373">
        <v>1998</v>
      </c>
      <c r="C7373" t="s">
        <v>56</v>
      </c>
      <c r="D7373" t="s">
        <v>73</v>
      </c>
      <c r="E7373" t="s">
        <v>484</v>
      </c>
      <c r="F7373">
        <v>1</v>
      </c>
    </row>
    <row r="7374" spans="1:6" x14ac:dyDescent="0.35">
      <c r="A7374" t="s">
        <v>7453</v>
      </c>
      <c r="B7374">
        <v>1998</v>
      </c>
      <c r="C7374" t="s">
        <v>56</v>
      </c>
      <c r="D7374" t="s">
        <v>117</v>
      </c>
      <c r="E7374" t="s">
        <v>484</v>
      </c>
      <c r="F7374">
        <v>1</v>
      </c>
    </row>
    <row r="7375" spans="1:6" x14ac:dyDescent="0.35">
      <c r="A7375" t="s">
        <v>7454</v>
      </c>
      <c r="B7375">
        <v>1998</v>
      </c>
      <c r="C7375" t="s">
        <v>56</v>
      </c>
      <c r="D7375" t="s">
        <v>73</v>
      </c>
      <c r="E7375" t="s">
        <v>484</v>
      </c>
      <c r="F7375">
        <v>1</v>
      </c>
    </row>
    <row r="7376" spans="1:6" x14ac:dyDescent="0.35">
      <c r="A7376" t="s">
        <v>7455</v>
      </c>
      <c r="B7376">
        <v>1998</v>
      </c>
      <c r="C7376" t="s">
        <v>56</v>
      </c>
      <c r="D7376" t="s">
        <v>73</v>
      </c>
      <c r="E7376" t="s">
        <v>484</v>
      </c>
      <c r="F7376">
        <v>1</v>
      </c>
    </row>
    <row r="7377" spans="1:6" x14ac:dyDescent="0.35">
      <c r="A7377" t="s">
        <v>7456</v>
      </c>
      <c r="B7377">
        <v>1998</v>
      </c>
      <c r="C7377" t="s">
        <v>56</v>
      </c>
      <c r="D7377" t="s">
        <v>73</v>
      </c>
      <c r="E7377" t="s">
        <v>484</v>
      </c>
      <c r="F7377">
        <v>1</v>
      </c>
    </row>
    <row r="7378" spans="1:6" x14ac:dyDescent="0.35">
      <c r="A7378" t="s">
        <v>7457</v>
      </c>
      <c r="B7378">
        <v>1998</v>
      </c>
      <c r="C7378" t="s">
        <v>56</v>
      </c>
      <c r="D7378" t="s">
        <v>73</v>
      </c>
      <c r="E7378" t="s">
        <v>484</v>
      </c>
      <c r="F7378">
        <v>1</v>
      </c>
    </row>
    <row r="7379" spans="1:6" x14ac:dyDescent="0.35">
      <c r="A7379" t="s">
        <v>7458</v>
      </c>
      <c r="B7379">
        <v>1998</v>
      </c>
      <c r="C7379" t="s">
        <v>56</v>
      </c>
      <c r="D7379" t="s">
        <v>73</v>
      </c>
      <c r="E7379" t="s">
        <v>484</v>
      </c>
      <c r="F7379">
        <v>1</v>
      </c>
    </row>
    <row r="7380" spans="1:6" x14ac:dyDescent="0.35">
      <c r="A7380" t="s">
        <v>7459</v>
      </c>
      <c r="B7380">
        <v>1998</v>
      </c>
      <c r="C7380" t="s">
        <v>56</v>
      </c>
      <c r="D7380" t="s">
        <v>73</v>
      </c>
      <c r="E7380" t="s">
        <v>484</v>
      </c>
      <c r="F7380">
        <v>1</v>
      </c>
    </row>
    <row r="7381" spans="1:6" x14ac:dyDescent="0.35">
      <c r="A7381" t="s">
        <v>7460</v>
      </c>
      <c r="B7381">
        <v>1998</v>
      </c>
      <c r="C7381" t="s">
        <v>56</v>
      </c>
      <c r="D7381" t="s">
        <v>73</v>
      </c>
      <c r="E7381" t="s">
        <v>484</v>
      </c>
      <c r="F7381">
        <v>1</v>
      </c>
    </row>
    <row r="7382" spans="1:6" x14ac:dyDescent="0.35">
      <c r="A7382" t="s">
        <v>7461</v>
      </c>
      <c r="B7382">
        <v>1998</v>
      </c>
      <c r="C7382" t="s">
        <v>56</v>
      </c>
      <c r="D7382" t="s">
        <v>73</v>
      </c>
      <c r="E7382" t="s">
        <v>484</v>
      </c>
      <c r="F7382">
        <v>1</v>
      </c>
    </row>
    <row r="7383" spans="1:6" x14ac:dyDescent="0.35">
      <c r="A7383" t="s">
        <v>7462</v>
      </c>
      <c r="B7383">
        <v>1998</v>
      </c>
      <c r="C7383" t="s">
        <v>54</v>
      </c>
      <c r="D7383" t="s">
        <v>73</v>
      </c>
      <c r="E7383" t="s">
        <v>484</v>
      </c>
      <c r="F7383">
        <v>1</v>
      </c>
    </row>
    <row r="7384" spans="1:6" x14ac:dyDescent="0.35">
      <c r="A7384" t="s">
        <v>7463</v>
      </c>
      <c r="B7384">
        <v>1998</v>
      </c>
      <c r="C7384" t="s">
        <v>54</v>
      </c>
      <c r="D7384" t="s">
        <v>73</v>
      </c>
      <c r="E7384" t="s">
        <v>74</v>
      </c>
      <c r="F7384">
        <v>1</v>
      </c>
    </row>
    <row r="7385" spans="1:6" x14ac:dyDescent="0.35">
      <c r="A7385" t="s">
        <v>7464</v>
      </c>
      <c r="B7385">
        <v>1998</v>
      </c>
      <c r="C7385" t="s">
        <v>56</v>
      </c>
      <c r="D7385" t="s">
        <v>73</v>
      </c>
      <c r="E7385" t="s">
        <v>74</v>
      </c>
      <c r="F7385">
        <v>1</v>
      </c>
    </row>
    <row r="7386" spans="1:6" x14ac:dyDescent="0.35">
      <c r="A7386" t="s">
        <v>7465</v>
      </c>
      <c r="B7386">
        <v>1998</v>
      </c>
      <c r="C7386" t="s">
        <v>56</v>
      </c>
      <c r="D7386" t="s">
        <v>117</v>
      </c>
      <c r="E7386" t="s">
        <v>74</v>
      </c>
      <c r="F7386">
        <v>1</v>
      </c>
    </row>
    <row r="7387" spans="1:6" x14ac:dyDescent="0.35">
      <c r="A7387" t="s">
        <v>7466</v>
      </c>
      <c r="B7387">
        <v>1998</v>
      </c>
      <c r="C7387" t="s">
        <v>56</v>
      </c>
      <c r="D7387" t="s">
        <v>73</v>
      </c>
      <c r="E7387" t="s">
        <v>74</v>
      </c>
      <c r="F7387">
        <v>1</v>
      </c>
    </row>
    <row r="7388" spans="1:6" x14ac:dyDescent="0.35">
      <c r="A7388" t="s">
        <v>7467</v>
      </c>
      <c r="B7388">
        <v>1998</v>
      </c>
      <c r="C7388" t="s">
        <v>56</v>
      </c>
      <c r="D7388" t="s">
        <v>73</v>
      </c>
      <c r="E7388" t="s">
        <v>74</v>
      </c>
      <c r="F7388">
        <v>1</v>
      </c>
    </row>
    <row r="7389" spans="1:6" x14ac:dyDescent="0.35">
      <c r="A7389" t="s">
        <v>7468</v>
      </c>
      <c r="B7389">
        <v>1998</v>
      </c>
      <c r="C7389" t="s">
        <v>56</v>
      </c>
      <c r="D7389" t="s">
        <v>73</v>
      </c>
      <c r="E7389" t="s">
        <v>74</v>
      </c>
      <c r="F7389">
        <v>1</v>
      </c>
    </row>
    <row r="7390" spans="1:6" x14ac:dyDescent="0.35">
      <c r="A7390" t="s">
        <v>7469</v>
      </c>
      <c r="B7390">
        <v>1998</v>
      </c>
      <c r="C7390" t="s">
        <v>56</v>
      </c>
      <c r="D7390" t="s">
        <v>73</v>
      </c>
      <c r="E7390" t="s">
        <v>74</v>
      </c>
      <c r="F7390">
        <v>1</v>
      </c>
    </row>
    <row r="7391" spans="1:6" x14ac:dyDescent="0.35">
      <c r="A7391" t="s">
        <v>7470</v>
      </c>
      <c r="B7391">
        <v>1998</v>
      </c>
      <c r="C7391" t="s">
        <v>56</v>
      </c>
      <c r="D7391" t="s">
        <v>117</v>
      </c>
      <c r="E7391" t="s">
        <v>74</v>
      </c>
      <c r="F7391">
        <v>1</v>
      </c>
    </row>
    <row r="7392" spans="1:6" x14ac:dyDescent="0.35">
      <c r="A7392" t="s">
        <v>7471</v>
      </c>
      <c r="B7392">
        <v>1998</v>
      </c>
      <c r="C7392" t="s">
        <v>56</v>
      </c>
      <c r="D7392" t="s">
        <v>73</v>
      </c>
      <c r="E7392" t="s">
        <v>74</v>
      </c>
      <c r="F7392">
        <v>1</v>
      </c>
    </row>
    <row r="7393" spans="1:6" x14ac:dyDescent="0.35">
      <c r="A7393" t="s">
        <v>7472</v>
      </c>
      <c r="B7393">
        <v>1998</v>
      </c>
      <c r="C7393" t="s">
        <v>56</v>
      </c>
      <c r="D7393" t="s">
        <v>73</v>
      </c>
      <c r="E7393" t="s">
        <v>74</v>
      </c>
      <c r="F7393">
        <v>1</v>
      </c>
    </row>
    <row r="7394" spans="1:6" x14ac:dyDescent="0.35">
      <c r="A7394" t="s">
        <v>7473</v>
      </c>
      <c r="B7394">
        <v>1998</v>
      </c>
      <c r="C7394" t="s">
        <v>56</v>
      </c>
      <c r="D7394" t="s">
        <v>441</v>
      </c>
      <c r="E7394" t="s">
        <v>74</v>
      </c>
      <c r="F7394">
        <v>1</v>
      </c>
    </row>
    <row r="7395" spans="1:6" x14ac:dyDescent="0.35">
      <c r="A7395" t="s">
        <v>7474</v>
      </c>
      <c r="B7395">
        <v>1998</v>
      </c>
      <c r="C7395" t="s">
        <v>54</v>
      </c>
      <c r="D7395" t="s">
        <v>73</v>
      </c>
      <c r="E7395" t="s">
        <v>74</v>
      </c>
      <c r="F7395">
        <v>1</v>
      </c>
    </row>
    <row r="7396" spans="1:6" x14ac:dyDescent="0.35">
      <c r="A7396" t="s">
        <v>7475</v>
      </c>
      <c r="B7396">
        <v>1998</v>
      </c>
      <c r="C7396" t="s">
        <v>55</v>
      </c>
      <c r="D7396" t="s">
        <v>73</v>
      </c>
      <c r="E7396" t="s">
        <v>74</v>
      </c>
      <c r="F7396">
        <v>1</v>
      </c>
    </row>
    <row r="7397" spans="1:6" x14ac:dyDescent="0.35">
      <c r="A7397" t="s">
        <v>7476</v>
      </c>
      <c r="B7397">
        <v>1998</v>
      </c>
      <c r="C7397" t="s">
        <v>55</v>
      </c>
      <c r="D7397" t="s">
        <v>117</v>
      </c>
      <c r="E7397" t="s">
        <v>74</v>
      </c>
      <c r="F7397">
        <v>0</v>
      </c>
    </row>
    <row r="7398" spans="1:6" x14ac:dyDescent="0.35">
      <c r="A7398" t="s">
        <v>7477</v>
      </c>
      <c r="B7398">
        <v>1998</v>
      </c>
      <c r="C7398" t="s">
        <v>55</v>
      </c>
      <c r="D7398" t="s">
        <v>117</v>
      </c>
      <c r="E7398" t="s">
        <v>74</v>
      </c>
      <c r="F7398">
        <v>0</v>
      </c>
    </row>
    <row r="7399" spans="1:6" x14ac:dyDescent="0.35">
      <c r="A7399" t="s">
        <v>7478</v>
      </c>
      <c r="B7399">
        <v>1998</v>
      </c>
      <c r="C7399" t="s">
        <v>55</v>
      </c>
      <c r="D7399" t="s">
        <v>117</v>
      </c>
      <c r="E7399" t="s">
        <v>74</v>
      </c>
      <c r="F7399">
        <v>0</v>
      </c>
    </row>
    <row r="7400" spans="1:6" x14ac:dyDescent="0.35">
      <c r="A7400" t="s">
        <v>7479</v>
      </c>
      <c r="B7400">
        <v>1998</v>
      </c>
      <c r="C7400" t="s">
        <v>55</v>
      </c>
      <c r="D7400" t="s">
        <v>73</v>
      </c>
      <c r="E7400" t="s">
        <v>74</v>
      </c>
      <c r="F7400">
        <v>1</v>
      </c>
    </row>
    <row r="7401" spans="1:6" x14ac:dyDescent="0.35">
      <c r="A7401" t="s">
        <v>7480</v>
      </c>
      <c r="B7401">
        <v>1998</v>
      </c>
      <c r="C7401" t="s">
        <v>55</v>
      </c>
      <c r="D7401" t="s">
        <v>117</v>
      </c>
      <c r="E7401" t="s">
        <v>74</v>
      </c>
      <c r="F7401">
        <v>0</v>
      </c>
    </row>
    <row r="7402" spans="1:6" x14ac:dyDescent="0.35">
      <c r="A7402" t="s">
        <v>7481</v>
      </c>
      <c r="B7402">
        <v>1998</v>
      </c>
      <c r="C7402" t="s">
        <v>56</v>
      </c>
      <c r="D7402" t="s">
        <v>117</v>
      </c>
      <c r="E7402" t="s">
        <v>406</v>
      </c>
      <c r="F7402">
        <v>1</v>
      </c>
    </row>
    <row r="7403" spans="1:6" x14ac:dyDescent="0.35">
      <c r="A7403" t="s">
        <v>7482</v>
      </c>
      <c r="B7403">
        <v>1998</v>
      </c>
      <c r="C7403" t="s">
        <v>56</v>
      </c>
      <c r="D7403" t="s">
        <v>73</v>
      </c>
      <c r="E7403" t="s">
        <v>406</v>
      </c>
      <c r="F7403">
        <v>1</v>
      </c>
    </row>
    <row r="7404" spans="1:6" x14ac:dyDescent="0.35">
      <c r="A7404" t="s">
        <v>7483</v>
      </c>
      <c r="B7404">
        <v>1998</v>
      </c>
      <c r="C7404" t="s">
        <v>56</v>
      </c>
      <c r="D7404" t="s">
        <v>117</v>
      </c>
      <c r="E7404" t="s">
        <v>406</v>
      </c>
      <c r="F7404">
        <v>1</v>
      </c>
    </row>
    <row r="7405" spans="1:6" x14ac:dyDescent="0.35">
      <c r="A7405" t="s">
        <v>7484</v>
      </c>
      <c r="B7405">
        <v>1998</v>
      </c>
      <c r="C7405" t="s">
        <v>56</v>
      </c>
      <c r="D7405" t="s">
        <v>73</v>
      </c>
      <c r="E7405" t="s">
        <v>406</v>
      </c>
      <c r="F7405">
        <v>1</v>
      </c>
    </row>
    <row r="7406" spans="1:6" x14ac:dyDescent="0.35">
      <c r="A7406" t="s">
        <v>7485</v>
      </c>
      <c r="B7406">
        <v>1998</v>
      </c>
      <c r="C7406" t="s">
        <v>56</v>
      </c>
      <c r="D7406" t="s">
        <v>117</v>
      </c>
      <c r="E7406" t="s">
        <v>406</v>
      </c>
      <c r="F7406">
        <v>1</v>
      </c>
    </row>
    <row r="7407" spans="1:6" x14ac:dyDescent="0.35">
      <c r="A7407" t="s">
        <v>7486</v>
      </c>
      <c r="B7407">
        <v>1998</v>
      </c>
      <c r="C7407" t="s">
        <v>56</v>
      </c>
      <c r="D7407" t="s">
        <v>73</v>
      </c>
      <c r="E7407" t="s">
        <v>406</v>
      </c>
      <c r="F7407">
        <v>1</v>
      </c>
    </row>
    <row r="7408" spans="1:6" x14ac:dyDescent="0.35">
      <c r="A7408" t="s">
        <v>7487</v>
      </c>
      <c r="B7408">
        <v>1998</v>
      </c>
      <c r="C7408" t="s">
        <v>56</v>
      </c>
      <c r="D7408" t="s">
        <v>73</v>
      </c>
      <c r="E7408" t="s">
        <v>406</v>
      </c>
      <c r="F7408">
        <v>1</v>
      </c>
    </row>
    <row r="7409" spans="1:6" x14ac:dyDescent="0.35">
      <c r="A7409" t="s">
        <v>7488</v>
      </c>
      <c r="B7409">
        <v>1998</v>
      </c>
      <c r="C7409" t="s">
        <v>56</v>
      </c>
      <c r="D7409" t="s">
        <v>73</v>
      </c>
      <c r="E7409" t="s">
        <v>406</v>
      </c>
      <c r="F7409">
        <v>1</v>
      </c>
    </row>
    <row r="7410" spans="1:6" x14ac:dyDescent="0.35">
      <c r="A7410" t="s">
        <v>7489</v>
      </c>
      <c r="B7410">
        <v>1998</v>
      </c>
      <c r="C7410" t="s">
        <v>56</v>
      </c>
      <c r="D7410" t="s">
        <v>117</v>
      </c>
      <c r="E7410" t="s">
        <v>406</v>
      </c>
      <c r="F7410">
        <v>1</v>
      </c>
    </row>
    <row r="7411" spans="1:6" x14ac:dyDescent="0.35">
      <c r="A7411" t="s">
        <v>7490</v>
      </c>
      <c r="B7411">
        <v>1998</v>
      </c>
      <c r="C7411" t="s">
        <v>56</v>
      </c>
      <c r="D7411" t="s">
        <v>117</v>
      </c>
      <c r="E7411" t="s">
        <v>406</v>
      </c>
      <c r="F7411">
        <v>1</v>
      </c>
    </row>
    <row r="7412" spans="1:6" x14ac:dyDescent="0.35">
      <c r="A7412" t="s">
        <v>7491</v>
      </c>
      <c r="B7412">
        <v>1998</v>
      </c>
      <c r="C7412" t="s">
        <v>56</v>
      </c>
      <c r="D7412" t="s">
        <v>73</v>
      </c>
      <c r="E7412" t="s">
        <v>406</v>
      </c>
      <c r="F7412">
        <v>1</v>
      </c>
    </row>
    <row r="7413" spans="1:6" x14ac:dyDescent="0.35">
      <c r="A7413" t="s">
        <v>7492</v>
      </c>
      <c r="B7413">
        <v>1998</v>
      </c>
      <c r="C7413" t="s">
        <v>56</v>
      </c>
      <c r="D7413" t="s">
        <v>117</v>
      </c>
      <c r="E7413" t="s">
        <v>406</v>
      </c>
      <c r="F7413">
        <v>1</v>
      </c>
    </row>
    <row r="7414" spans="1:6" x14ac:dyDescent="0.35">
      <c r="A7414" t="s">
        <v>7493</v>
      </c>
      <c r="B7414">
        <v>1998</v>
      </c>
      <c r="C7414" t="s">
        <v>54</v>
      </c>
      <c r="D7414" t="s">
        <v>73</v>
      </c>
      <c r="E7414" t="s">
        <v>406</v>
      </c>
      <c r="F7414">
        <v>1</v>
      </c>
    </row>
    <row r="7415" spans="1:6" x14ac:dyDescent="0.35">
      <c r="A7415" t="s">
        <v>7494</v>
      </c>
      <c r="B7415">
        <v>1998</v>
      </c>
      <c r="C7415" t="s">
        <v>56</v>
      </c>
      <c r="D7415" t="s">
        <v>73</v>
      </c>
      <c r="E7415" t="s">
        <v>406</v>
      </c>
      <c r="F7415">
        <v>1</v>
      </c>
    </row>
    <row r="7416" spans="1:6" x14ac:dyDescent="0.35">
      <c r="A7416" t="s">
        <v>7495</v>
      </c>
      <c r="B7416">
        <v>1998</v>
      </c>
      <c r="C7416" t="s">
        <v>56</v>
      </c>
      <c r="D7416" t="s">
        <v>117</v>
      </c>
      <c r="E7416" t="s">
        <v>406</v>
      </c>
      <c r="F7416">
        <v>1</v>
      </c>
    </row>
    <row r="7417" spans="1:6" x14ac:dyDescent="0.35">
      <c r="A7417" t="s">
        <v>7496</v>
      </c>
      <c r="B7417">
        <v>1998</v>
      </c>
      <c r="C7417" t="s">
        <v>56</v>
      </c>
      <c r="D7417" t="s">
        <v>73</v>
      </c>
      <c r="E7417" t="s">
        <v>406</v>
      </c>
      <c r="F7417">
        <v>1</v>
      </c>
    </row>
    <row r="7418" spans="1:6" x14ac:dyDescent="0.35">
      <c r="A7418" t="s">
        <v>7497</v>
      </c>
      <c r="B7418">
        <v>1998</v>
      </c>
      <c r="C7418" t="s">
        <v>56</v>
      </c>
      <c r="D7418" t="s">
        <v>73</v>
      </c>
      <c r="E7418" t="s">
        <v>406</v>
      </c>
      <c r="F7418">
        <v>1</v>
      </c>
    </row>
    <row r="7419" spans="1:6" x14ac:dyDescent="0.35">
      <c r="A7419" t="s">
        <v>7498</v>
      </c>
      <c r="B7419">
        <v>1998</v>
      </c>
      <c r="C7419" t="s">
        <v>56</v>
      </c>
      <c r="D7419" t="s">
        <v>117</v>
      </c>
      <c r="E7419" t="s">
        <v>406</v>
      </c>
      <c r="F7419">
        <v>1</v>
      </c>
    </row>
    <row r="7420" spans="1:6" x14ac:dyDescent="0.35">
      <c r="A7420" t="s">
        <v>7499</v>
      </c>
      <c r="B7420">
        <v>1998</v>
      </c>
      <c r="C7420" t="s">
        <v>56</v>
      </c>
      <c r="D7420" t="s">
        <v>73</v>
      </c>
      <c r="E7420" t="s">
        <v>406</v>
      </c>
      <c r="F7420">
        <v>1</v>
      </c>
    </row>
    <row r="7421" spans="1:6" x14ac:dyDescent="0.35">
      <c r="A7421" t="s">
        <v>7500</v>
      </c>
      <c r="B7421">
        <v>1998</v>
      </c>
      <c r="C7421" t="s">
        <v>56</v>
      </c>
      <c r="D7421" t="s">
        <v>73</v>
      </c>
      <c r="E7421" t="s">
        <v>406</v>
      </c>
      <c r="F7421">
        <v>1</v>
      </c>
    </row>
    <row r="7422" spans="1:6" x14ac:dyDescent="0.35">
      <c r="A7422" t="s">
        <v>7501</v>
      </c>
      <c r="B7422">
        <v>1998</v>
      </c>
      <c r="C7422" t="s">
        <v>56</v>
      </c>
      <c r="D7422" t="s">
        <v>441</v>
      </c>
      <c r="E7422" t="s">
        <v>406</v>
      </c>
      <c r="F7422">
        <v>1</v>
      </c>
    </row>
    <row r="7423" spans="1:6" x14ac:dyDescent="0.35">
      <c r="A7423" t="s">
        <v>7502</v>
      </c>
      <c r="B7423">
        <v>1998</v>
      </c>
      <c r="C7423" t="s">
        <v>56</v>
      </c>
      <c r="D7423" t="s">
        <v>73</v>
      </c>
      <c r="E7423" t="s">
        <v>406</v>
      </c>
      <c r="F7423">
        <v>1</v>
      </c>
    </row>
    <row r="7424" spans="1:6" x14ac:dyDescent="0.35">
      <c r="A7424" t="s">
        <v>7503</v>
      </c>
      <c r="B7424">
        <v>1998</v>
      </c>
      <c r="C7424" t="s">
        <v>56</v>
      </c>
      <c r="D7424" t="s">
        <v>117</v>
      </c>
      <c r="E7424" t="s">
        <v>406</v>
      </c>
      <c r="F7424">
        <v>1</v>
      </c>
    </row>
    <row r="7425" spans="1:6" x14ac:dyDescent="0.35">
      <c r="A7425" t="s">
        <v>7504</v>
      </c>
      <c r="B7425">
        <v>1998</v>
      </c>
      <c r="C7425" t="s">
        <v>56</v>
      </c>
      <c r="D7425" t="s">
        <v>117</v>
      </c>
      <c r="E7425" t="s">
        <v>406</v>
      </c>
      <c r="F7425">
        <v>1</v>
      </c>
    </row>
    <row r="7426" spans="1:6" x14ac:dyDescent="0.35">
      <c r="A7426" t="s">
        <v>7505</v>
      </c>
      <c r="B7426">
        <v>1998</v>
      </c>
      <c r="C7426" t="s">
        <v>56</v>
      </c>
      <c r="D7426" t="s">
        <v>117</v>
      </c>
      <c r="E7426" t="s">
        <v>406</v>
      </c>
      <c r="F7426">
        <v>1</v>
      </c>
    </row>
    <row r="7427" spans="1:6" x14ac:dyDescent="0.35">
      <c r="A7427" t="s">
        <v>7506</v>
      </c>
      <c r="B7427">
        <v>1998</v>
      </c>
      <c r="C7427" t="s">
        <v>56</v>
      </c>
      <c r="D7427" t="s">
        <v>117</v>
      </c>
      <c r="E7427" t="s">
        <v>406</v>
      </c>
      <c r="F7427">
        <v>1</v>
      </c>
    </row>
    <row r="7428" spans="1:6" x14ac:dyDescent="0.35">
      <c r="A7428" t="s">
        <v>7507</v>
      </c>
      <c r="B7428">
        <v>1998</v>
      </c>
      <c r="C7428" t="s">
        <v>56</v>
      </c>
      <c r="D7428" t="s">
        <v>117</v>
      </c>
      <c r="E7428" t="s">
        <v>406</v>
      </c>
      <c r="F7428">
        <v>1</v>
      </c>
    </row>
    <row r="7429" spans="1:6" x14ac:dyDescent="0.35">
      <c r="A7429" t="s">
        <v>7508</v>
      </c>
      <c r="B7429">
        <v>1998</v>
      </c>
      <c r="C7429" t="s">
        <v>56</v>
      </c>
      <c r="D7429" t="s">
        <v>73</v>
      </c>
      <c r="E7429" t="s">
        <v>406</v>
      </c>
      <c r="F7429">
        <v>1</v>
      </c>
    </row>
    <row r="7430" spans="1:6" x14ac:dyDescent="0.35">
      <c r="A7430" t="s">
        <v>7509</v>
      </c>
      <c r="B7430">
        <v>1998</v>
      </c>
      <c r="C7430" t="s">
        <v>56</v>
      </c>
      <c r="D7430" t="s">
        <v>73</v>
      </c>
      <c r="E7430" t="s">
        <v>406</v>
      </c>
      <c r="F7430">
        <v>1</v>
      </c>
    </row>
    <row r="7431" spans="1:6" x14ac:dyDescent="0.35">
      <c r="A7431" t="s">
        <v>7510</v>
      </c>
      <c r="B7431">
        <v>1998</v>
      </c>
      <c r="C7431" t="s">
        <v>56</v>
      </c>
      <c r="D7431" t="s">
        <v>73</v>
      </c>
      <c r="E7431" t="s">
        <v>406</v>
      </c>
      <c r="F7431">
        <v>1</v>
      </c>
    </row>
    <row r="7432" spans="1:6" x14ac:dyDescent="0.35">
      <c r="A7432" t="s">
        <v>7511</v>
      </c>
      <c r="B7432">
        <v>1998</v>
      </c>
      <c r="C7432" t="s">
        <v>56</v>
      </c>
      <c r="D7432" t="s">
        <v>117</v>
      </c>
      <c r="E7432" t="s">
        <v>406</v>
      </c>
      <c r="F7432">
        <v>1</v>
      </c>
    </row>
    <row r="7433" spans="1:6" x14ac:dyDescent="0.35">
      <c r="A7433" t="s">
        <v>7512</v>
      </c>
      <c r="B7433">
        <v>1998</v>
      </c>
      <c r="C7433" t="s">
        <v>56</v>
      </c>
      <c r="D7433" t="s">
        <v>117</v>
      </c>
      <c r="E7433" t="s">
        <v>406</v>
      </c>
      <c r="F7433">
        <v>1</v>
      </c>
    </row>
    <row r="7434" spans="1:6" x14ac:dyDescent="0.35">
      <c r="A7434" t="s">
        <v>7513</v>
      </c>
      <c r="B7434">
        <v>1998</v>
      </c>
      <c r="C7434" t="s">
        <v>56</v>
      </c>
      <c r="D7434" t="s">
        <v>117</v>
      </c>
      <c r="E7434" t="s">
        <v>406</v>
      </c>
      <c r="F7434">
        <v>1</v>
      </c>
    </row>
    <row r="7435" spans="1:6" x14ac:dyDescent="0.35">
      <c r="A7435" t="s">
        <v>7514</v>
      </c>
      <c r="B7435">
        <v>1998</v>
      </c>
      <c r="C7435" t="s">
        <v>56</v>
      </c>
      <c r="D7435" t="s">
        <v>117</v>
      </c>
      <c r="E7435" t="s">
        <v>406</v>
      </c>
      <c r="F7435">
        <v>1</v>
      </c>
    </row>
    <row r="7436" spans="1:6" x14ac:dyDescent="0.35">
      <c r="A7436" t="s">
        <v>7515</v>
      </c>
      <c r="B7436">
        <v>1998</v>
      </c>
      <c r="C7436" t="s">
        <v>54</v>
      </c>
      <c r="D7436" t="s">
        <v>73</v>
      </c>
      <c r="E7436" t="s">
        <v>406</v>
      </c>
      <c r="F7436">
        <v>1</v>
      </c>
    </row>
    <row r="7437" spans="1:6" x14ac:dyDescent="0.35">
      <c r="A7437" t="s">
        <v>7516</v>
      </c>
      <c r="B7437">
        <v>1998</v>
      </c>
      <c r="C7437" t="s">
        <v>56</v>
      </c>
      <c r="D7437" t="s">
        <v>117</v>
      </c>
      <c r="E7437" t="s">
        <v>406</v>
      </c>
      <c r="F7437">
        <v>1</v>
      </c>
    </row>
    <row r="7438" spans="1:6" x14ac:dyDescent="0.35">
      <c r="A7438" t="s">
        <v>7517</v>
      </c>
      <c r="B7438">
        <v>1998</v>
      </c>
      <c r="C7438" t="s">
        <v>56</v>
      </c>
      <c r="D7438" t="s">
        <v>117</v>
      </c>
      <c r="E7438" t="s">
        <v>406</v>
      </c>
      <c r="F7438">
        <v>1</v>
      </c>
    </row>
    <row r="7439" spans="1:6" x14ac:dyDescent="0.35">
      <c r="A7439" t="s">
        <v>7518</v>
      </c>
      <c r="B7439">
        <v>1998</v>
      </c>
      <c r="C7439" t="s">
        <v>56</v>
      </c>
      <c r="D7439" t="s">
        <v>73</v>
      </c>
      <c r="E7439" t="s">
        <v>406</v>
      </c>
      <c r="F7439">
        <v>1</v>
      </c>
    </row>
    <row r="7440" spans="1:6" x14ac:dyDescent="0.35">
      <c r="A7440" t="s">
        <v>7519</v>
      </c>
      <c r="B7440">
        <v>1998</v>
      </c>
      <c r="C7440" t="s">
        <v>56</v>
      </c>
      <c r="D7440" t="s">
        <v>117</v>
      </c>
      <c r="E7440" t="s">
        <v>406</v>
      </c>
      <c r="F7440">
        <v>1</v>
      </c>
    </row>
    <row r="7441" spans="1:6" x14ac:dyDescent="0.35">
      <c r="A7441" t="s">
        <v>7520</v>
      </c>
      <c r="B7441">
        <v>1998</v>
      </c>
      <c r="C7441" t="s">
        <v>56</v>
      </c>
      <c r="D7441" t="s">
        <v>73</v>
      </c>
      <c r="E7441" t="s">
        <v>406</v>
      </c>
      <c r="F7441">
        <v>1</v>
      </c>
    </row>
    <row r="7442" spans="1:6" x14ac:dyDescent="0.35">
      <c r="A7442" t="s">
        <v>7521</v>
      </c>
      <c r="B7442">
        <v>1998</v>
      </c>
      <c r="C7442" t="s">
        <v>56</v>
      </c>
      <c r="D7442" t="s">
        <v>73</v>
      </c>
      <c r="E7442" t="s">
        <v>406</v>
      </c>
      <c r="F7442">
        <v>1</v>
      </c>
    </row>
    <row r="7443" spans="1:6" x14ac:dyDescent="0.35">
      <c r="A7443" t="s">
        <v>7522</v>
      </c>
      <c r="B7443">
        <v>1998</v>
      </c>
      <c r="C7443" t="s">
        <v>56</v>
      </c>
      <c r="D7443" t="s">
        <v>117</v>
      </c>
      <c r="E7443" t="s">
        <v>406</v>
      </c>
      <c r="F7443">
        <v>1</v>
      </c>
    </row>
    <row r="7444" spans="1:6" x14ac:dyDescent="0.35">
      <c r="A7444" t="s">
        <v>7523</v>
      </c>
      <c r="B7444">
        <v>1998</v>
      </c>
      <c r="C7444" t="s">
        <v>56</v>
      </c>
      <c r="D7444" t="s">
        <v>117</v>
      </c>
      <c r="E7444" t="s">
        <v>406</v>
      </c>
      <c r="F7444">
        <v>1</v>
      </c>
    </row>
    <row r="7445" spans="1:6" x14ac:dyDescent="0.35">
      <c r="A7445" t="s">
        <v>7524</v>
      </c>
      <c r="B7445">
        <v>1998</v>
      </c>
      <c r="C7445" t="s">
        <v>56</v>
      </c>
      <c r="D7445" t="s">
        <v>73</v>
      </c>
      <c r="E7445" t="s">
        <v>406</v>
      </c>
      <c r="F7445">
        <v>1</v>
      </c>
    </row>
    <row r="7446" spans="1:6" x14ac:dyDescent="0.35">
      <c r="A7446" t="s">
        <v>7525</v>
      </c>
      <c r="B7446">
        <v>1998</v>
      </c>
      <c r="C7446" t="s">
        <v>56</v>
      </c>
      <c r="D7446" t="s">
        <v>73</v>
      </c>
      <c r="E7446" t="s">
        <v>406</v>
      </c>
      <c r="F7446">
        <v>1</v>
      </c>
    </row>
    <row r="7447" spans="1:6" x14ac:dyDescent="0.35">
      <c r="A7447" t="s">
        <v>7526</v>
      </c>
      <c r="B7447">
        <v>1998</v>
      </c>
      <c r="C7447" t="s">
        <v>56</v>
      </c>
      <c r="D7447" t="s">
        <v>73</v>
      </c>
      <c r="E7447" t="s">
        <v>406</v>
      </c>
      <c r="F7447">
        <v>1</v>
      </c>
    </row>
    <row r="7448" spans="1:6" x14ac:dyDescent="0.35">
      <c r="A7448" t="s">
        <v>7527</v>
      </c>
      <c r="B7448">
        <v>1998</v>
      </c>
      <c r="C7448" t="s">
        <v>56</v>
      </c>
      <c r="D7448" t="s">
        <v>73</v>
      </c>
      <c r="E7448" t="s">
        <v>406</v>
      </c>
      <c r="F7448">
        <v>1</v>
      </c>
    </row>
    <row r="7449" spans="1:6" x14ac:dyDescent="0.35">
      <c r="A7449" t="s">
        <v>7528</v>
      </c>
      <c r="B7449">
        <v>1998</v>
      </c>
      <c r="C7449" t="s">
        <v>56</v>
      </c>
      <c r="D7449" t="s">
        <v>73</v>
      </c>
      <c r="E7449" t="s">
        <v>406</v>
      </c>
      <c r="F7449">
        <v>1</v>
      </c>
    </row>
    <row r="7450" spans="1:6" x14ac:dyDescent="0.35">
      <c r="A7450" t="s">
        <v>7529</v>
      </c>
      <c r="B7450">
        <v>1998</v>
      </c>
      <c r="C7450" t="s">
        <v>56</v>
      </c>
      <c r="D7450" t="s">
        <v>73</v>
      </c>
      <c r="E7450" t="s">
        <v>406</v>
      </c>
      <c r="F7450">
        <v>1</v>
      </c>
    </row>
    <row r="7451" spans="1:6" x14ac:dyDescent="0.35">
      <c r="A7451" t="s">
        <v>7530</v>
      </c>
      <c r="B7451">
        <v>1998</v>
      </c>
      <c r="C7451" t="s">
        <v>56</v>
      </c>
      <c r="D7451" t="s">
        <v>73</v>
      </c>
      <c r="E7451" t="s">
        <v>406</v>
      </c>
      <c r="F7451">
        <v>1</v>
      </c>
    </row>
    <row r="7452" spans="1:6" x14ac:dyDescent="0.35">
      <c r="A7452" t="s">
        <v>7531</v>
      </c>
      <c r="B7452">
        <v>1998</v>
      </c>
      <c r="C7452" t="s">
        <v>56</v>
      </c>
      <c r="D7452" t="s">
        <v>73</v>
      </c>
      <c r="E7452" t="s">
        <v>406</v>
      </c>
      <c r="F7452">
        <v>1</v>
      </c>
    </row>
    <row r="7453" spans="1:6" x14ac:dyDescent="0.35">
      <c r="A7453" t="s">
        <v>7532</v>
      </c>
      <c r="B7453">
        <v>1998</v>
      </c>
      <c r="C7453" t="s">
        <v>56</v>
      </c>
      <c r="D7453" t="s">
        <v>73</v>
      </c>
      <c r="E7453" t="s">
        <v>406</v>
      </c>
      <c r="F7453">
        <v>1</v>
      </c>
    </row>
    <row r="7454" spans="1:6" x14ac:dyDescent="0.35">
      <c r="A7454" t="s">
        <v>7533</v>
      </c>
      <c r="B7454">
        <v>1998</v>
      </c>
      <c r="C7454" t="s">
        <v>56</v>
      </c>
      <c r="D7454" t="s">
        <v>73</v>
      </c>
      <c r="E7454" t="s">
        <v>406</v>
      </c>
      <c r="F7454">
        <v>1</v>
      </c>
    </row>
    <row r="7455" spans="1:6" x14ac:dyDescent="0.35">
      <c r="A7455" t="s">
        <v>7534</v>
      </c>
      <c r="B7455">
        <v>1998</v>
      </c>
      <c r="C7455" t="s">
        <v>56</v>
      </c>
      <c r="D7455" t="s">
        <v>73</v>
      </c>
      <c r="E7455" t="s">
        <v>406</v>
      </c>
      <c r="F7455">
        <v>1</v>
      </c>
    </row>
    <row r="7456" spans="1:6" x14ac:dyDescent="0.35">
      <c r="A7456" t="s">
        <v>7535</v>
      </c>
      <c r="B7456">
        <v>1998</v>
      </c>
      <c r="C7456" t="s">
        <v>56</v>
      </c>
      <c r="D7456" t="s">
        <v>73</v>
      </c>
      <c r="E7456" t="s">
        <v>406</v>
      </c>
      <c r="F7456">
        <v>1</v>
      </c>
    </row>
    <row r="7457" spans="1:6" x14ac:dyDescent="0.35">
      <c r="A7457" t="s">
        <v>7536</v>
      </c>
      <c r="B7457">
        <v>1998</v>
      </c>
      <c r="C7457" t="s">
        <v>56</v>
      </c>
      <c r="D7457" t="s">
        <v>73</v>
      </c>
      <c r="E7457" t="s">
        <v>406</v>
      </c>
      <c r="F7457">
        <v>1</v>
      </c>
    </row>
    <row r="7458" spans="1:6" x14ac:dyDescent="0.35">
      <c r="A7458" t="s">
        <v>7537</v>
      </c>
      <c r="B7458">
        <v>1998</v>
      </c>
      <c r="C7458" t="s">
        <v>54</v>
      </c>
      <c r="D7458" t="s">
        <v>73</v>
      </c>
      <c r="E7458" t="s">
        <v>484</v>
      </c>
      <c r="F7458">
        <v>1</v>
      </c>
    </row>
    <row r="7459" spans="1:6" x14ac:dyDescent="0.35">
      <c r="A7459" t="s">
        <v>7538</v>
      </c>
      <c r="B7459">
        <v>1998</v>
      </c>
      <c r="C7459" t="s">
        <v>54</v>
      </c>
      <c r="D7459" t="s">
        <v>73</v>
      </c>
      <c r="E7459" t="s">
        <v>484</v>
      </c>
      <c r="F7459">
        <v>1</v>
      </c>
    </row>
    <row r="7460" spans="1:6" x14ac:dyDescent="0.35">
      <c r="A7460" t="s">
        <v>7539</v>
      </c>
      <c r="B7460">
        <v>1998</v>
      </c>
      <c r="C7460" t="s">
        <v>54</v>
      </c>
      <c r="D7460" t="s">
        <v>73</v>
      </c>
      <c r="E7460" t="s">
        <v>484</v>
      </c>
      <c r="F7460">
        <v>1</v>
      </c>
    </row>
    <row r="7461" spans="1:6" x14ac:dyDescent="0.35">
      <c r="A7461" t="s">
        <v>7540</v>
      </c>
      <c r="B7461">
        <v>1998</v>
      </c>
      <c r="C7461" t="s">
        <v>56</v>
      </c>
      <c r="D7461" t="s">
        <v>441</v>
      </c>
      <c r="E7461" t="s">
        <v>74</v>
      </c>
      <c r="F7461">
        <v>1</v>
      </c>
    </row>
    <row r="7462" spans="1:6" x14ac:dyDescent="0.35">
      <c r="A7462" t="s">
        <v>7541</v>
      </c>
      <c r="B7462">
        <v>1998</v>
      </c>
      <c r="C7462" t="s">
        <v>56</v>
      </c>
      <c r="D7462" t="s">
        <v>117</v>
      </c>
      <c r="E7462" t="s">
        <v>74</v>
      </c>
      <c r="F7462">
        <v>1</v>
      </c>
    </row>
    <row r="7463" spans="1:6" x14ac:dyDescent="0.35">
      <c r="A7463" t="s">
        <v>7542</v>
      </c>
      <c r="B7463">
        <v>1998</v>
      </c>
      <c r="C7463" t="s">
        <v>56</v>
      </c>
      <c r="D7463" t="s">
        <v>117</v>
      </c>
      <c r="E7463" t="s">
        <v>74</v>
      </c>
      <c r="F7463">
        <v>1</v>
      </c>
    </row>
    <row r="7464" spans="1:6" x14ac:dyDescent="0.35">
      <c r="A7464" t="s">
        <v>7543</v>
      </c>
      <c r="B7464">
        <v>1998</v>
      </c>
      <c r="C7464" t="s">
        <v>56</v>
      </c>
      <c r="D7464" t="s">
        <v>73</v>
      </c>
      <c r="E7464" t="s">
        <v>74</v>
      </c>
      <c r="F7464">
        <v>1</v>
      </c>
    </row>
    <row r="7465" spans="1:6" x14ac:dyDescent="0.35">
      <c r="A7465" t="s">
        <v>7544</v>
      </c>
      <c r="B7465">
        <v>1998</v>
      </c>
      <c r="C7465" t="s">
        <v>56</v>
      </c>
      <c r="D7465" t="s">
        <v>117</v>
      </c>
      <c r="E7465" t="s">
        <v>74</v>
      </c>
      <c r="F7465">
        <v>1</v>
      </c>
    </row>
    <row r="7466" spans="1:6" x14ac:dyDescent="0.35">
      <c r="A7466" t="s">
        <v>7545</v>
      </c>
      <c r="B7466">
        <v>1998</v>
      </c>
      <c r="C7466" t="s">
        <v>56</v>
      </c>
      <c r="D7466" t="s">
        <v>73</v>
      </c>
      <c r="E7466" t="s">
        <v>74</v>
      </c>
      <c r="F7466">
        <v>1</v>
      </c>
    </row>
    <row r="7467" spans="1:6" x14ac:dyDescent="0.35">
      <c r="A7467" t="s">
        <v>7546</v>
      </c>
      <c r="B7467">
        <v>1998</v>
      </c>
      <c r="C7467" t="s">
        <v>56</v>
      </c>
      <c r="D7467" t="s">
        <v>117</v>
      </c>
      <c r="E7467" t="s">
        <v>74</v>
      </c>
      <c r="F7467">
        <v>1</v>
      </c>
    </row>
    <row r="7468" spans="1:6" x14ac:dyDescent="0.35">
      <c r="A7468" t="s">
        <v>7547</v>
      </c>
      <c r="B7468">
        <v>1998</v>
      </c>
      <c r="C7468" t="s">
        <v>56</v>
      </c>
      <c r="D7468" t="s">
        <v>73</v>
      </c>
      <c r="E7468" t="s">
        <v>74</v>
      </c>
      <c r="F7468">
        <v>1</v>
      </c>
    </row>
    <row r="7469" spans="1:6" x14ac:dyDescent="0.35">
      <c r="A7469" t="s">
        <v>7548</v>
      </c>
      <c r="B7469">
        <v>1998</v>
      </c>
      <c r="C7469" t="s">
        <v>56</v>
      </c>
      <c r="D7469" t="s">
        <v>73</v>
      </c>
      <c r="E7469" t="s">
        <v>74</v>
      </c>
      <c r="F7469">
        <v>1</v>
      </c>
    </row>
    <row r="7470" spans="1:6" x14ac:dyDescent="0.35">
      <c r="A7470" t="s">
        <v>7549</v>
      </c>
      <c r="B7470">
        <v>1998</v>
      </c>
      <c r="C7470" t="s">
        <v>56</v>
      </c>
      <c r="D7470" t="s">
        <v>73</v>
      </c>
      <c r="E7470" t="s">
        <v>74</v>
      </c>
      <c r="F7470">
        <v>1</v>
      </c>
    </row>
    <row r="7471" spans="1:6" x14ac:dyDescent="0.35">
      <c r="A7471" t="s">
        <v>7550</v>
      </c>
      <c r="B7471">
        <v>1998</v>
      </c>
      <c r="C7471" t="s">
        <v>56</v>
      </c>
      <c r="D7471" t="s">
        <v>73</v>
      </c>
      <c r="E7471" t="s">
        <v>74</v>
      </c>
      <c r="F7471">
        <v>1</v>
      </c>
    </row>
    <row r="7472" spans="1:6" x14ac:dyDescent="0.35">
      <c r="A7472" t="s">
        <v>7551</v>
      </c>
      <c r="B7472">
        <v>1998</v>
      </c>
      <c r="C7472" t="s">
        <v>56</v>
      </c>
      <c r="D7472" t="s">
        <v>117</v>
      </c>
      <c r="E7472" t="s">
        <v>74</v>
      </c>
      <c r="F7472">
        <v>1</v>
      </c>
    </row>
    <row r="7473" spans="1:6" x14ac:dyDescent="0.35">
      <c r="A7473" t="s">
        <v>7552</v>
      </c>
      <c r="B7473">
        <v>1998</v>
      </c>
      <c r="C7473" t="s">
        <v>56</v>
      </c>
      <c r="D7473" t="s">
        <v>73</v>
      </c>
      <c r="E7473" t="s">
        <v>74</v>
      </c>
      <c r="F7473">
        <v>1</v>
      </c>
    </row>
    <row r="7474" spans="1:6" x14ac:dyDescent="0.35">
      <c r="A7474" t="s">
        <v>7553</v>
      </c>
      <c r="B7474">
        <v>1998</v>
      </c>
      <c r="C7474" t="s">
        <v>56</v>
      </c>
      <c r="D7474" t="s">
        <v>73</v>
      </c>
      <c r="E7474" t="s">
        <v>74</v>
      </c>
      <c r="F7474">
        <v>1</v>
      </c>
    </row>
    <row r="7475" spans="1:6" x14ac:dyDescent="0.35">
      <c r="A7475" t="s">
        <v>7554</v>
      </c>
      <c r="B7475">
        <v>1998</v>
      </c>
      <c r="C7475" t="s">
        <v>54</v>
      </c>
      <c r="D7475" t="s">
        <v>73</v>
      </c>
      <c r="E7475" t="s">
        <v>74</v>
      </c>
      <c r="F7475">
        <v>1</v>
      </c>
    </row>
    <row r="7476" spans="1:6" x14ac:dyDescent="0.35">
      <c r="A7476" t="s">
        <v>7555</v>
      </c>
      <c r="B7476">
        <v>1998</v>
      </c>
      <c r="C7476" t="s">
        <v>54</v>
      </c>
      <c r="D7476" t="s">
        <v>117</v>
      </c>
      <c r="E7476" t="s">
        <v>74</v>
      </c>
      <c r="F7476">
        <v>0</v>
      </c>
    </row>
    <row r="7477" spans="1:6" x14ac:dyDescent="0.35">
      <c r="A7477" t="s">
        <v>7556</v>
      </c>
      <c r="B7477">
        <v>1998</v>
      </c>
      <c r="C7477" t="s">
        <v>54</v>
      </c>
      <c r="D7477" t="s">
        <v>441</v>
      </c>
      <c r="E7477" t="s">
        <v>74</v>
      </c>
      <c r="F7477">
        <v>1</v>
      </c>
    </row>
    <row r="7478" spans="1:6" x14ac:dyDescent="0.35">
      <c r="A7478" t="s">
        <v>7557</v>
      </c>
      <c r="B7478">
        <v>1998</v>
      </c>
      <c r="C7478" t="s">
        <v>56</v>
      </c>
      <c r="D7478" t="s">
        <v>117</v>
      </c>
      <c r="E7478" t="s">
        <v>74</v>
      </c>
      <c r="F7478">
        <v>1</v>
      </c>
    </row>
    <row r="7479" spans="1:6" x14ac:dyDescent="0.35">
      <c r="A7479" t="s">
        <v>7558</v>
      </c>
      <c r="B7479">
        <v>1998</v>
      </c>
      <c r="C7479" t="s">
        <v>55</v>
      </c>
      <c r="D7479" t="s">
        <v>73</v>
      </c>
      <c r="E7479" t="s">
        <v>74</v>
      </c>
      <c r="F7479">
        <v>1</v>
      </c>
    </row>
    <row r="7480" spans="1:6" x14ac:dyDescent="0.35">
      <c r="A7480" t="s">
        <v>7559</v>
      </c>
      <c r="B7480">
        <v>1998</v>
      </c>
      <c r="C7480" t="s">
        <v>56</v>
      </c>
      <c r="D7480" t="s">
        <v>73</v>
      </c>
      <c r="E7480" t="s">
        <v>74</v>
      </c>
      <c r="F7480">
        <v>1</v>
      </c>
    </row>
    <row r="7481" spans="1:6" x14ac:dyDescent="0.35">
      <c r="A7481" t="s">
        <v>7560</v>
      </c>
      <c r="B7481">
        <v>1998</v>
      </c>
      <c r="C7481" t="s">
        <v>56</v>
      </c>
      <c r="D7481" t="s">
        <v>73</v>
      </c>
      <c r="E7481" t="s">
        <v>74</v>
      </c>
      <c r="F7481">
        <v>1</v>
      </c>
    </row>
    <row r="7482" spans="1:6" x14ac:dyDescent="0.35">
      <c r="A7482" t="s">
        <v>7561</v>
      </c>
      <c r="B7482">
        <v>1998</v>
      </c>
      <c r="C7482" t="s">
        <v>56</v>
      </c>
      <c r="D7482" t="s">
        <v>73</v>
      </c>
      <c r="E7482" t="s">
        <v>74</v>
      </c>
      <c r="F7482">
        <v>1</v>
      </c>
    </row>
    <row r="7483" spans="1:6" x14ac:dyDescent="0.35">
      <c r="A7483" t="s">
        <v>7562</v>
      </c>
      <c r="B7483">
        <v>1998</v>
      </c>
      <c r="C7483" t="s">
        <v>56</v>
      </c>
      <c r="D7483" t="s">
        <v>73</v>
      </c>
      <c r="E7483" t="s">
        <v>74</v>
      </c>
      <c r="F7483">
        <v>1</v>
      </c>
    </row>
    <row r="7484" spans="1:6" x14ac:dyDescent="0.35">
      <c r="A7484" t="s">
        <v>7563</v>
      </c>
      <c r="B7484">
        <v>1998</v>
      </c>
      <c r="C7484" t="s">
        <v>56</v>
      </c>
      <c r="D7484" t="s">
        <v>73</v>
      </c>
      <c r="E7484" t="s">
        <v>74</v>
      </c>
      <c r="F7484">
        <v>1</v>
      </c>
    </row>
    <row r="7485" spans="1:6" x14ac:dyDescent="0.35">
      <c r="A7485" t="s">
        <v>7564</v>
      </c>
      <c r="B7485">
        <v>1998</v>
      </c>
      <c r="C7485" t="s">
        <v>56</v>
      </c>
      <c r="D7485" t="s">
        <v>73</v>
      </c>
      <c r="E7485" t="s">
        <v>74</v>
      </c>
      <c r="F7485">
        <v>1</v>
      </c>
    </row>
    <row r="7486" spans="1:6" x14ac:dyDescent="0.35">
      <c r="A7486" t="s">
        <v>7565</v>
      </c>
      <c r="B7486">
        <v>1998</v>
      </c>
      <c r="C7486" t="s">
        <v>56</v>
      </c>
      <c r="D7486" t="s">
        <v>73</v>
      </c>
      <c r="E7486" t="s">
        <v>74</v>
      </c>
      <c r="F7486">
        <v>1</v>
      </c>
    </row>
    <row r="7487" spans="1:6" x14ac:dyDescent="0.35">
      <c r="A7487" t="s">
        <v>7566</v>
      </c>
      <c r="B7487">
        <v>1998</v>
      </c>
      <c r="C7487" t="s">
        <v>56</v>
      </c>
      <c r="D7487" t="s">
        <v>117</v>
      </c>
      <c r="E7487" t="s">
        <v>74</v>
      </c>
      <c r="F7487">
        <v>1</v>
      </c>
    </row>
    <row r="7488" spans="1:6" x14ac:dyDescent="0.35">
      <c r="A7488" t="s">
        <v>7567</v>
      </c>
      <c r="B7488">
        <v>1998</v>
      </c>
      <c r="C7488" t="s">
        <v>56</v>
      </c>
      <c r="D7488" t="s">
        <v>117</v>
      </c>
      <c r="E7488" t="s">
        <v>74</v>
      </c>
      <c r="F7488">
        <v>1</v>
      </c>
    </row>
    <row r="7489" spans="1:6" x14ac:dyDescent="0.35">
      <c r="A7489" t="s">
        <v>7568</v>
      </c>
      <c r="B7489">
        <v>1998</v>
      </c>
      <c r="C7489" t="s">
        <v>56</v>
      </c>
      <c r="D7489" t="s">
        <v>73</v>
      </c>
      <c r="E7489" t="s">
        <v>74</v>
      </c>
      <c r="F7489">
        <v>1</v>
      </c>
    </row>
    <row r="7490" spans="1:6" x14ac:dyDescent="0.35">
      <c r="A7490" t="s">
        <v>7569</v>
      </c>
      <c r="B7490">
        <v>1998</v>
      </c>
      <c r="C7490" t="s">
        <v>56</v>
      </c>
      <c r="D7490" t="s">
        <v>73</v>
      </c>
      <c r="E7490" t="s">
        <v>74</v>
      </c>
      <c r="F7490">
        <v>1</v>
      </c>
    </row>
    <row r="7491" spans="1:6" x14ac:dyDescent="0.35">
      <c r="A7491" t="s">
        <v>7570</v>
      </c>
      <c r="B7491">
        <v>1998</v>
      </c>
      <c r="C7491" t="s">
        <v>56</v>
      </c>
      <c r="D7491" t="s">
        <v>117</v>
      </c>
      <c r="E7491" t="s">
        <v>74</v>
      </c>
      <c r="F7491">
        <v>1</v>
      </c>
    </row>
    <row r="7492" spans="1:6" x14ac:dyDescent="0.35">
      <c r="A7492" t="s">
        <v>7571</v>
      </c>
      <c r="B7492">
        <v>1998</v>
      </c>
      <c r="C7492" t="s">
        <v>56</v>
      </c>
      <c r="D7492" t="s">
        <v>117</v>
      </c>
      <c r="E7492" t="s">
        <v>74</v>
      </c>
      <c r="F7492">
        <v>1</v>
      </c>
    </row>
    <row r="7493" spans="1:6" x14ac:dyDescent="0.35">
      <c r="A7493" t="s">
        <v>7572</v>
      </c>
      <c r="B7493">
        <v>1998</v>
      </c>
      <c r="C7493" t="s">
        <v>56</v>
      </c>
      <c r="D7493" t="s">
        <v>73</v>
      </c>
      <c r="E7493" t="s">
        <v>74</v>
      </c>
      <c r="F7493">
        <v>1</v>
      </c>
    </row>
    <row r="7494" spans="1:6" x14ac:dyDescent="0.35">
      <c r="A7494" t="s">
        <v>7573</v>
      </c>
      <c r="B7494">
        <v>1998</v>
      </c>
      <c r="C7494" t="s">
        <v>56</v>
      </c>
      <c r="D7494" t="s">
        <v>117</v>
      </c>
      <c r="E7494" t="s">
        <v>74</v>
      </c>
      <c r="F7494">
        <v>1</v>
      </c>
    </row>
    <row r="7495" spans="1:6" x14ac:dyDescent="0.35">
      <c r="A7495" t="s">
        <v>7574</v>
      </c>
      <c r="B7495">
        <v>1998</v>
      </c>
      <c r="C7495" t="s">
        <v>56</v>
      </c>
      <c r="D7495" t="s">
        <v>73</v>
      </c>
      <c r="E7495" t="s">
        <v>74</v>
      </c>
      <c r="F7495">
        <v>1</v>
      </c>
    </row>
    <row r="7496" spans="1:6" x14ac:dyDescent="0.35">
      <c r="A7496" t="s">
        <v>7575</v>
      </c>
      <c r="B7496">
        <v>1998</v>
      </c>
      <c r="C7496" t="s">
        <v>56</v>
      </c>
      <c r="D7496" t="s">
        <v>73</v>
      </c>
      <c r="E7496" t="s">
        <v>74</v>
      </c>
      <c r="F7496">
        <v>1</v>
      </c>
    </row>
    <row r="7497" spans="1:6" x14ac:dyDescent="0.35">
      <c r="A7497" t="s">
        <v>7576</v>
      </c>
      <c r="B7497">
        <v>1998</v>
      </c>
      <c r="C7497" t="s">
        <v>56</v>
      </c>
      <c r="D7497" t="s">
        <v>73</v>
      </c>
      <c r="E7497" t="s">
        <v>74</v>
      </c>
      <c r="F7497">
        <v>1</v>
      </c>
    </row>
    <row r="7498" spans="1:6" x14ac:dyDescent="0.35">
      <c r="A7498" t="s">
        <v>7577</v>
      </c>
      <c r="B7498">
        <v>1998</v>
      </c>
      <c r="C7498" t="s">
        <v>56</v>
      </c>
      <c r="D7498" t="s">
        <v>73</v>
      </c>
      <c r="E7498" t="s">
        <v>74</v>
      </c>
      <c r="F7498">
        <v>1</v>
      </c>
    </row>
    <row r="7499" spans="1:6" x14ac:dyDescent="0.35">
      <c r="A7499" t="s">
        <v>7578</v>
      </c>
      <c r="B7499">
        <v>1998</v>
      </c>
      <c r="C7499" t="s">
        <v>56</v>
      </c>
      <c r="D7499" t="s">
        <v>73</v>
      </c>
      <c r="E7499" t="s">
        <v>74</v>
      </c>
      <c r="F7499">
        <v>1</v>
      </c>
    </row>
    <row r="7500" spans="1:6" x14ac:dyDescent="0.35">
      <c r="A7500" t="s">
        <v>7579</v>
      </c>
      <c r="B7500">
        <v>1998</v>
      </c>
      <c r="C7500" t="s">
        <v>56</v>
      </c>
      <c r="D7500" t="s">
        <v>73</v>
      </c>
      <c r="E7500" t="s">
        <v>74</v>
      </c>
      <c r="F7500">
        <v>1</v>
      </c>
    </row>
    <row r="7501" spans="1:6" x14ac:dyDescent="0.35">
      <c r="A7501" t="s">
        <v>7580</v>
      </c>
      <c r="B7501">
        <v>1998</v>
      </c>
      <c r="C7501" t="s">
        <v>56</v>
      </c>
      <c r="D7501" t="s">
        <v>73</v>
      </c>
      <c r="E7501" t="s">
        <v>74</v>
      </c>
      <c r="F7501">
        <v>1</v>
      </c>
    </row>
    <row r="7502" spans="1:6" x14ac:dyDescent="0.35">
      <c r="A7502" t="s">
        <v>7581</v>
      </c>
      <c r="B7502">
        <v>1998</v>
      </c>
      <c r="C7502" t="s">
        <v>56</v>
      </c>
      <c r="D7502" t="s">
        <v>73</v>
      </c>
      <c r="E7502" t="s">
        <v>74</v>
      </c>
      <c r="F7502">
        <v>1</v>
      </c>
    </row>
    <row r="7503" spans="1:6" x14ac:dyDescent="0.35">
      <c r="A7503" t="s">
        <v>7582</v>
      </c>
      <c r="B7503">
        <v>1998</v>
      </c>
      <c r="C7503" t="s">
        <v>56</v>
      </c>
      <c r="D7503" t="s">
        <v>73</v>
      </c>
      <c r="E7503" t="s">
        <v>74</v>
      </c>
      <c r="F7503">
        <v>1</v>
      </c>
    </row>
    <row r="7504" spans="1:6" x14ac:dyDescent="0.35">
      <c r="A7504" t="s">
        <v>7583</v>
      </c>
      <c r="B7504">
        <v>1998</v>
      </c>
      <c r="C7504" t="s">
        <v>55</v>
      </c>
      <c r="D7504" t="s">
        <v>73</v>
      </c>
      <c r="E7504" t="s">
        <v>74</v>
      </c>
      <c r="F7504">
        <v>1</v>
      </c>
    </row>
    <row r="7505" spans="1:6" x14ac:dyDescent="0.35">
      <c r="A7505" t="s">
        <v>7584</v>
      </c>
      <c r="B7505">
        <v>1998</v>
      </c>
      <c r="C7505" t="s">
        <v>55</v>
      </c>
      <c r="D7505" t="s">
        <v>117</v>
      </c>
      <c r="E7505" t="s">
        <v>74</v>
      </c>
      <c r="F7505">
        <v>0</v>
      </c>
    </row>
    <row r="7506" spans="1:6" x14ac:dyDescent="0.35">
      <c r="A7506" t="s">
        <v>7585</v>
      </c>
      <c r="B7506">
        <v>1998</v>
      </c>
      <c r="C7506" t="s">
        <v>54</v>
      </c>
      <c r="D7506" t="s">
        <v>73</v>
      </c>
      <c r="E7506" t="s">
        <v>74</v>
      </c>
      <c r="F7506">
        <v>1</v>
      </c>
    </row>
    <row r="7507" spans="1:6" x14ac:dyDescent="0.35">
      <c r="A7507" t="s">
        <v>7586</v>
      </c>
      <c r="B7507">
        <v>1998</v>
      </c>
      <c r="C7507" t="s">
        <v>56</v>
      </c>
      <c r="D7507" t="s">
        <v>73</v>
      </c>
      <c r="E7507" t="s">
        <v>74</v>
      </c>
      <c r="F7507">
        <v>1</v>
      </c>
    </row>
    <row r="7508" spans="1:6" x14ac:dyDescent="0.35">
      <c r="A7508" t="s">
        <v>7587</v>
      </c>
      <c r="B7508">
        <v>1998</v>
      </c>
      <c r="C7508" t="s">
        <v>56</v>
      </c>
      <c r="D7508" t="s">
        <v>73</v>
      </c>
      <c r="E7508" t="s">
        <v>74</v>
      </c>
      <c r="F7508">
        <v>1</v>
      </c>
    </row>
    <row r="7509" spans="1:6" x14ac:dyDescent="0.35">
      <c r="A7509" t="s">
        <v>7588</v>
      </c>
      <c r="B7509">
        <v>1998</v>
      </c>
      <c r="C7509" t="s">
        <v>55</v>
      </c>
      <c r="D7509" t="s">
        <v>73</v>
      </c>
      <c r="E7509" t="s">
        <v>74</v>
      </c>
      <c r="F7509">
        <v>1</v>
      </c>
    </row>
    <row r="7510" spans="1:6" x14ac:dyDescent="0.35">
      <c r="A7510" t="s">
        <v>7589</v>
      </c>
      <c r="B7510">
        <v>1998</v>
      </c>
      <c r="C7510" t="s">
        <v>56</v>
      </c>
      <c r="D7510" t="s">
        <v>73</v>
      </c>
      <c r="E7510" t="s">
        <v>74</v>
      </c>
      <c r="F7510">
        <v>1</v>
      </c>
    </row>
    <row r="7511" spans="1:6" x14ac:dyDescent="0.35">
      <c r="A7511" t="s">
        <v>7590</v>
      </c>
      <c r="B7511">
        <v>1998</v>
      </c>
      <c r="C7511" t="s">
        <v>56</v>
      </c>
      <c r="D7511" t="s">
        <v>117</v>
      </c>
      <c r="E7511" t="s">
        <v>74</v>
      </c>
      <c r="F7511">
        <v>1</v>
      </c>
    </row>
    <row r="7512" spans="1:6" x14ac:dyDescent="0.35">
      <c r="A7512" t="s">
        <v>7591</v>
      </c>
      <c r="B7512">
        <v>1998</v>
      </c>
      <c r="C7512" t="s">
        <v>54</v>
      </c>
      <c r="D7512" t="s">
        <v>73</v>
      </c>
      <c r="E7512" t="s">
        <v>74</v>
      </c>
      <c r="F7512">
        <v>1</v>
      </c>
    </row>
    <row r="7513" spans="1:6" x14ac:dyDescent="0.35">
      <c r="A7513" t="s">
        <v>7592</v>
      </c>
      <c r="B7513">
        <v>1998</v>
      </c>
      <c r="C7513" t="s">
        <v>56</v>
      </c>
      <c r="D7513" t="s">
        <v>117</v>
      </c>
      <c r="E7513" t="s">
        <v>406</v>
      </c>
      <c r="F7513">
        <v>1</v>
      </c>
    </row>
    <row r="7514" spans="1:6" x14ac:dyDescent="0.35">
      <c r="A7514" t="s">
        <v>7593</v>
      </c>
      <c r="B7514">
        <v>1998</v>
      </c>
      <c r="C7514" t="s">
        <v>56</v>
      </c>
      <c r="D7514" t="s">
        <v>73</v>
      </c>
      <c r="E7514" t="s">
        <v>406</v>
      </c>
      <c r="F7514">
        <v>1</v>
      </c>
    </row>
    <row r="7515" spans="1:6" x14ac:dyDescent="0.35">
      <c r="A7515" t="s">
        <v>7594</v>
      </c>
      <c r="B7515">
        <v>1998</v>
      </c>
      <c r="C7515" t="s">
        <v>56</v>
      </c>
      <c r="D7515" t="s">
        <v>73</v>
      </c>
      <c r="E7515" t="s">
        <v>406</v>
      </c>
      <c r="F7515">
        <v>1</v>
      </c>
    </row>
    <row r="7516" spans="1:6" x14ac:dyDescent="0.35">
      <c r="A7516" t="s">
        <v>7595</v>
      </c>
      <c r="B7516">
        <v>1998</v>
      </c>
      <c r="C7516" t="s">
        <v>56</v>
      </c>
      <c r="D7516" t="s">
        <v>73</v>
      </c>
      <c r="E7516" t="s">
        <v>406</v>
      </c>
      <c r="F7516">
        <v>1</v>
      </c>
    </row>
    <row r="7517" spans="1:6" x14ac:dyDescent="0.35">
      <c r="A7517" t="s">
        <v>7596</v>
      </c>
      <c r="B7517">
        <v>1998</v>
      </c>
      <c r="C7517" t="s">
        <v>54</v>
      </c>
      <c r="D7517" t="s">
        <v>73</v>
      </c>
      <c r="E7517" t="s">
        <v>406</v>
      </c>
      <c r="F7517">
        <v>1</v>
      </c>
    </row>
    <row r="7518" spans="1:6" x14ac:dyDescent="0.35">
      <c r="A7518" t="s">
        <v>7597</v>
      </c>
      <c r="B7518">
        <v>1998</v>
      </c>
      <c r="C7518" t="s">
        <v>56</v>
      </c>
      <c r="D7518" t="s">
        <v>73</v>
      </c>
      <c r="E7518" t="s">
        <v>406</v>
      </c>
      <c r="F7518">
        <v>1</v>
      </c>
    </row>
    <row r="7519" spans="1:6" x14ac:dyDescent="0.35">
      <c r="A7519" t="s">
        <v>7598</v>
      </c>
      <c r="B7519">
        <v>1998</v>
      </c>
      <c r="C7519" t="s">
        <v>56</v>
      </c>
      <c r="D7519" t="s">
        <v>117</v>
      </c>
      <c r="E7519" t="s">
        <v>406</v>
      </c>
      <c r="F7519">
        <v>1</v>
      </c>
    </row>
    <row r="7520" spans="1:6" x14ac:dyDescent="0.35">
      <c r="A7520" t="s">
        <v>7599</v>
      </c>
      <c r="B7520">
        <v>1998</v>
      </c>
      <c r="C7520" t="s">
        <v>56</v>
      </c>
      <c r="D7520" t="s">
        <v>73</v>
      </c>
      <c r="E7520" t="s">
        <v>406</v>
      </c>
      <c r="F7520">
        <v>1</v>
      </c>
    </row>
    <row r="7521" spans="1:6" x14ac:dyDescent="0.35">
      <c r="A7521" t="s">
        <v>7600</v>
      </c>
      <c r="B7521">
        <v>1998</v>
      </c>
      <c r="C7521" t="s">
        <v>56</v>
      </c>
      <c r="D7521" t="s">
        <v>73</v>
      </c>
      <c r="E7521" t="s">
        <v>406</v>
      </c>
      <c r="F7521">
        <v>1</v>
      </c>
    </row>
    <row r="7522" spans="1:6" x14ac:dyDescent="0.35">
      <c r="A7522" t="s">
        <v>7601</v>
      </c>
      <c r="B7522">
        <v>1998</v>
      </c>
      <c r="C7522" t="s">
        <v>56</v>
      </c>
      <c r="D7522" t="s">
        <v>117</v>
      </c>
      <c r="E7522" t="s">
        <v>406</v>
      </c>
      <c r="F7522">
        <v>1</v>
      </c>
    </row>
    <row r="7523" spans="1:6" x14ac:dyDescent="0.35">
      <c r="A7523" t="s">
        <v>7602</v>
      </c>
      <c r="B7523">
        <v>1998</v>
      </c>
      <c r="C7523" t="s">
        <v>56</v>
      </c>
      <c r="D7523" t="s">
        <v>73</v>
      </c>
      <c r="E7523" t="s">
        <v>406</v>
      </c>
      <c r="F7523">
        <v>1</v>
      </c>
    </row>
    <row r="7524" spans="1:6" x14ac:dyDescent="0.35">
      <c r="A7524" t="s">
        <v>7603</v>
      </c>
      <c r="B7524">
        <v>1998</v>
      </c>
      <c r="C7524" t="s">
        <v>56</v>
      </c>
      <c r="D7524" t="s">
        <v>117</v>
      </c>
      <c r="E7524" t="s">
        <v>406</v>
      </c>
      <c r="F7524">
        <v>1</v>
      </c>
    </row>
    <row r="7525" spans="1:6" x14ac:dyDescent="0.35">
      <c r="A7525" t="s">
        <v>7604</v>
      </c>
      <c r="B7525">
        <v>1998</v>
      </c>
      <c r="C7525" t="s">
        <v>56</v>
      </c>
      <c r="D7525" t="s">
        <v>73</v>
      </c>
      <c r="E7525" t="s">
        <v>406</v>
      </c>
      <c r="F7525">
        <v>1</v>
      </c>
    </row>
    <row r="7526" spans="1:6" x14ac:dyDescent="0.35">
      <c r="A7526" t="s">
        <v>7605</v>
      </c>
      <c r="B7526">
        <v>1998</v>
      </c>
      <c r="C7526" t="s">
        <v>56</v>
      </c>
      <c r="D7526" t="s">
        <v>117</v>
      </c>
      <c r="E7526" t="s">
        <v>406</v>
      </c>
      <c r="F7526">
        <v>1</v>
      </c>
    </row>
    <row r="7527" spans="1:6" x14ac:dyDescent="0.35">
      <c r="A7527" t="s">
        <v>7606</v>
      </c>
      <c r="B7527">
        <v>1998</v>
      </c>
      <c r="C7527" t="s">
        <v>55</v>
      </c>
      <c r="D7527" t="s">
        <v>73</v>
      </c>
      <c r="E7527" t="s">
        <v>406</v>
      </c>
      <c r="F7527">
        <v>1</v>
      </c>
    </row>
    <row r="7528" spans="1:6" x14ac:dyDescent="0.35">
      <c r="A7528" t="s">
        <v>7607</v>
      </c>
      <c r="B7528">
        <v>1998</v>
      </c>
      <c r="C7528" t="s">
        <v>56</v>
      </c>
      <c r="D7528" t="s">
        <v>73</v>
      </c>
      <c r="E7528" t="s">
        <v>406</v>
      </c>
      <c r="F7528">
        <v>1</v>
      </c>
    </row>
    <row r="7529" spans="1:6" x14ac:dyDescent="0.35">
      <c r="A7529" t="s">
        <v>7608</v>
      </c>
      <c r="B7529">
        <v>1998</v>
      </c>
      <c r="C7529" t="s">
        <v>56</v>
      </c>
      <c r="D7529" t="s">
        <v>73</v>
      </c>
      <c r="E7529" t="s">
        <v>406</v>
      </c>
      <c r="F7529">
        <v>1</v>
      </c>
    </row>
    <row r="7530" spans="1:6" x14ac:dyDescent="0.35">
      <c r="A7530" t="s">
        <v>7609</v>
      </c>
      <c r="B7530">
        <v>1998</v>
      </c>
      <c r="C7530" t="s">
        <v>56</v>
      </c>
      <c r="D7530" t="s">
        <v>117</v>
      </c>
      <c r="E7530" t="s">
        <v>406</v>
      </c>
      <c r="F7530">
        <v>1</v>
      </c>
    </row>
    <row r="7531" spans="1:6" x14ac:dyDescent="0.35">
      <c r="A7531" t="s">
        <v>7610</v>
      </c>
      <c r="B7531">
        <v>1998</v>
      </c>
      <c r="C7531" t="s">
        <v>56</v>
      </c>
      <c r="D7531" t="s">
        <v>73</v>
      </c>
      <c r="E7531" t="s">
        <v>406</v>
      </c>
      <c r="F7531">
        <v>1</v>
      </c>
    </row>
    <row r="7532" spans="1:6" x14ac:dyDescent="0.35">
      <c r="A7532" t="s">
        <v>7611</v>
      </c>
      <c r="B7532">
        <v>1998</v>
      </c>
      <c r="C7532" t="s">
        <v>56</v>
      </c>
      <c r="D7532" t="s">
        <v>73</v>
      </c>
      <c r="E7532" t="s">
        <v>406</v>
      </c>
      <c r="F7532">
        <v>1</v>
      </c>
    </row>
    <row r="7533" spans="1:6" x14ac:dyDescent="0.35">
      <c r="A7533" t="s">
        <v>7612</v>
      </c>
      <c r="B7533">
        <v>1998</v>
      </c>
      <c r="C7533" t="s">
        <v>56</v>
      </c>
      <c r="D7533" t="s">
        <v>117</v>
      </c>
      <c r="E7533" t="s">
        <v>406</v>
      </c>
      <c r="F7533">
        <v>1</v>
      </c>
    </row>
    <row r="7534" spans="1:6" x14ac:dyDescent="0.35">
      <c r="A7534" t="s">
        <v>7613</v>
      </c>
      <c r="B7534">
        <v>1998</v>
      </c>
      <c r="C7534" t="s">
        <v>56</v>
      </c>
      <c r="D7534" t="s">
        <v>73</v>
      </c>
      <c r="E7534" t="s">
        <v>406</v>
      </c>
      <c r="F7534">
        <v>1</v>
      </c>
    </row>
    <row r="7535" spans="1:6" x14ac:dyDescent="0.35">
      <c r="A7535" t="s">
        <v>7614</v>
      </c>
      <c r="B7535">
        <v>1998</v>
      </c>
      <c r="C7535" t="s">
        <v>56</v>
      </c>
      <c r="D7535" t="s">
        <v>117</v>
      </c>
      <c r="E7535" t="s">
        <v>406</v>
      </c>
      <c r="F7535">
        <v>1</v>
      </c>
    </row>
    <row r="7536" spans="1:6" x14ac:dyDescent="0.35">
      <c r="A7536" t="s">
        <v>7615</v>
      </c>
      <c r="B7536">
        <v>1998</v>
      </c>
      <c r="C7536" t="s">
        <v>56</v>
      </c>
      <c r="D7536" t="s">
        <v>117</v>
      </c>
      <c r="E7536" t="s">
        <v>406</v>
      </c>
      <c r="F7536">
        <v>1</v>
      </c>
    </row>
    <row r="7537" spans="1:6" x14ac:dyDescent="0.35">
      <c r="A7537" t="s">
        <v>7616</v>
      </c>
      <c r="B7537">
        <v>1998</v>
      </c>
      <c r="C7537" t="s">
        <v>55</v>
      </c>
      <c r="D7537" t="s">
        <v>117</v>
      </c>
      <c r="E7537" t="s">
        <v>406</v>
      </c>
      <c r="F7537">
        <v>0</v>
      </c>
    </row>
    <row r="7538" spans="1:6" x14ac:dyDescent="0.35">
      <c r="A7538" t="s">
        <v>7617</v>
      </c>
      <c r="B7538">
        <v>1998</v>
      </c>
      <c r="C7538" t="s">
        <v>55</v>
      </c>
      <c r="D7538" t="s">
        <v>117</v>
      </c>
      <c r="E7538" t="s">
        <v>406</v>
      </c>
      <c r="F7538">
        <v>0</v>
      </c>
    </row>
    <row r="7539" spans="1:6" x14ac:dyDescent="0.35">
      <c r="A7539" t="s">
        <v>7618</v>
      </c>
      <c r="B7539">
        <v>1998</v>
      </c>
      <c r="C7539" t="s">
        <v>54</v>
      </c>
      <c r="D7539" t="s">
        <v>73</v>
      </c>
      <c r="E7539" t="s">
        <v>74</v>
      </c>
      <c r="F7539">
        <v>1</v>
      </c>
    </row>
    <row r="7540" spans="1:6" x14ac:dyDescent="0.35">
      <c r="A7540" t="s">
        <v>7619</v>
      </c>
      <c r="B7540">
        <v>1998</v>
      </c>
      <c r="C7540" t="s">
        <v>56</v>
      </c>
      <c r="D7540" t="s">
        <v>73</v>
      </c>
      <c r="E7540" t="s">
        <v>74</v>
      </c>
      <c r="F7540">
        <v>1</v>
      </c>
    </row>
    <row r="7541" spans="1:6" x14ac:dyDescent="0.35">
      <c r="A7541" t="s">
        <v>7620</v>
      </c>
      <c r="B7541">
        <v>1998</v>
      </c>
      <c r="C7541" t="s">
        <v>56</v>
      </c>
      <c r="D7541" t="s">
        <v>73</v>
      </c>
      <c r="E7541" t="s">
        <v>74</v>
      </c>
      <c r="F7541">
        <v>1</v>
      </c>
    </row>
    <row r="7542" spans="1:6" x14ac:dyDescent="0.35">
      <c r="A7542" t="s">
        <v>7621</v>
      </c>
      <c r="B7542">
        <v>1998</v>
      </c>
      <c r="C7542" t="s">
        <v>56</v>
      </c>
      <c r="D7542" t="s">
        <v>117</v>
      </c>
      <c r="E7542" t="s">
        <v>74</v>
      </c>
      <c r="F7542">
        <v>1</v>
      </c>
    </row>
    <row r="7543" spans="1:6" x14ac:dyDescent="0.35">
      <c r="A7543" t="s">
        <v>7622</v>
      </c>
      <c r="B7543">
        <v>1998</v>
      </c>
      <c r="C7543" t="s">
        <v>56</v>
      </c>
      <c r="D7543" t="s">
        <v>117</v>
      </c>
      <c r="E7543" t="s">
        <v>74</v>
      </c>
      <c r="F7543">
        <v>1</v>
      </c>
    </row>
    <row r="7544" spans="1:6" x14ac:dyDescent="0.35">
      <c r="A7544" t="s">
        <v>7623</v>
      </c>
      <c r="B7544">
        <v>1998</v>
      </c>
      <c r="C7544" t="s">
        <v>56</v>
      </c>
      <c r="D7544" t="s">
        <v>117</v>
      </c>
      <c r="E7544" t="s">
        <v>74</v>
      </c>
      <c r="F7544">
        <v>1</v>
      </c>
    </row>
    <row r="7545" spans="1:6" x14ac:dyDescent="0.35">
      <c r="A7545" t="s">
        <v>7624</v>
      </c>
      <c r="B7545">
        <v>1998</v>
      </c>
      <c r="C7545" t="s">
        <v>56</v>
      </c>
      <c r="D7545" t="s">
        <v>73</v>
      </c>
      <c r="E7545" t="s">
        <v>74</v>
      </c>
      <c r="F7545">
        <v>1</v>
      </c>
    </row>
    <row r="7546" spans="1:6" x14ac:dyDescent="0.35">
      <c r="A7546" t="s">
        <v>7625</v>
      </c>
      <c r="B7546">
        <v>1998</v>
      </c>
      <c r="C7546" t="s">
        <v>55</v>
      </c>
      <c r="D7546" t="s">
        <v>73</v>
      </c>
      <c r="E7546" t="s">
        <v>74</v>
      </c>
      <c r="F7546">
        <v>1</v>
      </c>
    </row>
    <row r="7547" spans="1:6" x14ac:dyDescent="0.35">
      <c r="A7547" t="s">
        <v>7626</v>
      </c>
      <c r="B7547">
        <v>1998</v>
      </c>
      <c r="C7547" t="s">
        <v>56</v>
      </c>
      <c r="D7547" t="s">
        <v>73</v>
      </c>
      <c r="E7547" t="s">
        <v>74</v>
      </c>
      <c r="F7547">
        <v>1</v>
      </c>
    </row>
    <row r="7548" spans="1:6" x14ac:dyDescent="0.35">
      <c r="A7548" t="s">
        <v>7627</v>
      </c>
      <c r="B7548">
        <v>1998</v>
      </c>
      <c r="C7548" t="s">
        <v>56</v>
      </c>
      <c r="D7548" t="s">
        <v>73</v>
      </c>
      <c r="E7548" t="s">
        <v>74</v>
      </c>
      <c r="F7548">
        <v>1</v>
      </c>
    </row>
    <row r="7549" spans="1:6" x14ac:dyDescent="0.35">
      <c r="A7549" t="s">
        <v>7628</v>
      </c>
      <c r="B7549">
        <v>1998</v>
      </c>
      <c r="C7549" t="s">
        <v>56</v>
      </c>
      <c r="D7549" t="s">
        <v>73</v>
      </c>
      <c r="E7549" t="s">
        <v>74</v>
      </c>
      <c r="F7549">
        <v>1</v>
      </c>
    </row>
    <row r="7550" spans="1:6" x14ac:dyDescent="0.35">
      <c r="A7550" t="s">
        <v>7629</v>
      </c>
      <c r="B7550">
        <v>1998</v>
      </c>
      <c r="C7550" t="s">
        <v>56</v>
      </c>
      <c r="D7550" t="s">
        <v>73</v>
      </c>
      <c r="E7550" t="s">
        <v>74</v>
      </c>
      <c r="F7550">
        <v>1</v>
      </c>
    </row>
    <row r="7551" spans="1:6" x14ac:dyDescent="0.35">
      <c r="A7551" t="s">
        <v>7630</v>
      </c>
      <c r="B7551">
        <v>1998</v>
      </c>
      <c r="C7551" t="s">
        <v>56</v>
      </c>
      <c r="D7551" t="s">
        <v>117</v>
      </c>
      <c r="E7551" t="s">
        <v>74</v>
      </c>
      <c r="F7551">
        <v>1</v>
      </c>
    </row>
    <row r="7552" spans="1:6" x14ac:dyDescent="0.35">
      <c r="A7552" t="s">
        <v>7631</v>
      </c>
      <c r="B7552">
        <v>1998</v>
      </c>
      <c r="C7552" t="s">
        <v>56</v>
      </c>
      <c r="D7552" t="s">
        <v>73</v>
      </c>
      <c r="E7552" t="s">
        <v>74</v>
      </c>
      <c r="F7552">
        <v>1</v>
      </c>
    </row>
    <row r="7553" spans="1:6" x14ac:dyDescent="0.35">
      <c r="A7553" t="s">
        <v>7632</v>
      </c>
      <c r="B7553">
        <v>1998</v>
      </c>
      <c r="C7553" t="s">
        <v>56</v>
      </c>
      <c r="D7553" t="s">
        <v>73</v>
      </c>
      <c r="E7553" t="s">
        <v>74</v>
      </c>
      <c r="F7553">
        <v>1</v>
      </c>
    </row>
    <row r="7554" spans="1:6" x14ac:dyDescent="0.35">
      <c r="A7554" t="s">
        <v>7633</v>
      </c>
      <c r="B7554">
        <v>1998</v>
      </c>
      <c r="C7554" t="s">
        <v>55</v>
      </c>
      <c r="D7554" t="s">
        <v>73</v>
      </c>
      <c r="E7554" t="s">
        <v>74</v>
      </c>
      <c r="F7554">
        <v>1</v>
      </c>
    </row>
    <row r="7555" spans="1:6" x14ac:dyDescent="0.35">
      <c r="A7555" t="s">
        <v>7634</v>
      </c>
      <c r="B7555">
        <v>1998</v>
      </c>
      <c r="C7555" t="s">
        <v>55</v>
      </c>
      <c r="D7555" t="s">
        <v>117</v>
      </c>
      <c r="E7555" t="s">
        <v>74</v>
      </c>
      <c r="F7555">
        <v>0</v>
      </c>
    </row>
    <row r="7556" spans="1:6" x14ac:dyDescent="0.35">
      <c r="A7556" t="s">
        <v>7635</v>
      </c>
      <c r="B7556">
        <v>1998</v>
      </c>
      <c r="C7556" t="s">
        <v>56</v>
      </c>
      <c r="D7556" t="s">
        <v>73</v>
      </c>
      <c r="E7556" t="s">
        <v>74</v>
      </c>
      <c r="F7556">
        <v>1</v>
      </c>
    </row>
    <row r="7557" spans="1:6" x14ac:dyDescent="0.35">
      <c r="A7557" t="s">
        <v>7636</v>
      </c>
      <c r="B7557">
        <v>1998</v>
      </c>
      <c r="C7557" t="s">
        <v>56</v>
      </c>
      <c r="D7557" t="s">
        <v>73</v>
      </c>
      <c r="E7557" t="s">
        <v>74</v>
      </c>
      <c r="F7557">
        <v>1</v>
      </c>
    </row>
    <row r="7558" spans="1:6" x14ac:dyDescent="0.35">
      <c r="A7558" t="s">
        <v>7637</v>
      </c>
      <c r="B7558">
        <v>1998</v>
      </c>
      <c r="C7558" t="s">
        <v>54</v>
      </c>
      <c r="D7558" t="s">
        <v>73</v>
      </c>
      <c r="E7558" t="s">
        <v>74</v>
      </c>
      <c r="F7558">
        <v>1</v>
      </c>
    </row>
    <row r="7559" spans="1:6" x14ac:dyDescent="0.35">
      <c r="A7559" t="s">
        <v>7638</v>
      </c>
      <c r="B7559">
        <v>1998</v>
      </c>
      <c r="C7559" t="s">
        <v>54</v>
      </c>
      <c r="D7559" t="s">
        <v>73</v>
      </c>
      <c r="E7559" t="s">
        <v>76</v>
      </c>
      <c r="F7559">
        <v>1</v>
      </c>
    </row>
    <row r="7560" spans="1:6" x14ac:dyDescent="0.35">
      <c r="A7560" t="s">
        <v>7639</v>
      </c>
      <c r="B7560">
        <v>1998</v>
      </c>
      <c r="C7560" t="s">
        <v>54</v>
      </c>
      <c r="D7560" t="s">
        <v>73</v>
      </c>
      <c r="E7560" t="s">
        <v>76</v>
      </c>
      <c r="F7560">
        <v>1</v>
      </c>
    </row>
    <row r="7561" spans="1:6" x14ac:dyDescent="0.35">
      <c r="A7561" t="s">
        <v>7640</v>
      </c>
      <c r="B7561">
        <v>1998</v>
      </c>
      <c r="C7561" t="s">
        <v>54</v>
      </c>
      <c r="D7561" t="s">
        <v>73</v>
      </c>
      <c r="E7561" t="s">
        <v>76</v>
      </c>
      <c r="F7561">
        <v>1</v>
      </c>
    </row>
    <row r="7562" spans="1:6" x14ac:dyDescent="0.35">
      <c r="A7562" t="s">
        <v>7641</v>
      </c>
      <c r="B7562">
        <v>1998</v>
      </c>
      <c r="C7562" t="s">
        <v>54</v>
      </c>
      <c r="D7562" t="s">
        <v>73</v>
      </c>
      <c r="E7562" t="s">
        <v>76</v>
      </c>
      <c r="F7562">
        <v>1</v>
      </c>
    </row>
    <row r="7563" spans="1:6" x14ac:dyDescent="0.35">
      <c r="A7563" t="s">
        <v>7642</v>
      </c>
      <c r="B7563">
        <v>1998</v>
      </c>
      <c r="C7563" t="s">
        <v>56</v>
      </c>
      <c r="D7563" t="s">
        <v>73</v>
      </c>
      <c r="E7563" t="s">
        <v>76</v>
      </c>
      <c r="F7563">
        <v>1</v>
      </c>
    </row>
    <row r="7564" spans="1:6" x14ac:dyDescent="0.35">
      <c r="A7564" t="s">
        <v>7643</v>
      </c>
      <c r="B7564">
        <v>1998</v>
      </c>
      <c r="C7564" t="s">
        <v>56</v>
      </c>
      <c r="D7564" t="s">
        <v>73</v>
      </c>
      <c r="E7564" t="s">
        <v>76</v>
      </c>
      <c r="F7564">
        <v>1</v>
      </c>
    </row>
    <row r="7565" spans="1:6" x14ac:dyDescent="0.35">
      <c r="A7565" t="s">
        <v>7644</v>
      </c>
      <c r="B7565">
        <v>1998</v>
      </c>
      <c r="C7565" t="s">
        <v>55</v>
      </c>
      <c r="D7565" t="s">
        <v>73</v>
      </c>
      <c r="E7565" t="s">
        <v>76</v>
      </c>
      <c r="F7565">
        <v>1</v>
      </c>
    </row>
    <row r="7566" spans="1:6" x14ac:dyDescent="0.35">
      <c r="A7566" t="s">
        <v>7645</v>
      </c>
      <c r="B7566">
        <v>1998</v>
      </c>
      <c r="C7566" t="s">
        <v>56</v>
      </c>
      <c r="D7566" t="s">
        <v>73</v>
      </c>
      <c r="E7566" t="s">
        <v>76</v>
      </c>
      <c r="F7566">
        <v>1</v>
      </c>
    </row>
    <row r="7567" spans="1:6" x14ac:dyDescent="0.35">
      <c r="A7567" t="s">
        <v>7646</v>
      </c>
      <c r="B7567">
        <v>1998</v>
      </c>
      <c r="C7567" t="s">
        <v>56</v>
      </c>
      <c r="D7567" t="s">
        <v>117</v>
      </c>
      <c r="E7567" t="s">
        <v>76</v>
      </c>
      <c r="F7567">
        <v>1</v>
      </c>
    </row>
    <row r="7568" spans="1:6" x14ac:dyDescent="0.35">
      <c r="A7568" t="s">
        <v>7647</v>
      </c>
      <c r="B7568">
        <v>1998</v>
      </c>
      <c r="C7568" t="s">
        <v>56</v>
      </c>
      <c r="D7568" t="s">
        <v>117</v>
      </c>
      <c r="E7568" t="s">
        <v>76</v>
      </c>
      <c r="F7568">
        <v>1</v>
      </c>
    </row>
    <row r="7569" spans="1:6" x14ac:dyDescent="0.35">
      <c r="A7569" t="s">
        <v>7648</v>
      </c>
      <c r="B7569">
        <v>1998</v>
      </c>
      <c r="C7569" t="s">
        <v>56</v>
      </c>
      <c r="D7569" t="s">
        <v>73</v>
      </c>
      <c r="E7569" t="s">
        <v>76</v>
      </c>
      <c r="F7569">
        <v>1</v>
      </c>
    </row>
    <row r="7570" spans="1:6" x14ac:dyDescent="0.35">
      <c r="A7570" t="s">
        <v>7649</v>
      </c>
      <c r="B7570">
        <v>1998</v>
      </c>
      <c r="C7570" t="s">
        <v>54</v>
      </c>
      <c r="D7570" t="s">
        <v>73</v>
      </c>
      <c r="E7570" t="s">
        <v>76</v>
      </c>
      <c r="F7570">
        <v>1</v>
      </c>
    </row>
    <row r="7571" spans="1:6" x14ac:dyDescent="0.35">
      <c r="A7571" t="s">
        <v>7650</v>
      </c>
      <c r="B7571">
        <v>1998</v>
      </c>
      <c r="C7571" t="s">
        <v>54</v>
      </c>
      <c r="D7571" t="s">
        <v>73</v>
      </c>
      <c r="E7571" t="s">
        <v>76</v>
      </c>
      <c r="F7571">
        <v>1</v>
      </c>
    </row>
    <row r="7572" spans="1:6" x14ac:dyDescent="0.35">
      <c r="A7572" t="s">
        <v>7651</v>
      </c>
      <c r="B7572">
        <v>1998</v>
      </c>
      <c r="C7572" t="s">
        <v>56</v>
      </c>
      <c r="D7572" t="s">
        <v>73</v>
      </c>
      <c r="E7572" t="s">
        <v>76</v>
      </c>
      <c r="F7572">
        <v>1</v>
      </c>
    </row>
    <row r="7573" spans="1:6" x14ac:dyDescent="0.35">
      <c r="A7573" t="s">
        <v>7652</v>
      </c>
      <c r="B7573">
        <v>1998</v>
      </c>
      <c r="C7573" t="s">
        <v>56</v>
      </c>
      <c r="D7573" t="s">
        <v>117</v>
      </c>
      <c r="E7573" t="s">
        <v>76</v>
      </c>
      <c r="F7573">
        <v>1</v>
      </c>
    </row>
    <row r="7574" spans="1:6" x14ac:dyDescent="0.35">
      <c r="A7574" t="s">
        <v>7653</v>
      </c>
      <c r="B7574">
        <v>1998</v>
      </c>
      <c r="C7574" t="s">
        <v>56</v>
      </c>
      <c r="D7574" t="s">
        <v>117</v>
      </c>
      <c r="E7574" t="s">
        <v>76</v>
      </c>
      <c r="F7574">
        <v>1</v>
      </c>
    </row>
    <row r="7575" spans="1:6" x14ac:dyDescent="0.35">
      <c r="A7575" t="s">
        <v>7654</v>
      </c>
      <c r="B7575">
        <v>1998</v>
      </c>
      <c r="C7575" t="s">
        <v>56</v>
      </c>
      <c r="D7575" t="s">
        <v>73</v>
      </c>
      <c r="E7575" t="s">
        <v>76</v>
      </c>
      <c r="F7575">
        <v>1</v>
      </c>
    </row>
    <row r="7576" spans="1:6" x14ac:dyDescent="0.35">
      <c r="A7576" t="s">
        <v>7655</v>
      </c>
      <c r="B7576">
        <v>1998</v>
      </c>
      <c r="C7576" t="s">
        <v>56</v>
      </c>
      <c r="D7576" t="s">
        <v>117</v>
      </c>
      <c r="E7576" t="s">
        <v>76</v>
      </c>
      <c r="F7576">
        <v>1</v>
      </c>
    </row>
    <row r="7577" spans="1:6" x14ac:dyDescent="0.35">
      <c r="A7577" t="s">
        <v>7656</v>
      </c>
      <c r="B7577">
        <v>1998</v>
      </c>
      <c r="C7577" t="s">
        <v>56</v>
      </c>
      <c r="D7577" t="s">
        <v>73</v>
      </c>
      <c r="E7577" t="s">
        <v>76</v>
      </c>
      <c r="F7577">
        <v>1</v>
      </c>
    </row>
    <row r="7578" spans="1:6" x14ac:dyDescent="0.35">
      <c r="A7578" t="s">
        <v>7657</v>
      </c>
      <c r="B7578">
        <v>1998</v>
      </c>
      <c r="C7578" t="s">
        <v>56</v>
      </c>
      <c r="D7578" t="s">
        <v>117</v>
      </c>
      <c r="E7578" t="s">
        <v>76</v>
      </c>
      <c r="F7578">
        <v>1</v>
      </c>
    </row>
    <row r="7579" spans="1:6" x14ac:dyDescent="0.35">
      <c r="A7579" t="s">
        <v>7658</v>
      </c>
      <c r="B7579">
        <v>1998</v>
      </c>
      <c r="C7579" t="s">
        <v>56</v>
      </c>
      <c r="D7579" t="s">
        <v>117</v>
      </c>
      <c r="E7579" t="s">
        <v>76</v>
      </c>
      <c r="F7579">
        <v>1</v>
      </c>
    </row>
    <row r="7580" spans="1:6" x14ac:dyDescent="0.35">
      <c r="A7580" t="s">
        <v>7659</v>
      </c>
      <c r="B7580">
        <v>1998</v>
      </c>
      <c r="C7580" t="s">
        <v>56</v>
      </c>
      <c r="D7580" t="s">
        <v>73</v>
      </c>
      <c r="E7580" t="s">
        <v>76</v>
      </c>
      <c r="F7580">
        <v>1</v>
      </c>
    </row>
    <row r="7581" spans="1:6" x14ac:dyDescent="0.35">
      <c r="A7581" t="s">
        <v>7660</v>
      </c>
      <c r="B7581">
        <v>1998</v>
      </c>
      <c r="C7581" t="s">
        <v>56</v>
      </c>
      <c r="D7581" t="s">
        <v>117</v>
      </c>
      <c r="E7581" t="s">
        <v>76</v>
      </c>
      <c r="F7581">
        <v>1</v>
      </c>
    </row>
    <row r="7582" spans="1:6" x14ac:dyDescent="0.35">
      <c r="A7582" t="s">
        <v>7661</v>
      </c>
      <c r="B7582">
        <v>1998</v>
      </c>
      <c r="C7582" t="s">
        <v>56</v>
      </c>
      <c r="D7582" t="s">
        <v>117</v>
      </c>
      <c r="E7582" t="s">
        <v>76</v>
      </c>
      <c r="F7582">
        <v>1</v>
      </c>
    </row>
    <row r="7583" spans="1:6" x14ac:dyDescent="0.35">
      <c r="A7583" t="s">
        <v>7662</v>
      </c>
      <c r="B7583">
        <v>1998</v>
      </c>
      <c r="C7583" t="s">
        <v>56</v>
      </c>
      <c r="D7583" t="s">
        <v>117</v>
      </c>
      <c r="E7583" t="s">
        <v>76</v>
      </c>
      <c r="F7583">
        <v>1</v>
      </c>
    </row>
    <row r="7584" spans="1:6" x14ac:dyDescent="0.35">
      <c r="A7584" t="s">
        <v>7663</v>
      </c>
      <c r="B7584">
        <v>1998</v>
      </c>
      <c r="C7584" t="s">
        <v>55</v>
      </c>
      <c r="D7584" t="s">
        <v>117</v>
      </c>
      <c r="E7584" t="s">
        <v>76</v>
      </c>
      <c r="F7584">
        <v>0</v>
      </c>
    </row>
    <row r="7585" spans="1:6" x14ac:dyDescent="0.35">
      <c r="A7585" t="s">
        <v>7664</v>
      </c>
      <c r="B7585">
        <v>1998</v>
      </c>
      <c r="C7585" t="s">
        <v>56</v>
      </c>
      <c r="D7585" t="s">
        <v>73</v>
      </c>
      <c r="E7585" t="s">
        <v>76</v>
      </c>
      <c r="F7585">
        <v>1</v>
      </c>
    </row>
    <row r="7586" spans="1:6" x14ac:dyDescent="0.35">
      <c r="A7586" t="s">
        <v>7665</v>
      </c>
      <c r="B7586">
        <v>1998</v>
      </c>
      <c r="C7586" t="s">
        <v>56</v>
      </c>
      <c r="D7586" t="s">
        <v>73</v>
      </c>
      <c r="E7586" t="s">
        <v>76</v>
      </c>
      <c r="F7586">
        <v>1</v>
      </c>
    </row>
    <row r="7587" spans="1:6" x14ac:dyDescent="0.35">
      <c r="A7587" t="s">
        <v>7666</v>
      </c>
      <c r="B7587">
        <v>1998</v>
      </c>
      <c r="C7587" t="s">
        <v>56</v>
      </c>
      <c r="D7587" t="s">
        <v>117</v>
      </c>
      <c r="E7587" t="s">
        <v>76</v>
      </c>
      <c r="F7587">
        <v>1</v>
      </c>
    </row>
    <row r="7588" spans="1:6" x14ac:dyDescent="0.35">
      <c r="A7588" t="s">
        <v>7667</v>
      </c>
      <c r="B7588">
        <v>1998</v>
      </c>
      <c r="C7588" t="s">
        <v>56</v>
      </c>
      <c r="D7588" t="s">
        <v>73</v>
      </c>
      <c r="E7588" t="s">
        <v>76</v>
      </c>
      <c r="F7588">
        <v>1</v>
      </c>
    </row>
    <row r="7589" spans="1:6" x14ac:dyDescent="0.35">
      <c r="A7589" t="s">
        <v>7668</v>
      </c>
      <c r="B7589">
        <v>1998</v>
      </c>
      <c r="C7589" t="s">
        <v>54</v>
      </c>
      <c r="D7589" t="s">
        <v>73</v>
      </c>
      <c r="E7589" t="s">
        <v>76</v>
      </c>
      <c r="F7589">
        <v>1</v>
      </c>
    </row>
    <row r="7590" spans="1:6" x14ac:dyDescent="0.35">
      <c r="A7590" t="s">
        <v>7669</v>
      </c>
      <c r="B7590">
        <v>1998</v>
      </c>
      <c r="C7590" t="s">
        <v>56</v>
      </c>
      <c r="D7590" t="s">
        <v>73</v>
      </c>
      <c r="E7590" t="s">
        <v>76</v>
      </c>
      <c r="F7590">
        <v>1</v>
      </c>
    </row>
    <row r="7591" spans="1:6" x14ac:dyDescent="0.35">
      <c r="A7591" t="s">
        <v>7670</v>
      </c>
      <c r="B7591">
        <v>1998</v>
      </c>
      <c r="C7591" t="s">
        <v>56</v>
      </c>
      <c r="D7591" t="s">
        <v>73</v>
      </c>
      <c r="E7591" t="s">
        <v>76</v>
      </c>
      <c r="F7591">
        <v>1</v>
      </c>
    </row>
    <row r="7592" spans="1:6" x14ac:dyDescent="0.35">
      <c r="A7592" t="s">
        <v>7671</v>
      </c>
      <c r="B7592">
        <v>1998</v>
      </c>
      <c r="C7592" t="s">
        <v>56</v>
      </c>
      <c r="D7592" t="s">
        <v>73</v>
      </c>
      <c r="E7592" t="s">
        <v>76</v>
      </c>
      <c r="F7592">
        <v>1</v>
      </c>
    </row>
    <row r="7593" spans="1:6" x14ac:dyDescent="0.35">
      <c r="A7593" t="s">
        <v>7672</v>
      </c>
      <c r="B7593">
        <v>1998</v>
      </c>
      <c r="C7593" t="s">
        <v>54</v>
      </c>
      <c r="D7593" t="s">
        <v>73</v>
      </c>
      <c r="E7593" t="s">
        <v>76</v>
      </c>
      <c r="F7593">
        <v>1</v>
      </c>
    </row>
    <row r="7594" spans="1:6" x14ac:dyDescent="0.35">
      <c r="A7594" t="s">
        <v>7673</v>
      </c>
      <c r="B7594">
        <v>1998</v>
      </c>
      <c r="C7594" t="s">
        <v>56</v>
      </c>
      <c r="D7594" t="s">
        <v>73</v>
      </c>
      <c r="E7594" t="s">
        <v>76</v>
      </c>
      <c r="F7594">
        <v>1</v>
      </c>
    </row>
    <row r="7595" spans="1:6" x14ac:dyDescent="0.35">
      <c r="A7595" t="s">
        <v>7674</v>
      </c>
      <c r="B7595">
        <v>1998</v>
      </c>
      <c r="C7595" t="s">
        <v>56</v>
      </c>
      <c r="D7595" t="s">
        <v>73</v>
      </c>
      <c r="E7595" t="s">
        <v>76</v>
      </c>
      <c r="F7595">
        <v>1</v>
      </c>
    </row>
    <row r="7596" spans="1:6" x14ac:dyDescent="0.35">
      <c r="A7596" t="s">
        <v>7675</v>
      </c>
      <c r="B7596">
        <v>1998</v>
      </c>
      <c r="C7596" t="s">
        <v>54</v>
      </c>
      <c r="D7596" t="s">
        <v>73</v>
      </c>
      <c r="E7596" t="s">
        <v>76</v>
      </c>
      <c r="F7596">
        <v>1</v>
      </c>
    </row>
    <row r="7597" spans="1:6" x14ac:dyDescent="0.35">
      <c r="A7597" t="s">
        <v>7676</v>
      </c>
      <c r="B7597">
        <v>1998</v>
      </c>
      <c r="C7597" t="s">
        <v>56</v>
      </c>
      <c r="D7597" t="s">
        <v>73</v>
      </c>
      <c r="E7597" t="s">
        <v>76</v>
      </c>
      <c r="F7597">
        <v>1</v>
      </c>
    </row>
    <row r="7598" spans="1:6" x14ac:dyDescent="0.35">
      <c r="A7598" t="s">
        <v>7677</v>
      </c>
      <c r="B7598">
        <v>1998</v>
      </c>
      <c r="C7598" t="s">
        <v>56</v>
      </c>
      <c r="D7598" t="s">
        <v>117</v>
      </c>
      <c r="E7598" t="s">
        <v>76</v>
      </c>
      <c r="F7598">
        <v>1</v>
      </c>
    </row>
    <row r="7599" spans="1:6" x14ac:dyDescent="0.35">
      <c r="A7599" t="s">
        <v>7678</v>
      </c>
      <c r="B7599">
        <v>1998</v>
      </c>
      <c r="C7599" t="s">
        <v>54</v>
      </c>
      <c r="D7599" t="s">
        <v>73</v>
      </c>
      <c r="E7599" t="s">
        <v>76</v>
      </c>
      <c r="F7599">
        <v>1</v>
      </c>
    </row>
    <row r="7600" spans="1:6" x14ac:dyDescent="0.35">
      <c r="A7600" t="s">
        <v>7679</v>
      </c>
      <c r="B7600">
        <v>1998</v>
      </c>
      <c r="C7600" t="s">
        <v>56</v>
      </c>
      <c r="D7600" t="s">
        <v>73</v>
      </c>
      <c r="E7600" t="s">
        <v>76</v>
      </c>
      <c r="F7600">
        <v>1</v>
      </c>
    </row>
    <row r="7601" spans="1:6" x14ac:dyDescent="0.35">
      <c r="A7601" t="s">
        <v>7680</v>
      </c>
      <c r="B7601">
        <v>1998</v>
      </c>
      <c r="C7601" t="s">
        <v>54</v>
      </c>
      <c r="D7601" t="s">
        <v>73</v>
      </c>
      <c r="E7601" t="s">
        <v>76</v>
      </c>
      <c r="F7601">
        <v>1</v>
      </c>
    </row>
    <row r="7602" spans="1:6" x14ac:dyDescent="0.35">
      <c r="A7602" t="s">
        <v>7681</v>
      </c>
      <c r="B7602">
        <v>1998</v>
      </c>
      <c r="C7602" t="s">
        <v>55</v>
      </c>
      <c r="D7602" t="s">
        <v>117</v>
      </c>
      <c r="E7602" t="s">
        <v>76</v>
      </c>
      <c r="F7602">
        <v>0</v>
      </c>
    </row>
    <row r="7603" spans="1:6" x14ac:dyDescent="0.35">
      <c r="A7603" t="s">
        <v>7682</v>
      </c>
      <c r="B7603">
        <v>1998</v>
      </c>
      <c r="C7603" t="s">
        <v>54</v>
      </c>
      <c r="D7603" t="s">
        <v>73</v>
      </c>
      <c r="E7603" t="s">
        <v>76</v>
      </c>
      <c r="F7603">
        <v>1</v>
      </c>
    </row>
    <row r="7604" spans="1:6" x14ac:dyDescent="0.35">
      <c r="A7604" t="s">
        <v>7683</v>
      </c>
      <c r="B7604">
        <v>1998</v>
      </c>
      <c r="C7604" t="s">
        <v>56</v>
      </c>
      <c r="D7604" t="s">
        <v>117</v>
      </c>
      <c r="E7604" t="s">
        <v>406</v>
      </c>
      <c r="F7604">
        <v>1</v>
      </c>
    </row>
    <row r="7605" spans="1:6" x14ac:dyDescent="0.35">
      <c r="A7605" t="s">
        <v>7684</v>
      </c>
      <c r="B7605">
        <v>1998</v>
      </c>
      <c r="C7605" t="s">
        <v>56</v>
      </c>
      <c r="D7605" t="s">
        <v>117</v>
      </c>
      <c r="E7605" t="s">
        <v>406</v>
      </c>
      <c r="F7605">
        <v>1</v>
      </c>
    </row>
    <row r="7606" spans="1:6" x14ac:dyDescent="0.35">
      <c r="A7606" t="s">
        <v>7685</v>
      </c>
      <c r="B7606">
        <v>1998</v>
      </c>
      <c r="C7606" t="s">
        <v>56</v>
      </c>
      <c r="D7606" t="s">
        <v>73</v>
      </c>
      <c r="E7606" t="s">
        <v>406</v>
      </c>
      <c r="F7606">
        <v>1</v>
      </c>
    </row>
    <row r="7607" spans="1:6" x14ac:dyDescent="0.35">
      <c r="A7607" t="s">
        <v>7686</v>
      </c>
      <c r="B7607">
        <v>1998</v>
      </c>
      <c r="C7607" t="s">
        <v>55</v>
      </c>
      <c r="D7607" t="s">
        <v>117</v>
      </c>
      <c r="E7607" t="s">
        <v>406</v>
      </c>
      <c r="F7607">
        <v>0</v>
      </c>
    </row>
    <row r="7608" spans="1:6" x14ac:dyDescent="0.35">
      <c r="A7608" t="s">
        <v>7687</v>
      </c>
      <c r="B7608">
        <v>1998</v>
      </c>
      <c r="C7608" t="s">
        <v>55</v>
      </c>
      <c r="D7608" t="s">
        <v>117</v>
      </c>
      <c r="E7608" t="s">
        <v>406</v>
      </c>
      <c r="F7608">
        <v>0</v>
      </c>
    </row>
    <row r="7609" spans="1:6" x14ac:dyDescent="0.35">
      <c r="A7609" t="s">
        <v>7688</v>
      </c>
      <c r="B7609">
        <v>1998</v>
      </c>
      <c r="C7609" t="s">
        <v>55</v>
      </c>
      <c r="D7609" t="s">
        <v>117</v>
      </c>
      <c r="E7609" t="s">
        <v>406</v>
      </c>
      <c r="F7609">
        <v>0</v>
      </c>
    </row>
    <row r="7610" spans="1:6" x14ac:dyDescent="0.35">
      <c r="A7610" t="s">
        <v>7689</v>
      </c>
      <c r="B7610">
        <v>1998</v>
      </c>
      <c r="C7610" t="s">
        <v>56</v>
      </c>
      <c r="D7610" t="s">
        <v>73</v>
      </c>
      <c r="E7610" t="s">
        <v>406</v>
      </c>
      <c r="F7610">
        <v>1</v>
      </c>
    </row>
    <row r="7611" spans="1:6" x14ac:dyDescent="0.35">
      <c r="A7611" t="s">
        <v>7690</v>
      </c>
      <c r="B7611">
        <v>1998</v>
      </c>
      <c r="C7611" t="s">
        <v>56</v>
      </c>
      <c r="D7611" t="s">
        <v>117</v>
      </c>
      <c r="E7611" t="s">
        <v>406</v>
      </c>
      <c r="F7611">
        <v>1</v>
      </c>
    </row>
    <row r="7612" spans="1:6" x14ac:dyDescent="0.35">
      <c r="A7612" t="s">
        <v>7691</v>
      </c>
      <c r="B7612">
        <v>1998</v>
      </c>
      <c r="C7612" t="s">
        <v>56</v>
      </c>
      <c r="D7612" t="s">
        <v>73</v>
      </c>
      <c r="E7612" t="s">
        <v>406</v>
      </c>
      <c r="F7612">
        <v>1</v>
      </c>
    </row>
    <row r="7613" spans="1:6" x14ac:dyDescent="0.35">
      <c r="A7613" t="s">
        <v>7692</v>
      </c>
      <c r="B7613">
        <v>1998</v>
      </c>
      <c r="C7613" t="s">
        <v>56</v>
      </c>
      <c r="D7613" t="s">
        <v>73</v>
      </c>
      <c r="E7613" t="s">
        <v>406</v>
      </c>
      <c r="F7613">
        <v>1</v>
      </c>
    </row>
    <row r="7614" spans="1:6" x14ac:dyDescent="0.35">
      <c r="A7614" t="s">
        <v>7693</v>
      </c>
      <c r="B7614">
        <v>1998</v>
      </c>
      <c r="C7614" t="s">
        <v>56</v>
      </c>
      <c r="D7614" t="s">
        <v>73</v>
      </c>
      <c r="E7614" t="s">
        <v>406</v>
      </c>
      <c r="F7614">
        <v>1</v>
      </c>
    </row>
    <row r="7615" spans="1:6" x14ac:dyDescent="0.35">
      <c r="A7615" t="s">
        <v>7694</v>
      </c>
      <c r="B7615">
        <v>1998</v>
      </c>
      <c r="C7615" t="s">
        <v>56</v>
      </c>
      <c r="D7615" t="s">
        <v>73</v>
      </c>
      <c r="E7615" t="s">
        <v>406</v>
      </c>
      <c r="F7615">
        <v>1</v>
      </c>
    </row>
    <row r="7616" spans="1:6" x14ac:dyDescent="0.35">
      <c r="A7616" t="s">
        <v>7695</v>
      </c>
      <c r="B7616">
        <v>1998</v>
      </c>
      <c r="C7616" t="s">
        <v>56</v>
      </c>
      <c r="D7616" t="s">
        <v>441</v>
      </c>
      <c r="E7616" t="s">
        <v>406</v>
      </c>
      <c r="F7616">
        <v>1</v>
      </c>
    </row>
    <row r="7617" spans="1:6" x14ac:dyDescent="0.35">
      <c r="A7617" t="s">
        <v>7696</v>
      </c>
      <c r="B7617">
        <v>1998</v>
      </c>
      <c r="C7617" t="s">
        <v>56</v>
      </c>
      <c r="D7617" t="s">
        <v>117</v>
      </c>
      <c r="E7617" t="s">
        <v>406</v>
      </c>
      <c r="F7617">
        <v>1</v>
      </c>
    </row>
    <row r="7618" spans="1:6" x14ac:dyDescent="0.35">
      <c r="A7618" t="s">
        <v>7697</v>
      </c>
      <c r="B7618">
        <v>1998</v>
      </c>
      <c r="C7618" t="s">
        <v>56</v>
      </c>
      <c r="D7618" t="s">
        <v>73</v>
      </c>
      <c r="E7618" t="s">
        <v>406</v>
      </c>
      <c r="F7618">
        <v>1</v>
      </c>
    </row>
    <row r="7619" spans="1:6" x14ac:dyDescent="0.35">
      <c r="A7619" t="s">
        <v>7698</v>
      </c>
      <c r="B7619">
        <v>1998</v>
      </c>
      <c r="C7619" t="s">
        <v>56</v>
      </c>
      <c r="D7619" t="s">
        <v>73</v>
      </c>
      <c r="E7619" t="s">
        <v>406</v>
      </c>
      <c r="F7619">
        <v>1</v>
      </c>
    </row>
    <row r="7620" spans="1:6" x14ac:dyDescent="0.35">
      <c r="A7620" t="s">
        <v>7699</v>
      </c>
      <c r="B7620">
        <v>1998</v>
      </c>
      <c r="C7620" t="s">
        <v>56</v>
      </c>
      <c r="D7620" t="s">
        <v>73</v>
      </c>
      <c r="E7620" t="s">
        <v>406</v>
      </c>
      <c r="F7620">
        <v>1</v>
      </c>
    </row>
    <row r="7621" spans="1:6" x14ac:dyDescent="0.35">
      <c r="A7621" t="s">
        <v>7700</v>
      </c>
      <c r="B7621">
        <v>1998</v>
      </c>
      <c r="C7621" t="s">
        <v>56</v>
      </c>
      <c r="D7621" t="s">
        <v>117</v>
      </c>
      <c r="E7621" t="s">
        <v>406</v>
      </c>
      <c r="F7621">
        <v>1</v>
      </c>
    </row>
    <row r="7622" spans="1:6" x14ac:dyDescent="0.35">
      <c r="A7622" t="s">
        <v>7701</v>
      </c>
      <c r="B7622">
        <v>1998</v>
      </c>
      <c r="C7622" t="s">
        <v>56</v>
      </c>
      <c r="D7622" t="s">
        <v>73</v>
      </c>
      <c r="E7622" t="s">
        <v>406</v>
      </c>
      <c r="F7622">
        <v>1</v>
      </c>
    </row>
    <row r="7623" spans="1:6" x14ac:dyDescent="0.35">
      <c r="A7623" t="s">
        <v>7702</v>
      </c>
      <c r="B7623">
        <v>1998</v>
      </c>
      <c r="C7623" t="s">
        <v>56</v>
      </c>
      <c r="D7623" t="s">
        <v>117</v>
      </c>
      <c r="E7623" t="s">
        <v>406</v>
      </c>
      <c r="F7623">
        <v>1</v>
      </c>
    </row>
    <row r="7624" spans="1:6" x14ac:dyDescent="0.35">
      <c r="A7624" t="s">
        <v>7703</v>
      </c>
      <c r="B7624">
        <v>1998</v>
      </c>
      <c r="C7624" t="s">
        <v>56</v>
      </c>
      <c r="D7624" t="s">
        <v>117</v>
      </c>
      <c r="E7624" t="s">
        <v>406</v>
      </c>
      <c r="F7624">
        <v>1</v>
      </c>
    </row>
    <row r="7625" spans="1:6" x14ac:dyDescent="0.35">
      <c r="A7625" t="s">
        <v>7704</v>
      </c>
      <c r="B7625">
        <v>1998</v>
      </c>
      <c r="C7625" t="s">
        <v>56</v>
      </c>
      <c r="D7625" t="s">
        <v>73</v>
      </c>
      <c r="E7625" t="s">
        <v>406</v>
      </c>
      <c r="F7625">
        <v>1</v>
      </c>
    </row>
    <row r="7626" spans="1:6" x14ac:dyDescent="0.35">
      <c r="A7626" t="s">
        <v>7705</v>
      </c>
      <c r="B7626">
        <v>1998</v>
      </c>
      <c r="C7626" t="s">
        <v>56</v>
      </c>
      <c r="D7626" t="s">
        <v>73</v>
      </c>
      <c r="E7626" t="s">
        <v>406</v>
      </c>
      <c r="F7626">
        <v>1</v>
      </c>
    </row>
    <row r="7627" spans="1:6" x14ac:dyDescent="0.35">
      <c r="A7627" t="s">
        <v>7706</v>
      </c>
      <c r="B7627">
        <v>1998</v>
      </c>
      <c r="C7627" t="s">
        <v>56</v>
      </c>
      <c r="D7627" t="s">
        <v>441</v>
      </c>
      <c r="E7627" t="s">
        <v>406</v>
      </c>
      <c r="F7627">
        <v>1</v>
      </c>
    </row>
    <row r="7628" spans="1:6" x14ac:dyDescent="0.35">
      <c r="A7628" t="s">
        <v>7707</v>
      </c>
      <c r="B7628">
        <v>1998</v>
      </c>
      <c r="C7628" t="s">
        <v>56</v>
      </c>
      <c r="D7628" t="s">
        <v>117</v>
      </c>
      <c r="E7628" t="s">
        <v>406</v>
      </c>
      <c r="F7628">
        <v>1</v>
      </c>
    </row>
    <row r="7629" spans="1:6" x14ac:dyDescent="0.35">
      <c r="A7629" t="s">
        <v>7708</v>
      </c>
      <c r="B7629">
        <v>1998</v>
      </c>
      <c r="C7629" t="s">
        <v>56</v>
      </c>
      <c r="D7629" t="s">
        <v>117</v>
      </c>
      <c r="E7629" t="s">
        <v>406</v>
      </c>
      <c r="F7629">
        <v>1</v>
      </c>
    </row>
    <row r="7630" spans="1:6" x14ac:dyDescent="0.35">
      <c r="A7630" t="s">
        <v>7709</v>
      </c>
      <c r="B7630">
        <v>1998</v>
      </c>
      <c r="C7630" t="s">
        <v>54</v>
      </c>
      <c r="D7630" t="s">
        <v>73</v>
      </c>
      <c r="E7630" t="s">
        <v>406</v>
      </c>
      <c r="F7630">
        <v>1</v>
      </c>
    </row>
    <row r="7631" spans="1:6" x14ac:dyDescent="0.35">
      <c r="A7631" t="s">
        <v>7710</v>
      </c>
      <c r="B7631">
        <v>1998</v>
      </c>
      <c r="C7631" t="s">
        <v>55</v>
      </c>
      <c r="D7631" t="s">
        <v>73</v>
      </c>
      <c r="E7631" t="s">
        <v>406</v>
      </c>
      <c r="F7631">
        <v>1</v>
      </c>
    </row>
    <row r="7632" spans="1:6" x14ac:dyDescent="0.35">
      <c r="A7632" t="s">
        <v>7711</v>
      </c>
      <c r="B7632">
        <v>1998</v>
      </c>
      <c r="C7632" t="s">
        <v>55</v>
      </c>
      <c r="D7632" t="s">
        <v>117</v>
      </c>
      <c r="E7632" t="s">
        <v>406</v>
      </c>
      <c r="F7632">
        <v>0</v>
      </c>
    </row>
    <row r="7633" spans="1:6" x14ac:dyDescent="0.35">
      <c r="A7633" t="s">
        <v>7712</v>
      </c>
      <c r="B7633">
        <v>1998</v>
      </c>
      <c r="C7633" t="s">
        <v>55</v>
      </c>
      <c r="D7633" t="s">
        <v>117</v>
      </c>
      <c r="E7633" t="s">
        <v>406</v>
      </c>
      <c r="F7633">
        <v>0</v>
      </c>
    </row>
    <row r="7634" spans="1:6" x14ac:dyDescent="0.35">
      <c r="A7634" t="s">
        <v>7713</v>
      </c>
      <c r="B7634">
        <v>1998</v>
      </c>
      <c r="C7634" t="s">
        <v>55</v>
      </c>
      <c r="D7634" t="s">
        <v>117</v>
      </c>
      <c r="E7634" t="s">
        <v>406</v>
      </c>
      <c r="F7634">
        <v>0</v>
      </c>
    </row>
    <row r="7635" spans="1:6" x14ac:dyDescent="0.35">
      <c r="A7635" t="s">
        <v>7714</v>
      </c>
      <c r="B7635">
        <v>1998</v>
      </c>
      <c r="C7635" t="s">
        <v>56</v>
      </c>
      <c r="D7635" t="s">
        <v>73</v>
      </c>
      <c r="E7635" t="s">
        <v>406</v>
      </c>
      <c r="F7635">
        <v>1</v>
      </c>
    </row>
    <row r="7636" spans="1:6" x14ac:dyDescent="0.35">
      <c r="A7636" t="s">
        <v>7715</v>
      </c>
      <c r="B7636">
        <v>1998</v>
      </c>
      <c r="C7636" t="s">
        <v>56</v>
      </c>
      <c r="D7636" t="s">
        <v>73</v>
      </c>
      <c r="E7636" t="s">
        <v>406</v>
      </c>
      <c r="F7636">
        <v>1</v>
      </c>
    </row>
    <row r="7637" spans="1:6" x14ac:dyDescent="0.35">
      <c r="A7637" t="s">
        <v>7716</v>
      </c>
      <c r="B7637">
        <v>1998</v>
      </c>
      <c r="C7637" t="s">
        <v>56</v>
      </c>
      <c r="D7637" t="s">
        <v>73</v>
      </c>
      <c r="E7637" t="s">
        <v>406</v>
      </c>
      <c r="F7637">
        <v>1</v>
      </c>
    </row>
    <row r="7638" spans="1:6" x14ac:dyDescent="0.35">
      <c r="A7638" t="s">
        <v>7717</v>
      </c>
      <c r="B7638">
        <v>1998</v>
      </c>
      <c r="C7638" t="s">
        <v>56</v>
      </c>
      <c r="D7638" t="s">
        <v>73</v>
      </c>
      <c r="E7638" t="s">
        <v>406</v>
      </c>
      <c r="F7638">
        <v>1</v>
      </c>
    </row>
    <row r="7639" spans="1:6" x14ac:dyDescent="0.35">
      <c r="A7639" t="s">
        <v>7718</v>
      </c>
      <c r="B7639">
        <v>1998</v>
      </c>
      <c r="C7639" t="s">
        <v>56</v>
      </c>
      <c r="D7639" t="s">
        <v>117</v>
      </c>
      <c r="E7639" t="s">
        <v>406</v>
      </c>
      <c r="F7639">
        <v>1</v>
      </c>
    </row>
    <row r="7640" spans="1:6" x14ac:dyDescent="0.35">
      <c r="A7640" t="s">
        <v>7719</v>
      </c>
      <c r="B7640">
        <v>1998</v>
      </c>
      <c r="C7640" t="s">
        <v>56</v>
      </c>
      <c r="D7640" t="s">
        <v>73</v>
      </c>
      <c r="E7640" t="s">
        <v>406</v>
      </c>
      <c r="F7640">
        <v>1</v>
      </c>
    </row>
    <row r="7641" spans="1:6" x14ac:dyDescent="0.35">
      <c r="A7641" t="s">
        <v>7720</v>
      </c>
      <c r="B7641">
        <v>1998</v>
      </c>
      <c r="C7641" t="s">
        <v>56</v>
      </c>
      <c r="D7641" t="s">
        <v>117</v>
      </c>
      <c r="E7641" t="s">
        <v>406</v>
      </c>
      <c r="F7641">
        <v>1</v>
      </c>
    </row>
    <row r="7642" spans="1:6" x14ac:dyDescent="0.35">
      <c r="A7642" t="s">
        <v>7721</v>
      </c>
      <c r="B7642">
        <v>1998</v>
      </c>
      <c r="C7642" t="s">
        <v>56</v>
      </c>
      <c r="D7642" t="s">
        <v>73</v>
      </c>
      <c r="E7642" t="s">
        <v>406</v>
      </c>
      <c r="F7642">
        <v>1</v>
      </c>
    </row>
    <row r="7643" spans="1:6" x14ac:dyDescent="0.35">
      <c r="A7643" t="s">
        <v>7722</v>
      </c>
      <c r="B7643">
        <v>1998</v>
      </c>
      <c r="C7643" t="s">
        <v>56</v>
      </c>
      <c r="D7643" t="s">
        <v>73</v>
      </c>
      <c r="E7643" t="s">
        <v>406</v>
      </c>
      <c r="F7643">
        <v>1</v>
      </c>
    </row>
    <row r="7644" spans="1:6" x14ac:dyDescent="0.35">
      <c r="A7644" t="s">
        <v>7723</v>
      </c>
      <c r="B7644">
        <v>1998</v>
      </c>
      <c r="C7644" t="s">
        <v>56</v>
      </c>
      <c r="D7644" t="s">
        <v>441</v>
      </c>
      <c r="E7644" t="s">
        <v>406</v>
      </c>
      <c r="F7644">
        <v>1</v>
      </c>
    </row>
    <row r="7645" spans="1:6" x14ac:dyDescent="0.35">
      <c r="A7645" t="s">
        <v>7724</v>
      </c>
      <c r="B7645">
        <v>1998</v>
      </c>
      <c r="C7645" t="s">
        <v>56</v>
      </c>
      <c r="D7645" t="s">
        <v>73</v>
      </c>
      <c r="E7645" t="s">
        <v>406</v>
      </c>
      <c r="F7645">
        <v>1</v>
      </c>
    </row>
    <row r="7646" spans="1:6" x14ac:dyDescent="0.35">
      <c r="A7646" t="s">
        <v>7725</v>
      </c>
      <c r="B7646">
        <v>1998</v>
      </c>
      <c r="C7646" t="s">
        <v>55</v>
      </c>
      <c r="D7646" t="s">
        <v>73</v>
      </c>
      <c r="E7646" t="s">
        <v>406</v>
      </c>
      <c r="F7646">
        <v>1</v>
      </c>
    </row>
    <row r="7647" spans="1:6" x14ac:dyDescent="0.35">
      <c r="A7647" t="s">
        <v>7726</v>
      </c>
      <c r="B7647">
        <v>1999</v>
      </c>
      <c r="C7647" t="s">
        <v>56</v>
      </c>
      <c r="D7647" t="s">
        <v>73</v>
      </c>
      <c r="E7647" t="s">
        <v>74</v>
      </c>
      <c r="F7647">
        <v>1</v>
      </c>
    </row>
    <row r="7648" spans="1:6" x14ac:dyDescent="0.35">
      <c r="A7648" t="s">
        <v>7727</v>
      </c>
      <c r="B7648">
        <v>1999</v>
      </c>
      <c r="C7648" t="s">
        <v>56</v>
      </c>
      <c r="D7648" t="s">
        <v>117</v>
      </c>
      <c r="E7648" t="s">
        <v>74</v>
      </c>
      <c r="F7648">
        <v>1</v>
      </c>
    </row>
    <row r="7649" spans="1:6" x14ac:dyDescent="0.35">
      <c r="A7649" t="s">
        <v>7728</v>
      </c>
      <c r="B7649">
        <v>1999</v>
      </c>
      <c r="C7649" t="s">
        <v>56</v>
      </c>
      <c r="D7649" t="s">
        <v>73</v>
      </c>
      <c r="E7649" t="s">
        <v>270</v>
      </c>
      <c r="F7649">
        <v>1</v>
      </c>
    </row>
    <row r="7650" spans="1:6" x14ac:dyDescent="0.35">
      <c r="A7650" t="s">
        <v>7729</v>
      </c>
      <c r="B7650">
        <v>1999</v>
      </c>
      <c r="C7650" t="s">
        <v>56</v>
      </c>
      <c r="D7650" t="s">
        <v>73</v>
      </c>
      <c r="E7650" t="s">
        <v>270</v>
      </c>
      <c r="F7650">
        <v>1</v>
      </c>
    </row>
    <row r="7651" spans="1:6" x14ac:dyDescent="0.35">
      <c r="A7651" t="s">
        <v>7730</v>
      </c>
      <c r="B7651">
        <v>1999</v>
      </c>
      <c r="C7651" t="s">
        <v>56</v>
      </c>
      <c r="D7651" t="s">
        <v>117</v>
      </c>
      <c r="E7651" t="s">
        <v>270</v>
      </c>
      <c r="F7651">
        <v>1</v>
      </c>
    </row>
    <row r="7652" spans="1:6" x14ac:dyDescent="0.35">
      <c r="A7652" t="s">
        <v>7731</v>
      </c>
      <c r="B7652">
        <v>1999</v>
      </c>
      <c r="C7652" t="s">
        <v>54</v>
      </c>
      <c r="D7652" t="s">
        <v>73</v>
      </c>
      <c r="E7652" t="s">
        <v>74</v>
      </c>
      <c r="F7652">
        <v>1</v>
      </c>
    </row>
    <row r="7653" spans="1:6" x14ac:dyDescent="0.35">
      <c r="A7653" t="s">
        <v>7732</v>
      </c>
      <c r="B7653">
        <v>1999</v>
      </c>
      <c r="C7653" t="s">
        <v>55</v>
      </c>
      <c r="D7653" t="s">
        <v>73</v>
      </c>
      <c r="E7653" t="s">
        <v>74</v>
      </c>
      <c r="F7653">
        <v>1</v>
      </c>
    </row>
    <row r="7654" spans="1:6" x14ac:dyDescent="0.35">
      <c r="A7654" t="s">
        <v>7733</v>
      </c>
      <c r="B7654">
        <v>1999</v>
      </c>
      <c r="C7654" t="s">
        <v>55</v>
      </c>
      <c r="D7654" t="s">
        <v>73</v>
      </c>
      <c r="E7654" t="s">
        <v>74</v>
      </c>
      <c r="F7654">
        <v>1</v>
      </c>
    </row>
    <row r="7655" spans="1:6" x14ac:dyDescent="0.35">
      <c r="A7655" t="s">
        <v>7734</v>
      </c>
      <c r="B7655">
        <v>1999</v>
      </c>
      <c r="C7655" t="s">
        <v>55</v>
      </c>
      <c r="D7655" t="s">
        <v>73</v>
      </c>
      <c r="E7655" t="s">
        <v>74</v>
      </c>
      <c r="F7655">
        <v>1</v>
      </c>
    </row>
    <row r="7656" spans="1:6" x14ac:dyDescent="0.35">
      <c r="A7656" t="s">
        <v>7735</v>
      </c>
      <c r="B7656">
        <v>1999</v>
      </c>
      <c r="C7656" t="s">
        <v>56</v>
      </c>
      <c r="D7656" t="s">
        <v>73</v>
      </c>
      <c r="E7656" t="s">
        <v>74</v>
      </c>
      <c r="F7656">
        <v>1</v>
      </c>
    </row>
    <row r="7657" spans="1:6" x14ac:dyDescent="0.35">
      <c r="A7657" t="s">
        <v>7736</v>
      </c>
      <c r="B7657">
        <v>1999</v>
      </c>
      <c r="C7657" t="s">
        <v>55</v>
      </c>
      <c r="D7657" t="s">
        <v>73</v>
      </c>
      <c r="E7657" t="s">
        <v>74</v>
      </c>
      <c r="F7657">
        <v>1</v>
      </c>
    </row>
    <row r="7658" spans="1:6" x14ac:dyDescent="0.35">
      <c r="A7658" t="s">
        <v>7737</v>
      </c>
      <c r="B7658">
        <v>1999</v>
      </c>
      <c r="C7658" t="s">
        <v>55</v>
      </c>
      <c r="D7658" t="s">
        <v>73</v>
      </c>
      <c r="E7658" t="s">
        <v>74</v>
      </c>
      <c r="F7658">
        <v>1</v>
      </c>
    </row>
    <row r="7659" spans="1:6" x14ac:dyDescent="0.35">
      <c r="A7659" t="s">
        <v>7738</v>
      </c>
      <c r="B7659">
        <v>1999</v>
      </c>
      <c r="C7659" t="s">
        <v>56</v>
      </c>
      <c r="D7659" t="s">
        <v>117</v>
      </c>
      <c r="E7659" t="s">
        <v>74</v>
      </c>
      <c r="F7659">
        <v>1</v>
      </c>
    </row>
    <row r="7660" spans="1:6" x14ac:dyDescent="0.35">
      <c r="A7660" t="s">
        <v>7739</v>
      </c>
      <c r="B7660">
        <v>1999</v>
      </c>
      <c r="C7660" t="s">
        <v>56</v>
      </c>
      <c r="D7660" t="s">
        <v>117</v>
      </c>
      <c r="E7660" t="s">
        <v>74</v>
      </c>
      <c r="F7660">
        <v>1</v>
      </c>
    </row>
    <row r="7661" spans="1:6" x14ac:dyDescent="0.35">
      <c r="A7661" t="s">
        <v>7740</v>
      </c>
      <c r="B7661">
        <v>1999</v>
      </c>
      <c r="C7661" t="s">
        <v>56</v>
      </c>
      <c r="D7661" t="s">
        <v>73</v>
      </c>
      <c r="E7661" t="s">
        <v>74</v>
      </c>
      <c r="F7661">
        <v>1</v>
      </c>
    </row>
    <row r="7662" spans="1:6" x14ac:dyDescent="0.35">
      <c r="A7662" t="s">
        <v>7741</v>
      </c>
      <c r="B7662">
        <v>1999</v>
      </c>
      <c r="C7662" t="s">
        <v>56</v>
      </c>
      <c r="D7662" t="s">
        <v>117</v>
      </c>
      <c r="E7662" t="s">
        <v>74</v>
      </c>
      <c r="F7662">
        <v>1</v>
      </c>
    </row>
    <row r="7663" spans="1:6" x14ac:dyDescent="0.35">
      <c r="A7663" t="s">
        <v>7742</v>
      </c>
      <c r="B7663">
        <v>1999</v>
      </c>
      <c r="C7663" t="s">
        <v>56</v>
      </c>
      <c r="D7663" t="s">
        <v>73</v>
      </c>
      <c r="E7663" t="s">
        <v>74</v>
      </c>
      <c r="F7663">
        <v>1</v>
      </c>
    </row>
    <row r="7664" spans="1:6" x14ac:dyDescent="0.35">
      <c r="A7664" t="s">
        <v>7743</v>
      </c>
      <c r="B7664">
        <v>1999</v>
      </c>
      <c r="C7664" t="s">
        <v>56</v>
      </c>
      <c r="D7664" t="s">
        <v>117</v>
      </c>
      <c r="E7664" t="s">
        <v>74</v>
      </c>
      <c r="F7664">
        <v>1</v>
      </c>
    </row>
    <row r="7665" spans="1:6" x14ac:dyDescent="0.35">
      <c r="A7665" t="s">
        <v>7744</v>
      </c>
      <c r="B7665">
        <v>1999</v>
      </c>
      <c r="C7665" t="s">
        <v>56</v>
      </c>
      <c r="D7665" t="s">
        <v>117</v>
      </c>
      <c r="E7665" t="s">
        <v>74</v>
      </c>
      <c r="F7665">
        <v>1</v>
      </c>
    </row>
    <row r="7666" spans="1:6" x14ac:dyDescent="0.35">
      <c r="A7666" t="s">
        <v>7745</v>
      </c>
      <c r="B7666">
        <v>1999</v>
      </c>
      <c r="C7666" t="s">
        <v>56</v>
      </c>
      <c r="D7666" t="s">
        <v>73</v>
      </c>
      <c r="E7666" t="s">
        <v>74</v>
      </c>
      <c r="F7666">
        <v>1</v>
      </c>
    </row>
    <row r="7667" spans="1:6" x14ac:dyDescent="0.35">
      <c r="A7667" t="s">
        <v>7746</v>
      </c>
      <c r="B7667">
        <v>1999</v>
      </c>
      <c r="C7667" t="s">
        <v>56</v>
      </c>
      <c r="D7667" t="s">
        <v>73</v>
      </c>
      <c r="E7667" t="s">
        <v>74</v>
      </c>
      <c r="F7667">
        <v>1</v>
      </c>
    </row>
    <row r="7668" spans="1:6" x14ac:dyDescent="0.35">
      <c r="A7668" t="s">
        <v>7747</v>
      </c>
      <c r="B7668">
        <v>1999</v>
      </c>
      <c r="C7668" t="s">
        <v>56</v>
      </c>
      <c r="D7668" t="s">
        <v>73</v>
      </c>
      <c r="E7668" t="s">
        <v>74</v>
      </c>
      <c r="F7668">
        <v>1</v>
      </c>
    </row>
    <row r="7669" spans="1:6" x14ac:dyDescent="0.35">
      <c r="A7669" t="s">
        <v>7748</v>
      </c>
      <c r="B7669">
        <v>1999</v>
      </c>
      <c r="C7669" t="s">
        <v>54</v>
      </c>
      <c r="D7669" t="s">
        <v>73</v>
      </c>
      <c r="E7669" t="s">
        <v>74</v>
      </c>
      <c r="F7669">
        <v>1</v>
      </c>
    </row>
    <row r="7670" spans="1:6" x14ac:dyDescent="0.35">
      <c r="A7670" t="s">
        <v>7749</v>
      </c>
      <c r="B7670">
        <v>1999</v>
      </c>
      <c r="C7670" t="s">
        <v>56</v>
      </c>
      <c r="D7670" t="s">
        <v>73</v>
      </c>
      <c r="E7670" t="s">
        <v>74</v>
      </c>
      <c r="F7670">
        <v>1</v>
      </c>
    </row>
    <row r="7671" spans="1:6" x14ac:dyDescent="0.35">
      <c r="A7671" t="s">
        <v>7750</v>
      </c>
      <c r="B7671">
        <v>1999</v>
      </c>
      <c r="C7671" t="s">
        <v>56</v>
      </c>
      <c r="D7671" t="s">
        <v>73</v>
      </c>
      <c r="E7671" t="s">
        <v>74</v>
      </c>
      <c r="F7671">
        <v>1</v>
      </c>
    </row>
    <row r="7672" spans="1:6" x14ac:dyDescent="0.35">
      <c r="A7672" t="s">
        <v>7751</v>
      </c>
      <c r="B7672">
        <v>1999</v>
      </c>
      <c r="C7672" t="s">
        <v>56</v>
      </c>
      <c r="D7672" t="s">
        <v>73</v>
      </c>
      <c r="E7672" t="s">
        <v>74</v>
      </c>
      <c r="F7672">
        <v>1</v>
      </c>
    </row>
    <row r="7673" spans="1:6" x14ac:dyDescent="0.35">
      <c r="A7673" t="s">
        <v>7752</v>
      </c>
      <c r="B7673">
        <v>1999</v>
      </c>
      <c r="C7673" t="s">
        <v>56</v>
      </c>
      <c r="D7673" t="s">
        <v>73</v>
      </c>
      <c r="E7673" t="s">
        <v>74</v>
      </c>
      <c r="F7673">
        <v>1</v>
      </c>
    </row>
    <row r="7674" spans="1:6" x14ac:dyDescent="0.35">
      <c r="A7674" t="s">
        <v>7753</v>
      </c>
      <c r="B7674">
        <v>1999</v>
      </c>
      <c r="C7674" t="s">
        <v>55</v>
      </c>
      <c r="D7674" t="s">
        <v>73</v>
      </c>
      <c r="E7674" t="s">
        <v>74</v>
      </c>
      <c r="F7674">
        <v>1</v>
      </c>
    </row>
    <row r="7675" spans="1:6" x14ac:dyDescent="0.35">
      <c r="A7675" t="s">
        <v>7754</v>
      </c>
      <c r="B7675">
        <v>1999</v>
      </c>
      <c r="C7675" t="s">
        <v>54</v>
      </c>
      <c r="D7675" t="s">
        <v>73</v>
      </c>
      <c r="E7675" t="s">
        <v>74</v>
      </c>
      <c r="F7675">
        <v>1</v>
      </c>
    </row>
    <row r="7676" spans="1:6" x14ac:dyDescent="0.35">
      <c r="A7676" t="s">
        <v>7755</v>
      </c>
      <c r="B7676">
        <v>1999</v>
      </c>
      <c r="C7676" t="s">
        <v>55</v>
      </c>
      <c r="D7676" t="s">
        <v>73</v>
      </c>
      <c r="E7676" t="s">
        <v>74</v>
      </c>
      <c r="F7676">
        <v>1</v>
      </c>
    </row>
    <row r="7677" spans="1:6" x14ac:dyDescent="0.35">
      <c r="A7677" t="s">
        <v>7756</v>
      </c>
      <c r="B7677">
        <v>1999</v>
      </c>
      <c r="C7677" t="s">
        <v>55</v>
      </c>
      <c r="D7677" t="s">
        <v>73</v>
      </c>
      <c r="E7677" t="s">
        <v>74</v>
      </c>
      <c r="F7677">
        <v>1</v>
      </c>
    </row>
    <row r="7678" spans="1:6" x14ac:dyDescent="0.35">
      <c r="A7678" t="s">
        <v>7757</v>
      </c>
      <c r="B7678">
        <v>1999</v>
      </c>
      <c r="C7678" t="s">
        <v>55</v>
      </c>
      <c r="D7678" t="s">
        <v>73</v>
      </c>
      <c r="E7678" t="s">
        <v>74</v>
      </c>
      <c r="F7678">
        <v>1</v>
      </c>
    </row>
    <row r="7679" spans="1:6" x14ac:dyDescent="0.35">
      <c r="A7679" t="s">
        <v>7758</v>
      </c>
      <c r="B7679">
        <v>1999</v>
      </c>
      <c r="C7679" t="s">
        <v>56</v>
      </c>
      <c r="D7679" t="s">
        <v>73</v>
      </c>
      <c r="E7679" t="s">
        <v>74</v>
      </c>
      <c r="F7679">
        <v>1</v>
      </c>
    </row>
    <row r="7680" spans="1:6" x14ac:dyDescent="0.35">
      <c r="A7680" t="s">
        <v>7759</v>
      </c>
      <c r="B7680">
        <v>1999</v>
      </c>
      <c r="C7680" t="s">
        <v>56</v>
      </c>
      <c r="D7680" t="s">
        <v>73</v>
      </c>
      <c r="E7680" t="s">
        <v>74</v>
      </c>
      <c r="F7680">
        <v>1</v>
      </c>
    </row>
    <row r="7681" spans="1:6" x14ac:dyDescent="0.35">
      <c r="A7681" t="s">
        <v>7760</v>
      </c>
      <c r="B7681">
        <v>1999</v>
      </c>
      <c r="C7681" t="s">
        <v>56</v>
      </c>
      <c r="D7681" t="s">
        <v>73</v>
      </c>
      <c r="E7681" t="s">
        <v>74</v>
      </c>
      <c r="F7681">
        <v>1</v>
      </c>
    </row>
    <row r="7682" spans="1:6" x14ac:dyDescent="0.35">
      <c r="A7682" t="s">
        <v>7761</v>
      </c>
      <c r="B7682">
        <v>1999</v>
      </c>
      <c r="C7682" t="s">
        <v>56</v>
      </c>
      <c r="D7682" t="s">
        <v>117</v>
      </c>
      <c r="E7682" t="s">
        <v>74</v>
      </c>
      <c r="F7682">
        <v>1</v>
      </c>
    </row>
    <row r="7683" spans="1:6" x14ac:dyDescent="0.35">
      <c r="A7683" t="s">
        <v>7762</v>
      </c>
      <c r="B7683">
        <v>1999</v>
      </c>
      <c r="C7683" t="s">
        <v>56</v>
      </c>
      <c r="D7683" t="s">
        <v>73</v>
      </c>
      <c r="E7683" t="s">
        <v>74</v>
      </c>
      <c r="F7683">
        <v>1</v>
      </c>
    </row>
    <row r="7684" spans="1:6" x14ac:dyDescent="0.35">
      <c r="A7684" t="s">
        <v>7763</v>
      </c>
      <c r="B7684">
        <v>1999</v>
      </c>
      <c r="C7684" t="s">
        <v>56</v>
      </c>
      <c r="D7684" t="s">
        <v>117</v>
      </c>
      <c r="E7684" t="s">
        <v>74</v>
      </c>
      <c r="F7684">
        <v>1</v>
      </c>
    </row>
    <row r="7685" spans="1:6" x14ac:dyDescent="0.35">
      <c r="A7685" t="s">
        <v>7764</v>
      </c>
      <c r="B7685">
        <v>1999</v>
      </c>
      <c r="C7685" t="s">
        <v>56</v>
      </c>
      <c r="D7685" t="s">
        <v>117</v>
      </c>
      <c r="E7685" t="s">
        <v>74</v>
      </c>
      <c r="F7685">
        <v>1</v>
      </c>
    </row>
    <row r="7686" spans="1:6" x14ac:dyDescent="0.35">
      <c r="A7686" t="s">
        <v>7765</v>
      </c>
      <c r="B7686">
        <v>1999</v>
      </c>
      <c r="C7686" t="s">
        <v>56</v>
      </c>
      <c r="D7686" t="s">
        <v>73</v>
      </c>
      <c r="E7686" t="s">
        <v>74</v>
      </c>
      <c r="F7686">
        <v>1</v>
      </c>
    </row>
    <row r="7687" spans="1:6" x14ac:dyDescent="0.35">
      <c r="A7687" t="s">
        <v>7766</v>
      </c>
      <c r="B7687">
        <v>1999</v>
      </c>
      <c r="C7687" t="s">
        <v>56</v>
      </c>
      <c r="D7687" t="s">
        <v>73</v>
      </c>
      <c r="E7687" t="s">
        <v>74</v>
      </c>
      <c r="F7687">
        <v>1</v>
      </c>
    </row>
    <row r="7688" spans="1:6" x14ac:dyDescent="0.35">
      <c r="A7688" t="s">
        <v>7767</v>
      </c>
      <c r="B7688">
        <v>1999</v>
      </c>
      <c r="C7688" t="s">
        <v>56</v>
      </c>
      <c r="D7688" t="s">
        <v>73</v>
      </c>
      <c r="E7688" t="s">
        <v>74</v>
      </c>
      <c r="F7688">
        <v>1</v>
      </c>
    </row>
    <row r="7689" spans="1:6" x14ac:dyDescent="0.35">
      <c r="A7689" t="s">
        <v>7768</v>
      </c>
      <c r="B7689">
        <v>1999</v>
      </c>
      <c r="C7689" t="s">
        <v>56</v>
      </c>
      <c r="D7689" t="s">
        <v>117</v>
      </c>
      <c r="E7689" t="s">
        <v>74</v>
      </c>
      <c r="F7689">
        <v>1</v>
      </c>
    </row>
    <row r="7690" spans="1:6" x14ac:dyDescent="0.35">
      <c r="A7690" t="s">
        <v>7769</v>
      </c>
      <c r="B7690">
        <v>1999</v>
      </c>
      <c r="C7690" t="s">
        <v>54</v>
      </c>
      <c r="D7690" t="s">
        <v>73</v>
      </c>
      <c r="E7690" t="s">
        <v>74</v>
      </c>
      <c r="F7690">
        <v>1</v>
      </c>
    </row>
    <row r="7691" spans="1:6" x14ac:dyDescent="0.35">
      <c r="A7691" t="s">
        <v>7770</v>
      </c>
      <c r="B7691">
        <v>1999</v>
      </c>
      <c r="C7691" t="s">
        <v>56</v>
      </c>
      <c r="D7691" t="s">
        <v>73</v>
      </c>
      <c r="E7691" t="s">
        <v>406</v>
      </c>
      <c r="F7691">
        <v>1</v>
      </c>
    </row>
    <row r="7692" spans="1:6" x14ac:dyDescent="0.35">
      <c r="A7692" t="s">
        <v>7771</v>
      </c>
      <c r="B7692">
        <v>1999</v>
      </c>
      <c r="C7692" t="s">
        <v>56</v>
      </c>
      <c r="D7692" t="s">
        <v>73</v>
      </c>
      <c r="E7692" t="s">
        <v>406</v>
      </c>
      <c r="F7692">
        <v>1</v>
      </c>
    </row>
    <row r="7693" spans="1:6" x14ac:dyDescent="0.35">
      <c r="A7693" t="s">
        <v>7772</v>
      </c>
      <c r="B7693">
        <v>1999</v>
      </c>
      <c r="C7693" t="s">
        <v>56</v>
      </c>
      <c r="D7693" t="s">
        <v>73</v>
      </c>
      <c r="E7693" t="s">
        <v>406</v>
      </c>
      <c r="F7693">
        <v>1</v>
      </c>
    </row>
    <row r="7694" spans="1:6" x14ac:dyDescent="0.35">
      <c r="A7694" t="s">
        <v>7773</v>
      </c>
      <c r="B7694">
        <v>1999</v>
      </c>
      <c r="C7694" t="s">
        <v>56</v>
      </c>
      <c r="D7694" t="s">
        <v>73</v>
      </c>
      <c r="E7694" t="s">
        <v>406</v>
      </c>
      <c r="F7694">
        <v>1</v>
      </c>
    </row>
    <row r="7695" spans="1:6" x14ac:dyDescent="0.35">
      <c r="A7695" t="s">
        <v>7774</v>
      </c>
      <c r="B7695">
        <v>1999</v>
      </c>
      <c r="C7695" t="s">
        <v>55</v>
      </c>
      <c r="D7695" t="s">
        <v>73</v>
      </c>
      <c r="E7695" t="s">
        <v>406</v>
      </c>
      <c r="F7695">
        <v>1</v>
      </c>
    </row>
    <row r="7696" spans="1:6" x14ac:dyDescent="0.35">
      <c r="A7696" t="s">
        <v>7775</v>
      </c>
      <c r="B7696">
        <v>1999</v>
      </c>
      <c r="C7696" t="s">
        <v>56</v>
      </c>
      <c r="D7696" t="s">
        <v>73</v>
      </c>
      <c r="E7696" t="s">
        <v>406</v>
      </c>
      <c r="F7696">
        <v>1</v>
      </c>
    </row>
    <row r="7697" spans="1:6" x14ac:dyDescent="0.35">
      <c r="A7697" t="s">
        <v>7776</v>
      </c>
      <c r="B7697">
        <v>1999</v>
      </c>
      <c r="C7697" t="s">
        <v>56</v>
      </c>
      <c r="D7697" t="s">
        <v>117</v>
      </c>
      <c r="E7697" t="s">
        <v>406</v>
      </c>
      <c r="F7697">
        <v>1</v>
      </c>
    </row>
    <row r="7698" spans="1:6" x14ac:dyDescent="0.35">
      <c r="A7698" t="s">
        <v>7777</v>
      </c>
      <c r="B7698">
        <v>1999</v>
      </c>
      <c r="C7698" t="s">
        <v>56</v>
      </c>
      <c r="D7698" t="s">
        <v>117</v>
      </c>
      <c r="E7698" t="s">
        <v>74</v>
      </c>
      <c r="F7698">
        <v>1</v>
      </c>
    </row>
    <row r="7699" spans="1:6" x14ac:dyDescent="0.35">
      <c r="A7699" t="s">
        <v>7778</v>
      </c>
      <c r="B7699">
        <v>1999</v>
      </c>
      <c r="C7699" t="s">
        <v>56</v>
      </c>
      <c r="D7699" t="s">
        <v>117</v>
      </c>
      <c r="E7699" t="s">
        <v>74</v>
      </c>
      <c r="F7699">
        <v>1</v>
      </c>
    </row>
    <row r="7700" spans="1:6" x14ac:dyDescent="0.35">
      <c r="A7700" t="s">
        <v>7779</v>
      </c>
      <c r="B7700">
        <v>1999</v>
      </c>
      <c r="C7700" t="s">
        <v>56</v>
      </c>
      <c r="D7700" t="s">
        <v>117</v>
      </c>
      <c r="E7700" t="s">
        <v>74</v>
      </c>
      <c r="F7700">
        <v>1</v>
      </c>
    </row>
    <row r="7701" spans="1:6" x14ac:dyDescent="0.35">
      <c r="A7701" t="s">
        <v>7780</v>
      </c>
      <c r="B7701">
        <v>1999</v>
      </c>
      <c r="C7701" t="s">
        <v>56</v>
      </c>
      <c r="D7701" t="s">
        <v>73</v>
      </c>
      <c r="E7701" t="s">
        <v>74</v>
      </c>
      <c r="F7701">
        <v>1</v>
      </c>
    </row>
    <row r="7702" spans="1:6" x14ac:dyDescent="0.35">
      <c r="A7702" t="s">
        <v>7781</v>
      </c>
      <c r="B7702">
        <v>1999</v>
      </c>
      <c r="C7702" t="s">
        <v>56</v>
      </c>
      <c r="D7702" t="s">
        <v>117</v>
      </c>
      <c r="E7702" t="s">
        <v>74</v>
      </c>
      <c r="F7702">
        <v>1</v>
      </c>
    </row>
    <row r="7703" spans="1:6" x14ac:dyDescent="0.35">
      <c r="A7703" t="s">
        <v>7782</v>
      </c>
      <c r="B7703">
        <v>1999</v>
      </c>
      <c r="C7703" t="s">
        <v>56</v>
      </c>
      <c r="D7703" t="s">
        <v>117</v>
      </c>
      <c r="E7703" t="s">
        <v>74</v>
      </c>
      <c r="F7703">
        <v>1</v>
      </c>
    </row>
    <row r="7704" spans="1:6" x14ac:dyDescent="0.35">
      <c r="A7704" t="s">
        <v>7783</v>
      </c>
      <c r="B7704">
        <v>1999</v>
      </c>
      <c r="C7704" t="s">
        <v>56</v>
      </c>
      <c r="D7704" t="s">
        <v>73</v>
      </c>
      <c r="E7704" t="s">
        <v>74</v>
      </c>
      <c r="F7704">
        <v>1</v>
      </c>
    </row>
    <row r="7705" spans="1:6" x14ac:dyDescent="0.35">
      <c r="A7705" t="s">
        <v>7784</v>
      </c>
      <c r="B7705">
        <v>1999</v>
      </c>
      <c r="C7705" t="s">
        <v>56</v>
      </c>
      <c r="D7705" t="s">
        <v>117</v>
      </c>
      <c r="E7705" t="s">
        <v>74</v>
      </c>
      <c r="F7705">
        <v>1</v>
      </c>
    </row>
    <row r="7706" spans="1:6" x14ac:dyDescent="0.35">
      <c r="A7706" t="s">
        <v>7785</v>
      </c>
      <c r="B7706">
        <v>1999</v>
      </c>
      <c r="C7706" t="s">
        <v>56</v>
      </c>
      <c r="D7706" t="s">
        <v>73</v>
      </c>
      <c r="E7706" t="s">
        <v>74</v>
      </c>
      <c r="F7706">
        <v>1</v>
      </c>
    </row>
    <row r="7707" spans="1:6" x14ac:dyDescent="0.35">
      <c r="A7707" t="s">
        <v>7786</v>
      </c>
      <c r="B7707">
        <v>1999</v>
      </c>
      <c r="C7707" t="s">
        <v>56</v>
      </c>
      <c r="D7707" t="s">
        <v>73</v>
      </c>
      <c r="E7707" t="s">
        <v>74</v>
      </c>
      <c r="F7707">
        <v>1</v>
      </c>
    </row>
    <row r="7708" spans="1:6" x14ac:dyDescent="0.35">
      <c r="A7708" t="s">
        <v>7787</v>
      </c>
      <c r="B7708">
        <v>1999</v>
      </c>
      <c r="C7708" t="s">
        <v>56</v>
      </c>
      <c r="D7708" t="s">
        <v>117</v>
      </c>
      <c r="E7708" t="s">
        <v>74</v>
      </c>
      <c r="F7708">
        <v>1</v>
      </c>
    </row>
    <row r="7709" spans="1:6" x14ac:dyDescent="0.35">
      <c r="A7709" t="s">
        <v>7788</v>
      </c>
      <c r="B7709">
        <v>1999</v>
      </c>
      <c r="C7709" t="s">
        <v>56</v>
      </c>
      <c r="D7709" t="s">
        <v>117</v>
      </c>
      <c r="E7709" t="s">
        <v>74</v>
      </c>
      <c r="F7709">
        <v>1</v>
      </c>
    </row>
    <row r="7710" spans="1:6" x14ac:dyDescent="0.35">
      <c r="A7710" t="s">
        <v>7789</v>
      </c>
      <c r="B7710">
        <v>1999</v>
      </c>
      <c r="C7710" t="s">
        <v>56</v>
      </c>
      <c r="D7710" t="s">
        <v>73</v>
      </c>
      <c r="E7710" t="s">
        <v>74</v>
      </c>
      <c r="F7710">
        <v>1</v>
      </c>
    </row>
    <row r="7711" spans="1:6" x14ac:dyDescent="0.35">
      <c r="A7711" t="s">
        <v>7790</v>
      </c>
      <c r="B7711">
        <v>1999</v>
      </c>
      <c r="C7711" t="s">
        <v>56</v>
      </c>
      <c r="D7711" t="s">
        <v>117</v>
      </c>
      <c r="E7711" t="s">
        <v>74</v>
      </c>
      <c r="F7711">
        <v>1</v>
      </c>
    </row>
    <row r="7712" spans="1:6" x14ac:dyDescent="0.35">
      <c r="A7712" t="s">
        <v>7791</v>
      </c>
      <c r="B7712">
        <v>1999</v>
      </c>
      <c r="C7712" t="s">
        <v>56</v>
      </c>
      <c r="D7712" t="s">
        <v>117</v>
      </c>
      <c r="E7712" t="s">
        <v>74</v>
      </c>
      <c r="F7712">
        <v>1</v>
      </c>
    </row>
    <row r="7713" spans="1:6" x14ac:dyDescent="0.35">
      <c r="A7713" t="s">
        <v>7792</v>
      </c>
      <c r="B7713">
        <v>1999</v>
      </c>
      <c r="C7713" t="s">
        <v>56</v>
      </c>
      <c r="D7713" t="s">
        <v>73</v>
      </c>
      <c r="E7713" t="s">
        <v>74</v>
      </c>
      <c r="F7713">
        <v>1</v>
      </c>
    </row>
    <row r="7714" spans="1:6" x14ac:dyDescent="0.35">
      <c r="A7714" t="s">
        <v>7793</v>
      </c>
      <c r="B7714">
        <v>1999</v>
      </c>
      <c r="C7714" t="s">
        <v>56</v>
      </c>
      <c r="D7714" t="s">
        <v>73</v>
      </c>
      <c r="E7714" t="s">
        <v>74</v>
      </c>
      <c r="F7714">
        <v>1</v>
      </c>
    </row>
    <row r="7715" spans="1:6" x14ac:dyDescent="0.35">
      <c r="A7715" t="s">
        <v>7794</v>
      </c>
      <c r="B7715">
        <v>1999</v>
      </c>
      <c r="C7715" t="s">
        <v>56</v>
      </c>
      <c r="D7715" t="s">
        <v>117</v>
      </c>
      <c r="E7715" t="s">
        <v>74</v>
      </c>
      <c r="F7715">
        <v>1</v>
      </c>
    </row>
    <row r="7716" spans="1:6" x14ac:dyDescent="0.35">
      <c r="A7716" t="s">
        <v>7795</v>
      </c>
      <c r="B7716">
        <v>1999</v>
      </c>
      <c r="C7716" t="s">
        <v>56</v>
      </c>
      <c r="D7716" t="s">
        <v>73</v>
      </c>
      <c r="E7716" t="s">
        <v>74</v>
      </c>
      <c r="F7716">
        <v>1</v>
      </c>
    </row>
    <row r="7717" spans="1:6" x14ac:dyDescent="0.35">
      <c r="A7717" t="s">
        <v>7796</v>
      </c>
      <c r="B7717">
        <v>1999</v>
      </c>
      <c r="C7717" t="s">
        <v>56</v>
      </c>
      <c r="D7717" t="s">
        <v>73</v>
      </c>
      <c r="E7717" t="s">
        <v>74</v>
      </c>
      <c r="F7717">
        <v>1</v>
      </c>
    </row>
    <row r="7718" spans="1:6" x14ac:dyDescent="0.35">
      <c r="A7718" t="s">
        <v>7797</v>
      </c>
      <c r="B7718">
        <v>1999</v>
      </c>
      <c r="C7718" t="s">
        <v>56</v>
      </c>
      <c r="D7718" t="s">
        <v>73</v>
      </c>
      <c r="E7718" t="s">
        <v>74</v>
      </c>
      <c r="F7718">
        <v>1</v>
      </c>
    </row>
    <row r="7719" spans="1:6" x14ac:dyDescent="0.35">
      <c r="A7719" t="s">
        <v>7798</v>
      </c>
      <c r="B7719">
        <v>1999</v>
      </c>
      <c r="C7719" t="s">
        <v>56</v>
      </c>
      <c r="D7719" t="s">
        <v>73</v>
      </c>
      <c r="E7719" t="s">
        <v>74</v>
      </c>
      <c r="F7719">
        <v>1</v>
      </c>
    </row>
    <row r="7720" spans="1:6" x14ac:dyDescent="0.35">
      <c r="A7720" t="s">
        <v>7799</v>
      </c>
      <c r="B7720">
        <v>1999</v>
      </c>
      <c r="C7720" t="s">
        <v>56</v>
      </c>
      <c r="D7720" t="s">
        <v>117</v>
      </c>
      <c r="E7720" t="s">
        <v>406</v>
      </c>
      <c r="F7720">
        <v>1</v>
      </c>
    </row>
    <row r="7721" spans="1:6" x14ac:dyDescent="0.35">
      <c r="A7721" t="s">
        <v>7800</v>
      </c>
      <c r="B7721">
        <v>1999</v>
      </c>
      <c r="C7721" t="s">
        <v>55</v>
      </c>
      <c r="D7721" t="s">
        <v>73</v>
      </c>
      <c r="E7721" t="s">
        <v>74</v>
      </c>
      <c r="F7721">
        <v>1</v>
      </c>
    </row>
    <row r="7722" spans="1:6" x14ac:dyDescent="0.35">
      <c r="A7722" t="s">
        <v>7801</v>
      </c>
      <c r="B7722">
        <v>1999</v>
      </c>
      <c r="C7722" t="s">
        <v>54</v>
      </c>
      <c r="D7722" t="s">
        <v>73</v>
      </c>
      <c r="E7722" t="s">
        <v>484</v>
      </c>
      <c r="F7722">
        <v>1</v>
      </c>
    </row>
    <row r="7723" spans="1:6" x14ac:dyDescent="0.35">
      <c r="A7723" t="s">
        <v>7802</v>
      </c>
      <c r="B7723">
        <v>1999</v>
      </c>
      <c r="C7723" t="s">
        <v>56</v>
      </c>
      <c r="D7723" t="s">
        <v>73</v>
      </c>
      <c r="E7723" t="s">
        <v>484</v>
      </c>
      <c r="F7723">
        <v>1</v>
      </c>
    </row>
    <row r="7724" spans="1:6" x14ac:dyDescent="0.35">
      <c r="A7724" t="s">
        <v>7803</v>
      </c>
      <c r="B7724">
        <v>1999</v>
      </c>
      <c r="C7724" t="s">
        <v>56</v>
      </c>
      <c r="D7724" t="s">
        <v>73</v>
      </c>
      <c r="E7724" t="s">
        <v>484</v>
      </c>
      <c r="F7724">
        <v>1</v>
      </c>
    </row>
    <row r="7725" spans="1:6" x14ac:dyDescent="0.35">
      <c r="A7725" t="s">
        <v>7804</v>
      </c>
      <c r="B7725">
        <v>1999</v>
      </c>
      <c r="C7725" t="s">
        <v>56</v>
      </c>
      <c r="D7725" t="s">
        <v>117</v>
      </c>
      <c r="E7725" t="s">
        <v>484</v>
      </c>
      <c r="F7725">
        <v>1</v>
      </c>
    </row>
    <row r="7726" spans="1:6" x14ac:dyDescent="0.35">
      <c r="A7726" t="s">
        <v>7805</v>
      </c>
      <c r="B7726">
        <v>1999</v>
      </c>
      <c r="C7726" t="s">
        <v>56</v>
      </c>
      <c r="D7726" t="s">
        <v>73</v>
      </c>
      <c r="E7726" t="s">
        <v>484</v>
      </c>
      <c r="F7726">
        <v>1</v>
      </c>
    </row>
    <row r="7727" spans="1:6" x14ac:dyDescent="0.35">
      <c r="A7727" t="s">
        <v>7806</v>
      </c>
      <c r="B7727">
        <v>1999</v>
      </c>
      <c r="C7727" t="s">
        <v>56</v>
      </c>
      <c r="D7727" t="s">
        <v>73</v>
      </c>
      <c r="E7727" t="s">
        <v>484</v>
      </c>
      <c r="F7727">
        <v>1</v>
      </c>
    </row>
    <row r="7728" spans="1:6" x14ac:dyDescent="0.35">
      <c r="A7728" t="s">
        <v>7807</v>
      </c>
      <c r="B7728">
        <v>1999</v>
      </c>
      <c r="C7728" t="s">
        <v>56</v>
      </c>
      <c r="D7728" t="s">
        <v>73</v>
      </c>
      <c r="E7728" t="s">
        <v>484</v>
      </c>
      <c r="F7728">
        <v>1</v>
      </c>
    </row>
    <row r="7729" spans="1:6" x14ac:dyDescent="0.35">
      <c r="A7729" t="s">
        <v>7808</v>
      </c>
      <c r="B7729">
        <v>1999</v>
      </c>
      <c r="C7729" t="s">
        <v>56</v>
      </c>
      <c r="D7729" t="s">
        <v>73</v>
      </c>
      <c r="E7729" t="s">
        <v>484</v>
      </c>
      <c r="F7729">
        <v>1</v>
      </c>
    </row>
    <row r="7730" spans="1:6" x14ac:dyDescent="0.35">
      <c r="A7730" t="s">
        <v>7809</v>
      </c>
      <c r="B7730">
        <v>1999</v>
      </c>
      <c r="C7730" t="s">
        <v>56</v>
      </c>
      <c r="D7730" t="s">
        <v>117</v>
      </c>
      <c r="E7730" t="s">
        <v>484</v>
      </c>
      <c r="F7730">
        <v>1</v>
      </c>
    </row>
    <row r="7731" spans="1:6" x14ac:dyDescent="0.35">
      <c r="A7731" t="s">
        <v>7810</v>
      </c>
      <c r="B7731">
        <v>1999</v>
      </c>
      <c r="C7731" t="s">
        <v>56</v>
      </c>
      <c r="D7731" t="s">
        <v>73</v>
      </c>
      <c r="E7731" t="s">
        <v>484</v>
      </c>
      <c r="F7731">
        <v>1</v>
      </c>
    </row>
    <row r="7732" spans="1:6" x14ac:dyDescent="0.35">
      <c r="A7732" t="s">
        <v>7811</v>
      </c>
      <c r="B7732">
        <v>1999</v>
      </c>
      <c r="C7732" t="s">
        <v>56</v>
      </c>
      <c r="D7732" t="s">
        <v>117</v>
      </c>
      <c r="E7732" t="s">
        <v>484</v>
      </c>
      <c r="F7732">
        <v>1</v>
      </c>
    </row>
    <row r="7733" spans="1:6" x14ac:dyDescent="0.35">
      <c r="A7733" t="s">
        <v>7812</v>
      </c>
      <c r="B7733">
        <v>1999</v>
      </c>
      <c r="C7733" t="s">
        <v>56</v>
      </c>
      <c r="D7733" t="s">
        <v>73</v>
      </c>
      <c r="E7733" t="s">
        <v>484</v>
      </c>
      <c r="F7733">
        <v>1</v>
      </c>
    </row>
    <row r="7734" spans="1:6" x14ac:dyDescent="0.35">
      <c r="A7734" t="s">
        <v>7813</v>
      </c>
      <c r="B7734">
        <v>1999</v>
      </c>
      <c r="C7734" t="s">
        <v>56</v>
      </c>
      <c r="D7734" t="s">
        <v>117</v>
      </c>
      <c r="E7734" t="s">
        <v>484</v>
      </c>
      <c r="F7734">
        <v>1</v>
      </c>
    </row>
    <row r="7735" spans="1:6" x14ac:dyDescent="0.35">
      <c r="A7735" t="s">
        <v>7814</v>
      </c>
      <c r="B7735">
        <v>1999</v>
      </c>
      <c r="C7735" t="s">
        <v>56</v>
      </c>
      <c r="D7735" t="s">
        <v>73</v>
      </c>
      <c r="E7735" t="s">
        <v>484</v>
      </c>
      <c r="F7735">
        <v>1</v>
      </c>
    </row>
    <row r="7736" spans="1:6" x14ac:dyDescent="0.35">
      <c r="A7736" t="s">
        <v>7815</v>
      </c>
      <c r="B7736">
        <v>1999</v>
      </c>
      <c r="C7736" t="s">
        <v>54</v>
      </c>
      <c r="D7736" t="s">
        <v>73</v>
      </c>
      <c r="E7736" t="s">
        <v>74</v>
      </c>
      <c r="F7736">
        <v>1</v>
      </c>
    </row>
    <row r="7737" spans="1:6" x14ac:dyDescent="0.35">
      <c r="A7737" t="s">
        <v>7816</v>
      </c>
      <c r="B7737">
        <v>1999</v>
      </c>
      <c r="C7737" t="s">
        <v>56</v>
      </c>
      <c r="D7737" t="s">
        <v>73</v>
      </c>
      <c r="E7737" t="s">
        <v>74</v>
      </c>
      <c r="F7737">
        <v>1</v>
      </c>
    </row>
    <row r="7738" spans="1:6" x14ac:dyDescent="0.35">
      <c r="A7738" t="s">
        <v>7817</v>
      </c>
      <c r="B7738">
        <v>1999</v>
      </c>
      <c r="C7738" t="s">
        <v>56</v>
      </c>
      <c r="D7738" t="s">
        <v>117</v>
      </c>
      <c r="E7738" t="s">
        <v>74</v>
      </c>
      <c r="F7738">
        <v>1</v>
      </c>
    </row>
    <row r="7739" spans="1:6" x14ac:dyDescent="0.35">
      <c r="A7739" t="s">
        <v>7818</v>
      </c>
      <c r="B7739">
        <v>1999</v>
      </c>
      <c r="C7739" t="s">
        <v>56</v>
      </c>
      <c r="D7739" t="s">
        <v>73</v>
      </c>
      <c r="E7739" t="s">
        <v>74</v>
      </c>
      <c r="F7739">
        <v>1</v>
      </c>
    </row>
    <row r="7740" spans="1:6" x14ac:dyDescent="0.35">
      <c r="A7740" t="s">
        <v>7819</v>
      </c>
      <c r="B7740">
        <v>1999</v>
      </c>
      <c r="C7740" t="s">
        <v>56</v>
      </c>
      <c r="D7740" t="s">
        <v>441</v>
      </c>
      <c r="E7740" t="s">
        <v>74</v>
      </c>
      <c r="F7740">
        <v>1</v>
      </c>
    </row>
    <row r="7741" spans="1:6" x14ac:dyDescent="0.35">
      <c r="A7741" t="s">
        <v>7820</v>
      </c>
      <c r="B7741">
        <v>1999</v>
      </c>
      <c r="C7741" t="s">
        <v>55</v>
      </c>
      <c r="D7741" t="s">
        <v>73</v>
      </c>
      <c r="E7741" t="s">
        <v>74</v>
      </c>
      <c r="F7741">
        <v>1</v>
      </c>
    </row>
    <row r="7742" spans="1:6" x14ac:dyDescent="0.35">
      <c r="A7742" t="s">
        <v>7821</v>
      </c>
      <c r="B7742">
        <v>1999</v>
      </c>
      <c r="C7742" t="s">
        <v>56</v>
      </c>
      <c r="D7742" t="s">
        <v>73</v>
      </c>
      <c r="E7742" t="s">
        <v>74</v>
      </c>
      <c r="F7742">
        <v>1</v>
      </c>
    </row>
    <row r="7743" spans="1:6" x14ac:dyDescent="0.35">
      <c r="A7743" t="s">
        <v>7822</v>
      </c>
      <c r="B7743">
        <v>1999</v>
      </c>
      <c r="C7743" t="s">
        <v>54</v>
      </c>
      <c r="D7743" t="s">
        <v>73</v>
      </c>
      <c r="E7743" t="s">
        <v>74</v>
      </c>
      <c r="F7743">
        <v>1</v>
      </c>
    </row>
    <row r="7744" spans="1:6" x14ac:dyDescent="0.35">
      <c r="A7744" t="s">
        <v>7823</v>
      </c>
      <c r="B7744">
        <v>1999</v>
      </c>
      <c r="C7744" t="s">
        <v>56</v>
      </c>
      <c r="D7744" t="s">
        <v>73</v>
      </c>
      <c r="E7744" t="s">
        <v>74</v>
      </c>
      <c r="F7744">
        <v>1</v>
      </c>
    </row>
    <row r="7745" spans="1:6" x14ac:dyDescent="0.35">
      <c r="A7745" t="s">
        <v>7824</v>
      </c>
      <c r="B7745">
        <v>1999</v>
      </c>
      <c r="C7745" t="s">
        <v>56</v>
      </c>
      <c r="D7745" t="s">
        <v>73</v>
      </c>
      <c r="E7745" t="s">
        <v>74</v>
      </c>
      <c r="F7745">
        <v>1</v>
      </c>
    </row>
    <row r="7746" spans="1:6" x14ac:dyDescent="0.35">
      <c r="A7746" t="s">
        <v>7825</v>
      </c>
      <c r="B7746">
        <v>1999</v>
      </c>
      <c r="C7746" t="s">
        <v>56</v>
      </c>
      <c r="D7746" t="s">
        <v>117</v>
      </c>
      <c r="E7746" t="s">
        <v>74</v>
      </c>
      <c r="F7746">
        <v>1</v>
      </c>
    </row>
    <row r="7747" spans="1:6" x14ac:dyDescent="0.35">
      <c r="A7747" t="s">
        <v>7826</v>
      </c>
      <c r="B7747">
        <v>1999</v>
      </c>
      <c r="C7747" t="s">
        <v>56</v>
      </c>
      <c r="D7747" t="s">
        <v>117</v>
      </c>
      <c r="E7747" t="s">
        <v>74</v>
      </c>
      <c r="F7747">
        <v>1</v>
      </c>
    </row>
    <row r="7748" spans="1:6" x14ac:dyDescent="0.35">
      <c r="A7748" t="s">
        <v>7827</v>
      </c>
      <c r="B7748">
        <v>1999</v>
      </c>
      <c r="C7748" t="s">
        <v>56</v>
      </c>
      <c r="D7748" t="s">
        <v>73</v>
      </c>
      <c r="E7748" t="s">
        <v>74</v>
      </c>
      <c r="F7748">
        <v>1</v>
      </c>
    </row>
    <row r="7749" spans="1:6" x14ac:dyDescent="0.35">
      <c r="A7749" t="s">
        <v>7828</v>
      </c>
      <c r="B7749">
        <v>1999</v>
      </c>
      <c r="C7749" t="s">
        <v>56</v>
      </c>
      <c r="D7749" t="s">
        <v>117</v>
      </c>
      <c r="E7749" t="s">
        <v>74</v>
      </c>
      <c r="F7749">
        <v>1</v>
      </c>
    </row>
    <row r="7750" spans="1:6" x14ac:dyDescent="0.35">
      <c r="A7750" t="s">
        <v>7829</v>
      </c>
      <c r="B7750">
        <v>1999</v>
      </c>
      <c r="C7750" t="s">
        <v>56</v>
      </c>
      <c r="D7750" t="s">
        <v>73</v>
      </c>
      <c r="E7750" t="s">
        <v>74</v>
      </c>
      <c r="F7750">
        <v>1</v>
      </c>
    </row>
    <row r="7751" spans="1:6" x14ac:dyDescent="0.35">
      <c r="A7751" t="s">
        <v>7830</v>
      </c>
      <c r="B7751">
        <v>1999</v>
      </c>
      <c r="C7751" t="s">
        <v>56</v>
      </c>
      <c r="D7751" t="s">
        <v>117</v>
      </c>
      <c r="E7751" t="s">
        <v>74</v>
      </c>
      <c r="F7751">
        <v>1</v>
      </c>
    </row>
    <row r="7752" spans="1:6" x14ac:dyDescent="0.35">
      <c r="A7752" t="s">
        <v>7831</v>
      </c>
      <c r="B7752">
        <v>1999</v>
      </c>
      <c r="C7752" t="s">
        <v>56</v>
      </c>
      <c r="D7752" t="s">
        <v>117</v>
      </c>
      <c r="E7752" t="s">
        <v>74</v>
      </c>
      <c r="F7752">
        <v>1</v>
      </c>
    </row>
    <row r="7753" spans="1:6" x14ac:dyDescent="0.35">
      <c r="A7753" t="s">
        <v>7832</v>
      </c>
      <c r="B7753">
        <v>1999</v>
      </c>
      <c r="C7753" t="s">
        <v>56</v>
      </c>
      <c r="D7753" t="s">
        <v>73</v>
      </c>
      <c r="E7753" t="s">
        <v>74</v>
      </c>
      <c r="F7753">
        <v>1</v>
      </c>
    </row>
    <row r="7754" spans="1:6" x14ac:dyDescent="0.35">
      <c r="A7754" t="s">
        <v>7833</v>
      </c>
      <c r="B7754">
        <v>1999</v>
      </c>
      <c r="C7754" t="s">
        <v>56</v>
      </c>
      <c r="D7754" t="s">
        <v>117</v>
      </c>
      <c r="E7754" t="s">
        <v>74</v>
      </c>
      <c r="F7754">
        <v>1</v>
      </c>
    </row>
    <row r="7755" spans="1:6" x14ac:dyDescent="0.35">
      <c r="A7755" t="s">
        <v>7834</v>
      </c>
      <c r="B7755">
        <v>1999</v>
      </c>
      <c r="C7755" t="s">
        <v>56</v>
      </c>
      <c r="D7755" t="s">
        <v>117</v>
      </c>
      <c r="E7755" t="s">
        <v>74</v>
      </c>
      <c r="F7755">
        <v>1</v>
      </c>
    </row>
    <row r="7756" spans="1:6" x14ac:dyDescent="0.35">
      <c r="A7756" t="s">
        <v>7835</v>
      </c>
      <c r="B7756">
        <v>1999</v>
      </c>
      <c r="C7756" t="s">
        <v>56</v>
      </c>
      <c r="D7756" t="s">
        <v>73</v>
      </c>
      <c r="E7756" t="s">
        <v>406</v>
      </c>
      <c r="F7756">
        <v>1</v>
      </c>
    </row>
    <row r="7757" spans="1:6" x14ac:dyDescent="0.35">
      <c r="A7757" t="s">
        <v>7836</v>
      </c>
      <c r="B7757">
        <v>1999</v>
      </c>
      <c r="C7757" t="s">
        <v>56</v>
      </c>
      <c r="D7757" t="s">
        <v>73</v>
      </c>
      <c r="E7757" t="s">
        <v>406</v>
      </c>
      <c r="F7757">
        <v>1</v>
      </c>
    </row>
    <row r="7758" spans="1:6" x14ac:dyDescent="0.35">
      <c r="A7758" t="s">
        <v>7837</v>
      </c>
      <c r="B7758">
        <v>1999</v>
      </c>
      <c r="C7758" t="s">
        <v>56</v>
      </c>
      <c r="D7758" t="s">
        <v>73</v>
      </c>
      <c r="E7758" t="s">
        <v>406</v>
      </c>
      <c r="F7758">
        <v>1</v>
      </c>
    </row>
    <row r="7759" spans="1:6" x14ac:dyDescent="0.35">
      <c r="A7759" t="s">
        <v>7838</v>
      </c>
      <c r="B7759">
        <v>1999</v>
      </c>
      <c r="C7759" t="s">
        <v>56</v>
      </c>
      <c r="D7759" t="s">
        <v>73</v>
      </c>
      <c r="E7759" t="s">
        <v>406</v>
      </c>
      <c r="F7759">
        <v>1</v>
      </c>
    </row>
    <row r="7760" spans="1:6" x14ac:dyDescent="0.35">
      <c r="A7760" t="s">
        <v>7839</v>
      </c>
      <c r="B7760">
        <v>1999</v>
      </c>
      <c r="C7760" t="s">
        <v>56</v>
      </c>
      <c r="D7760" t="s">
        <v>117</v>
      </c>
      <c r="E7760" t="s">
        <v>406</v>
      </c>
      <c r="F7760">
        <v>1</v>
      </c>
    </row>
    <row r="7761" spans="1:6" x14ac:dyDescent="0.35">
      <c r="A7761" t="s">
        <v>7840</v>
      </c>
      <c r="B7761">
        <v>1999</v>
      </c>
      <c r="C7761" t="s">
        <v>56</v>
      </c>
      <c r="D7761" t="s">
        <v>73</v>
      </c>
      <c r="E7761" t="s">
        <v>406</v>
      </c>
      <c r="F7761">
        <v>1</v>
      </c>
    </row>
    <row r="7762" spans="1:6" x14ac:dyDescent="0.35">
      <c r="A7762" t="s">
        <v>7841</v>
      </c>
      <c r="B7762">
        <v>1999</v>
      </c>
      <c r="C7762" t="s">
        <v>56</v>
      </c>
      <c r="D7762" t="s">
        <v>117</v>
      </c>
      <c r="E7762" t="s">
        <v>406</v>
      </c>
      <c r="F7762">
        <v>1</v>
      </c>
    </row>
    <row r="7763" spans="1:6" x14ac:dyDescent="0.35">
      <c r="A7763" t="s">
        <v>7842</v>
      </c>
      <c r="B7763">
        <v>1999</v>
      </c>
      <c r="C7763" t="s">
        <v>56</v>
      </c>
      <c r="D7763" t="s">
        <v>73</v>
      </c>
      <c r="E7763" t="s">
        <v>406</v>
      </c>
      <c r="F7763">
        <v>1</v>
      </c>
    </row>
    <row r="7764" spans="1:6" x14ac:dyDescent="0.35">
      <c r="A7764" t="s">
        <v>7843</v>
      </c>
      <c r="B7764">
        <v>1999</v>
      </c>
      <c r="C7764" t="s">
        <v>56</v>
      </c>
      <c r="D7764" t="s">
        <v>73</v>
      </c>
      <c r="E7764" t="s">
        <v>406</v>
      </c>
      <c r="F7764">
        <v>1</v>
      </c>
    </row>
    <row r="7765" spans="1:6" x14ac:dyDescent="0.35">
      <c r="A7765" t="s">
        <v>7844</v>
      </c>
      <c r="B7765">
        <v>1999</v>
      </c>
      <c r="C7765" t="s">
        <v>56</v>
      </c>
      <c r="D7765" t="s">
        <v>441</v>
      </c>
      <c r="E7765" t="s">
        <v>406</v>
      </c>
      <c r="F7765">
        <v>1</v>
      </c>
    </row>
    <row r="7766" spans="1:6" x14ac:dyDescent="0.35">
      <c r="A7766" t="s">
        <v>7845</v>
      </c>
      <c r="B7766">
        <v>1999</v>
      </c>
      <c r="C7766" t="s">
        <v>56</v>
      </c>
      <c r="D7766" t="s">
        <v>441</v>
      </c>
      <c r="E7766" t="s">
        <v>406</v>
      </c>
      <c r="F7766">
        <v>1</v>
      </c>
    </row>
    <row r="7767" spans="1:6" x14ac:dyDescent="0.35">
      <c r="A7767" t="s">
        <v>7846</v>
      </c>
      <c r="B7767">
        <v>1999</v>
      </c>
      <c r="C7767" t="s">
        <v>56</v>
      </c>
      <c r="D7767" t="s">
        <v>73</v>
      </c>
      <c r="E7767" t="s">
        <v>406</v>
      </c>
      <c r="F7767">
        <v>1</v>
      </c>
    </row>
    <row r="7768" spans="1:6" x14ac:dyDescent="0.35">
      <c r="A7768" t="s">
        <v>7847</v>
      </c>
      <c r="B7768">
        <v>1999</v>
      </c>
      <c r="C7768" t="s">
        <v>56</v>
      </c>
      <c r="D7768" t="s">
        <v>73</v>
      </c>
      <c r="E7768" t="s">
        <v>406</v>
      </c>
      <c r="F7768">
        <v>1</v>
      </c>
    </row>
    <row r="7769" spans="1:6" x14ac:dyDescent="0.35">
      <c r="A7769" t="s">
        <v>7848</v>
      </c>
      <c r="B7769">
        <v>1999</v>
      </c>
      <c r="C7769" t="s">
        <v>56</v>
      </c>
      <c r="D7769" t="s">
        <v>73</v>
      </c>
      <c r="E7769" t="s">
        <v>406</v>
      </c>
      <c r="F7769">
        <v>1</v>
      </c>
    </row>
    <row r="7770" spans="1:6" x14ac:dyDescent="0.35">
      <c r="A7770" t="s">
        <v>7849</v>
      </c>
      <c r="B7770">
        <v>1999</v>
      </c>
      <c r="C7770" t="s">
        <v>56</v>
      </c>
      <c r="D7770" t="s">
        <v>73</v>
      </c>
      <c r="E7770" t="s">
        <v>406</v>
      </c>
      <c r="F7770">
        <v>1</v>
      </c>
    </row>
    <row r="7771" spans="1:6" x14ac:dyDescent="0.35">
      <c r="A7771" t="s">
        <v>7850</v>
      </c>
      <c r="B7771">
        <v>1999</v>
      </c>
      <c r="C7771" t="s">
        <v>56</v>
      </c>
      <c r="D7771" t="s">
        <v>73</v>
      </c>
      <c r="E7771" t="s">
        <v>406</v>
      </c>
      <c r="F7771">
        <v>1</v>
      </c>
    </row>
    <row r="7772" spans="1:6" x14ac:dyDescent="0.35">
      <c r="A7772" t="s">
        <v>7851</v>
      </c>
      <c r="B7772">
        <v>1999</v>
      </c>
      <c r="C7772" t="s">
        <v>56</v>
      </c>
      <c r="D7772" t="s">
        <v>73</v>
      </c>
      <c r="E7772" t="s">
        <v>406</v>
      </c>
      <c r="F7772">
        <v>1</v>
      </c>
    </row>
    <row r="7773" spans="1:6" x14ac:dyDescent="0.35">
      <c r="A7773" t="s">
        <v>7852</v>
      </c>
      <c r="B7773">
        <v>1999</v>
      </c>
      <c r="C7773" t="s">
        <v>56</v>
      </c>
      <c r="D7773" t="s">
        <v>73</v>
      </c>
      <c r="E7773" t="s">
        <v>406</v>
      </c>
      <c r="F7773">
        <v>1</v>
      </c>
    </row>
    <row r="7774" spans="1:6" x14ac:dyDescent="0.35">
      <c r="A7774" t="s">
        <v>7853</v>
      </c>
      <c r="B7774">
        <v>1999</v>
      </c>
      <c r="C7774" t="s">
        <v>56</v>
      </c>
      <c r="D7774" t="s">
        <v>117</v>
      </c>
      <c r="E7774" t="s">
        <v>406</v>
      </c>
      <c r="F7774">
        <v>1</v>
      </c>
    </row>
    <row r="7775" spans="1:6" x14ac:dyDescent="0.35">
      <c r="A7775" t="s">
        <v>7854</v>
      </c>
      <c r="B7775">
        <v>1999</v>
      </c>
      <c r="C7775" t="s">
        <v>56</v>
      </c>
      <c r="D7775" t="s">
        <v>117</v>
      </c>
      <c r="E7775" t="s">
        <v>406</v>
      </c>
      <c r="F7775">
        <v>1</v>
      </c>
    </row>
    <row r="7776" spans="1:6" x14ac:dyDescent="0.35">
      <c r="A7776" t="s">
        <v>7855</v>
      </c>
      <c r="B7776">
        <v>1999</v>
      </c>
      <c r="C7776" t="s">
        <v>56</v>
      </c>
      <c r="D7776" t="s">
        <v>73</v>
      </c>
      <c r="E7776" t="s">
        <v>406</v>
      </c>
      <c r="F7776">
        <v>1</v>
      </c>
    </row>
    <row r="7777" spans="1:6" x14ac:dyDescent="0.35">
      <c r="A7777" t="s">
        <v>7856</v>
      </c>
      <c r="B7777">
        <v>1999</v>
      </c>
      <c r="C7777" t="s">
        <v>56</v>
      </c>
      <c r="D7777" t="s">
        <v>73</v>
      </c>
      <c r="E7777" t="s">
        <v>406</v>
      </c>
      <c r="F7777">
        <v>1</v>
      </c>
    </row>
    <row r="7778" spans="1:6" x14ac:dyDescent="0.35">
      <c r="A7778" t="s">
        <v>7857</v>
      </c>
      <c r="B7778">
        <v>1999</v>
      </c>
      <c r="C7778" t="s">
        <v>56</v>
      </c>
      <c r="D7778" t="s">
        <v>73</v>
      </c>
      <c r="E7778" t="s">
        <v>406</v>
      </c>
      <c r="F7778">
        <v>1</v>
      </c>
    </row>
    <row r="7779" spans="1:6" x14ac:dyDescent="0.35">
      <c r="A7779" t="s">
        <v>7858</v>
      </c>
      <c r="B7779">
        <v>1999</v>
      </c>
      <c r="C7779" t="s">
        <v>56</v>
      </c>
      <c r="D7779" t="s">
        <v>73</v>
      </c>
      <c r="E7779" t="s">
        <v>406</v>
      </c>
      <c r="F7779">
        <v>1</v>
      </c>
    </row>
    <row r="7780" spans="1:6" x14ac:dyDescent="0.35">
      <c r="A7780" t="s">
        <v>7859</v>
      </c>
      <c r="B7780">
        <v>1999</v>
      </c>
      <c r="C7780" t="s">
        <v>54</v>
      </c>
      <c r="D7780" t="s">
        <v>117</v>
      </c>
      <c r="E7780" t="s">
        <v>406</v>
      </c>
      <c r="F7780">
        <v>0</v>
      </c>
    </row>
    <row r="7781" spans="1:6" x14ac:dyDescent="0.35">
      <c r="A7781" t="s">
        <v>7860</v>
      </c>
      <c r="B7781">
        <v>1999</v>
      </c>
      <c r="C7781" t="s">
        <v>56</v>
      </c>
      <c r="D7781" t="s">
        <v>73</v>
      </c>
      <c r="E7781" t="s">
        <v>406</v>
      </c>
      <c r="F7781">
        <v>1</v>
      </c>
    </row>
    <row r="7782" spans="1:6" x14ac:dyDescent="0.35">
      <c r="A7782" t="s">
        <v>7861</v>
      </c>
      <c r="B7782">
        <v>1999</v>
      </c>
      <c r="C7782" t="s">
        <v>56</v>
      </c>
      <c r="D7782" t="s">
        <v>73</v>
      </c>
      <c r="E7782" t="s">
        <v>406</v>
      </c>
      <c r="F7782">
        <v>1</v>
      </c>
    </row>
    <row r="7783" spans="1:6" x14ac:dyDescent="0.35">
      <c r="A7783" t="s">
        <v>7862</v>
      </c>
      <c r="B7783">
        <v>1999</v>
      </c>
      <c r="C7783" t="s">
        <v>56</v>
      </c>
      <c r="D7783" t="s">
        <v>117</v>
      </c>
      <c r="E7783" t="s">
        <v>406</v>
      </c>
      <c r="F7783">
        <v>1</v>
      </c>
    </row>
    <row r="7784" spans="1:6" x14ac:dyDescent="0.35">
      <c r="A7784" t="s">
        <v>7863</v>
      </c>
      <c r="B7784">
        <v>1999</v>
      </c>
      <c r="C7784" t="s">
        <v>56</v>
      </c>
      <c r="D7784" t="s">
        <v>73</v>
      </c>
      <c r="E7784" t="s">
        <v>406</v>
      </c>
      <c r="F7784">
        <v>1</v>
      </c>
    </row>
    <row r="7785" spans="1:6" x14ac:dyDescent="0.35">
      <c r="A7785" t="s">
        <v>7864</v>
      </c>
      <c r="B7785">
        <v>1999</v>
      </c>
      <c r="C7785" t="s">
        <v>56</v>
      </c>
      <c r="D7785" t="s">
        <v>73</v>
      </c>
      <c r="E7785" t="s">
        <v>406</v>
      </c>
      <c r="F7785">
        <v>1</v>
      </c>
    </row>
    <row r="7786" spans="1:6" x14ac:dyDescent="0.35">
      <c r="A7786" t="s">
        <v>7865</v>
      </c>
      <c r="B7786">
        <v>1999</v>
      </c>
      <c r="C7786" t="s">
        <v>56</v>
      </c>
      <c r="D7786" t="s">
        <v>73</v>
      </c>
      <c r="E7786" t="s">
        <v>406</v>
      </c>
      <c r="F7786">
        <v>1</v>
      </c>
    </row>
    <row r="7787" spans="1:6" x14ac:dyDescent="0.35">
      <c r="A7787" t="s">
        <v>7866</v>
      </c>
      <c r="B7787">
        <v>1999</v>
      </c>
      <c r="C7787" t="s">
        <v>56</v>
      </c>
      <c r="D7787" t="s">
        <v>73</v>
      </c>
      <c r="E7787" t="s">
        <v>406</v>
      </c>
      <c r="F7787">
        <v>1</v>
      </c>
    </row>
    <row r="7788" spans="1:6" x14ac:dyDescent="0.35">
      <c r="A7788" t="s">
        <v>7867</v>
      </c>
      <c r="B7788">
        <v>1999</v>
      </c>
      <c r="C7788" t="s">
        <v>56</v>
      </c>
      <c r="D7788" t="s">
        <v>73</v>
      </c>
      <c r="E7788" t="s">
        <v>406</v>
      </c>
      <c r="F7788">
        <v>1</v>
      </c>
    </row>
    <row r="7789" spans="1:6" x14ac:dyDescent="0.35">
      <c r="A7789" t="s">
        <v>7868</v>
      </c>
      <c r="B7789">
        <v>1999</v>
      </c>
      <c r="C7789" t="s">
        <v>56</v>
      </c>
      <c r="D7789" t="s">
        <v>73</v>
      </c>
      <c r="E7789" t="s">
        <v>406</v>
      </c>
      <c r="F7789">
        <v>1</v>
      </c>
    </row>
    <row r="7790" spans="1:6" x14ac:dyDescent="0.35">
      <c r="A7790" t="s">
        <v>7869</v>
      </c>
      <c r="B7790">
        <v>1999</v>
      </c>
      <c r="C7790" t="s">
        <v>56</v>
      </c>
      <c r="D7790" t="s">
        <v>73</v>
      </c>
      <c r="E7790" t="s">
        <v>406</v>
      </c>
      <c r="F7790">
        <v>1</v>
      </c>
    </row>
    <row r="7791" spans="1:6" x14ac:dyDescent="0.35">
      <c r="A7791" t="s">
        <v>7870</v>
      </c>
      <c r="B7791">
        <v>1999</v>
      </c>
      <c r="C7791" t="s">
        <v>56</v>
      </c>
      <c r="D7791" t="s">
        <v>73</v>
      </c>
      <c r="E7791" t="s">
        <v>406</v>
      </c>
      <c r="F7791">
        <v>1</v>
      </c>
    </row>
    <row r="7792" spans="1:6" x14ac:dyDescent="0.35">
      <c r="A7792" t="s">
        <v>7871</v>
      </c>
      <c r="B7792">
        <v>1999</v>
      </c>
      <c r="C7792" t="s">
        <v>56</v>
      </c>
      <c r="D7792" t="s">
        <v>117</v>
      </c>
      <c r="E7792" t="s">
        <v>406</v>
      </c>
      <c r="F7792">
        <v>1</v>
      </c>
    </row>
    <row r="7793" spans="1:6" x14ac:dyDescent="0.35">
      <c r="A7793" t="s">
        <v>7872</v>
      </c>
      <c r="B7793">
        <v>1999</v>
      </c>
      <c r="C7793" t="s">
        <v>56</v>
      </c>
      <c r="D7793" t="s">
        <v>73</v>
      </c>
      <c r="E7793" t="s">
        <v>406</v>
      </c>
      <c r="F7793">
        <v>1</v>
      </c>
    </row>
    <row r="7794" spans="1:6" x14ac:dyDescent="0.35">
      <c r="A7794" t="s">
        <v>7873</v>
      </c>
      <c r="B7794">
        <v>1999</v>
      </c>
      <c r="C7794" t="s">
        <v>56</v>
      </c>
      <c r="D7794" t="s">
        <v>73</v>
      </c>
      <c r="E7794" t="s">
        <v>406</v>
      </c>
      <c r="F7794">
        <v>1</v>
      </c>
    </row>
    <row r="7795" spans="1:6" x14ac:dyDescent="0.35">
      <c r="A7795" t="s">
        <v>7874</v>
      </c>
      <c r="B7795">
        <v>1999</v>
      </c>
      <c r="C7795" t="s">
        <v>56</v>
      </c>
      <c r="D7795" t="s">
        <v>117</v>
      </c>
      <c r="E7795" t="s">
        <v>406</v>
      </c>
      <c r="F7795">
        <v>1</v>
      </c>
    </row>
    <row r="7796" spans="1:6" x14ac:dyDescent="0.35">
      <c r="A7796" t="s">
        <v>7875</v>
      </c>
      <c r="B7796">
        <v>1999</v>
      </c>
      <c r="C7796" t="s">
        <v>56</v>
      </c>
      <c r="D7796" t="s">
        <v>73</v>
      </c>
      <c r="E7796" t="s">
        <v>406</v>
      </c>
      <c r="F7796">
        <v>1</v>
      </c>
    </row>
    <row r="7797" spans="1:6" x14ac:dyDescent="0.35">
      <c r="A7797" t="s">
        <v>7876</v>
      </c>
      <c r="B7797">
        <v>1999</v>
      </c>
      <c r="C7797" t="s">
        <v>56</v>
      </c>
      <c r="D7797" t="s">
        <v>73</v>
      </c>
      <c r="E7797" t="s">
        <v>406</v>
      </c>
      <c r="F7797">
        <v>1</v>
      </c>
    </row>
    <row r="7798" spans="1:6" x14ac:dyDescent="0.35">
      <c r="A7798" t="s">
        <v>7877</v>
      </c>
      <c r="B7798">
        <v>1999</v>
      </c>
      <c r="C7798" t="s">
        <v>56</v>
      </c>
      <c r="D7798" t="s">
        <v>73</v>
      </c>
      <c r="E7798" t="s">
        <v>406</v>
      </c>
      <c r="F7798">
        <v>1</v>
      </c>
    </row>
    <row r="7799" spans="1:6" x14ac:dyDescent="0.35">
      <c r="A7799" t="s">
        <v>7878</v>
      </c>
      <c r="B7799">
        <v>1999</v>
      </c>
      <c r="C7799" t="s">
        <v>56</v>
      </c>
      <c r="D7799" t="s">
        <v>73</v>
      </c>
      <c r="E7799" t="s">
        <v>406</v>
      </c>
      <c r="F7799">
        <v>1</v>
      </c>
    </row>
    <row r="7800" spans="1:6" x14ac:dyDescent="0.35">
      <c r="A7800" t="s">
        <v>7879</v>
      </c>
      <c r="B7800">
        <v>1999</v>
      </c>
      <c r="C7800" t="s">
        <v>56</v>
      </c>
      <c r="D7800" t="s">
        <v>117</v>
      </c>
      <c r="E7800" t="s">
        <v>406</v>
      </c>
      <c r="F7800">
        <v>1</v>
      </c>
    </row>
    <row r="7801" spans="1:6" x14ac:dyDescent="0.35">
      <c r="A7801" t="s">
        <v>7880</v>
      </c>
      <c r="B7801">
        <v>1999</v>
      </c>
      <c r="C7801" t="s">
        <v>56</v>
      </c>
      <c r="D7801" t="s">
        <v>73</v>
      </c>
      <c r="E7801" t="s">
        <v>406</v>
      </c>
      <c r="F7801">
        <v>1</v>
      </c>
    </row>
    <row r="7802" spans="1:6" x14ac:dyDescent="0.35">
      <c r="A7802" t="s">
        <v>7881</v>
      </c>
      <c r="B7802">
        <v>1999</v>
      </c>
      <c r="C7802" t="s">
        <v>56</v>
      </c>
      <c r="D7802" t="s">
        <v>73</v>
      </c>
      <c r="E7802" t="s">
        <v>406</v>
      </c>
      <c r="F7802">
        <v>1</v>
      </c>
    </row>
    <row r="7803" spans="1:6" x14ac:dyDescent="0.35">
      <c r="A7803" t="s">
        <v>7882</v>
      </c>
      <c r="B7803">
        <v>1999</v>
      </c>
      <c r="C7803" t="s">
        <v>56</v>
      </c>
      <c r="D7803" t="s">
        <v>73</v>
      </c>
      <c r="E7803" t="s">
        <v>406</v>
      </c>
      <c r="F7803">
        <v>1</v>
      </c>
    </row>
    <row r="7804" spans="1:6" x14ac:dyDescent="0.35">
      <c r="A7804" t="s">
        <v>7883</v>
      </c>
      <c r="B7804">
        <v>1999</v>
      </c>
      <c r="C7804" t="s">
        <v>56</v>
      </c>
      <c r="D7804" t="s">
        <v>73</v>
      </c>
      <c r="E7804" t="s">
        <v>406</v>
      </c>
      <c r="F7804">
        <v>1</v>
      </c>
    </row>
    <row r="7805" spans="1:6" x14ac:dyDescent="0.35">
      <c r="A7805" t="s">
        <v>7884</v>
      </c>
      <c r="B7805">
        <v>1999</v>
      </c>
      <c r="C7805" t="s">
        <v>56</v>
      </c>
      <c r="D7805" t="s">
        <v>117</v>
      </c>
      <c r="E7805" t="s">
        <v>406</v>
      </c>
      <c r="F7805">
        <v>1</v>
      </c>
    </row>
    <row r="7806" spans="1:6" x14ac:dyDescent="0.35">
      <c r="A7806" t="s">
        <v>7885</v>
      </c>
      <c r="B7806">
        <v>1999</v>
      </c>
      <c r="C7806" t="s">
        <v>54</v>
      </c>
      <c r="D7806" t="s">
        <v>73</v>
      </c>
      <c r="E7806" t="s">
        <v>484</v>
      </c>
      <c r="F7806">
        <v>1</v>
      </c>
    </row>
    <row r="7807" spans="1:6" x14ac:dyDescent="0.35">
      <c r="A7807" t="s">
        <v>7886</v>
      </c>
      <c r="B7807">
        <v>1999</v>
      </c>
      <c r="C7807" t="s">
        <v>56</v>
      </c>
      <c r="D7807" t="s">
        <v>117</v>
      </c>
      <c r="E7807" t="s">
        <v>74</v>
      </c>
      <c r="F7807">
        <v>1</v>
      </c>
    </row>
    <row r="7808" spans="1:6" x14ac:dyDescent="0.35">
      <c r="A7808" t="s">
        <v>7887</v>
      </c>
      <c r="B7808">
        <v>1999</v>
      </c>
      <c r="C7808" t="s">
        <v>54</v>
      </c>
      <c r="D7808" t="s">
        <v>73</v>
      </c>
      <c r="E7808" t="s">
        <v>74</v>
      </c>
      <c r="F7808">
        <v>1</v>
      </c>
    </row>
    <row r="7809" spans="1:6" x14ac:dyDescent="0.35">
      <c r="A7809" t="s">
        <v>7888</v>
      </c>
      <c r="B7809">
        <v>1999</v>
      </c>
      <c r="C7809" t="s">
        <v>56</v>
      </c>
      <c r="D7809" t="s">
        <v>73</v>
      </c>
      <c r="E7809" t="s">
        <v>74</v>
      </c>
      <c r="F7809">
        <v>1</v>
      </c>
    </row>
    <row r="7810" spans="1:6" x14ac:dyDescent="0.35">
      <c r="A7810" t="s">
        <v>7889</v>
      </c>
      <c r="B7810">
        <v>1999</v>
      </c>
      <c r="C7810" t="s">
        <v>56</v>
      </c>
      <c r="D7810" t="s">
        <v>73</v>
      </c>
      <c r="E7810" t="s">
        <v>74</v>
      </c>
      <c r="F7810">
        <v>1</v>
      </c>
    </row>
    <row r="7811" spans="1:6" x14ac:dyDescent="0.35">
      <c r="A7811" t="s">
        <v>7890</v>
      </c>
      <c r="B7811">
        <v>1999</v>
      </c>
      <c r="C7811" t="s">
        <v>56</v>
      </c>
      <c r="D7811" t="s">
        <v>73</v>
      </c>
      <c r="E7811" t="s">
        <v>74</v>
      </c>
      <c r="F7811">
        <v>1</v>
      </c>
    </row>
    <row r="7812" spans="1:6" x14ac:dyDescent="0.35">
      <c r="A7812" t="s">
        <v>7891</v>
      </c>
      <c r="B7812">
        <v>1999</v>
      </c>
      <c r="C7812" t="s">
        <v>56</v>
      </c>
      <c r="D7812" t="s">
        <v>73</v>
      </c>
      <c r="E7812" t="s">
        <v>74</v>
      </c>
      <c r="F7812">
        <v>1</v>
      </c>
    </row>
    <row r="7813" spans="1:6" x14ac:dyDescent="0.35">
      <c r="A7813" t="s">
        <v>7892</v>
      </c>
      <c r="B7813">
        <v>1999</v>
      </c>
      <c r="C7813" t="s">
        <v>56</v>
      </c>
      <c r="D7813" t="s">
        <v>117</v>
      </c>
      <c r="E7813" t="s">
        <v>74</v>
      </c>
      <c r="F7813">
        <v>1</v>
      </c>
    </row>
    <row r="7814" spans="1:6" x14ac:dyDescent="0.35">
      <c r="A7814" t="s">
        <v>7893</v>
      </c>
      <c r="B7814">
        <v>1999</v>
      </c>
      <c r="C7814" t="s">
        <v>56</v>
      </c>
      <c r="D7814" t="s">
        <v>117</v>
      </c>
      <c r="E7814" t="s">
        <v>74</v>
      </c>
      <c r="F7814">
        <v>1</v>
      </c>
    </row>
    <row r="7815" spans="1:6" x14ac:dyDescent="0.35">
      <c r="A7815" t="s">
        <v>7894</v>
      </c>
      <c r="B7815">
        <v>1999</v>
      </c>
      <c r="C7815" t="s">
        <v>56</v>
      </c>
      <c r="D7815" t="s">
        <v>117</v>
      </c>
      <c r="E7815" t="s">
        <v>74</v>
      </c>
      <c r="F7815">
        <v>1</v>
      </c>
    </row>
    <row r="7816" spans="1:6" x14ac:dyDescent="0.35">
      <c r="A7816" t="s">
        <v>7895</v>
      </c>
      <c r="B7816">
        <v>1999</v>
      </c>
      <c r="C7816" t="s">
        <v>56</v>
      </c>
      <c r="D7816" t="s">
        <v>117</v>
      </c>
      <c r="E7816" t="s">
        <v>74</v>
      </c>
      <c r="F7816">
        <v>1</v>
      </c>
    </row>
    <row r="7817" spans="1:6" x14ac:dyDescent="0.35">
      <c r="A7817" t="s">
        <v>7896</v>
      </c>
      <c r="B7817">
        <v>1999</v>
      </c>
      <c r="C7817" t="s">
        <v>56</v>
      </c>
      <c r="D7817" t="s">
        <v>117</v>
      </c>
      <c r="E7817" t="s">
        <v>74</v>
      </c>
      <c r="F7817">
        <v>1</v>
      </c>
    </row>
    <row r="7818" spans="1:6" x14ac:dyDescent="0.35">
      <c r="A7818" t="s">
        <v>7897</v>
      </c>
      <c r="B7818">
        <v>1999</v>
      </c>
      <c r="C7818" t="s">
        <v>56</v>
      </c>
      <c r="D7818" t="s">
        <v>73</v>
      </c>
      <c r="E7818" t="s">
        <v>74</v>
      </c>
      <c r="F7818">
        <v>1</v>
      </c>
    </row>
    <row r="7819" spans="1:6" x14ac:dyDescent="0.35">
      <c r="A7819" t="s">
        <v>7898</v>
      </c>
      <c r="B7819">
        <v>1999</v>
      </c>
      <c r="C7819" t="s">
        <v>56</v>
      </c>
      <c r="D7819" t="s">
        <v>117</v>
      </c>
      <c r="E7819" t="s">
        <v>74</v>
      </c>
      <c r="F7819">
        <v>1</v>
      </c>
    </row>
    <row r="7820" spans="1:6" x14ac:dyDescent="0.35">
      <c r="A7820" t="s">
        <v>7899</v>
      </c>
      <c r="B7820">
        <v>1999</v>
      </c>
      <c r="C7820" t="s">
        <v>56</v>
      </c>
      <c r="D7820" t="s">
        <v>117</v>
      </c>
      <c r="E7820" t="s">
        <v>74</v>
      </c>
      <c r="F7820">
        <v>1</v>
      </c>
    </row>
    <row r="7821" spans="1:6" x14ac:dyDescent="0.35">
      <c r="A7821" t="s">
        <v>7900</v>
      </c>
      <c r="B7821">
        <v>1999</v>
      </c>
      <c r="C7821" t="s">
        <v>55</v>
      </c>
      <c r="D7821" t="s">
        <v>73</v>
      </c>
      <c r="E7821" t="s">
        <v>74</v>
      </c>
      <c r="F7821">
        <v>1</v>
      </c>
    </row>
    <row r="7822" spans="1:6" x14ac:dyDescent="0.35">
      <c r="A7822" t="s">
        <v>7901</v>
      </c>
      <c r="B7822">
        <v>1999</v>
      </c>
      <c r="C7822" t="s">
        <v>56</v>
      </c>
      <c r="D7822" t="s">
        <v>73</v>
      </c>
      <c r="E7822" t="s">
        <v>74</v>
      </c>
      <c r="F7822">
        <v>1</v>
      </c>
    </row>
    <row r="7823" spans="1:6" x14ac:dyDescent="0.35">
      <c r="A7823" t="s">
        <v>7902</v>
      </c>
      <c r="B7823">
        <v>1999</v>
      </c>
      <c r="C7823" t="s">
        <v>56</v>
      </c>
      <c r="D7823" t="s">
        <v>117</v>
      </c>
      <c r="E7823" t="s">
        <v>74</v>
      </c>
      <c r="F7823">
        <v>1</v>
      </c>
    </row>
    <row r="7824" spans="1:6" x14ac:dyDescent="0.35">
      <c r="A7824" t="s">
        <v>7903</v>
      </c>
      <c r="B7824">
        <v>1999</v>
      </c>
      <c r="C7824" t="s">
        <v>56</v>
      </c>
      <c r="D7824" t="s">
        <v>73</v>
      </c>
      <c r="E7824" t="s">
        <v>74</v>
      </c>
      <c r="F7824">
        <v>1</v>
      </c>
    </row>
    <row r="7825" spans="1:6" x14ac:dyDescent="0.35">
      <c r="A7825" t="s">
        <v>7904</v>
      </c>
      <c r="B7825">
        <v>1999</v>
      </c>
      <c r="C7825" t="s">
        <v>56</v>
      </c>
      <c r="D7825" t="s">
        <v>73</v>
      </c>
      <c r="E7825" t="s">
        <v>74</v>
      </c>
      <c r="F7825">
        <v>1</v>
      </c>
    </row>
    <row r="7826" spans="1:6" x14ac:dyDescent="0.35">
      <c r="A7826" t="s">
        <v>7905</v>
      </c>
      <c r="B7826">
        <v>1999</v>
      </c>
      <c r="C7826" t="s">
        <v>56</v>
      </c>
      <c r="D7826" t="s">
        <v>117</v>
      </c>
      <c r="E7826" t="s">
        <v>74</v>
      </c>
      <c r="F7826">
        <v>1</v>
      </c>
    </row>
    <row r="7827" spans="1:6" x14ac:dyDescent="0.35">
      <c r="A7827" t="s">
        <v>7906</v>
      </c>
      <c r="B7827">
        <v>1999</v>
      </c>
      <c r="C7827" t="s">
        <v>56</v>
      </c>
      <c r="D7827" t="s">
        <v>117</v>
      </c>
      <c r="E7827" t="s">
        <v>74</v>
      </c>
      <c r="F7827">
        <v>1</v>
      </c>
    </row>
    <row r="7828" spans="1:6" x14ac:dyDescent="0.35">
      <c r="A7828" t="s">
        <v>7907</v>
      </c>
      <c r="B7828">
        <v>1999</v>
      </c>
      <c r="C7828" t="s">
        <v>56</v>
      </c>
      <c r="D7828" t="s">
        <v>73</v>
      </c>
      <c r="E7828" t="s">
        <v>74</v>
      </c>
      <c r="F7828">
        <v>1</v>
      </c>
    </row>
    <row r="7829" spans="1:6" x14ac:dyDescent="0.35">
      <c r="A7829" t="s">
        <v>7908</v>
      </c>
      <c r="B7829">
        <v>1999</v>
      </c>
      <c r="C7829" t="s">
        <v>56</v>
      </c>
      <c r="D7829" t="s">
        <v>73</v>
      </c>
      <c r="E7829" t="s">
        <v>74</v>
      </c>
      <c r="F7829">
        <v>1</v>
      </c>
    </row>
    <row r="7830" spans="1:6" x14ac:dyDescent="0.35">
      <c r="A7830" t="s">
        <v>7909</v>
      </c>
      <c r="B7830">
        <v>1999</v>
      </c>
      <c r="C7830" t="s">
        <v>56</v>
      </c>
      <c r="D7830" t="s">
        <v>73</v>
      </c>
      <c r="E7830" t="s">
        <v>74</v>
      </c>
      <c r="F7830">
        <v>1</v>
      </c>
    </row>
    <row r="7831" spans="1:6" x14ac:dyDescent="0.35">
      <c r="A7831" t="s">
        <v>7910</v>
      </c>
      <c r="B7831">
        <v>1999</v>
      </c>
      <c r="C7831" t="s">
        <v>56</v>
      </c>
      <c r="D7831" t="s">
        <v>441</v>
      </c>
      <c r="E7831" t="s">
        <v>74</v>
      </c>
      <c r="F7831">
        <v>1</v>
      </c>
    </row>
    <row r="7832" spans="1:6" x14ac:dyDescent="0.35">
      <c r="A7832" t="s">
        <v>7911</v>
      </c>
      <c r="B7832">
        <v>1999</v>
      </c>
      <c r="C7832" t="s">
        <v>54</v>
      </c>
      <c r="D7832" t="s">
        <v>73</v>
      </c>
      <c r="E7832" t="s">
        <v>74</v>
      </c>
      <c r="F7832">
        <v>1</v>
      </c>
    </row>
    <row r="7833" spans="1:6" x14ac:dyDescent="0.35">
      <c r="A7833" t="s">
        <v>7912</v>
      </c>
      <c r="B7833">
        <v>1999</v>
      </c>
      <c r="C7833" t="s">
        <v>55</v>
      </c>
      <c r="D7833" t="s">
        <v>73</v>
      </c>
      <c r="E7833" t="s">
        <v>74</v>
      </c>
      <c r="F7833">
        <v>1</v>
      </c>
    </row>
    <row r="7834" spans="1:6" x14ac:dyDescent="0.35">
      <c r="A7834" t="s">
        <v>7913</v>
      </c>
      <c r="B7834">
        <v>1999</v>
      </c>
      <c r="C7834" t="s">
        <v>55</v>
      </c>
      <c r="D7834" t="s">
        <v>73</v>
      </c>
      <c r="E7834" t="s">
        <v>74</v>
      </c>
      <c r="F7834">
        <v>1</v>
      </c>
    </row>
    <row r="7835" spans="1:6" x14ac:dyDescent="0.35">
      <c r="A7835" t="s">
        <v>7914</v>
      </c>
      <c r="B7835">
        <v>1999</v>
      </c>
      <c r="C7835" t="s">
        <v>56</v>
      </c>
      <c r="D7835" t="s">
        <v>73</v>
      </c>
      <c r="E7835" t="s">
        <v>74</v>
      </c>
      <c r="F7835">
        <v>1</v>
      </c>
    </row>
    <row r="7836" spans="1:6" x14ac:dyDescent="0.35">
      <c r="A7836" t="s">
        <v>7915</v>
      </c>
      <c r="B7836">
        <v>1999</v>
      </c>
      <c r="C7836" t="s">
        <v>54</v>
      </c>
      <c r="D7836" t="s">
        <v>73</v>
      </c>
      <c r="E7836" t="s">
        <v>74</v>
      </c>
      <c r="F7836">
        <v>1</v>
      </c>
    </row>
    <row r="7837" spans="1:6" x14ac:dyDescent="0.35">
      <c r="A7837" t="s">
        <v>7916</v>
      </c>
      <c r="B7837">
        <v>1999</v>
      </c>
      <c r="C7837" t="s">
        <v>56</v>
      </c>
      <c r="D7837" t="s">
        <v>73</v>
      </c>
      <c r="E7837" t="s">
        <v>406</v>
      </c>
      <c r="F7837">
        <v>1</v>
      </c>
    </row>
    <row r="7838" spans="1:6" x14ac:dyDescent="0.35">
      <c r="A7838" t="s">
        <v>7917</v>
      </c>
      <c r="B7838">
        <v>1999</v>
      </c>
      <c r="C7838" t="s">
        <v>56</v>
      </c>
      <c r="D7838" t="s">
        <v>73</v>
      </c>
      <c r="E7838" t="s">
        <v>406</v>
      </c>
      <c r="F7838">
        <v>1</v>
      </c>
    </row>
    <row r="7839" spans="1:6" x14ac:dyDescent="0.35">
      <c r="A7839" t="s">
        <v>7918</v>
      </c>
      <c r="B7839">
        <v>1999</v>
      </c>
      <c r="C7839" t="s">
        <v>56</v>
      </c>
      <c r="D7839" t="s">
        <v>73</v>
      </c>
      <c r="E7839" t="s">
        <v>406</v>
      </c>
      <c r="F7839">
        <v>1</v>
      </c>
    </row>
    <row r="7840" spans="1:6" x14ac:dyDescent="0.35">
      <c r="A7840" t="s">
        <v>7919</v>
      </c>
      <c r="B7840">
        <v>1999</v>
      </c>
      <c r="C7840" t="s">
        <v>56</v>
      </c>
      <c r="D7840" t="s">
        <v>73</v>
      </c>
      <c r="E7840" t="s">
        <v>406</v>
      </c>
      <c r="F7840">
        <v>1</v>
      </c>
    </row>
    <row r="7841" spans="1:6" x14ac:dyDescent="0.35">
      <c r="A7841" t="s">
        <v>7920</v>
      </c>
      <c r="B7841">
        <v>1999</v>
      </c>
      <c r="C7841" t="s">
        <v>56</v>
      </c>
      <c r="D7841" t="s">
        <v>441</v>
      </c>
      <c r="E7841" t="s">
        <v>406</v>
      </c>
      <c r="F7841">
        <v>1</v>
      </c>
    </row>
    <row r="7842" spans="1:6" x14ac:dyDescent="0.35">
      <c r="A7842" t="s">
        <v>7921</v>
      </c>
      <c r="B7842">
        <v>1999</v>
      </c>
      <c r="C7842" t="s">
        <v>56</v>
      </c>
      <c r="D7842" t="s">
        <v>117</v>
      </c>
      <c r="E7842" t="s">
        <v>406</v>
      </c>
      <c r="F7842">
        <v>1</v>
      </c>
    </row>
    <row r="7843" spans="1:6" x14ac:dyDescent="0.35">
      <c r="A7843" t="s">
        <v>7922</v>
      </c>
      <c r="B7843">
        <v>1999</v>
      </c>
      <c r="C7843" t="s">
        <v>56</v>
      </c>
      <c r="D7843" t="s">
        <v>73</v>
      </c>
      <c r="E7843" t="s">
        <v>406</v>
      </c>
      <c r="F7843">
        <v>1</v>
      </c>
    </row>
    <row r="7844" spans="1:6" x14ac:dyDescent="0.35">
      <c r="A7844" t="s">
        <v>7923</v>
      </c>
      <c r="B7844">
        <v>1999</v>
      </c>
      <c r="C7844" t="s">
        <v>56</v>
      </c>
      <c r="D7844" t="s">
        <v>117</v>
      </c>
      <c r="E7844" t="s">
        <v>406</v>
      </c>
      <c r="F7844">
        <v>1</v>
      </c>
    </row>
    <row r="7845" spans="1:6" x14ac:dyDescent="0.35">
      <c r="A7845" t="s">
        <v>7924</v>
      </c>
      <c r="B7845">
        <v>1999</v>
      </c>
      <c r="C7845" t="s">
        <v>56</v>
      </c>
      <c r="D7845" t="s">
        <v>73</v>
      </c>
      <c r="E7845" t="s">
        <v>74</v>
      </c>
      <c r="F7845">
        <v>1</v>
      </c>
    </row>
    <row r="7846" spans="1:6" x14ac:dyDescent="0.35">
      <c r="A7846" t="s">
        <v>7925</v>
      </c>
      <c r="B7846">
        <v>1999</v>
      </c>
      <c r="C7846" t="s">
        <v>56</v>
      </c>
      <c r="D7846" t="s">
        <v>117</v>
      </c>
      <c r="E7846" t="s">
        <v>74</v>
      </c>
      <c r="F7846">
        <v>1</v>
      </c>
    </row>
    <row r="7847" spans="1:6" x14ac:dyDescent="0.35">
      <c r="A7847" t="s">
        <v>7926</v>
      </c>
      <c r="B7847">
        <v>1999</v>
      </c>
      <c r="C7847" t="s">
        <v>56</v>
      </c>
      <c r="D7847" t="s">
        <v>117</v>
      </c>
      <c r="E7847" t="s">
        <v>74</v>
      </c>
      <c r="F7847">
        <v>1</v>
      </c>
    </row>
    <row r="7848" spans="1:6" x14ac:dyDescent="0.35">
      <c r="A7848" t="s">
        <v>7927</v>
      </c>
      <c r="B7848">
        <v>1999</v>
      </c>
      <c r="C7848" t="s">
        <v>56</v>
      </c>
      <c r="D7848" t="s">
        <v>117</v>
      </c>
      <c r="E7848" t="s">
        <v>74</v>
      </c>
      <c r="F7848">
        <v>1</v>
      </c>
    </row>
    <row r="7849" spans="1:6" x14ac:dyDescent="0.35">
      <c r="A7849" t="s">
        <v>7928</v>
      </c>
      <c r="B7849">
        <v>1999</v>
      </c>
      <c r="C7849" t="s">
        <v>56</v>
      </c>
      <c r="D7849" t="s">
        <v>117</v>
      </c>
      <c r="E7849" t="s">
        <v>74</v>
      </c>
      <c r="F7849">
        <v>1</v>
      </c>
    </row>
    <row r="7850" spans="1:6" x14ac:dyDescent="0.35">
      <c r="A7850" t="s">
        <v>7929</v>
      </c>
      <c r="B7850">
        <v>1999</v>
      </c>
      <c r="C7850" t="s">
        <v>56</v>
      </c>
      <c r="D7850" t="s">
        <v>73</v>
      </c>
      <c r="E7850" t="s">
        <v>74</v>
      </c>
      <c r="F7850">
        <v>1</v>
      </c>
    </row>
    <row r="7851" spans="1:6" x14ac:dyDescent="0.35">
      <c r="A7851" t="s">
        <v>7930</v>
      </c>
      <c r="B7851">
        <v>1999</v>
      </c>
      <c r="C7851" t="s">
        <v>56</v>
      </c>
      <c r="D7851" t="s">
        <v>73</v>
      </c>
      <c r="E7851" t="s">
        <v>74</v>
      </c>
      <c r="F7851">
        <v>1</v>
      </c>
    </row>
    <row r="7852" spans="1:6" x14ac:dyDescent="0.35">
      <c r="A7852" t="s">
        <v>7931</v>
      </c>
      <c r="B7852">
        <v>1999</v>
      </c>
      <c r="C7852" t="s">
        <v>56</v>
      </c>
      <c r="D7852" t="s">
        <v>117</v>
      </c>
      <c r="E7852" t="s">
        <v>74</v>
      </c>
      <c r="F7852">
        <v>1</v>
      </c>
    </row>
    <row r="7853" spans="1:6" x14ac:dyDescent="0.35">
      <c r="A7853" t="s">
        <v>7932</v>
      </c>
      <c r="B7853">
        <v>1999</v>
      </c>
      <c r="C7853" t="s">
        <v>56</v>
      </c>
      <c r="D7853" t="s">
        <v>73</v>
      </c>
      <c r="E7853" t="s">
        <v>74</v>
      </c>
      <c r="F7853">
        <v>1</v>
      </c>
    </row>
    <row r="7854" spans="1:6" x14ac:dyDescent="0.35">
      <c r="A7854" t="s">
        <v>7933</v>
      </c>
      <c r="B7854">
        <v>1999</v>
      </c>
      <c r="C7854" t="s">
        <v>56</v>
      </c>
      <c r="D7854" t="s">
        <v>73</v>
      </c>
      <c r="E7854" t="s">
        <v>74</v>
      </c>
      <c r="F7854">
        <v>1</v>
      </c>
    </row>
    <row r="7855" spans="1:6" x14ac:dyDescent="0.35">
      <c r="A7855" t="s">
        <v>7934</v>
      </c>
      <c r="B7855">
        <v>1999</v>
      </c>
      <c r="C7855" t="s">
        <v>56</v>
      </c>
      <c r="D7855" t="s">
        <v>73</v>
      </c>
      <c r="E7855" t="s">
        <v>74</v>
      </c>
      <c r="F7855">
        <v>1</v>
      </c>
    </row>
    <row r="7856" spans="1:6" x14ac:dyDescent="0.35">
      <c r="A7856" t="s">
        <v>7935</v>
      </c>
      <c r="B7856">
        <v>1999</v>
      </c>
      <c r="C7856" t="s">
        <v>56</v>
      </c>
      <c r="D7856" t="s">
        <v>73</v>
      </c>
      <c r="E7856" t="s">
        <v>74</v>
      </c>
      <c r="F7856">
        <v>1</v>
      </c>
    </row>
    <row r="7857" spans="1:6" x14ac:dyDescent="0.35">
      <c r="A7857" t="s">
        <v>7936</v>
      </c>
      <c r="B7857">
        <v>1999</v>
      </c>
      <c r="C7857" t="s">
        <v>56</v>
      </c>
      <c r="D7857" t="s">
        <v>73</v>
      </c>
      <c r="E7857" t="s">
        <v>74</v>
      </c>
      <c r="F7857">
        <v>1</v>
      </c>
    </row>
    <row r="7858" spans="1:6" x14ac:dyDescent="0.35">
      <c r="A7858" t="s">
        <v>7937</v>
      </c>
      <c r="B7858">
        <v>1999</v>
      </c>
      <c r="C7858" t="s">
        <v>56</v>
      </c>
      <c r="D7858" t="s">
        <v>441</v>
      </c>
      <c r="E7858" t="s">
        <v>74</v>
      </c>
      <c r="F7858">
        <v>1</v>
      </c>
    </row>
    <row r="7859" spans="1:6" x14ac:dyDescent="0.35">
      <c r="A7859" t="s">
        <v>7938</v>
      </c>
      <c r="B7859">
        <v>1999</v>
      </c>
      <c r="C7859" t="s">
        <v>54</v>
      </c>
      <c r="D7859" t="s">
        <v>73</v>
      </c>
      <c r="E7859" t="s">
        <v>74</v>
      </c>
      <c r="F7859">
        <v>1</v>
      </c>
    </row>
    <row r="7860" spans="1:6" x14ac:dyDescent="0.35">
      <c r="A7860" t="s">
        <v>7939</v>
      </c>
      <c r="B7860">
        <v>1999</v>
      </c>
      <c r="C7860" t="s">
        <v>54</v>
      </c>
      <c r="D7860" t="s">
        <v>117</v>
      </c>
      <c r="E7860" t="s">
        <v>74</v>
      </c>
      <c r="F7860">
        <v>0</v>
      </c>
    </row>
    <row r="7861" spans="1:6" x14ac:dyDescent="0.35">
      <c r="A7861" t="s">
        <v>7940</v>
      </c>
      <c r="B7861">
        <v>1999</v>
      </c>
      <c r="C7861" t="s">
        <v>56</v>
      </c>
      <c r="D7861" t="s">
        <v>73</v>
      </c>
      <c r="E7861" t="s">
        <v>76</v>
      </c>
      <c r="F7861">
        <v>1</v>
      </c>
    </row>
    <row r="7862" spans="1:6" x14ac:dyDescent="0.35">
      <c r="A7862" t="s">
        <v>7941</v>
      </c>
      <c r="B7862">
        <v>1999</v>
      </c>
      <c r="C7862" t="s">
        <v>56</v>
      </c>
      <c r="D7862" t="s">
        <v>73</v>
      </c>
      <c r="E7862" t="s">
        <v>76</v>
      </c>
      <c r="F7862">
        <v>1</v>
      </c>
    </row>
    <row r="7863" spans="1:6" x14ac:dyDescent="0.35">
      <c r="A7863" t="s">
        <v>7942</v>
      </c>
      <c r="B7863">
        <v>1999</v>
      </c>
      <c r="C7863" t="s">
        <v>55</v>
      </c>
      <c r="D7863" t="s">
        <v>73</v>
      </c>
      <c r="E7863" t="s">
        <v>76</v>
      </c>
      <c r="F7863">
        <v>1</v>
      </c>
    </row>
    <row r="7864" spans="1:6" x14ac:dyDescent="0.35">
      <c r="A7864" t="s">
        <v>7943</v>
      </c>
      <c r="B7864">
        <v>1999</v>
      </c>
      <c r="C7864" t="s">
        <v>55</v>
      </c>
      <c r="D7864" t="s">
        <v>117</v>
      </c>
      <c r="E7864" t="s">
        <v>76</v>
      </c>
      <c r="F7864">
        <v>0</v>
      </c>
    </row>
    <row r="7865" spans="1:6" x14ac:dyDescent="0.35">
      <c r="A7865" t="s">
        <v>7944</v>
      </c>
      <c r="B7865">
        <v>1999</v>
      </c>
      <c r="C7865" t="s">
        <v>55</v>
      </c>
      <c r="D7865" t="s">
        <v>117</v>
      </c>
      <c r="E7865" t="s">
        <v>76</v>
      </c>
      <c r="F7865">
        <v>0</v>
      </c>
    </row>
    <row r="7866" spans="1:6" x14ac:dyDescent="0.35">
      <c r="A7866" t="s">
        <v>7945</v>
      </c>
      <c r="B7866">
        <v>1999</v>
      </c>
      <c r="C7866" t="s">
        <v>56</v>
      </c>
      <c r="D7866" t="s">
        <v>73</v>
      </c>
      <c r="E7866" t="s">
        <v>76</v>
      </c>
      <c r="F7866">
        <v>1</v>
      </c>
    </row>
    <row r="7867" spans="1:6" x14ac:dyDescent="0.35">
      <c r="A7867" t="s">
        <v>7946</v>
      </c>
      <c r="B7867">
        <v>1999</v>
      </c>
      <c r="C7867" t="s">
        <v>56</v>
      </c>
      <c r="D7867" t="s">
        <v>117</v>
      </c>
      <c r="E7867" t="s">
        <v>76</v>
      </c>
      <c r="F7867">
        <v>1</v>
      </c>
    </row>
    <row r="7868" spans="1:6" x14ac:dyDescent="0.35">
      <c r="A7868" t="s">
        <v>7947</v>
      </c>
      <c r="B7868">
        <v>1999</v>
      </c>
      <c r="C7868" t="s">
        <v>56</v>
      </c>
      <c r="D7868" t="s">
        <v>73</v>
      </c>
      <c r="E7868" t="s">
        <v>76</v>
      </c>
      <c r="F7868">
        <v>1</v>
      </c>
    </row>
    <row r="7869" spans="1:6" x14ac:dyDescent="0.35">
      <c r="A7869" t="s">
        <v>7948</v>
      </c>
      <c r="B7869">
        <v>1999</v>
      </c>
      <c r="C7869" t="s">
        <v>56</v>
      </c>
      <c r="D7869" t="s">
        <v>73</v>
      </c>
      <c r="E7869" t="s">
        <v>76</v>
      </c>
      <c r="F7869">
        <v>1</v>
      </c>
    </row>
    <row r="7870" spans="1:6" x14ac:dyDescent="0.35">
      <c r="A7870" t="s">
        <v>7949</v>
      </c>
      <c r="B7870">
        <v>1999</v>
      </c>
      <c r="C7870" t="s">
        <v>56</v>
      </c>
      <c r="D7870" t="s">
        <v>117</v>
      </c>
      <c r="E7870" t="s">
        <v>76</v>
      </c>
      <c r="F7870">
        <v>1</v>
      </c>
    </row>
    <row r="7871" spans="1:6" x14ac:dyDescent="0.35">
      <c r="A7871" t="s">
        <v>7950</v>
      </c>
      <c r="B7871">
        <v>1999</v>
      </c>
      <c r="C7871" t="s">
        <v>56</v>
      </c>
      <c r="D7871" t="s">
        <v>73</v>
      </c>
      <c r="E7871" t="s">
        <v>76</v>
      </c>
      <c r="F7871">
        <v>1</v>
      </c>
    </row>
    <row r="7872" spans="1:6" x14ac:dyDescent="0.35">
      <c r="A7872" t="s">
        <v>7951</v>
      </c>
      <c r="B7872">
        <v>1999</v>
      </c>
      <c r="C7872" t="s">
        <v>56</v>
      </c>
      <c r="D7872" t="s">
        <v>73</v>
      </c>
      <c r="E7872" t="s">
        <v>76</v>
      </c>
      <c r="F7872">
        <v>1</v>
      </c>
    </row>
    <row r="7873" spans="1:6" x14ac:dyDescent="0.35">
      <c r="A7873" t="s">
        <v>7952</v>
      </c>
      <c r="B7873">
        <v>1999</v>
      </c>
      <c r="C7873" t="s">
        <v>56</v>
      </c>
      <c r="D7873" t="s">
        <v>117</v>
      </c>
      <c r="E7873" t="s">
        <v>76</v>
      </c>
      <c r="F7873">
        <v>1</v>
      </c>
    </row>
    <row r="7874" spans="1:6" x14ac:dyDescent="0.35">
      <c r="A7874" t="s">
        <v>7953</v>
      </c>
      <c r="B7874">
        <v>1999</v>
      </c>
      <c r="C7874" t="s">
        <v>56</v>
      </c>
      <c r="D7874" t="s">
        <v>73</v>
      </c>
      <c r="E7874" t="s">
        <v>76</v>
      </c>
      <c r="F7874">
        <v>1</v>
      </c>
    </row>
    <row r="7875" spans="1:6" x14ac:dyDescent="0.35">
      <c r="A7875" t="s">
        <v>7954</v>
      </c>
      <c r="B7875">
        <v>1999</v>
      </c>
      <c r="C7875" t="s">
        <v>56</v>
      </c>
      <c r="D7875" t="s">
        <v>73</v>
      </c>
      <c r="E7875" t="s">
        <v>76</v>
      </c>
      <c r="F7875">
        <v>1</v>
      </c>
    </row>
    <row r="7876" spans="1:6" x14ac:dyDescent="0.35">
      <c r="A7876" t="s">
        <v>7955</v>
      </c>
      <c r="B7876">
        <v>1999</v>
      </c>
      <c r="C7876" t="s">
        <v>56</v>
      </c>
      <c r="D7876" t="s">
        <v>73</v>
      </c>
      <c r="E7876" t="s">
        <v>76</v>
      </c>
      <c r="F7876">
        <v>1</v>
      </c>
    </row>
    <row r="7877" spans="1:6" x14ac:dyDescent="0.35">
      <c r="A7877" t="s">
        <v>7956</v>
      </c>
      <c r="B7877">
        <v>1999</v>
      </c>
      <c r="C7877" t="s">
        <v>56</v>
      </c>
      <c r="D7877" t="s">
        <v>73</v>
      </c>
      <c r="E7877" t="s">
        <v>76</v>
      </c>
      <c r="F7877">
        <v>1</v>
      </c>
    </row>
    <row r="7878" spans="1:6" x14ac:dyDescent="0.35">
      <c r="A7878" t="s">
        <v>7957</v>
      </c>
      <c r="B7878">
        <v>1999</v>
      </c>
      <c r="C7878" t="s">
        <v>56</v>
      </c>
      <c r="D7878" t="s">
        <v>117</v>
      </c>
      <c r="E7878" t="s">
        <v>76</v>
      </c>
      <c r="F7878">
        <v>1</v>
      </c>
    </row>
    <row r="7879" spans="1:6" x14ac:dyDescent="0.35">
      <c r="A7879" t="s">
        <v>7958</v>
      </c>
      <c r="B7879">
        <v>1999</v>
      </c>
      <c r="C7879" t="s">
        <v>56</v>
      </c>
      <c r="D7879" t="s">
        <v>117</v>
      </c>
      <c r="E7879" t="s">
        <v>76</v>
      </c>
      <c r="F7879">
        <v>1</v>
      </c>
    </row>
    <row r="7880" spans="1:6" x14ac:dyDescent="0.35">
      <c r="A7880" t="s">
        <v>7959</v>
      </c>
      <c r="B7880">
        <v>1999</v>
      </c>
      <c r="C7880" t="s">
        <v>56</v>
      </c>
      <c r="D7880" t="s">
        <v>73</v>
      </c>
      <c r="E7880" t="s">
        <v>76</v>
      </c>
      <c r="F7880">
        <v>1</v>
      </c>
    </row>
    <row r="7881" spans="1:6" x14ac:dyDescent="0.35">
      <c r="A7881" t="s">
        <v>7960</v>
      </c>
      <c r="B7881">
        <v>1999</v>
      </c>
      <c r="C7881" t="s">
        <v>56</v>
      </c>
      <c r="D7881" t="s">
        <v>117</v>
      </c>
      <c r="E7881" t="s">
        <v>76</v>
      </c>
      <c r="F7881">
        <v>1</v>
      </c>
    </row>
    <row r="7882" spans="1:6" x14ac:dyDescent="0.35">
      <c r="A7882" t="s">
        <v>7961</v>
      </c>
      <c r="B7882">
        <v>1999</v>
      </c>
      <c r="C7882" t="s">
        <v>56</v>
      </c>
      <c r="D7882" t="s">
        <v>117</v>
      </c>
      <c r="E7882" t="s">
        <v>76</v>
      </c>
      <c r="F7882">
        <v>1</v>
      </c>
    </row>
    <row r="7883" spans="1:6" x14ac:dyDescent="0.35">
      <c r="A7883" t="s">
        <v>7962</v>
      </c>
      <c r="B7883">
        <v>1999</v>
      </c>
      <c r="C7883" t="s">
        <v>56</v>
      </c>
      <c r="D7883" t="s">
        <v>117</v>
      </c>
      <c r="E7883" t="s">
        <v>76</v>
      </c>
      <c r="F7883">
        <v>1</v>
      </c>
    </row>
    <row r="7884" spans="1:6" x14ac:dyDescent="0.35">
      <c r="A7884" t="s">
        <v>7963</v>
      </c>
      <c r="B7884">
        <v>1999</v>
      </c>
      <c r="C7884" t="s">
        <v>56</v>
      </c>
      <c r="D7884" t="s">
        <v>73</v>
      </c>
      <c r="E7884" t="s">
        <v>76</v>
      </c>
      <c r="F7884">
        <v>1</v>
      </c>
    </row>
    <row r="7885" spans="1:6" x14ac:dyDescent="0.35">
      <c r="A7885" t="s">
        <v>7964</v>
      </c>
      <c r="B7885">
        <v>1999</v>
      </c>
      <c r="C7885" t="s">
        <v>56</v>
      </c>
      <c r="D7885" t="s">
        <v>117</v>
      </c>
      <c r="E7885" t="s">
        <v>76</v>
      </c>
      <c r="F7885">
        <v>1</v>
      </c>
    </row>
    <row r="7886" spans="1:6" x14ac:dyDescent="0.35">
      <c r="A7886" t="s">
        <v>7965</v>
      </c>
      <c r="B7886">
        <v>1999</v>
      </c>
      <c r="C7886" t="s">
        <v>56</v>
      </c>
      <c r="D7886" t="s">
        <v>117</v>
      </c>
      <c r="E7886" t="s">
        <v>76</v>
      </c>
      <c r="F7886">
        <v>1</v>
      </c>
    </row>
    <row r="7887" spans="1:6" x14ac:dyDescent="0.35">
      <c r="A7887" t="s">
        <v>7966</v>
      </c>
      <c r="B7887">
        <v>1999</v>
      </c>
      <c r="C7887" t="s">
        <v>56</v>
      </c>
      <c r="D7887" t="s">
        <v>117</v>
      </c>
      <c r="E7887" t="s">
        <v>76</v>
      </c>
      <c r="F7887">
        <v>1</v>
      </c>
    </row>
    <row r="7888" spans="1:6" x14ac:dyDescent="0.35">
      <c r="A7888" t="s">
        <v>7967</v>
      </c>
      <c r="B7888">
        <v>1999</v>
      </c>
      <c r="C7888" t="s">
        <v>55</v>
      </c>
      <c r="D7888" t="s">
        <v>73</v>
      </c>
      <c r="E7888" t="s">
        <v>76</v>
      </c>
      <c r="F7888">
        <v>1</v>
      </c>
    </row>
    <row r="7889" spans="1:6" x14ac:dyDescent="0.35">
      <c r="A7889" t="s">
        <v>7968</v>
      </c>
      <c r="B7889">
        <v>1999</v>
      </c>
      <c r="C7889" t="s">
        <v>54</v>
      </c>
      <c r="D7889" t="s">
        <v>73</v>
      </c>
      <c r="E7889" t="s">
        <v>76</v>
      </c>
      <c r="F7889">
        <v>1</v>
      </c>
    </row>
    <row r="7890" spans="1:6" x14ac:dyDescent="0.35">
      <c r="A7890" t="s">
        <v>7969</v>
      </c>
      <c r="B7890">
        <v>1999</v>
      </c>
      <c r="C7890" t="s">
        <v>55</v>
      </c>
      <c r="D7890" t="s">
        <v>73</v>
      </c>
      <c r="E7890" t="s">
        <v>76</v>
      </c>
      <c r="F7890">
        <v>1</v>
      </c>
    </row>
    <row r="7891" spans="1:6" x14ac:dyDescent="0.35">
      <c r="A7891" t="s">
        <v>7970</v>
      </c>
      <c r="B7891">
        <v>1999</v>
      </c>
      <c r="C7891" t="s">
        <v>56</v>
      </c>
      <c r="D7891" t="s">
        <v>73</v>
      </c>
      <c r="E7891" t="s">
        <v>76</v>
      </c>
      <c r="F7891">
        <v>1</v>
      </c>
    </row>
    <row r="7892" spans="1:6" x14ac:dyDescent="0.35">
      <c r="A7892" t="s">
        <v>7971</v>
      </c>
      <c r="B7892">
        <v>1999</v>
      </c>
      <c r="C7892" t="s">
        <v>54</v>
      </c>
      <c r="D7892" t="s">
        <v>73</v>
      </c>
      <c r="E7892" t="s">
        <v>76</v>
      </c>
      <c r="F7892">
        <v>1</v>
      </c>
    </row>
    <row r="7893" spans="1:6" x14ac:dyDescent="0.35">
      <c r="A7893" t="s">
        <v>7972</v>
      </c>
      <c r="B7893">
        <v>1999</v>
      </c>
      <c r="C7893" t="s">
        <v>56</v>
      </c>
      <c r="D7893" t="s">
        <v>441</v>
      </c>
      <c r="E7893" t="s">
        <v>76</v>
      </c>
      <c r="F7893">
        <v>1</v>
      </c>
    </row>
    <row r="7894" spans="1:6" x14ac:dyDescent="0.35">
      <c r="A7894" t="s">
        <v>7973</v>
      </c>
      <c r="B7894">
        <v>1999</v>
      </c>
      <c r="C7894" t="s">
        <v>56</v>
      </c>
      <c r="D7894" t="s">
        <v>73</v>
      </c>
      <c r="E7894" t="s">
        <v>76</v>
      </c>
      <c r="F7894">
        <v>1</v>
      </c>
    </row>
    <row r="7895" spans="1:6" x14ac:dyDescent="0.35">
      <c r="A7895" t="s">
        <v>7974</v>
      </c>
      <c r="B7895">
        <v>1999</v>
      </c>
      <c r="C7895" t="s">
        <v>56</v>
      </c>
      <c r="D7895" t="s">
        <v>117</v>
      </c>
      <c r="E7895" t="s">
        <v>76</v>
      </c>
      <c r="F7895">
        <v>1</v>
      </c>
    </row>
    <row r="7896" spans="1:6" x14ac:dyDescent="0.35">
      <c r="A7896" t="s">
        <v>7975</v>
      </c>
      <c r="B7896">
        <v>1999</v>
      </c>
      <c r="C7896" t="s">
        <v>56</v>
      </c>
      <c r="D7896" t="s">
        <v>117</v>
      </c>
      <c r="E7896" t="s">
        <v>76</v>
      </c>
      <c r="F7896">
        <v>1</v>
      </c>
    </row>
    <row r="7897" spans="1:6" x14ac:dyDescent="0.35">
      <c r="A7897" t="s">
        <v>7976</v>
      </c>
      <c r="B7897">
        <v>1999</v>
      </c>
      <c r="C7897" t="s">
        <v>56</v>
      </c>
      <c r="D7897" t="s">
        <v>73</v>
      </c>
      <c r="E7897" t="s">
        <v>76</v>
      </c>
      <c r="F7897">
        <v>1</v>
      </c>
    </row>
    <row r="7898" spans="1:6" x14ac:dyDescent="0.35">
      <c r="A7898" t="s">
        <v>7977</v>
      </c>
      <c r="B7898">
        <v>1999</v>
      </c>
      <c r="C7898" t="s">
        <v>56</v>
      </c>
      <c r="D7898" t="s">
        <v>73</v>
      </c>
      <c r="E7898" t="s">
        <v>76</v>
      </c>
      <c r="F7898">
        <v>1</v>
      </c>
    </row>
    <row r="7899" spans="1:6" x14ac:dyDescent="0.35">
      <c r="A7899" t="s">
        <v>7978</v>
      </c>
      <c r="B7899">
        <v>1999</v>
      </c>
      <c r="C7899" t="s">
        <v>56</v>
      </c>
      <c r="D7899" t="s">
        <v>117</v>
      </c>
      <c r="E7899" t="s">
        <v>76</v>
      </c>
      <c r="F7899">
        <v>1</v>
      </c>
    </row>
    <row r="7900" spans="1:6" x14ac:dyDescent="0.35">
      <c r="A7900" t="s">
        <v>7979</v>
      </c>
      <c r="B7900">
        <v>1999</v>
      </c>
      <c r="C7900" t="s">
        <v>56</v>
      </c>
      <c r="D7900" t="s">
        <v>73</v>
      </c>
      <c r="E7900" t="s">
        <v>76</v>
      </c>
      <c r="F7900">
        <v>1</v>
      </c>
    </row>
    <row r="7901" spans="1:6" x14ac:dyDescent="0.35">
      <c r="A7901" t="s">
        <v>7980</v>
      </c>
      <c r="B7901">
        <v>1999</v>
      </c>
      <c r="C7901" t="s">
        <v>56</v>
      </c>
      <c r="D7901" t="s">
        <v>117</v>
      </c>
      <c r="E7901" t="s">
        <v>76</v>
      </c>
      <c r="F7901">
        <v>1</v>
      </c>
    </row>
    <row r="7902" spans="1:6" x14ac:dyDescent="0.35">
      <c r="A7902" t="s">
        <v>7981</v>
      </c>
      <c r="B7902">
        <v>1999</v>
      </c>
      <c r="C7902" t="s">
        <v>56</v>
      </c>
      <c r="D7902" t="s">
        <v>117</v>
      </c>
      <c r="E7902" t="s">
        <v>76</v>
      </c>
      <c r="F7902">
        <v>1</v>
      </c>
    </row>
    <row r="7903" spans="1:6" x14ac:dyDescent="0.35">
      <c r="A7903" t="s">
        <v>7982</v>
      </c>
      <c r="B7903">
        <v>1999</v>
      </c>
      <c r="C7903" t="s">
        <v>56</v>
      </c>
      <c r="D7903" t="s">
        <v>73</v>
      </c>
      <c r="E7903" t="s">
        <v>76</v>
      </c>
      <c r="F7903">
        <v>1</v>
      </c>
    </row>
    <row r="7904" spans="1:6" x14ac:dyDescent="0.35">
      <c r="A7904" t="s">
        <v>7983</v>
      </c>
      <c r="B7904">
        <v>1999</v>
      </c>
      <c r="C7904" t="s">
        <v>54</v>
      </c>
      <c r="D7904" t="s">
        <v>73</v>
      </c>
      <c r="E7904" t="s">
        <v>76</v>
      </c>
      <c r="F7904">
        <v>1</v>
      </c>
    </row>
    <row r="7905" spans="1:6" x14ac:dyDescent="0.35">
      <c r="A7905" t="s">
        <v>7984</v>
      </c>
      <c r="B7905">
        <v>1999</v>
      </c>
      <c r="C7905" t="s">
        <v>56</v>
      </c>
      <c r="D7905" t="s">
        <v>117</v>
      </c>
      <c r="E7905" t="s">
        <v>406</v>
      </c>
      <c r="F7905">
        <v>1</v>
      </c>
    </row>
    <row r="7906" spans="1:6" x14ac:dyDescent="0.35">
      <c r="A7906" t="s">
        <v>7985</v>
      </c>
      <c r="B7906">
        <v>1999</v>
      </c>
      <c r="C7906" t="s">
        <v>56</v>
      </c>
      <c r="D7906" t="s">
        <v>117</v>
      </c>
      <c r="E7906" t="s">
        <v>406</v>
      </c>
      <c r="F7906">
        <v>1</v>
      </c>
    </row>
    <row r="7907" spans="1:6" x14ac:dyDescent="0.35">
      <c r="A7907" t="s">
        <v>7986</v>
      </c>
      <c r="B7907">
        <v>1999</v>
      </c>
      <c r="C7907" t="s">
        <v>56</v>
      </c>
      <c r="D7907" t="s">
        <v>73</v>
      </c>
      <c r="E7907" t="s">
        <v>406</v>
      </c>
      <c r="F7907">
        <v>1</v>
      </c>
    </row>
    <row r="7908" spans="1:6" x14ac:dyDescent="0.35">
      <c r="A7908" t="s">
        <v>7987</v>
      </c>
      <c r="B7908">
        <v>1999</v>
      </c>
      <c r="C7908" t="s">
        <v>56</v>
      </c>
      <c r="D7908" t="s">
        <v>73</v>
      </c>
      <c r="E7908" t="s">
        <v>406</v>
      </c>
      <c r="F7908">
        <v>1</v>
      </c>
    </row>
    <row r="7909" spans="1:6" x14ac:dyDescent="0.35">
      <c r="A7909" t="s">
        <v>7988</v>
      </c>
      <c r="B7909">
        <v>1999</v>
      </c>
      <c r="C7909" t="s">
        <v>56</v>
      </c>
      <c r="D7909" t="s">
        <v>117</v>
      </c>
      <c r="E7909" t="s">
        <v>406</v>
      </c>
      <c r="F7909">
        <v>1</v>
      </c>
    </row>
    <row r="7910" spans="1:6" x14ac:dyDescent="0.35">
      <c r="A7910" t="s">
        <v>7989</v>
      </c>
      <c r="B7910">
        <v>1999</v>
      </c>
      <c r="C7910" t="s">
        <v>56</v>
      </c>
      <c r="D7910" t="s">
        <v>73</v>
      </c>
      <c r="E7910" t="s">
        <v>406</v>
      </c>
      <c r="F7910">
        <v>1</v>
      </c>
    </row>
    <row r="7911" spans="1:6" x14ac:dyDescent="0.35">
      <c r="A7911" t="s">
        <v>7990</v>
      </c>
      <c r="B7911">
        <v>1999</v>
      </c>
      <c r="C7911" t="s">
        <v>56</v>
      </c>
      <c r="D7911" t="s">
        <v>73</v>
      </c>
      <c r="E7911" t="s">
        <v>406</v>
      </c>
      <c r="F7911">
        <v>1</v>
      </c>
    </row>
    <row r="7912" spans="1:6" x14ac:dyDescent="0.35">
      <c r="A7912" t="s">
        <v>7991</v>
      </c>
      <c r="B7912">
        <v>1999</v>
      </c>
      <c r="C7912" t="s">
        <v>56</v>
      </c>
      <c r="D7912" t="s">
        <v>73</v>
      </c>
      <c r="E7912" t="s">
        <v>406</v>
      </c>
      <c r="F7912">
        <v>1</v>
      </c>
    </row>
    <row r="7913" spans="1:6" x14ac:dyDescent="0.35">
      <c r="A7913" t="s">
        <v>7992</v>
      </c>
      <c r="B7913">
        <v>1999</v>
      </c>
      <c r="C7913" t="s">
        <v>56</v>
      </c>
      <c r="D7913" t="s">
        <v>73</v>
      </c>
      <c r="E7913" t="s">
        <v>406</v>
      </c>
      <c r="F7913">
        <v>1</v>
      </c>
    </row>
    <row r="7914" spans="1:6" x14ac:dyDescent="0.35">
      <c r="A7914" t="s">
        <v>7993</v>
      </c>
      <c r="B7914">
        <v>1999</v>
      </c>
      <c r="C7914" t="s">
        <v>56</v>
      </c>
      <c r="D7914" t="s">
        <v>117</v>
      </c>
      <c r="E7914" t="s">
        <v>406</v>
      </c>
      <c r="F7914">
        <v>1</v>
      </c>
    </row>
    <row r="7915" spans="1:6" x14ac:dyDescent="0.35">
      <c r="A7915" t="s">
        <v>7994</v>
      </c>
      <c r="B7915">
        <v>1999</v>
      </c>
      <c r="C7915" t="s">
        <v>56</v>
      </c>
      <c r="D7915" t="s">
        <v>441</v>
      </c>
      <c r="E7915" t="s">
        <v>406</v>
      </c>
      <c r="F7915">
        <v>1</v>
      </c>
    </row>
    <row r="7916" spans="1:6" x14ac:dyDescent="0.35">
      <c r="A7916" t="s">
        <v>7995</v>
      </c>
      <c r="B7916">
        <v>1999</v>
      </c>
      <c r="C7916" t="s">
        <v>56</v>
      </c>
      <c r="D7916" t="s">
        <v>73</v>
      </c>
      <c r="E7916" t="s">
        <v>406</v>
      </c>
      <c r="F7916">
        <v>1</v>
      </c>
    </row>
    <row r="7917" spans="1:6" x14ac:dyDescent="0.35">
      <c r="A7917" t="s">
        <v>7996</v>
      </c>
      <c r="B7917">
        <v>1999</v>
      </c>
      <c r="C7917" t="s">
        <v>56</v>
      </c>
      <c r="D7917" t="s">
        <v>73</v>
      </c>
      <c r="E7917" t="s">
        <v>406</v>
      </c>
      <c r="F7917">
        <v>1</v>
      </c>
    </row>
    <row r="7918" spans="1:6" x14ac:dyDescent="0.35">
      <c r="A7918" t="s">
        <v>7997</v>
      </c>
      <c r="B7918">
        <v>1999</v>
      </c>
      <c r="C7918" t="s">
        <v>54</v>
      </c>
      <c r="D7918" t="s">
        <v>73</v>
      </c>
      <c r="E7918" t="s">
        <v>406</v>
      </c>
      <c r="F7918">
        <v>1</v>
      </c>
    </row>
    <row r="7919" spans="1:6" x14ac:dyDescent="0.35">
      <c r="A7919" t="s">
        <v>7998</v>
      </c>
      <c r="B7919">
        <v>1999</v>
      </c>
      <c r="C7919" t="s">
        <v>56</v>
      </c>
      <c r="D7919" t="s">
        <v>73</v>
      </c>
      <c r="E7919" t="s">
        <v>406</v>
      </c>
      <c r="F7919">
        <v>1</v>
      </c>
    </row>
    <row r="7920" spans="1:6" x14ac:dyDescent="0.35">
      <c r="A7920" t="s">
        <v>7999</v>
      </c>
      <c r="B7920">
        <v>1999</v>
      </c>
      <c r="C7920" t="s">
        <v>56</v>
      </c>
      <c r="D7920" t="s">
        <v>117</v>
      </c>
      <c r="E7920" t="s">
        <v>406</v>
      </c>
      <c r="F7920">
        <v>1</v>
      </c>
    </row>
    <row r="7921" spans="1:6" x14ac:dyDescent="0.35">
      <c r="A7921" t="s">
        <v>8000</v>
      </c>
      <c r="B7921">
        <v>1999</v>
      </c>
      <c r="C7921" t="s">
        <v>56</v>
      </c>
      <c r="D7921" t="s">
        <v>117</v>
      </c>
      <c r="E7921" t="s">
        <v>406</v>
      </c>
      <c r="F7921">
        <v>1</v>
      </c>
    </row>
    <row r="7922" spans="1:6" x14ac:dyDescent="0.35">
      <c r="A7922" t="s">
        <v>8001</v>
      </c>
      <c r="B7922">
        <v>1999</v>
      </c>
      <c r="C7922" t="s">
        <v>55</v>
      </c>
      <c r="D7922" t="s">
        <v>117</v>
      </c>
      <c r="E7922" t="s">
        <v>406</v>
      </c>
      <c r="F7922">
        <v>0</v>
      </c>
    </row>
    <row r="7923" spans="1:6" x14ac:dyDescent="0.35">
      <c r="A7923" t="s">
        <v>8002</v>
      </c>
      <c r="B7923">
        <v>1999</v>
      </c>
      <c r="C7923" t="s">
        <v>56</v>
      </c>
      <c r="D7923" t="s">
        <v>73</v>
      </c>
      <c r="E7923" t="s">
        <v>406</v>
      </c>
      <c r="F7923">
        <v>1</v>
      </c>
    </row>
    <row r="7924" spans="1:6" x14ac:dyDescent="0.35">
      <c r="A7924" t="s">
        <v>8003</v>
      </c>
      <c r="B7924">
        <v>1999</v>
      </c>
      <c r="C7924" t="s">
        <v>56</v>
      </c>
      <c r="D7924" t="s">
        <v>117</v>
      </c>
      <c r="E7924" t="s">
        <v>406</v>
      </c>
      <c r="F7924">
        <v>1</v>
      </c>
    </row>
    <row r="7925" spans="1:6" x14ac:dyDescent="0.35">
      <c r="A7925" t="s">
        <v>8004</v>
      </c>
      <c r="B7925">
        <v>1999</v>
      </c>
      <c r="C7925" t="s">
        <v>56</v>
      </c>
      <c r="D7925" t="s">
        <v>73</v>
      </c>
      <c r="E7925" t="s">
        <v>406</v>
      </c>
      <c r="F7925">
        <v>1</v>
      </c>
    </row>
    <row r="7926" spans="1:6" x14ac:dyDescent="0.35">
      <c r="A7926" t="s">
        <v>8005</v>
      </c>
      <c r="B7926">
        <v>1999</v>
      </c>
      <c r="C7926" t="s">
        <v>56</v>
      </c>
      <c r="D7926" t="s">
        <v>117</v>
      </c>
      <c r="E7926" t="s">
        <v>406</v>
      </c>
      <c r="F7926">
        <v>1</v>
      </c>
    </row>
    <row r="7927" spans="1:6" x14ac:dyDescent="0.35">
      <c r="A7927" t="s">
        <v>8006</v>
      </c>
      <c r="B7927">
        <v>2000</v>
      </c>
      <c r="C7927" t="s">
        <v>54</v>
      </c>
      <c r="D7927" t="s">
        <v>73</v>
      </c>
      <c r="E7927" t="s">
        <v>74</v>
      </c>
      <c r="F7927">
        <v>1</v>
      </c>
    </row>
    <row r="7928" spans="1:6" x14ac:dyDescent="0.35">
      <c r="A7928" t="s">
        <v>8007</v>
      </c>
      <c r="B7928">
        <v>2000</v>
      </c>
      <c r="C7928" t="s">
        <v>54</v>
      </c>
      <c r="D7928" t="s">
        <v>117</v>
      </c>
      <c r="E7928" t="s">
        <v>74</v>
      </c>
      <c r="F7928">
        <v>0</v>
      </c>
    </row>
    <row r="7929" spans="1:6" x14ac:dyDescent="0.35">
      <c r="A7929" t="s">
        <v>8008</v>
      </c>
      <c r="B7929">
        <v>2000</v>
      </c>
      <c r="C7929" t="s">
        <v>55</v>
      </c>
      <c r="D7929" t="s">
        <v>73</v>
      </c>
      <c r="E7929" t="s">
        <v>270</v>
      </c>
      <c r="F7929">
        <v>1</v>
      </c>
    </row>
    <row r="7930" spans="1:6" x14ac:dyDescent="0.35">
      <c r="A7930" t="s">
        <v>8009</v>
      </c>
      <c r="B7930">
        <v>2000</v>
      </c>
      <c r="C7930" t="s">
        <v>56</v>
      </c>
      <c r="D7930" t="s">
        <v>73</v>
      </c>
      <c r="E7930" t="s">
        <v>270</v>
      </c>
      <c r="F7930">
        <v>1</v>
      </c>
    </row>
    <row r="7931" spans="1:6" x14ac:dyDescent="0.35">
      <c r="A7931" t="s">
        <v>8010</v>
      </c>
      <c r="B7931">
        <v>2000</v>
      </c>
      <c r="C7931" t="s">
        <v>56</v>
      </c>
      <c r="D7931" t="s">
        <v>73</v>
      </c>
      <c r="E7931" t="s">
        <v>270</v>
      </c>
      <c r="F7931">
        <v>1</v>
      </c>
    </row>
    <row r="7932" spans="1:6" x14ac:dyDescent="0.35">
      <c r="A7932" t="s">
        <v>8011</v>
      </c>
      <c r="B7932">
        <v>2000</v>
      </c>
      <c r="C7932" t="s">
        <v>56</v>
      </c>
      <c r="D7932" t="s">
        <v>73</v>
      </c>
      <c r="E7932" t="s">
        <v>270</v>
      </c>
      <c r="F7932">
        <v>1</v>
      </c>
    </row>
    <row r="7933" spans="1:6" x14ac:dyDescent="0.35">
      <c r="A7933" t="s">
        <v>8012</v>
      </c>
      <c r="B7933">
        <v>2000</v>
      </c>
      <c r="C7933" t="s">
        <v>56</v>
      </c>
      <c r="D7933" t="s">
        <v>73</v>
      </c>
      <c r="E7933" t="s">
        <v>270</v>
      </c>
      <c r="F7933">
        <v>1</v>
      </c>
    </row>
    <row r="7934" spans="1:6" x14ac:dyDescent="0.35">
      <c r="A7934" t="s">
        <v>8013</v>
      </c>
      <c r="B7934">
        <v>2000</v>
      </c>
      <c r="C7934" t="s">
        <v>56</v>
      </c>
      <c r="D7934" t="s">
        <v>73</v>
      </c>
      <c r="E7934" t="s">
        <v>270</v>
      </c>
      <c r="F7934">
        <v>1</v>
      </c>
    </row>
    <row r="7935" spans="1:6" x14ac:dyDescent="0.35">
      <c r="A7935" t="s">
        <v>8014</v>
      </c>
      <c r="B7935">
        <v>2000</v>
      </c>
      <c r="C7935" t="s">
        <v>56</v>
      </c>
      <c r="D7935" t="s">
        <v>117</v>
      </c>
      <c r="E7935" t="s">
        <v>270</v>
      </c>
      <c r="F7935">
        <v>1</v>
      </c>
    </row>
    <row r="7936" spans="1:6" x14ac:dyDescent="0.35">
      <c r="A7936" t="s">
        <v>8015</v>
      </c>
      <c r="B7936">
        <v>2000</v>
      </c>
      <c r="C7936" t="s">
        <v>56</v>
      </c>
      <c r="D7936" t="s">
        <v>117</v>
      </c>
      <c r="E7936" t="s">
        <v>270</v>
      </c>
      <c r="F7936">
        <v>1</v>
      </c>
    </row>
    <row r="7937" spans="1:6" x14ac:dyDescent="0.35">
      <c r="A7937" t="s">
        <v>8016</v>
      </c>
      <c r="B7937">
        <v>2000</v>
      </c>
      <c r="C7937" t="s">
        <v>56</v>
      </c>
      <c r="D7937" t="s">
        <v>73</v>
      </c>
      <c r="E7937" t="s">
        <v>270</v>
      </c>
      <c r="F7937">
        <v>1</v>
      </c>
    </row>
    <row r="7938" spans="1:6" x14ac:dyDescent="0.35">
      <c r="A7938" t="s">
        <v>8017</v>
      </c>
      <c r="B7938">
        <v>2000</v>
      </c>
      <c r="C7938" t="s">
        <v>55</v>
      </c>
      <c r="D7938" t="s">
        <v>73</v>
      </c>
      <c r="E7938" t="s">
        <v>74</v>
      </c>
      <c r="F7938">
        <v>1</v>
      </c>
    </row>
    <row r="7939" spans="1:6" x14ac:dyDescent="0.35">
      <c r="A7939" t="s">
        <v>8018</v>
      </c>
      <c r="B7939">
        <v>2000</v>
      </c>
      <c r="C7939" t="s">
        <v>56</v>
      </c>
      <c r="D7939" t="s">
        <v>73</v>
      </c>
      <c r="E7939" t="s">
        <v>74</v>
      </c>
      <c r="F7939">
        <v>1</v>
      </c>
    </row>
    <row r="7940" spans="1:6" x14ac:dyDescent="0.35">
      <c r="A7940" t="s">
        <v>8019</v>
      </c>
      <c r="B7940">
        <v>2000</v>
      </c>
      <c r="C7940" t="s">
        <v>56</v>
      </c>
      <c r="D7940" t="s">
        <v>73</v>
      </c>
      <c r="E7940" t="s">
        <v>74</v>
      </c>
      <c r="F7940">
        <v>1</v>
      </c>
    </row>
    <row r="7941" spans="1:6" x14ac:dyDescent="0.35">
      <c r="A7941" t="s">
        <v>8020</v>
      </c>
      <c r="B7941">
        <v>2000</v>
      </c>
      <c r="C7941" t="s">
        <v>56</v>
      </c>
      <c r="D7941" t="s">
        <v>117</v>
      </c>
      <c r="E7941" t="s">
        <v>74</v>
      </c>
      <c r="F7941">
        <v>1</v>
      </c>
    </row>
    <row r="7942" spans="1:6" x14ac:dyDescent="0.35">
      <c r="A7942" t="s">
        <v>8021</v>
      </c>
      <c r="B7942">
        <v>2000</v>
      </c>
      <c r="C7942" t="s">
        <v>56</v>
      </c>
      <c r="D7942" t="s">
        <v>117</v>
      </c>
      <c r="E7942" t="s">
        <v>74</v>
      </c>
      <c r="F7942">
        <v>1</v>
      </c>
    </row>
    <row r="7943" spans="1:6" x14ac:dyDescent="0.35">
      <c r="A7943" t="s">
        <v>8022</v>
      </c>
      <c r="B7943">
        <v>2000</v>
      </c>
      <c r="C7943" t="s">
        <v>56</v>
      </c>
      <c r="D7943" t="s">
        <v>73</v>
      </c>
      <c r="E7943" t="s">
        <v>74</v>
      </c>
      <c r="F7943">
        <v>1</v>
      </c>
    </row>
    <row r="7944" spans="1:6" x14ac:dyDescent="0.35">
      <c r="A7944" t="s">
        <v>8023</v>
      </c>
      <c r="B7944">
        <v>2000</v>
      </c>
      <c r="C7944" t="s">
        <v>56</v>
      </c>
      <c r="D7944" t="s">
        <v>73</v>
      </c>
      <c r="E7944" t="s">
        <v>74</v>
      </c>
      <c r="F7944">
        <v>1</v>
      </c>
    </row>
    <row r="7945" spans="1:6" x14ac:dyDescent="0.35">
      <c r="A7945" t="s">
        <v>8024</v>
      </c>
      <c r="B7945">
        <v>2000</v>
      </c>
      <c r="C7945" t="s">
        <v>56</v>
      </c>
      <c r="D7945" t="s">
        <v>117</v>
      </c>
      <c r="E7945" t="s">
        <v>74</v>
      </c>
      <c r="F7945">
        <v>1</v>
      </c>
    </row>
    <row r="7946" spans="1:6" x14ac:dyDescent="0.35">
      <c r="A7946" t="s">
        <v>8025</v>
      </c>
      <c r="B7946">
        <v>2000</v>
      </c>
      <c r="C7946" t="s">
        <v>56</v>
      </c>
      <c r="D7946" t="s">
        <v>117</v>
      </c>
      <c r="E7946" t="s">
        <v>74</v>
      </c>
      <c r="F7946">
        <v>1</v>
      </c>
    </row>
    <row r="7947" spans="1:6" x14ac:dyDescent="0.35">
      <c r="A7947" t="s">
        <v>8026</v>
      </c>
      <c r="B7947">
        <v>2000</v>
      </c>
      <c r="C7947" t="s">
        <v>56</v>
      </c>
      <c r="D7947" t="s">
        <v>73</v>
      </c>
      <c r="E7947" t="s">
        <v>74</v>
      </c>
      <c r="F7947">
        <v>1</v>
      </c>
    </row>
    <row r="7948" spans="1:6" x14ac:dyDescent="0.35">
      <c r="A7948" t="s">
        <v>8027</v>
      </c>
      <c r="B7948">
        <v>2000</v>
      </c>
      <c r="C7948" t="s">
        <v>56</v>
      </c>
      <c r="D7948" t="s">
        <v>117</v>
      </c>
      <c r="E7948" t="s">
        <v>74</v>
      </c>
      <c r="F7948">
        <v>1</v>
      </c>
    </row>
    <row r="7949" spans="1:6" x14ac:dyDescent="0.35">
      <c r="A7949" t="s">
        <v>8028</v>
      </c>
      <c r="B7949">
        <v>2000</v>
      </c>
      <c r="C7949" t="s">
        <v>56</v>
      </c>
      <c r="D7949" t="s">
        <v>73</v>
      </c>
      <c r="E7949" t="s">
        <v>74</v>
      </c>
      <c r="F7949">
        <v>1</v>
      </c>
    </row>
    <row r="7950" spans="1:6" x14ac:dyDescent="0.35">
      <c r="A7950" t="s">
        <v>8029</v>
      </c>
      <c r="B7950">
        <v>2000</v>
      </c>
      <c r="C7950" t="s">
        <v>56</v>
      </c>
      <c r="D7950" t="s">
        <v>117</v>
      </c>
      <c r="E7950" t="s">
        <v>74</v>
      </c>
      <c r="F7950">
        <v>1</v>
      </c>
    </row>
    <row r="7951" spans="1:6" x14ac:dyDescent="0.35">
      <c r="A7951" t="s">
        <v>8030</v>
      </c>
      <c r="B7951">
        <v>2000</v>
      </c>
      <c r="C7951" t="s">
        <v>56</v>
      </c>
      <c r="D7951" t="s">
        <v>73</v>
      </c>
      <c r="E7951" t="s">
        <v>74</v>
      </c>
      <c r="F7951">
        <v>1</v>
      </c>
    </row>
    <row r="7952" spans="1:6" x14ac:dyDescent="0.35">
      <c r="A7952" t="s">
        <v>8031</v>
      </c>
      <c r="B7952">
        <v>2000</v>
      </c>
      <c r="C7952" t="s">
        <v>56</v>
      </c>
      <c r="D7952" t="s">
        <v>117</v>
      </c>
      <c r="E7952" t="s">
        <v>74</v>
      </c>
      <c r="F7952">
        <v>1</v>
      </c>
    </row>
    <row r="7953" spans="1:6" x14ac:dyDescent="0.35">
      <c r="A7953" t="s">
        <v>8032</v>
      </c>
      <c r="B7953">
        <v>2000</v>
      </c>
      <c r="C7953" t="s">
        <v>56</v>
      </c>
      <c r="D7953" t="s">
        <v>73</v>
      </c>
      <c r="E7953" t="s">
        <v>74</v>
      </c>
      <c r="F7953">
        <v>1</v>
      </c>
    </row>
    <row r="7954" spans="1:6" x14ac:dyDescent="0.35">
      <c r="A7954" t="s">
        <v>8033</v>
      </c>
      <c r="B7954">
        <v>2000</v>
      </c>
      <c r="C7954" t="s">
        <v>56</v>
      </c>
      <c r="D7954" t="s">
        <v>117</v>
      </c>
      <c r="E7954" t="s">
        <v>74</v>
      </c>
      <c r="F7954">
        <v>1</v>
      </c>
    </row>
    <row r="7955" spans="1:6" x14ac:dyDescent="0.35">
      <c r="A7955" t="s">
        <v>8034</v>
      </c>
      <c r="B7955">
        <v>2000</v>
      </c>
      <c r="C7955" t="s">
        <v>56</v>
      </c>
      <c r="D7955" t="s">
        <v>73</v>
      </c>
      <c r="E7955" t="s">
        <v>74</v>
      </c>
      <c r="F7955">
        <v>1</v>
      </c>
    </row>
    <row r="7956" spans="1:6" x14ac:dyDescent="0.35">
      <c r="A7956" t="s">
        <v>8035</v>
      </c>
      <c r="B7956">
        <v>2000</v>
      </c>
      <c r="C7956" t="s">
        <v>56</v>
      </c>
      <c r="D7956" t="s">
        <v>73</v>
      </c>
      <c r="E7956" t="s">
        <v>74</v>
      </c>
      <c r="F7956">
        <v>1</v>
      </c>
    </row>
    <row r="7957" spans="1:6" x14ac:dyDescent="0.35">
      <c r="A7957" t="s">
        <v>8036</v>
      </c>
      <c r="B7957">
        <v>2000</v>
      </c>
      <c r="C7957" t="s">
        <v>56</v>
      </c>
      <c r="D7957" t="s">
        <v>73</v>
      </c>
      <c r="E7957" t="s">
        <v>74</v>
      </c>
      <c r="F7957">
        <v>1</v>
      </c>
    </row>
    <row r="7958" spans="1:6" x14ac:dyDescent="0.35">
      <c r="A7958" t="s">
        <v>8037</v>
      </c>
      <c r="B7958">
        <v>2000</v>
      </c>
      <c r="C7958" t="s">
        <v>56</v>
      </c>
      <c r="D7958" t="s">
        <v>73</v>
      </c>
      <c r="E7958" t="s">
        <v>74</v>
      </c>
      <c r="F7958">
        <v>1</v>
      </c>
    </row>
    <row r="7959" spans="1:6" x14ac:dyDescent="0.35">
      <c r="A7959" t="s">
        <v>8038</v>
      </c>
      <c r="B7959">
        <v>2000</v>
      </c>
      <c r="C7959" t="s">
        <v>56</v>
      </c>
      <c r="D7959" t="s">
        <v>117</v>
      </c>
      <c r="E7959" t="s">
        <v>74</v>
      </c>
      <c r="F7959">
        <v>1</v>
      </c>
    </row>
    <row r="7960" spans="1:6" x14ac:dyDescent="0.35">
      <c r="A7960" t="s">
        <v>8039</v>
      </c>
      <c r="B7960">
        <v>2000</v>
      </c>
      <c r="C7960" t="s">
        <v>55</v>
      </c>
      <c r="D7960" t="s">
        <v>73</v>
      </c>
      <c r="E7960" t="s">
        <v>74</v>
      </c>
      <c r="F7960">
        <v>1</v>
      </c>
    </row>
    <row r="7961" spans="1:6" x14ac:dyDescent="0.35">
      <c r="A7961" t="s">
        <v>8040</v>
      </c>
      <c r="B7961">
        <v>2000</v>
      </c>
      <c r="C7961" t="s">
        <v>54</v>
      </c>
      <c r="D7961" t="s">
        <v>73</v>
      </c>
      <c r="E7961" t="s">
        <v>74</v>
      </c>
      <c r="F7961">
        <v>1</v>
      </c>
    </row>
    <row r="7962" spans="1:6" x14ac:dyDescent="0.35">
      <c r="A7962" t="s">
        <v>8041</v>
      </c>
      <c r="B7962">
        <v>2000</v>
      </c>
      <c r="C7962" t="s">
        <v>54</v>
      </c>
      <c r="D7962" t="s">
        <v>73</v>
      </c>
      <c r="E7962" t="s">
        <v>74</v>
      </c>
      <c r="F7962">
        <v>1</v>
      </c>
    </row>
    <row r="7963" spans="1:6" x14ac:dyDescent="0.35">
      <c r="A7963" t="s">
        <v>8042</v>
      </c>
      <c r="B7963">
        <v>2000</v>
      </c>
      <c r="C7963" t="s">
        <v>56</v>
      </c>
      <c r="D7963" t="s">
        <v>73</v>
      </c>
      <c r="E7963" t="s">
        <v>74</v>
      </c>
      <c r="F7963">
        <v>1</v>
      </c>
    </row>
    <row r="7964" spans="1:6" x14ac:dyDescent="0.35">
      <c r="A7964" t="s">
        <v>8043</v>
      </c>
      <c r="B7964">
        <v>2000</v>
      </c>
      <c r="C7964" t="s">
        <v>54</v>
      </c>
      <c r="D7964" t="s">
        <v>73</v>
      </c>
      <c r="E7964" t="s">
        <v>74</v>
      </c>
      <c r="F7964">
        <v>1</v>
      </c>
    </row>
    <row r="7965" spans="1:6" x14ac:dyDescent="0.35">
      <c r="A7965" t="s">
        <v>8044</v>
      </c>
      <c r="B7965">
        <v>2000</v>
      </c>
      <c r="C7965" t="s">
        <v>54</v>
      </c>
      <c r="D7965" t="s">
        <v>117</v>
      </c>
      <c r="E7965" t="s">
        <v>74</v>
      </c>
      <c r="F7965">
        <v>0</v>
      </c>
    </row>
    <row r="7966" spans="1:6" x14ac:dyDescent="0.35">
      <c r="A7966" t="s">
        <v>8045</v>
      </c>
      <c r="B7966">
        <v>2000</v>
      </c>
      <c r="C7966" t="s">
        <v>56</v>
      </c>
      <c r="D7966" t="s">
        <v>73</v>
      </c>
      <c r="E7966" t="s">
        <v>74</v>
      </c>
      <c r="F7966">
        <v>1</v>
      </c>
    </row>
    <row r="7967" spans="1:6" x14ac:dyDescent="0.35">
      <c r="A7967" t="s">
        <v>8046</v>
      </c>
      <c r="B7967">
        <v>2000</v>
      </c>
      <c r="C7967" t="s">
        <v>56</v>
      </c>
      <c r="D7967" t="s">
        <v>73</v>
      </c>
      <c r="E7967" t="s">
        <v>74</v>
      </c>
      <c r="F7967">
        <v>1</v>
      </c>
    </row>
    <row r="7968" spans="1:6" x14ac:dyDescent="0.35">
      <c r="A7968" t="s">
        <v>8047</v>
      </c>
      <c r="B7968">
        <v>2000</v>
      </c>
      <c r="C7968" t="s">
        <v>54</v>
      </c>
      <c r="D7968" t="s">
        <v>73</v>
      </c>
      <c r="E7968" t="s">
        <v>74</v>
      </c>
      <c r="F7968">
        <v>1</v>
      </c>
    </row>
    <row r="7969" spans="1:6" x14ac:dyDescent="0.35">
      <c r="A7969" t="s">
        <v>8048</v>
      </c>
      <c r="B7969">
        <v>2000</v>
      </c>
      <c r="C7969" t="s">
        <v>54</v>
      </c>
      <c r="D7969" t="s">
        <v>73</v>
      </c>
      <c r="E7969" t="s">
        <v>74</v>
      </c>
      <c r="F7969">
        <v>1</v>
      </c>
    </row>
    <row r="7970" spans="1:6" x14ac:dyDescent="0.35">
      <c r="A7970" t="s">
        <v>8049</v>
      </c>
      <c r="B7970">
        <v>2000</v>
      </c>
      <c r="C7970" t="s">
        <v>55</v>
      </c>
      <c r="D7970" t="s">
        <v>73</v>
      </c>
      <c r="E7970" t="s">
        <v>74</v>
      </c>
      <c r="F7970">
        <v>1</v>
      </c>
    </row>
    <row r="7971" spans="1:6" x14ac:dyDescent="0.35">
      <c r="A7971" t="s">
        <v>8050</v>
      </c>
      <c r="B7971">
        <v>2000</v>
      </c>
      <c r="C7971" t="s">
        <v>56</v>
      </c>
      <c r="D7971" t="s">
        <v>73</v>
      </c>
      <c r="E7971" t="s">
        <v>74</v>
      </c>
      <c r="F7971">
        <v>1</v>
      </c>
    </row>
    <row r="7972" spans="1:6" x14ac:dyDescent="0.35">
      <c r="A7972" t="s">
        <v>8051</v>
      </c>
      <c r="B7972">
        <v>2000</v>
      </c>
      <c r="C7972" t="s">
        <v>56</v>
      </c>
      <c r="D7972" t="s">
        <v>73</v>
      </c>
      <c r="E7972" t="s">
        <v>74</v>
      </c>
      <c r="F7972">
        <v>1</v>
      </c>
    </row>
    <row r="7973" spans="1:6" x14ac:dyDescent="0.35">
      <c r="A7973" t="s">
        <v>8052</v>
      </c>
      <c r="B7973">
        <v>2000</v>
      </c>
      <c r="C7973" t="s">
        <v>54</v>
      </c>
      <c r="D7973" t="s">
        <v>73</v>
      </c>
      <c r="E7973" t="s">
        <v>484</v>
      </c>
      <c r="F7973">
        <v>1</v>
      </c>
    </row>
    <row r="7974" spans="1:6" x14ac:dyDescent="0.35">
      <c r="A7974" t="s">
        <v>8053</v>
      </c>
      <c r="B7974">
        <v>2000</v>
      </c>
      <c r="C7974" t="s">
        <v>54</v>
      </c>
      <c r="D7974" t="s">
        <v>73</v>
      </c>
      <c r="E7974" t="s">
        <v>484</v>
      </c>
      <c r="F7974">
        <v>1</v>
      </c>
    </row>
    <row r="7975" spans="1:6" x14ac:dyDescent="0.35">
      <c r="A7975" t="s">
        <v>8054</v>
      </c>
      <c r="B7975">
        <v>2000</v>
      </c>
      <c r="C7975" t="s">
        <v>56</v>
      </c>
      <c r="D7975" t="s">
        <v>73</v>
      </c>
      <c r="E7975" t="s">
        <v>406</v>
      </c>
      <c r="F7975">
        <v>1</v>
      </c>
    </row>
    <row r="7976" spans="1:6" x14ac:dyDescent="0.35">
      <c r="A7976" t="s">
        <v>8055</v>
      </c>
      <c r="B7976">
        <v>2000</v>
      </c>
      <c r="C7976" t="s">
        <v>56</v>
      </c>
      <c r="D7976" t="s">
        <v>117</v>
      </c>
      <c r="E7976" t="s">
        <v>406</v>
      </c>
      <c r="F7976">
        <v>1</v>
      </c>
    </row>
    <row r="7977" spans="1:6" x14ac:dyDescent="0.35">
      <c r="A7977" t="s">
        <v>8056</v>
      </c>
      <c r="B7977">
        <v>2000</v>
      </c>
      <c r="C7977" t="s">
        <v>56</v>
      </c>
      <c r="D7977" t="s">
        <v>73</v>
      </c>
      <c r="E7977" t="s">
        <v>406</v>
      </c>
      <c r="F7977">
        <v>1</v>
      </c>
    </row>
    <row r="7978" spans="1:6" x14ac:dyDescent="0.35">
      <c r="A7978" t="s">
        <v>8057</v>
      </c>
      <c r="B7978">
        <v>2000</v>
      </c>
      <c r="C7978" t="s">
        <v>55</v>
      </c>
      <c r="D7978" t="s">
        <v>73</v>
      </c>
      <c r="E7978" t="s">
        <v>406</v>
      </c>
      <c r="F7978">
        <v>1</v>
      </c>
    </row>
    <row r="7979" spans="1:6" x14ac:dyDescent="0.35">
      <c r="A7979" t="s">
        <v>8058</v>
      </c>
      <c r="B7979">
        <v>2000</v>
      </c>
      <c r="C7979" t="s">
        <v>56</v>
      </c>
      <c r="D7979" t="s">
        <v>73</v>
      </c>
      <c r="E7979" t="s">
        <v>406</v>
      </c>
      <c r="F7979">
        <v>1</v>
      </c>
    </row>
    <row r="7980" spans="1:6" x14ac:dyDescent="0.35">
      <c r="A7980" t="s">
        <v>8059</v>
      </c>
      <c r="B7980">
        <v>2000</v>
      </c>
      <c r="C7980" t="s">
        <v>55</v>
      </c>
      <c r="D7980" t="s">
        <v>73</v>
      </c>
      <c r="E7980" t="s">
        <v>406</v>
      </c>
      <c r="F7980">
        <v>1</v>
      </c>
    </row>
    <row r="7981" spans="1:6" x14ac:dyDescent="0.35">
      <c r="A7981" t="s">
        <v>8060</v>
      </c>
      <c r="B7981">
        <v>2000</v>
      </c>
      <c r="C7981" t="s">
        <v>56</v>
      </c>
      <c r="D7981" t="s">
        <v>73</v>
      </c>
      <c r="E7981" t="s">
        <v>406</v>
      </c>
      <c r="F7981">
        <v>1</v>
      </c>
    </row>
    <row r="7982" spans="1:6" x14ac:dyDescent="0.35">
      <c r="A7982" t="s">
        <v>8061</v>
      </c>
      <c r="B7982">
        <v>2000</v>
      </c>
      <c r="C7982" t="s">
        <v>56</v>
      </c>
      <c r="D7982" t="s">
        <v>117</v>
      </c>
      <c r="E7982" t="s">
        <v>406</v>
      </c>
      <c r="F7982">
        <v>1</v>
      </c>
    </row>
    <row r="7983" spans="1:6" x14ac:dyDescent="0.35">
      <c r="A7983" t="s">
        <v>8062</v>
      </c>
      <c r="B7983">
        <v>2000</v>
      </c>
      <c r="C7983" t="s">
        <v>56</v>
      </c>
      <c r="D7983" t="s">
        <v>73</v>
      </c>
      <c r="E7983" t="s">
        <v>406</v>
      </c>
      <c r="F7983">
        <v>1</v>
      </c>
    </row>
    <row r="7984" spans="1:6" x14ac:dyDescent="0.35">
      <c r="A7984" t="s">
        <v>8063</v>
      </c>
      <c r="B7984">
        <v>2000</v>
      </c>
      <c r="C7984" t="s">
        <v>56</v>
      </c>
      <c r="D7984" t="s">
        <v>117</v>
      </c>
      <c r="E7984" t="s">
        <v>406</v>
      </c>
      <c r="F7984">
        <v>1</v>
      </c>
    </row>
    <row r="7985" spans="1:6" x14ac:dyDescent="0.35">
      <c r="A7985" t="s">
        <v>8064</v>
      </c>
      <c r="B7985">
        <v>2000</v>
      </c>
      <c r="C7985" t="s">
        <v>54</v>
      </c>
      <c r="D7985" t="s">
        <v>73</v>
      </c>
      <c r="E7985" t="s">
        <v>406</v>
      </c>
      <c r="F7985">
        <v>1</v>
      </c>
    </row>
    <row r="7986" spans="1:6" x14ac:dyDescent="0.35">
      <c r="A7986" t="s">
        <v>8065</v>
      </c>
      <c r="B7986">
        <v>2000</v>
      </c>
      <c r="C7986" t="s">
        <v>55</v>
      </c>
      <c r="D7986" t="s">
        <v>73</v>
      </c>
      <c r="E7986" t="s">
        <v>74</v>
      </c>
      <c r="F7986">
        <v>1</v>
      </c>
    </row>
    <row r="7987" spans="1:6" x14ac:dyDescent="0.35">
      <c r="A7987" t="s">
        <v>8066</v>
      </c>
      <c r="B7987">
        <v>2000</v>
      </c>
      <c r="C7987" t="s">
        <v>56</v>
      </c>
      <c r="D7987" t="s">
        <v>73</v>
      </c>
      <c r="E7987" t="s">
        <v>74</v>
      </c>
      <c r="F7987">
        <v>1</v>
      </c>
    </row>
    <row r="7988" spans="1:6" x14ac:dyDescent="0.35">
      <c r="A7988" t="s">
        <v>8067</v>
      </c>
      <c r="B7988">
        <v>2000</v>
      </c>
      <c r="C7988" t="s">
        <v>56</v>
      </c>
      <c r="D7988" t="s">
        <v>117</v>
      </c>
      <c r="E7988" t="s">
        <v>74</v>
      </c>
      <c r="F7988">
        <v>1</v>
      </c>
    </row>
    <row r="7989" spans="1:6" x14ac:dyDescent="0.35">
      <c r="A7989" t="s">
        <v>8068</v>
      </c>
      <c r="B7989">
        <v>2000</v>
      </c>
      <c r="C7989" t="s">
        <v>56</v>
      </c>
      <c r="D7989" t="s">
        <v>117</v>
      </c>
      <c r="E7989" t="s">
        <v>74</v>
      </c>
      <c r="F7989">
        <v>1</v>
      </c>
    </row>
    <row r="7990" spans="1:6" x14ac:dyDescent="0.35">
      <c r="A7990" t="s">
        <v>8069</v>
      </c>
      <c r="B7990">
        <v>2000</v>
      </c>
      <c r="C7990" t="s">
        <v>56</v>
      </c>
      <c r="D7990" t="s">
        <v>73</v>
      </c>
      <c r="E7990" t="s">
        <v>74</v>
      </c>
      <c r="F7990">
        <v>1</v>
      </c>
    </row>
    <row r="7991" spans="1:6" x14ac:dyDescent="0.35">
      <c r="A7991" t="s">
        <v>8070</v>
      </c>
      <c r="B7991">
        <v>2000</v>
      </c>
      <c r="C7991" t="s">
        <v>56</v>
      </c>
      <c r="D7991" t="s">
        <v>441</v>
      </c>
      <c r="E7991" t="s">
        <v>74</v>
      </c>
      <c r="F7991">
        <v>1</v>
      </c>
    </row>
    <row r="7992" spans="1:6" x14ac:dyDescent="0.35">
      <c r="A7992" t="s">
        <v>8071</v>
      </c>
      <c r="B7992">
        <v>2000</v>
      </c>
      <c r="C7992" t="s">
        <v>56</v>
      </c>
      <c r="D7992" t="s">
        <v>441</v>
      </c>
      <c r="E7992" t="s">
        <v>74</v>
      </c>
      <c r="F7992">
        <v>1</v>
      </c>
    </row>
    <row r="7993" spans="1:6" x14ac:dyDescent="0.35">
      <c r="A7993" t="s">
        <v>8072</v>
      </c>
      <c r="B7993">
        <v>2000</v>
      </c>
      <c r="C7993" t="s">
        <v>56</v>
      </c>
      <c r="D7993" t="s">
        <v>73</v>
      </c>
      <c r="E7993" t="s">
        <v>74</v>
      </c>
      <c r="F7993">
        <v>1</v>
      </c>
    </row>
    <row r="7994" spans="1:6" x14ac:dyDescent="0.35">
      <c r="A7994" t="s">
        <v>8073</v>
      </c>
      <c r="B7994">
        <v>2000</v>
      </c>
      <c r="C7994" t="s">
        <v>56</v>
      </c>
      <c r="D7994" t="s">
        <v>117</v>
      </c>
      <c r="E7994" t="s">
        <v>74</v>
      </c>
      <c r="F7994">
        <v>1</v>
      </c>
    </row>
    <row r="7995" spans="1:6" x14ac:dyDescent="0.35">
      <c r="A7995" t="s">
        <v>8074</v>
      </c>
      <c r="B7995">
        <v>2000</v>
      </c>
      <c r="C7995" t="s">
        <v>56</v>
      </c>
      <c r="D7995" t="s">
        <v>117</v>
      </c>
      <c r="E7995" t="s">
        <v>74</v>
      </c>
      <c r="F7995">
        <v>1</v>
      </c>
    </row>
    <row r="7996" spans="1:6" x14ac:dyDescent="0.35">
      <c r="A7996" t="s">
        <v>8075</v>
      </c>
      <c r="B7996">
        <v>2000</v>
      </c>
      <c r="C7996" t="s">
        <v>56</v>
      </c>
      <c r="D7996" t="s">
        <v>73</v>
      </c>
      <c r="E7996" t="s">
        <v>74</v>
      </c>
      <c r="F7996">
        <v>1</v>
      </c>
    </row>
    <row r="7997" spans="1:6" x14ac:dyDescent="0.35">
      <c r="A7997" t="s">
        <v>8076</v>
      </c>
      <c r="B7997">
        <v>2000</v>
      </c>
      <c r="C7997" t="s">
        <v>56</v>
      </c>
      <c r="D7997" t="s">
        <v>117</v>
      </c>
      <c r="E7997" t="s">
        <v>74</v>
      </c>
      <c r="F7997">
        <v>1</v>
      </c>
    </row>
    <row r="7998" spans="1:6" x14ac:dyDescent="0.35">
      <c r="A7998" t="s">
        <v>8077</v>
      </c>
      <c r="B7998">
        <v>2000</v>
      </c>
      <c r="C7998" t="s">
        <v>56</v>
      </c>
      <c r="D7998" t="s">
        <v>117</v>
      </c>
      <c r="E7998" t="s">
        <v>74</v>
      </c>
      <c r="F7998">
        <v>1</v>
      </c>
    </row>
    <row r="7999" spans="1:6" x14ac:dyDescent="0.35">
      <c r="A7999" t="s">
        <v>8078</v>
      </c>
      <c r="B7999">
        <v>2000</v>
      </c>
      <c r="C7999" t="s">
        <v>56</v>
      </c>
      <c r="D7999" t="s">
        <v>117</v>
      </c>
      <c r="E7999" t="s">
        <v>74</v>
      </c>
      <c r="F7999">
        <v>1</v>
      </c>
    </row>
    <row r="8000" spans="1:6" x14ac:dyDescent="0.35">
      <c r="A8000" t="s">
        <v>8079</v>
      </c>
      <c r="B8000">
        <v>2000</v>
      </c>
      <c r="C8000" t="s">
        <v>56</v>
      </c>
      <c r="D8000" t="s">
        <v>117</v>
      </c>
      <c r="E8000" t="s">
        <v>74</v>
      </c>
      <c r="F8000">
        <v>1</v>
      </c>
    </row>
    <row r="8001" spans="1:6" x14ac:dyDescent="0.35">
      <c r="A8001" t="s">
        <v>8080</v>
      </c>
      <c r="B8001">
        <v>2000</v>
      </c>
      <c r="C8001" t="s">
        <v>56</v>
      </c>
      <c r="D8001" t="s">
        <v>73</v>
      </c>
      <c r="E8001" t="s">
        <v>74</v>
      </c>
      <c r="F8001">
        <v>1</v>
      </c>
    </row>
    <row r="8002" spans="1:6" x14ac:dyDescent="0.35">
      <c r="A8002" t="s">
        <v>8081</v>
      </c>
      <c r="B8002">
        <v>2000</v>
      </c>
      <c r="C8002" t="s">
        <v>56</v>
      </c>
      <c r="D8002" t="s">
        <v>73</v>
      </c>
      <c r="E8002" t="s">
        <v>74</v>
      </c>
      <c r="F8002">
        <v>1</v>
      </c>
    </row>
    <row r="8003" spans="1:6" x14ac:dyDescent="0.35">
      <c r="A8003" t="s">
        <v>8082</v>
      </c>
      <c r="B8003">
        <v>2000</v>
      </c>
      <c r="C8003" t="s">
        <v>56</v>
      </c>
      <c r="D8003" t="s">
        <v>73</v>
      </c>
      <c r="E8003" t="s">
        <v>74</v>
      </c>
      <c r="F8003">
        <v>1</v>
      </c>
    </row>
    <row r="8004" spans="1:6" x14ac:dyDescent="0.35">
      <c r="A8004" t="s">
        <v>8083</v>
      </c>
      <c r="B8004">
        <v>2000</v>
      </c>
      <c r="C8004" t="s">
        <v>56</v>
      </c>
      <c r="D8004" t="s">
        <v>73</v>
      </c>
      <c r="E8004" t="s">
        <v>74</v>
      </c>
      <c r="F8004">
        <v>1</v>
      </c>
    </row>
    <row r="8005" spans="1:6" x14ac:dyDescent="0.35">
      <c r="A8005" t="s">
        <v>8084</v>
      </c>
      <c r="B8005">
        <v>2000</v>
      </c>
      <c r="C8005" t="s">
        <v>54</v>
      </c>
      <c r="D8005" t="s">
        <v>73</v>
      </c>
      <c r="E8005" t="s">
        <v>484</v>
      </c>
      <c r="F8005">
        <v>1</v>
      </c>
    </row>
    <row r="8006" spans="1:6" x14ac:dyDescent="0.35">
      <c r="A8006" t="s">
        <v>8085</v>
      </c>
      <c r="B8006">
        <v>2000</v>
      </c>
      <c r="C8006" t="s">
        <v>54</v>
      </c>
      <c r="D8006" t="s">
        <v>73</v>
      </c>
      <c r="E8006" t="s">
        <v>484</v>
      </c>
      <c r="F8006">
        <v>1</v>
      </c>
    </row>
    <row r="8007" spans="1:6" x14ac:dyDescent="0.35">
      <c r="A8007" t="s">
        <v>8086</v>
      </c>
      <c r="B8007">
        <v>2000</v>
      </c>
      <c r="C8007" t="s">
        <v>56</v>
      </c>
      <c r="D8007" t="s">
        <v>117</v>
      </c>
      <c r="E8007" t="s">
        <v>406</v>
      </c>
      <c r="F8007">
        <v>1</v>
      </c>
    </row>
    <row r="8008" spans="1:6" x14ac:dyDescent="0.35">
      <c r="A8008" t="s">
        <v>8087</v>
      </c>
      <c r="B8008">
        <v>2000</v>
      </c>
      <c r="C8008" t="s">
        <v>56</v>
      </c>
      <c r="D8008" t="s">
        <v>117</v>
      </c>
      <c r="E8008" t="s">
        <v>406</v>
      </c>
      <c r="F8008">
        <v>1</v>
      </c>
    </row>
    <row r="8009" spans="1:6" x14ac:dyDescent="0.35">
      <c r="A8009" t="s">
        <v>8088</v>
      </c>
      <c r="B8009">
        <v>2000</v>
      </c>
      <c r="C8009" t="s">
        <v>56</v>
      </c>
      <c r="D8009" t="s">
        <v>73</v>
      </c>
      <c r="E8009" t="s">
        <v>406</v>
      </c>
      <c r="F8009">
        <v>1</v>
      </c>
    </row>
    <row r="8010" spans="1:6" x14ac:dyDescent="0.35">
      <c r="A8010" t="s">
        <v>8089</v>
      </c>
      <c r="B8010">
        <v>2000</v>
      </c>
      <c r="C8010" t="s">
        <v>56</v>
      </c>
      <c r="D8010" t="s">
        <v>73</v>
      </c>
      <c r="E8010" t="s">
        <v>406</v>
      </c>
      <c r="F8010">
        <v>1</v>
      </c>
    </row>
    <row r="8011" spans="1:6" x14ac:dyDescent="0.35">
      <c r="A8011" t="s">
        <v>8090</v>
      </c>
      <c r="B8011">
        <v>2000</v>
      </c>
      <c r="C8011" t="s">
        <v>56</v>
      </c>
      <c r="D8011" t="s">
        <v>117</v>
      </c>
      <c r="E8011" t="s">
        <v>406</v>
      </c>
      <c r="F8011">
        <v>1</v>
      </c>
    </row>
    <row r="8012" spans="1:6" x14ac:dyDescent="0.35">
      <c r="A8012" t="s">
        <v>8091</v>
      </c>
      <c r="B8012">
        <v>2000</v>
      </c>
      <c r="C8012" t="s">
        <v>56</v>
      </c>
      <c r="D8012" t="s">
        <v>73</v>
      </c>
      <c r="E8012" t="s">
        <v>406</v>
      </c>
      <c r="F8012">
        <v>1</v>
      </c>
    </row>
    <row r="8013" spans="1:6" x14ac:dyDescent="0.35">
      <c r="A8013" t="s">
        <v>8092</v>
      </c>
      <c r="B8013">
        <v>2000</v>
      </c>
      <c r="C8013" t="s">
        <v>56</v>
      </c>
      <c r="D8013" t="s">
        <v>117</v>
      </c>
      <c r="E8013" t="s">
        <v>406</v>
      </c>
      <c r="F8013">
        <v>1</v>
      </c>
    </row>
    <row r="8014" spans="1:6" x14ac:dyDescent="0.35">
      <c r="A8014" t="s">
        <v>8093</v>
      </c>
      <c r="B8014">
        <v>2000</v>
      </c>
      <c r="C8014" t="s">
        <v>56</v>
      </c>
      <c r="D8014" t="s">
        <v>73</v>
      </c>
      <c r="E8014" t="s">
        <v>484</v>
      </c>
      <c r="F8014">
        <v>1</v>
      </c>
    </row>
    <row r="8015" spans="1:6" x14ac:dyDescent="0.35">
      <c r="A8015" t="s">
        <v>8094</v>
      </c>
      <c r="B8015">
        <v>2000</v>
      </c>
      <c r="C8015" t="s">
        <v>56</v>
      </c>
      <c r="D8015" t="s">
        <v>73</v>
      </c>
      <c r="E8015" t="s">
        <v>484</v>
      </c>
      <c r="F8015">
        <v>1</v>
      </c>
    </row>
    <row r="8016" spans="1:6" x14ac:dyDescent="0.35">
      <c r="A8016" t="s">
        <v>8095</v>
      </c>
      <c r="B8016">
        <v>2000</v>
      </c>
      <c r="C8016" t="s">
        <v>56</v>
      </c>
      <c r="D8016" t="s">
        <v>117</v>
      </c>
      <c r="E8016" t="s">
        <v>484</v>
      </c>
      <c r="F8016">
        <v>1</v>
      </c>
    </row>
    <row r="8017" spans="1:6" x14ac:dyDescent="0.35">
      <c r="A8017" t="s">
        <v>8096</v>
      </c>
      <c r="B8017">
        <v>2000</v>
      </c>
      <c r="C8017" t="s">
        <v>56</v>
      </c>
      <c r="D8017" t="s">
        <v>117</v>
      </c>
      <c r="E8017" t="s">
        <v>484</v>
      </c>
      <c r="F8017">
        <v>1</v>
      </c>
    </row>
    <row r="8018" spans="1:6" x14ac:dyDescent="0.35">
      <c r="A8018" t="s">
        <v>8097</v>
      </c>
      <c r="B8018">
        <v>2000</v>
      </c>
      <c r="C8018" t="s">
        <v>56</v>
      </c>
      <c r="D8018" t="s">
        <v>117</v>
      </c>
      <c r="E8018" t="s">
        <v>484</v>
      </c>
      <c r="F8018">
        <v>1</v>
      </c>
    </row>
    <row r="8019" spans="1:6" x14ac:dyDescent="0.35">
      <c r="A8019" t="s">
        <v>8098</v>
      </c>
      <c r="B8019">
        <v>2000</v>
      </c>
      <c r="C8019" t="s">
        <v>56</v>
      </c>
      <c r="D8019" t="s">
        <v>73</v>
      </c>
      <c r="E8019" t="s">
        <v>484</v>
      </c>
      <c r="F8019">
        <v>1</v>
      </c>
    </row>
    <row r="8020" spans="1:6" x14ac:dyDescent="0.35">
      <c r="A8020" t="s">
        <v>8099</v>
      </c>
      <c r="B8020">
        <v>2000</v>
      </c>
      <c r="C8020" t="s">
        <v>56</v>
      </c>
      <c r="D8020" t="s">
        <v>73</v>
      </c>
      <c r="E8020" t="s">
        <v>484</v>
      </c>
      <c r="F8020">
        <v>1</v>
      </c>
    </row>
    <row r="8021" spans="1:6" x14ac:dyDescent="0.35">
      <c r="A8021" t="s">
        <v>8100</v>
      </c>
      <c r="B8021">
        <v>2000</v>
      </c>
      <c r="C8021" t="s">
        <v>56</v>
      </c>
      <c r="D8021" t="s">
        <v>441</v>
      </c>
      <c r="E8021" t="s">
        <v>484</v>
      </c>
      <c r="F8021">
        <v>1</v>
      </c>
    </row>
    <row r="8022" spans="1:6" x14ac:dyDescent="0.35">
      <c r="A8022" t="s">
        <v>8101</v>
      </c>
      <c r="B8022">
        <v>2000</v>
      </c>
      <c r="C8022" t="s">
        <v>55</v>
      </c>
      <c r="D8022" t="s">
        <v>117</v>
      </c>
      <c r="E8022" t="s">
        <v>484</v>
      </c>
      <c r="F8022">
        <v>0</v>
      </c>
    </row>
    <row r="8023" spans="1:6" x14ac:dyDescent="0.35">
      <c r="A8023" t="s">
        <v>8102</v>
      </c>
      <c r="B8023">
        <v>2000</v>
      </c>
      <c r="C8023" t="s">
        <v>56</v>
      </c>
      <c r="D8023" t="s">
        <v>73</v>
      </c>
      <c r="E8023" t="s">
        <v>484</v>
      </c>
      <c r="F8023">
        <v>1</v>
      </c>
    </row>
    <row r="8024" spans="1:6" x14ac:dyDescent="0.35">
      <c r="A8024" t="s">
        <v>8103</v>
      </c>
      <c r="B8024">
        <v>2000</v>
      </c>
      <c r="C8024" t="s">
        <v>56</v>
      </c>
      <c r="D8024" t="s">
        <v>117</v>
      </c>
      <c r="E8024" t="s">
        <v>484</v>
      </c>
      <c r="F8024">
        <v>1</v>
      </c>
    </row>
    <row r="8025" spans="1:6" x14ac:dyDescent="0.35">
      <c r="A8025" t="s">
        <v>8104</v>
      </c>
      <c r="B8025">
        <v>2000</v>
      </c>
      <c r="C8025" t="s">
        <v>56</v>
      </c>
      <c r="D8025" t="s">
        <v>117</v>
      </c>
      <c r="E8025" t="s">
        <v>484</v>
      </c>
      <c r="F8025">
        <v>1</v>
      </c>
    </row>
    <row r="8026" spans="1:6" x14ac:dyDescent="0.35">
      <c r="A8026" t="s">
        <v>8105</v>
      </c>
      <c r="B8026">
        <v>2000</v>
      </c>
      <c r="C8026" t="s">
        <v>54</v>
      </c>
      <c r="D8026" t="s">
        <v>73</v>
      </c>
      <c r="E8026" t="s">
        <v>484</v>
      </c>
      <c r="F8026">
        <v>1</v>
      </c>
    </row>
    <row r="8027" spans="1:6" x14ac:dyDescent="0.35">
      <c r="A8027" t="s">
        <v>8106</v>
      </c>
      <c r="B8027">
        <v>2000</v>
      </c>
      <c r="C8027" t="s">
        <v>55</v>
      </c>
      <c r="D8027" t="s">
        <v>73</v>
      </c>
      <c r="E8027" t="s">
        <v>74</v>
      </c>
      <c r="F8027">
        <v>1</v>
      </c>
    </row>
    <row r="8028" spans="1:6" x14ac:dyDescent="0.35">
      <c r="A8028" t="s">
        <v>8107</v>
      </c>
      <c r="B8028">
        <v>2000</v>
      </c>
      <c r="C8028" t="s">
        <v>56</v>
      </c>
      <c r="D8028" t="s">
        <v>73</v>
      </c>
      <c r="E8028" t="s">
        <v>74</v>
      </c>
      <c r="F8028">
        <v>1</v>
      </c>
    </row>
    <row r="8029" spans="1:6" x14ac:dyDescent="0.35">
      <c r="A8029" t="s">
        <v>8108</v>
      </c>
      <c r="B8029">
        <v>2000</v>
      </c>
      <c r="C8029" t="s">
        <v>56</v>
      </c>
      <c r="D8029" t="s">
        <v>73</v>
      </c>
      <c r="E8029" t="s">
        <v>74</v>
      </c>
      <c r="F8029">
        <v>1</v>
      </c>
    </row>
    <row r="8030" spans="1:6" x14ac:dyDescent="0.35">
      <c r="A8030" t="s">
        <v>8109</v>
      </c>
      <c r="B8030">
        <v>2000</v>
      </c>
      <c r="C8030" t="s">
        <v>54</v>
      </c>
      <c r="D8030" t="s">
        <v>73</v>
      </c>
      <c r="E8030" t="s">
        <v>74</v>
      </c>
      <c r="F8030">
        <v>1</v>
      </c>
    </row>
    <row r="8031" spans="1:6" x14ac:dyDescent="0.35">
      <c r="A8031" t="s">
        <v>8110</v>
      </c>
      <c r="B8031">
        <v>2000</v>
      </c>
      <c r="C8031" t="s">
        <v>55</v>
      </c>
      <c r="D8031" t="s">
        <v>73</v>
      </c>
      <c r="E8031" t="s">
        <v>74</v>
      </c>
      <c r="F8031">
        <v>1</v>
      </c>
    </row>
    <row r="8032" spans="1:6" x14ac:dyDescent="0.35">
      <c r="A8032" t="s">
        <v>8111</v>
      </c>
      <c r="B8032">
        <v>2000</v>
      </c>
      <c r="C8032" t="s">
        <v>56</v>
      </c>
      <c r="D8032" t="s">
        <v>73</v>
      </c>
      <c r="E8032" t="s">
        <v>74</v>
      </c>
      <c r="F8032">
        <v>1</v>
      </c>
    </row>
    <row r="8033" spans="1:6" x14ac:dyDescent="0.35">
      <c r="A8033" t="s">
        <v>8112</v>
      </c>
      <c r="B8033">
        <v>2000</v>
      </c>
      <c r="C8033" t="s">
        <v>55</v>
      </c>
      <c r="D8033" t="s">
        <v>73</v>
      </c>
      <c r="E8033" t="s">
        <v>74</v>
      </c>
      <c r="F8033">
        <v>1</v>
      </c>
    </row>
    <row r="8034" spans="1:6" x14ac:dyDescent="0.35">
      <c r="A8034" t="s">
        <v>8113</v>
      </c>
      <c r="B8034">
        <v>2000</v>
      </c>
      <c r="C8034" t="s">
        <v>56</v>
      </c>
      <c r="D8034" t="s">
        <v>117</v>
      </c>
      <c r="E8034" t="s">
        <v>74</v>
      </c>
      <c r="F8034">
        <v>1</v>
      </c>
    </row>
    <row r="8035" spans="1:6" x14ac:dyDescent="0.35">
      <c r="A8035" t="s">
        <v>8114</v>
      </c>
      <c r="B8035">
        <v>2000</v>
      </c>
      <c r="C8035" t="s">
        <v>56</v>
      </c>
      <c r="D8035" t="s">
        <v>73</v>
      </c>
      <c r="E8035" t="s">
        <v>74</v>
      </c>
      <c r="F8035">
        <v>1</v>
      </c>
    </row>
    <row r="8036" spans="1:6" x14ac:dyDescent="0.35">
      <c r="A8036" t="s">
        <v>8115</v>
      </c>
      <c r="B8036">
        <v>2000</v>
      </c>
      <c r="C8036" t="s">
        <v>56</v>
      </c>
      <c r="D8036" t="s">
        <v>117</v>
      </c>
      <c r="E8036" t="s">
        <v>74</v>
      </c>
      <c r="F8036">
        <v>1</v>
      </c>
    </row>
    <row r="8037" spans="1:6" x14ac:dyDescent="0.35">
      <c r="A8037" t="s">
        <v>8116</v>
      </c>
      <c r="B8037">
        <v>2000</v>
      </c>
      <c r="C8037" t="s">
        <v>55</v>
      </c>
      <c r="D8037" t="s">
        <v>73</v>
      </c>
      <c r="E8037" t="s">
        <v>406</v>
      </c>
      <c r="F8037">
        <v>1</v>
      </c>
    </row>
    <row r="8038" spans="1:6" x14ac:dyDescent="0.35">
      <c r="A8038" t="s">
        <v>8117</v>
      </c>
      <c r="B8038">
        <v>2000</v>
      </c>
      <c r="C8038" t="s">
        <v>56</v>
      </c>
      <c r="D8038" t="s">
        <v>73</v>
      </c>
      <c r="E8038" t="s">
        <v>406</v>
      </c>
      <c r="F8038">
        <v>1</v>
      </c>
    </row>
    <row r="8039" spans="1:6" x14ac:dyDescent="0.35">
      <c r="A8039" t="s">
        <v>8118</v>
      </c>
      <c r="B8039">
        <v>2000</v>
      </c>
      <c r="C8039" t="s">
        <v>56</v>
      </c>
      <c r="D8039" t="s">
        <v>117</v>
      </c>
      <c r="E8039" t="s">
        <v>406</v>
      </c>
      <c r="F8039">
        <v>1</v>
      </c>
    </row>
    <row r="8040" spans="1:6" x14ac:dyDescent="0.35">
      <c r="A8040" t="s">
        <v>8119</v>
      </c>
      <c r="B8040">
        <v>2000</v>
      </c>
      <c r="C8040" t="s">
        <v>54</v>
      </c>
      <c r="D8040" t="s">
        <v>73</v>
      </c>
      <c r="E8040" t="s">
        <v>406</v>
      </c>
      <c r="F8040">
        <v>1</v>
      </c>
    </row>
    <row r="8041" spans="1:6" x14ac:dyDescent="0.35">
      <c r="A8041" t="s">
        <v>8120</v>
      </c>
      <c r="B8041">
        <v>2000</v>
      </c>
      <c r="C8041" t="s">
        <v>56</v>
      </c>
      <c r="D8041" t="s">
        <v>73</v>
      </c>
      <c r="E8041" t="s">
        <v>406</v>
      </c>
      <c r="F8041">
        <v>1</v>
      </c>
    </row>
    <row r="8042" spans="1:6" x14ac:dyDescent="0.35">
      <c r="A8042" t="s">
        <v>8121</v>
      </c>
      <c r="B8042">
        <v>2000</v>
      </c>
      <c r="C8042" t="s">
        <v>56</v>
      </c>
      <c r="D8042" t="s">
        <v>73</v>
      </c>
      <c r="E8042" t="s">
        <v>406</v>
      </c>
      <c r="F8042">
        <v>1</v>
      </c>
    </row>
    <row r="8043" spans="1:6" x14ac:dyDescent="0.35">
      <c r="A8043" t="s">
        <v>8122</v>
      </c>
      <c r="B8043">
        <v>2000</v>
      </c>
      <c r="C8043" t="s">
        <v>56</v>
      </c>
      <c r="D8043" t="s">
        <v>73</v>
      </c>
      <c r="E8043" t="s">
        <v>406</v>
      </c>
      <c r="F8043">
        <v>1</v>
      </c>
    </row>
    <row r="8044" spans="1:6" x14ac:dyDescent="0.35">
      <c r="A8044" t="s">
        <v>8123</v>
      </c>
      <c r="B8044">
        <v>2000</v>
      </c>
      <c r="C8044" t="s">
        <v>56</v>
      </c>
      <c r="D8044" t="s">
        <v>73</v>
      </c>
      <c r="E8044" t="s">
        <v>406</v>
      </c>
      <c r="F8044">
        <v>1</v>
      </c>
    </row>
    <row r="8045" spans="1:6" x14ac:dyDescent="0.35">
      <c r="A8045" t="s">
        <v>8124</v>
      </c>
      <c r="B8045">
        <v>2000</v>
      </c>
      <c r="C8045" t="s">
        <v>56</v>
      </c>
      <c r="D8045" t="s">
        <v>117</v>
      </c>
      <c r="E8045" t="s">
        <v>406</v>
      </c>
      <c r="F8045">
        <v>1</v>
      </c>
    </row>
    <row r="8046" spans="1:6" x14ac:dyDescent="0.35">
      <c r="A8046" t="s">
        <v>8125</v>
      </c>
      <c r="B8046">
        <v>2000</v>
      </c>
      <c r="C8046" t="s">
        <v>56</v>
      </c>
      <c r="D8046" t="s">
        <v>73</v>
      </c>
      <c r="E8046" t="s">
        <v>406</v>
      </c>
      <c r="F8046">
        <v>1</v>
      </c>
    </row>
    <row r="8047" spans="1:6" x14ac:dyDescent="0.35">
      <c r="A8047" t="s">
        <v>8126</v>
      </c>
      <c r="B8047">
        <v>2000</v>
      </c>
      <c r="C8047" t="s">
        <v>56</v>
      </c>
      <c r="D8047" t="s">
        <v>73</v>
      </c>
      <c r="E8047" t="s">
        <v>406</v>
      </c>
      <c r="F8047">
        <v>1</v>
      </c>
    </row>
    <row r="8048" spans="1:6" x14ac:dyDescent="0.35">
      <c r="A8048" t="s">
        <v>8127</v>
      </c>
      <c r="B8048">
        <v>2000</v>
      </c>
      <c r="C8048" t="s">
        <v>56</v>
      </c>
      <c r="D8048" t="s">
        <v>117</v>
      </c>
      <c r="E8048" t="s">
        <v>406</v>
      </c>
      <c r="F8048">
        <v>1</v>
      </c>
    </row>
    <row r="8049" spans="1:6" x14ac:dyDescent="0.35">
      <c r="A8049" t="s">
        <v>8128</v>
      </c>
      <c r="B8049">
        <v>2000</v>
      </c>
      <c r="C8049" t="s">
        <v>56</v>
      </c>
      <c r="D8049" t="s">
        <v>117</v>
      </c>
      <c r="E8049" t="s">
        <v>406</v>
      </c>
      <c r="F8049">
        <v>1</v>
      </c>
    </row>
    <row r="8050" spans="1:6" x14ac:dyDescent="0.35">
      <c r="A8050" t="s">
        <v>8129</v>
      </c>
      <c r="B8050">
        <v>2000</v>
      </c>
      <c r="C8050" t="s">
        <v>56</v>
      </c>
      <c r="D8050" t="s">
        <v>73</v>
      </c>
      <c r="E8050" t="s">
        <v>406</v>
      </c>
      <c r="F8050">
        <v>1</v>
      </c>
    </row>
    <row r="8051" spans="1:6" x14ac:dyDescent="0.35">
      <c r="A8051" t="s">
        <v>8130</v>
      </c>
      <c r="B8051">
        <v>2000</v>
      </c>
      <c r="C8051" t="s">
        <v>56</v>
      </c>
      <c r="D8051" t="s">
        <v>73</v>
      </c>
      <c r="E8051" t="s">
        <v>406</v>
      </c>
      <c r="F8051">
        <v>1</v>
      </c>
    </row>
    <row r="8052" spans="1:6" x14ac:dyDescent="0.35">
      <c r="A8052" t="s">
        <v>8131</v>
      </c>
      <c r="B8052">
        <v>2000</v>
      </c>
      <c r="C8052" t="s">
        <v>56</v>
      </c>
      <c r="D8052" t="s">
        <v>73</v>
      </c>
      <c r="E8052" t="s">
        <v>406</v>
      </c>
      <c r="F8052">
        <v>1</v>
      </c>
    </row>
    <row r="8053" spans="1:6" x14ac:dyDescent="0.35">
      <c r="A8053" t="s">
        <v>8132</v>
      </c>
      <c r="B8053">
        <v>2000</v>
      </c>
      <c r="C8053" t="s">
        <v>56</v>
      </c>
      <c r="D8053" t="s">
        <v>73</v>
      </c>
      <c r="E8053" t="s">
        <v>406</v>
      </c>
      <c r="F8053">
        <v>1</v>
      </c>
    </row>
    <row r="8054" spans="1:6" x14ac:dyDescent="0.35">
      <c r="A8054" t="s">
        <v>8133</v>
      </c>
      <c r="B8054">
        <v>2000</v>
      </c>
      <c r="C8054" t="s">
        <v>56</v>
      </c>
      <c r="D8054" t="s">
        <v>117</v>
      </c>
      <c r="E8054" t="s">
        <v>406</v>
      </c>
      <c r="F8054">
        <v>1</v>
      </c>
    </row>
    <row r="8055" spans="1:6" x14ac:dyDescent="0.35">
      <c r="A8055" t="s">
        <v>8134</v>
      </c>
      <c r="B8055">
        <v>2000</v>
      </c>
      <c r="C8055" t="s">
        <v>56</v>
      </c>
      <c r="D8055" t="s">
        <v>73</v>
      </c>
      <c r="E8055" t="s">
        <v>406</v>
      </c>
      <c r="F8055">
        <v>1</v>
      </c>
    </row>
    <row r="8056" spans="1:6" x14ac:dyDescent="0.35">
      <c r="A8056" t="s">
        <v>8135</v>
      </c>
      <c r="B8056">
        <v>2000</v>
      </c>
      <c r="C8056" t="s">
        <v>56</v>
      </c>
      <c r="D8056" t="s">
        <v>73</v>
      </c>
      <c r="E8056" t="s">
        <v>406</v>
      </c>
      <c r="F8056">
        <v>1</v>
      </c>
    </row>
    <row r="8057" spans="1:6" x14ac:dyDescent="0.35">
      <c r="A8057" t="s">
        <v>8136</v>
      </c>
      <c r="B8057">
        <v>2000</v>
      </c>
      <c r="C8057" t="s">
        <v>56</v>
      </c>
      <c r="D8057" t="s">
        <v>73</v>
      </c>
      <c r="E8057" t="s">
        <v>406</v>
      </c>
      <c r="F8057">
        <v>1</v>
      </c>
    </row>
    <row r="8058" spans="1:6" x14ac:dyDescent="0.35">
      <c r="A8058" t="s">
        <v>8137</v>
      </c>
      <c r="B8058">
        <v>2000</v>
      </c>
      <c r="C8058" t="s">
        <v>56</v>
      </c>
      <c r="D8058" t="s">
        <v>117</v>
      </c>
      <c r="E8058" t="s">
        <v>406</v>
      </c>
      <c r="F8058">
        <v>1</v>
      </c>
    </row>
    <row r="8059" spans="1:6" x14ac:dyDescent="0.35">
      <c r="A8059" t="s">
        <v>8138</v>
      </c>
      <c r="B8059">
        <v>2000</v>
      </c>
      <c r="C8059" t="s">
        <v>56</v>
      </c>
      <c r="D8059" t="s">
        <v>73</v>
      </c>
      <c r="E8059" t="s">
        <v>406</v>
      </c>
      <c r="F8059">
        <v>1</v>
      </c>
    </row>
    <row r="8060" spans="1:6" x14ac:dyDescent="0.35">
      <c r="A8060" t="s">
        <v>8139</v>
      </c>
      <c r="B8060">
        <v>2000</v>
      </c>
      <c r="C8060" t="s">
        <v>56</v>
      </c>
      <c r="D8060" t="s">
        <v>73</v>
      </c>
      <c r="E8060" t="s">
        <v>406</v>
      </c>
      <c r="F8060">
        <v>1</v>
      </c>
    </row>
    <row r="8061" spans="1:6" x14ac:dyDescent="0.35">
      <c r="A8061" t="s">
        <v>8140</v>
      </c>
      <c r="B8061">
        <v>2000</v>
      </c>
      <c r="C8061" t="s">
        <v>56</v>
      </c>
      <c r="D8061" t="s">
        <v>73</v>
      </c>
      <c r="E8061" t="s">
        <v>406</v>
      </c>
      <c r="F8061">
        <v>1</v>
      </c>
    </row>
    <row r="8062" spans="1:6" x14ac:dyDescent="0.35">
      <c r="A8062" t="s">
        <v>8141</v>
      </c>
      <c r="B8062">
        <v>2000</v>
      </c>
      <c r="C8062" t="s">
        <v>56</v>
      </c>
      <c r="D8062" t="s">
        <v>73</v>
      </c>
      <c r="E8062" t="s">
        <v>406</v>
      </c>
      <c r="F8062">
        <v>1</v>
      </c>
    </row>
    <row r="8063" spans="1:6" x14ac:dyDescent="0.35">
      <c r="A8063" t="s">
        <v>8142</v>
      </c>
      <c r="B8063">
        <v>2000</v>
      </c>
      <c r="C8063" t="s">
        <v>56</v>
      </c>
      <c r="D8063" t="s">
        <v>73</v>
      </c>
      <c r="E8063" t="s">
        <v>406</v>
      </c>
      <c r="F8063">
        <v>1</v>
      </c>
    </row>
    <row r="8064" spans="1:6" x14ac:dyDescent="0.35">
      <c r="A8064" t="s">
        <v>8143</v>
      </c>
      <c r="B8064">
        <v>2000</v>
      </c>
      <c r="C8064" t="s">
        <v>56</v>
      </c>
      <c r="D8064" t="s">
        <v>73</v>
      </c>
      <c r="E8064" t="s">
        <v>406</v>
      </c>
      <c r="F8064">
        <v>1</v>
      </c>
    </row>
    <row r="8065" spans="1:6" x14ac:dyDescent="0.35">
      <c r="A8065" t="s">
        <v>8144</v>
      </c>
      <c r="B8065">
        <v>2000</v>
      </c>
      <c r="C8065" t="s">
        <v>56</v>
      </c>
      <c r="D8065" t="s">
        <v>73</v>
      </c>
      <c r="E8065" t="s">
        <v>406</v>
      </c>
      <c r="F8065">
        <v>1</v>
      </c>
    </row>
    <row r="8066" spans="1:6" x14ac:dyDescent="0.35">
      <c r="A8066" t="s">
        <v>8145</v>
      </c>
      <c r="B8066">
        <v>2000</v>
      </c>
      <c r="C8066" t="s">
        <v>56</v>
      </c>
      <c r="D8066" t="s">
        <v>117</v>
      </c>
      <c r="E8066" t="s">
        <v>406</v>
      </c>
      <c r="F8066">
        <v>1</v>
      </c>
    </row>
    <row r="8067" spans="1:6" x14ac:dyDescent="0.35">
      <c r="A8067" t="s">
        <v>8146</v>
      </c>
      <c r="B8067">
        <v>2000</v>
      </c>
      <c r="C8067" t="s">
        <v>56</v>
      </c>
      <c r="D8067" t="s">
        <v>73</v>
      </c>
      <c r="E8067" t="s">
        <v>406</v>
      </c>
      <c r="F8067">
        <v>1</v>
      </c>
    </row>
    <row r="8068" spans="1:6" x14ac:dyDescent="0.35">
      <c r="A8068" t="s">
        <v>8147</v>
      </c>
      <c r="B8068">
        <v>2000</v>
      </c>
      <c r="C8068" t="s">
        <v>56</v>
      </c>
      <c r="D8068" t="s">
        <v>117</v>
      </c>
      <c r="E8068" t="s">
        <v>406</v>
      </c>
      <c r="F8068">
        <v>1</v>
      </c>
    </row>
    <row r="8069" spans="1:6" x14ac:dyDescent="0.35">
      <c r="A8069" t="s">
        <v>8148</v>
      </c>
      <c r="B8069">
        <v>2000</v>
      </c>
      <c r="C8069" t="s">
        <v>56</v>
      </c>
      <c r="D8069" t="s">
        <v>117</v>
      </c>
      <c r="E8069" t="s">
        <v>406</v>
      </c>
      <c r="F8069">
        <v>1</v>
      </c>
    </row>
    <row r="8070" spans="1:6" x14ac:dyDescent="0.35">
      <c r="A8070" t="s">
        <v>8149</v>
      </c>
      <c r="B8070">
        <v>2000</v>
      </c>
      <c r="C8070" t="s">
        <v>56</v>
      </c>
      <c r="D8070" t="s">
        <v>117</v>
      </c>
      <c r="E8070" t="s">
        <v>406</v>
      </c>
      <c r="F8070">
        <v>1</v>
      </c>
    </row>
    <row r="8071" spans="1:6" x14ac:dyDescent="0.35">
      <c r="A8071" t="s">
        <v>8150</v>
      </c>
      <c r="B8071">
        <v>2000</v>
      </c>
      <c r="C8071" t="s">
        <v>56</v>
      </c>
      <c r="D8071" t="s">
        <v>117</v>
      </c>
      <c r="E8071" t="s">
        <v>406</v>
      </c>
      <c r="F8071">
        <v>1</v>
      </c>
    </row>
    <row r="8072" spans="1:6" x14ac:dyDescent="0.35">
      <c r="A8072" t="s">
        <v>8151</v>
      </c>
      <c r="B8072">
        <v>2000</v>
      </c>
      <c r="C8072" t="s">
        <v>56</v>
      </c>
      <c r="D8072" t="s">
        <v>73</v>
      </c>
      <c r="E8072" t="s">
        <v>406</v>
      </c>
      <c r="F8072">
        <v>1</v>
      </c>
    </row>
    <row r="8073" spans="1:6" x14ac:dyDescent="0.35">
      <c r="A8073" t="s">
        <v>8152</v>
      </c>
      <c r="B8073">
        <v>2000</v>
      </c>
      <c r="C8073" t="s">
        <v>56</v>
      </c>
      <c r="D8073" t="s">
        <v>117</v>
      </c>
      <c r="E8073" t="s">
        <v>406</v>
      </c>
      <c r="F8073">
        <v>1</v>
      </c>
    </row>
    <row r="8074" spans="1:6" x14ac:dyDescent="0.35">
      <c r="A8074" t="s">
        <v>8153</v>
      </c>
      <c r="B8074">
        <v>2000</v>
      </c>
      <c r="C8074" t="s">
        <v>56</v>
      </c>
      <c r="D8074" t="s">
        <v>117</v>
      </c>
      <c r="E8074" t="s">
        <v>406</v>
      </c>
      <c r="F8074">
        <v>1</v>
      </c>
    </row>
    <row r="8075" spans="1:6" x14ac:dyDescent="0.35">
      <c r="A8075" t="s">
        <v>8154</v>
      </c>
      <c r="B8075">
        <v>2000</v>
      </c>
      <c r="C8075" t="s">
        <v>56</v>
      </c>
      <c r="D8075" t="s">
        <v>73</v>
      </c>
      <c r="E8075" t="s">
        <v>406</v>
      </c>
      <c r="F8075">
        <v>1</v>
      </c>
    </row>
    <row r="8076" spans="1:6" x14ac:dyDescent="0.35">
      <c r="A8076" t="s">
        <v>8155</v>
      </c>
      <c r="B8076">
        <v>2000</v>
      </c>
      <c r="C8076" t="s">
        <v>56</v>
      </c>
      <c r="D8076" t="s">
        <v>117</v>
      </c>
      <c r="E8076" t="s">
        <v>406</v>
      </c>
      <c r="F8076">
        <v>1</v>
      </c>
    </row>
    <row r="8077" spans="1:6" x14ac:dyDescent="0.35">
      <c r="A8077" t="s">
        <v>8156</v>
      </c>
      <c r="B8077">
        <v>2000</v>
      </c>
      <c r="C8077" t="s">
        <v>56</v>
      </c>
      <c r="D8077" t="s">
        <v>73</v>
      </c>
      <c r="E8077" t="s">
        <v>406</v>
      </c>
      <c r="F8077">
        <v>1</v>
      </c>
    </row>
    <row r="8078" spans="1:6" x14ac:dyDescent="0.35">
      <c r="A8078" t="s">
        <v>8157</v>
      </c>
      <c r="B8078">
        <v>2000</v>
      </c>
      <c r="C8078" t="s">
        <v>56</v>
      </c>
      <c r="D8078" t="s">
        <v>73</v>
      </c>
      <c r="E8078" t="s">
        <v>406</v>
      </c>
      <c r="F8078">
        <v>1</v>
      </c>
    </row>
    <row r="8079" spans="1:6" x14ac:dyDescent="0.35">
      <c r="A8079" t="s">
        <v>8158</v>
      </c>
      <c r="B8079">
        <v>2000</v>
      </c>
      <c r="C8079" t="s">
        <v>56</v>
      </c>
      <c r="D8079" t="s">
        <v>73</v>
      </c>
      <c r="E8079" t="s">
        <v>406</v>
      </c>
      <c r="F8079">
        <v>1</v>
      </c>
    </row>
    <row r="8080" spans="1:6" x14ac:dyDescent="0.35">
      <c r="A8080" t="s">
        <v>8159</v>
      </c>
      <c r="B8080">
        <v>2000</v>
      </c>
      <c r="C8080" t="s">
        <v>56</v>
      </c>
      <c r="D8080" t="s">
        <v>117</v>
      </c>
      <c r="E8080" t="s">
        <v>406</v>
      </c>
      <c r="F8080">
        <v>1</v>
      </c>
    </row>
    <row r="8081" spans="1:6" x14ac:dyDescent="0.35">
      <c r="A8081" t="s">
        <v>8160</v>
      </c>
      <c r="B8081">
        <v>2000</v>
      </c>
      <c r="C8081" t="s">
        <v>56</v>
      </c>
      <c r="D8081" t="s">
        <v>73</v>
      </c>
      <c r="E8081" t="s">
        <v>406</v>
      </c>
      <c r="F8081">
        <v>1</v>
      </c>
    </row>
    <row r="8082" spans="1:6" x14ac:dyDescent="0.35">
      <c r="A8082" t="s">
        <v>8161</v>
      </c>
      <c r="B8082">
        <v>2000</v>
      </c>
      <c r="C8082" t="s">
        <v>56</v>
      </c>
      <c r="D8082" t="s">
        <v>73</v>
      </c>
      <c r="E8082" t="s">
        <v>406</v>
      </c>
      <c r="F8082">
        <v>1</v>
      </c>
    </row>
    <row r="8083" spans="1:6" x14ac:dyDescent="0.35">
      <c r="A8083" t="s">
        <v>8162</v>
      </c>
      <c r="B8083">
        <v>2000</v>
      </c>
      <c r="C8083" t="s">
        <v>56</v>
      </c>
      <c r="D8083" t="s">
        <v>73</v>
      </c>
      <c r="E8083" t="s">
        <v>406</v>
      </c>
      <c r="F8083">
        <v>1</v>
      </c>
    </row>
    <row r="8084" spans="1:6" x14ac:dyDescent="0.35">
      <c r="A8084" t="s">
        <v>8163</v>
      </c>
      <c r="B8084">
        <v>2000</v>
      </c>
      <c r="C8084" t="s">
        <v>56</v>
      </c>
      <c r="D8084" t="s">
        <v>73</v>
      </c>
      <c r="E8084" t="s">
        <v>406</v>
      </c>
      <c r="F8084">
        <v>1</v>
      </c>
    </row>
    <row r="8085" spans="1:6" x14ac:dyDescent="0.35">
      <c r="A8085" t="s">
        <v>8164</v>
      </c>
      <c r="B8085">
        <v>2000</v>
      </c>
      <c r="C8085" t="s">
        <v>56</v>
      </c>
      <c r="D8085" t="s">
        <v>73</v>
      </c>
      <c r="E8085" t="s">
        <v>406</v>
      </c>
      <c r="F8085">
        <v>1</v>
      </c>
    </row>
    <row r="8086" spans="1:6" x14ac:dyDescent="0.35">
      <c r="A8086" t="s">
        <v>8165</v>
      </c>
      <c r="B8086">
        <v>2000</v>
      </c>
      <c r="C8086" t="s">
        <v>56</v>
      </c>
      <c r="D8086" t="s">
        <v>73</v>
      </c>
      <c r="E8086" t="s">
        <v>406</v>
      </c>
      <c r="F8086">
        <v>1</v>
      </c>
    </row>
    <row r="8087" spans="1:6" x14ac:dyDescent="0.35">
      <c r="A8087" t="s">
        <v>8166</v>
      </c>
      <c r="B8087">
        <v>2000</v>
      </c>
      <c r="C8087" t="s">
        <v>56</v>
      </c>
      <c r="D8087" t="s">
        <v>117</v>
      </c>
      <c r="E8087" t="s">
        <v>406</v>
      </c>
      <c r="F8087">
        <v>1</v>
      </c>
    </row>
    <row r="8088" spans="1:6" x14ac:dyDescent="0.35">
      <c r="A8088" t="s">
        <v>8167</v>
      </c>
      <c r="B8088">
        <v>2000</v>
      </c>
      <c r="C8088" t="s">
        <v>56</v>
      </c>
      <c r="D8088" t="s">
        <v>73</v>
      </c>
      <c r="E8088" t="s">
        <v>406</v>
      </c>
      <c r="F8088">
        <v>1</v>
      </c>
    </row>
    <row r="8089" spans="1:6" x14ac:dyDescent="0.35">
      <c r="A8089" t="s">
        <v>8168</v>
      </c>
      <c r="B8089">
        <v>2000</v>
      </c>
      <c r="C8089" t="s">
        <v>56</v>
      </c>
      <c r="D8089" t="s">
        <v>117</v>
      </c>
      <c r="E8089" t="s">
        <v>406</v>
      </c>
      <c r="F8089">
        <v>1</v>
      </c>
    </row>
    <row r="8090" spans="1:6" x14ac:dyDescent="0.35">
      <c r="A8090" t="s">
        <v>8169</v>
      </c>
      <c r="B8090">
        <v>2000</v>
      </c>
      <c r="C8090" t="s">
        <v>56</v>
      </c>
      <c r="D8090" t="s">
        <v>117</v>
      </c>
      <c r="E8090" t="s">
        <v>406</v>
      </c>
      <c r="F8090">
        <v>1</v>
      </c>
    </row>
    <row r="8091" spans="1:6" x14ac:dyDescent="0.35">
      <c r="A8091" t="s">
        <v>8170</v>
      </c>
      <c r="B8091">
        <v>2000</v>
      </c>
      <c r="C8091" t="s">
        <v>56</v>
      </c>
      <c r="D8091" t="s">
        <v>73</v>
      </c>
      <c r="E8091" t="s">
        <v>406</v>
      </c>
      <c r="F8091">
        <v>1</v>
      </c>
    </row>
    <row r="8092" spans="1:6" x14ac:dyDescent="0.35">
      <c r="A8092" t="s">
        <v>8171</v>
      </c>
      <c r="B8092">
        <v>2000</v>
      </c>
      <c r="C8092" t="s">
        <v>56</v>
      </c>
      <c r="D8092" t="s">
        <v>117</v>
      </c>
      <c r="E8092" t="s">
        <v>406</v>
      </c>
      <c r="F8092">
        <v>1</v>
      </c>
    </row>
    <row r="8093" spans="1:6" x14ac:dyDescent="0.35">
      <c r="A8093" t="s">
        <v>8172</v>
      </c>
      <c r="B8093">
        <v>2000</v>
      </c>
      <c r="C8093" t="s">
        <v>56</v>
      </c>
      <c r="D8093" t="s">
        <v>73</v>
      </c>
      <c r="E8093" t="s">
        <v>406</v>
      </c>
      <c r="F8093">
        <v>1</v>
      </c>
    </row>
    <row r="8094" spans="1:6" x14ac:dyDescent="0.35">
      <c r="A8094" t="s">
        <v>8173</v>
      </c>
      <c r="B8094">
        <v>2000</v>
      </c>
      <c r="C8094" t="s">
        <v>56</v>
      </c>
      <c r="D8094" t="s">
        <v>73</v>
      </c>
      <c r="E8094" t="s">
        <v>406</v>
      </c>
      <c r="F8094">
        <v>1</v>
      </c>
    </row>
    <row r="8095" spans="1:6" x14ac:dyDescent="0.35">
      <c r="A8095" t="s">
        <v>8174</v>
      </c>
      <c r="B8095">
        <v>2000</v>
      </c>
      <c r="C8095" t="s">
        <v>54</v>
      </c>
      <c r="D8095" t="s">
        <v>73</v>
      </c>
      <c r="E8095" t="s">
        <v>484</v>
      </c>
      <c r="F8095">
        <v>1</v>
      </c>
    </row>
    <row r="8096" spans="1:6" x14ac:dyDescent="0.35">
      <c r="A8096" t="s">
        <v>8175</v>
      </c>
      <c r="B8096">
        <v>2000</v>
      </c>
      <c r="C8096" t="s">
        <v>54</v>
      </c>
      <c r="D8096" t="s">
        <v>73</v>
      </c>
      <c r="E8096" t="s">
        <v>484</v>
      </c>
      <c r="F8096">
        <v>1</v>
      </c>
    </row>
    <row r="8097" spans="1:6" x14ac:dyDescent="0.35">
      <c r="A8097" t="s">
        <v>8176</v>
      </c>
      <c r="B8097">
        <v>2000</v>
      </c>
      <c r="C8097" t="s">
        <v>56</v>
      </c>
      <c r="D8097" t="s">
        <v>73</v>
      </c>
      <c r="E8097" t="s">
        <v>74</v>
      </c>
      <c r="F8097">
        <v>1</v>
      </c>
    </row>
    <row r="8098" spans="1:6" x14ac:dyDescent="0.35">
      <c r="A8098" t="s">
        <v>8177</v>
      </c>
      <c r="B8098">
        <v>2000</v>
      </c>
      <c r="C8098" t="s">
        <v>56</v>
      </c>
      <c r="D8098" t="s">
        <v>73</v>
      </c>
      <c r="E8098" t="s">
        <v>74</v>
      </c>
      <c r="F8098">
        <v>1</v>
      </c>
    </row>
    <row r="8099" spans="1:6" x14ac:dyDescent="0.35">
      <c r="A8099" t="s">
        <v>8178</v>
      </c>
      <c r="B8099">
        <v>2000</v>
      </c>
      <c r="C8099" t="s">
        <v>56</v>
      </c>
      <c r="D8099" t="s">
        <v>117</v>
      </c>
      <c r="E8099" t="s">
        <v>74</v>
      </c>
      <c r="F8099">
        <v>1</v>
      </c>
    </row>
    <row r="8100" spans="1:6" x14ac:dyDescent="0.35">
      <c r="A8100" t="s">
        <v>8179</v>
      </c>
      <c r="B8100">
        <v>2000</v>
      </c>
      <c r="C8100" t="s">
        <v>56</v>
      </c>
      <c r="D8100" t="s">
        <v>73</v>
      </c>
      <c r="E8100" t="s">
        <v>74</v>
      </c>
      <c r="F8100">
        <v>1</v>
      </c>
    </row>
    <row r="8101" spans="1:6" x14ac:dyDescent="0.35">
      <c r="A8101" t="s">
        <v>8180</v>
      </c>
      <c r="B8101">
        <v>2000</v>
      </c>
      <c r="C8101" t="s">
        <v>56</v>
      </c>
      <c r="D8101" t="s">
        <v>73</v>
      </c>
      <c r="E8101" t="s">
        <v>74</v>
      </c>
      <c r="F8101">
        <v>1</v>
      </c>
    </row>
    <row r="8102" spans="1:6" x14ac:dyDescent="0.35">
      <c r="A8102" t="s">
        <v>8181</v>
      </c>
      <c r="B8102">
        <v>2000</v>
      </c>
      <c r="C8102" t="s">
        <v>56</v>
      </c>
      <c r="D8102" t="s">
        <v>73</v>
      </c>
      <c r="E8102" t="s">
        <v>74</v>
      </c>
      <c r="F8102">
        <v>1</v>
      </c>
    </row>
    <row r="8103" spans="1:6" x14ac:dyDescent="0.35">
      <c r="A8103" t="s">
        <v>8182</v>
      </c>
      <c r="B8103">
        <v>2000</v>
      </c>
      <c r="C8103" t="s">
        <v>55</v>
      </c>
      <c r="D8103" t="s">
        <v>73</v>
      </c>
      <c r="E8103" t="s">
        <v>74</v>
      </c>
      <c r="F8103">
        <v>1</v>
      </c>
    </row>
    <row r="8104" spans="1:6" x14ac:dyDescent="0.35">
      <c r="A8104" t="s">
        <v>8183</v>
      </c>
      <c r="B8104">
        <v>2000</v>
      </c>
      <c r="C8104" t="s">
        <v>56</v>
      </c>
      <c r="D8104" t="s">
        <v>117</v>
      </c>
      <c r="E8104" t="s">
        <v>74</v>
      </c>
      <c r="F8104">
        <v>1</v>
      </c>
    </row>
    <row r="8105" spans="1:6" x14ac:dyDescent="0.35">
      <c r="A8105" t="s">
        <v>8184</v>
      </c>
      <c r="B8105">
        <v>2000</v>
      </c>
      <c r="C8105" t="s">
        <v>56</v>
      </c>
      <c r="D8105" t="s">
        <v>73</v>
      </c>
      <c r="E8105" t="s">
        <v>74</v>
      </c>
      <c r="F8105">
        <v>1</v>
      </c>
    </row>
    <row r="8106" spans="1:6" x14ac:dyDescent="0.35">
      <c r="A8106" t="s">
        <v>8185</v>
      </c>
      <c r="B8106">
        <v>2000</v>
      </c>
      <c r="C8106" t="s">
        <v>56</v>
      </c>
      <c r="D8106" t="s">
        <v>73</v>
      </c>
      <c r="E8106" t="s">
        <v>74</v>
      </c>
      <c r="F8106">
        <v>1</v>
      </c>
    </row>
    <row r="8107" spans="1:6" x14ac:dyDescent="0.35">
      <c r="A8107" t="s">
        <v>8186</v>
      </c>
      <c r="B8107">
        <v>2000</v>
      </c>
      <c r="C8107" t="s">
        <v>56</v>
      </c>
      <c r="D8107" t="s">
        <v>73</v>
      </c>
      <c r="E8107" t="s">
        <v>74</v>
      </c>
      <c r="F8107">
        <v>1</v>
      </c>
    </row>
    <row r="8108" spans="1:6" x14ac:dyDescent="0.35">
      <c r="A8108" t="s">
        <v>8187</v>
      </c>
      <c r="B8108">
        <v>2000</v>
      </c>
      <c r="C8108" t="s">
        <v>56</v>
      </c>
      <c r="D8108" t="s">
        <v>73</v>
      </c>
      <c r="E8108" t="s">
        <v>74</v>
      </c>
      <c r="F8108">
        <v>1</v>
      </c>
    </row>
    <row r="8109" spans="1:6" x14ac:dyDescent="0.35">
      <c r="A8109" t="s">
        <v>8188</v>
      </c>
      <c r="B8109">
        <v>2000</v>
      </c>
      <c r="C8109" t="s">
        <v>56</v>
      </c>
      <c r="D8109" t="s">
        <v>117</v>
      </c>
      <c r="E8109" t="s">
        <v>74</v>
      </c>
      <c r="F8109">
        <v>1</v>
      </c>
    </row>
    <row r="8110" spans="1:6" x14ac:dyDescent="0.35">
      <c r="A8110" t="s">
        <v>8189</v>
      </c>
      <c r="B8110">
        <v>2000</v>
      </c>
      <c r="C8110" t="s">
        <v>54</v>
      </c>
      <c r="D8110" t="s">
        <v>73</v>
      </c>
      <c r="E8110" t="s">
        <v>74</v>
      </c>
      <c r="F8110">
        <v>1</v>
      </c>
    </row>
    <row r="8111" spans="1:6" x14ac:dyDescent="0.35">
      <c r="A8111" t="s">
        <v>8190</v>
      </c>
      <c r="B8111">
        <v>2000</v>
      </c>
      <c r="C8111" t="s">
        <v>54</v>
      </c>
      <c r="D8111" t="s">
        <v>73</v>
      </c>
      <c r="E8111" t="s">
        <v>74</v>
      </c>
      <c r="F8111">
        <v>1</v>
      </c>
    </row>
    <row r="8112" spans="1:6" x14ac:dyDescent="0.35">
      <c r="A8112" t="s">
        <v>8191</v>
      </c>
      <c r="B8112">
        <v>2000</v>
      </c>
      <c r="C8112" t="s">
        <v>54</v>
      </c>
      <c r="D8112" t="s">
        <v>73</v>
      </c>
      <c r="E8112" t="s">
        <v>74</v>
      </c>
      <c r="F8112">
        <v>1</v>
      </c>
    </row>
    <row r="8113" spans="1:6" x14ac:dyDescent="0.35">
      <c r="A8113" t="s">
        <v>8192</v>
      </c>
      <c r="B8113">
        <v>2000</v>
      </c>
      <c r="C8113" t="s">
        <v>55</v>
      </c>
      <c r="D8113" t="s">
        <v>73</v>
      </c>
      <c r="E8113" t="s">
        <v>74</v>
      </c>
      <c r="F8113">
        <v>1</v>
      </c>
    </row>
    <row r="8114" spans="1:6" x14ac:dyDescent="0.35">
      <c r="A8114" t="s">
        <v>8193</v>
      </c>
      <c r="B8114">
        <v>2000</v>
      </c>
      <c r="C8114" t="s">
        <v>55</v>
      </c>
      <c r="D8114" t="s">
        <v>117</v>
      </c>
      <c r="E8114" t="s">
        <v>74</v>
      </c>
      <c r="F8114">
        <v>0</v>
      </c>
    </row>
    <row r="8115" spans="1:6" x14ac:dyDescent="0.35">
      <c r="A8115" t="s">
        <v>8194</v>
      </c>
      <c r="B8115">
        <v>2000</v>
      </c>
      <c r="C8115" t="s">
        <v>56</v>
      </c>
      <c r="D8115" t="s">
        <v>117</v>
      </c>
      <c r="E8115" t="s">
        <v>74</v>
      </c>
      <c r="F8115">
        <v>1</v>
      </c>
    </row>
    <row r="8116" spans="1:6" x14ac:dyDescent="0.35">
      <c r="A8116" t="s">
        <v>8195</v>
      </c>
      <c r="B8116">
        <v>2000</v>
      </c>
      <c r="C8116" t="s">
        <v>56</v>
      </c>
      <c r="D8116" t="s">
        <v>73</v>
      </c>
      <c r="E8116" t="s">
        <v>406</v>
      </c>
      <c r="F8116">
        <v>1</v>
      </c>
    </row>
    <row r="8117" spans="1:6" x14ac:dyDescent="0.35">
      <c r="A8117" t="s">
        <v>8196</v>
      </c>
      <c r="B8117">
        <v>2000</v>
      </c>
      <c r="C8117" t="s">
        <v>56</v>
      </c>
      <c r="D8117" t="s">
        <v>73</v>
      </c>
      <c r="E8117" t="s">
        <v>406</v>
      </c>
      <c r="F8117">
        <v>1</v>
      </c>
    </row>
    <row r="8118" spans="1:6" x14ac:dyDescent="0.35">
      <c r="A8118" t="s">
        <v>8197</v>
      </c>
      <c r="B8118">
        <v>2000</v>
      </c>
      <c r="C8118" t="s">
        <v>56</v>
      </c>
      <c r="D8118" t="s">
        <v>73</v>
      </c>
      <c r="E8118" t="s">
        <v>406</v>
      </c>
      <c r="F8118">
        <v>1</v>
      </c>
    </row>
    <row r="8119" spans="1:6" x14ac:dyDescent="0.35">
      <c r="A8119" t="s">
        <v>8198</v>
      </c>
      <c r="B8119">
        <v>2000</v>
      </c>
      <c r="C8119" t="s">
        <v>56</v>
      </c>
      <c r="D8119" t="s">
        <v>73</v>
      </c>
      <c r="E8119" t="s">
        <v>406</v>
      </c>
      <c r="F8119">
        <v>1</v>
      </c>
    </row>
    <row r="8120" spans="1:6" x14ac:dyDescent="0.35">
      <c r="A8120" t="s">
        <v>8199</v>
      </c>
      <c r="B8120">
        <v>2000</v>
      </c>
      <c r="C8120" t="s">
        <v>56</v>
      </c>
      <c r="D8120" t="s">
        <v>117</v>
      </c>
      <c r="E8120" t="s">
        <v>406</v>
      </c>
      <c r="F8120">
        <v>1</v>
      </c>
    </row>
    <row r="8121" spans="1:6" x14ac:dyDescent="0.35">
      <c r="A8121" t="s">
        <v>8200</v>
      </c>
      <c r="B8121">
        <v>2000</v>
      </c>
      <c r="C8121" t="s">
        <v>56</v>
      </c>
      <c r="D8121" t="s">
        <v>73</v>
      </c>
      <c r="E8121" t="s">
        <v>406</v>
      </c>
      <c r="F8121">
        <v>1</v>
      </c>
    </row>
    <row r="8122" spans="1:6" x14ac:dyDescent="0.35">
      <c r="A8122" t="s">
        <v>8201</v>
      </c>
      <c r="B8122">
        <v>2000</v>
      </c>
      <c r="C8122" t="s">
        <v>56</v>
      </c>
      <c r="D8122" t="s">
        <v>73</v>
      </c>
      <c r="E8122" t="s">
        <v>406</v>
      </c>
      <c r="F8122">
        <v>1</v>
      </c>
    </row>
    <row r="8123" spans="1:6" x14ac:dyDescent="0.35">
      <c r="A8123" t="s">
        <v>8202</v>
      </c>
      <c r="B8123">
        <v>2000</v>
      </c>
      <c r="C8123" t="s">
        <v>56</v>
      </c>
      <c r="D8123" t="s">
        <v>73</v>
      </c>
      <c r="E8123" t="s">
        <v>406</v>
      </c>
      <c r="F8123">
        <v>1</v>
      </c>
    </row>
    <row r="8124" spans="1:6" x14ac:dyDescent="0.35">
      <c r="A8124" t="s">
        <v>8203</v>
      </c>
      <c r="B8124">
        <v>2000</v>
      </c>
      <c r="C8124" t="s">
        <v>56</v>
      </c>
      <c r="D8124" t="s">
        <v>73</v>
      </c>
      <c r="E8124" t="s">
        <v>406</v>
      </c>
      <c r="F8124">
        <v>1</v>
      </c>
    </row>
    <row r="8125" spans="1:6" x14ac:dyDescent="0.35">
      <c r="A8125" t="s">
        <v>8204</v>
      </c>
      <c r="B8125">
        <v>2000</v>
      </c>
      <c r="C8125" t="s">
        <v>56</v>
      </c>
      <c r="D8125" t="s">
        <v>117</v>
      </c>
      <c r="E8125" t="s">
        <v>406</v>
      </c>
      <c r="F8125">
        <v>1</v>
      </c>
    </row>
    <row r="8126" spans="1:6" x14ac:dyDescent="0.35">
      <c r="A8126" t="s">
        <v>8205</v>
      </c>
      <c r="B8126">
        <v>2000</v>
      </c>
      <c r="C8126" t="s">
        <v>56</v>
      </c>
      <c r="D8126" t="s">
        <v>73</v>
      </c>
      <c r="E8126" t="s">
        <v>406</v>
      </c>
      <c r="F8126">
        <v>1</v>
      </c>
    </row>
    <row r="8127" spans="1:6" x14ac:dyDescent="0.35">
      <c r="A8127" t="s">
        <v>8206</v>
      </c>
      <c r="B8127">
        <v>2000</v>
      </c>
      <c r="C8127" t="s">
        <v>56</v>
      </c>
      <c r="D8127" t="s">
        <v>73</v>
      </c>
      <c r="E8127" t="s">
        <v>406</v>
      </c>
      <c r="F8127">
        <v>1</v>
      </c>
    </row>
    <row r="8128" spans="1:6" x14ac:dyDescent="0.35">
      <c r="A8128" t="s">
        <v>8207</v>
      </c>
      <c r="B8128">
        <v>2000</v>
      </c>
      <c r="C8128" t="s">
        <v>56</v>
      </c>
      <c r="D8128" t="s">
        <v>117</v>
      </c>
      <c r="E8128" t="s">
        <v>406</v>
      </c>
      <c r="F8128">
        <v>1</v>
      </c>
    </row>
    <row r="8129" spans="1:6" x14ac:dyDescent="0.35">
      <c r="A8129" t="s">
        <v>8208</v>
      </c>
      <c r="B8129">
        <v>2000</v>
      </c>
      <c r="C8129" t="s">
        <v>56</v>
      </c>
      <c r="D8129" t="s">
        <v>117</v>
      </c>
      <c r="E8129" t="s">
        <v>406</v>
      </c>
      <c r="F8129">
        <v>1</v>
      </c>
    </row>
    <row r="8130" spans="1:6" x14ac:dyDescent="0.35">
      <c r="A8130" t="s">
        <v>8209</v>
      </c>
      <c r="B8130">
        <v>2000</v>
      </c>
      <c r="C8130" t="s">
        <v>56</v>
      </c>
      <c r="D8130" t="s">
        <v>73</v>
      </c>
      <c r="E8130" t="s">
        <v>406</v>
      </c>
      <c r="F8130">
        <v>1</v>
      </c>
    </row>
    <row r="8131" spans="1:6" x14ac:dyDescent="0.35">
      <c r="A8131" t="s">
        <v>8210</v>
      </c>
      <c r="B8131">
        <v>2000</v>
      </c>
      <c r="C8131" t="s">
        <v>56</v>
      </c>
      <c r="D8131" t="s">
        <v>117</v>
      </c>
      <c r="E8131" t="s">
        <v>406</v>
      </c>
      <c r="F8131">
        <v>1</v>
      </c>
    </row>
    <row r="8132" spans="1:6" x14ac:dyDescent="0.35">
      <c r="A8132" t="s">
        <v>8211</v>
      </c>
      <c r="B8132">
        <v>2000</v>
      </c>
      <c r="C8132" t="s">
        <v>56</v>
      </c>
      <c r="D8132" t="s">
        <v>117</v>
      </c>
      <c r="E8132" t="s">
        <v>406</v>
      </c>
      <c r="F8132">
        <v>1</v>
      </c>
    </row>
    <row r="8133" spans="1:6" x14ac:dyDescent="0.35">
      <c r="A8133" t="s">
        <v>8212</v>
      </c>
      <c r="B8133">
        <v>2000</v>
      </c>
      <c r="C8133" t="s">
        <v>56</v>
      </c>
      <c r="D8133" t="s">
        <v>117</v>
      </c>
      <c r="E8133" t="s">
        <v>406</v>
      </c>
      <c r="F8133">
        <v>1</v>
      </c>
    </row>
    <row r="8134" spans="1:6" x14ac:dyDescent="0.35">
      <c r="A8134" t="s">
        <v>8213</v>
      </c>
      <c r="B8134">
        <v>2000</v>
      </c>
      <c r="C8134" t="s">
        <v>56</v>
      </c>
      <c r="D8134" t="s">
        <v>73</v>
      </c>
      <c r="E8134" t="s">
        <v>406</v>
      </c>
      <c r="F8134">
        <v>1</v>
      </c>
    </row>
    <row r="8135" spans="1:6" x14ac:dyDescent="0.35">
      <c r="A8135" t="s">
        <v>8214</v>
      </c>
      <c r="B8135">
        <v>2000</v>
      </c>
      <c r="C8135" t="s">
        <v>56</v>
      </c>
      <c r="D8135" t="s">
        <v>73</v>
      </c>
      <c r="E8135" t="s">
        <v>406</v>
      </c>
      <c r="F8135">
        <v>1</v>
      </c>
    </row>
    <row r="8136" spans="1:6" x14ac:dyDescent="0.35">
      <c r="A8136" t="s">
        <v>8215</v>
      </c>
      <c r="B8136">
        <v>2000</v>
      </c>
      <c r="C8136" t="s">
        <v>56</v>
      </c>
      <c r="D8136" t="s">
        <v>117</v>
      </c>
      <c r="E8136" t="s">
        <v>406</v>
      </c>
      <c r="F8136">
        <v>1</v>
      </c>
    </row>
    <row r="8137" spans="1:6" x14ac:dyDescent="0.35">
      <c r="A8137" t="s">
        <v>8216</v>
      </c>
      <c r="B8137">
        <v>2000</v>
      </c>
      <c r="C8137" t="s">
        <v>55</v>
      </c>
      <c r="D8137" t="s">
        <v>73</v>
      </c>
      <c r="E8137" t="s">
        <v>406</v>
      </c>
      <c r="F8137">
        <v>1</v>
      </c>
    </row>
    <row r="8138" spans="1:6" x14ac:dyDescent="0.35">
      <c r="A8138" t="s">
        <v>8217</v>
      </c>
      <c r="B8138">
        <v>2000</v>
      </c>
      <c r="C8138" t="s">
        <v>54</v>
      </c>
      <c r="D8138" t="s">
        <v>73</v>
      </c>
      <c r="E8138" t="s">
        <v>74</v>
      </c>
      <c r="F8138">
        <v>1</v>
      </c>
    </row>
    <row r="8139" spans="1:6" x14ac:dyDescent="0.35">
      <c r="A8139" t="s">
        <v>8218</v>
      </c>
      <c r="B8139">
        <v>2000</v>
      </c>
      <c r="C8139" t="s">
        <v>54</v>
      </c>
      <c r="D8139" t="s">
        <v>117</v>
      </c>
      <c r="E8139" t="s">
        <v>74</v>
      </c>
      <c r="F8139">
        <v>0</v>
      </c>
    </row>
    <row r="8140" spans="1:6" x14ac:dyDescent="0.35">
      <c r="A8140" t="s">
        <v>8219</v>
      </c>
      <c r="B8140">
        <v>2000</v>
      </c>
      <c r="C8140" t="s">
        <v>54</v>
      </c>
      <c r="D8140" t="s">
        <v>73</v>
      </c>
      <c r="E8140" t="s">
        <v>74</v>
      </c>
      <c r="F8140">
        <v>1</v>
      </c>
    </row>
    <row r="8141" spans="1:6" x14ac:dyDescent="0.35">
      <c r="A8141" t="s">
        <v>8220</v>
      </c>
      <c r="B8141">
        <v>2000</v>
      </c>
      <c r="C8141" t="s">
        <v>56</v>
      </c>
      <c r="D8141" t="s">
        <v>73</v>
      </c>
      <c r="E8141" t="s">
        <v>74</v>
      </c>
      <c r="F8141">
        <v>1</v>
      </c>
    </row>
    <row r="8142" spans="1:6" x14ac:dyDescent="0.35">
      <c r="A8142" t="s">
        <v>8221</v>
      </c>
      <c r="B8142">
        <v>2000</v>
      </c>
      <c r="C8142" t="s">
        <v>56</v>
      </c>
      <c r="D8142" t="s">
        <v>117</v>
      </c>
      <c r="E8142" t="s">
        <v>74</v>
      </c>
      <c r="F8142">
        <v>1</v>
      </c>
    </row>
    <row r="8143" spans="1:6" x14ac:dyDescent="0.35">
      <c r="A8143" t="s">
        <v>8222</v>
      </c>
      <c r="B8143">
        <v>2000</v>
      </c>
      <c r="C8143" t="s">
        <v>56</v>
      </c>
      <c r="D8143" t="s">
        <v>73</v>
      </c>
      <c r="E8143" t="s">
        <v>74</v>
      </c>
      <c r="F8143">
        <v>1</v>
      </c>
    </row>
    <row r="8144" spans="1:6" x14ac:dyDescent="0.35">
      <c r="A8144" t="s">
        <v>8223</v>
      </c>
      <c r="B8144">
        <v>2000</v>
      </c>
      <c r="C8144" t="s">
        <v>54</v>
      </c>
      <c r="D8144" t="s">
        <v>73</v>
      </c>
      <c r="E8144" t="s">
        <v>74</v>
      </c>
      <c r="F8144">
        <v>1</v>
      </c>
    </row>
    <row r="8145" spans="1:6" x14ac:dyDescent="0.35">
      <c r="A8145" t="s">
        <v>8224</v>
      </c>
      <c r="B8145">
        <v>2000</v>
      </c>
      <c r="C8145" t="s">
        <v>56</v>
      </c>
      <c r="D8145" t="s">
        <v>73</v>
      </c>
      <c r="E8145" t="s">
        <v>74</v>
      </c>
      <c r="F8145">
        <v>1</v>
      </c>
    </row>
    <row r="8146" spans="1:6" x14ac:dyDescent="0.35">
      <c r="A8146" t="s">
        <v>8225</v>
      </c>
      <c r="B8146">
        <v>2000</v>
      </c>
      <c r="C8146" t="s">
        <v>56</v>
      </c>
      <c r="D8146" t="s">
        <v>441</v>
      </c>
      <c r="E8146" t="s">
        <v>74</v>
      </c>
      <c r="F8146">
        <v>1</v>
      </c>
    </row>
    <row r="8147" spans="1:6" x14ac:dyDescent="0.35">
      <c r="A8147" t="s">
        <v>8226</v>
      </c>
      <c r="B8147">
        <v>2000</v>
      </c>
      <c r="C8147" t="s">
        <v>56</v>
      </c>
      <c r="D8147" t="s">
        <v>73</v>
      </c>
      <c r="E8147" t="s">
        <v>74</v>
      </c>
      <c r="F8147">
        <v>1</v>
      </c>
    </row>
    <row r="8148" spans="1:6" x14ac:dyDescent="0.35">
      <c r="A8148" t="s">
        <v>8227</v>
      </c>
      <c r="B8148">
        <v>2000</v>
      </c>
      <c r="C8148" t="s">
        <v>56</v>
      </c>
      <c r="D8148" t="s">
        <v>441</v>
      </c>
      <c r="E8148" t="s">
        <v>74</v>
      </c>
      <c r="F8148">
        <v>1</v>
      </c>
    </row>
    <row r="8149" spans="1:6" x14ac:dyDescent="0.35">
      <c r="A8149" t="s">
        <v>8228</v>
      </c>
      <c r="B8149">
        <v>2000</v>
      </c>
      <c r="C8149" t="s">
        <v>54</v>
      </c>
      <c r="D8149" t="s">
        <v>73</v>
      </c>
      <c r="E8149" t="s">
        <v>76</v>
      </c>
      <c r="F8149">
        <v>1</v>
      </c>
    </row>
    <row r="8150" spans="1:6" x14ac:dyDescent="0.35">
      <c r="A8150" t="s">
        <v>8229</v>
      </c>
      <c r="B8150">
        <v>2000</v>
      </c>
      <c r="C8150" t="s">
        <v>56</v>
      </c>
      <c r="D8150" t="s">
        <v>73</v>
      </c>
      <c r="E8150" t="s">
        <v>76</v>
      </c>
      <c r="F8150">
        <v>1</v>
      </c>
    </row>
    <row r="8151" spans="1:6" x14ac:dyDescent="0.35">
      <c r="A8151" t="s">
        <v>8230</v>
      </c>
      <c r="B8151">
        <v>2000</v>
      </c>
      <c r="C8151" t="s">
        <v>56</v>
      </c>
      <c r="D8151" t="s">
        <v>73</v>
      </c>
      <c r="E8151" t="s">
        <v>76</v>
      </c>
      <c r="F8151">
        <v>1</v>
      </c>
    </row>
    <row r="8152" spans="1:6" x14ac:dyDescent="0.35">
      <c r="A8152" t="s">
        <v>8231</v>
      </c>
      <c r="B8152">
        <v>2000</v>
      </c>
      <c r="C8152" t="s">
        <v>56</v>
      </c>
      <c r="D8152" t="s">
        <v>117</v>
      </c>
      <c r="E8152" t="s">
        <v>76</v>
      </c>
      <c r="F8152">
        <v>1</v>
      </c>
    </row>
    <row r="8153" spans="1:6" x14ac:dyDescent="0.35">
      <c r="A8153" t="s">
        <v>8232</v>
      </c>
      <c r="B8153">
        <v>2000</v>
      </c>
      <c r="C8153" t="s">
        <v>55</v>
      </c>
      <c r="D8153" t="s">
        <v>73</v>
      </c>
      <c r="E8153" t="s">
        <v>76</v>
      </c>
      <c r="F8153">
        <v>1</v>
      </c>
    </row>
    <row r="8154" spans="1:6" x14ac:dyDescent="0.35">
      <c r="A8154" t="s">
        <v>8233</v>
      </c>
      <c r="B8154">
        <v>2000</v>
      </c>
      <c r="C8154" t="s">
        <v>56</v>
      </c>
      <c r="D8154" t="s">
        <v>117</v>
      </c>
      <c r="E8154" t="s">
        <v>76</v>
      </c>
      <c r="F8154">
        <v>1</v>
      </c>
    </row>
    <row r="8155" spans="1:6" x14ac:dyDescent="0.35">
      <c r="A8155" t="s">
        <v>8234</v>
      </c>
      <c r="B8155">
        <v>2000</v>
      </c>
      <c r="C8155" t="s">
        <v>56</v>
      </c>
      <c r="D8155" t="s">
        <v>117</v>
      </c>
      <c r="E8155" t="s">
        <v>76</v>
      </c>
      <c r="F8155">
        <v>1</v>
      </c>
    </row>
    <row r="8156" spans="1:6" x14ac:dyDescent="0.35">
      <c r="A8156" t="s">
        <v>8235</v>
      </c>
      <c r="B8156">
        <v>2000</v>
      </c>
      <c r="C8156" t="s">
        <v>56</v>
      </c>
      <c r="D8156" t="s">
        <v>73</v>
      </c>
      <c r="E8156" t="s">
        <v>76</v>
      </c>
      <c r="F8156">
        <v>1</v>
      </c>
    </row>
    <row r="8157" spans="1:6" x14ac:dyDescent="0.35">
      <c r="A8157" t="s">
        <v>8236</v>
      </c>
      <c r="B8157">
        <v>2000</v>
      </c>
      <c r="C8157" t="s">
        <v>56</v>
      </c>
      <c r="D8157" t="s">
        <v>73</v>
      </c>
      <c r="E8157" t="s">
        <v>76</v>
      </c>
      <c r="F8157">
        <v>1</v>
      </c>
    </row>
    <row r="8158" spans="1:6" x14ac:dyDescent="0.35">
      <c r="A8158" t="s">
        <v>8237</v>
      </c>
      <c r="B8158">
        <v>2000</v>
      </c>
      <c r="C8158" t="s">
        <v>56</v>
      </c>
      <c r="D8158" t="s">
        <v>117</v>
      </c>
      <c r="E8158" t="s">
        <v>76</v>
      </c>
      <c r="F8158">
        <v>1</v>
      </c>
    </row>
    <row r="8159" spans="1:6" x14ac:dyDescent="0.35">
      <c r="A8159" t="s">
        <v>8238</v>
      </c>
      <c r="B8159">
        <v>2000</v>
      </c>
      <c r="C8159" t="s">
        <v>56</v>
      </c>
      <c r="D8159" t="s">
        <v>117</v>
      </c>
      <c r="E8159" t="s">
        <v>76</v>
      </c>
      <c r="F8159">
        <v>1</v>
      </c>
    </row>
    <row r="8160" spans="1:6" x14ac:dyDescent="0.35">
      <c r="A8160" t="s">
        <v>8239</v>
      </c>
      <c r="B8160">
        <v>2000</v>
      </c>
      <c r="C8160" t="s">
        <v>56</v>
      </c>
      <c r="D8160" t="s">
        <v>73</v>
      </c>
      <c r="E8160" t="s">
        <v>76</v>
      </c>
      <c r="F8160">
        <v>1</v>
      </c>
    </row>
    <row r="8161" spans="1:6" x14ac:dyDescent="0.35">
      <c r="A8161" t="s">
        <v>8240</v>
      </c>
      <c r="B8161">
        <v>2000</v>
      </c>
      <c r="C8161" t="s">
        <v>56</v>
      </c>
      <c r="D8161" t="s">
        <v>73</v>
      </c>
      <c r="E8161" t="s">
        <v>76</v>
      </c>
      <c r="F8161">
        <v>1</v>
      </c>
    </row>
    <row r="8162" spans="1:6" x14ac:dyDescent="0.35">
      <c r="A8162" t="s">
        <v>8241</v>
      </c>
      <c r="B8162">
        <v>2000</v>
      </c>
      <c r="C8162" t="s">
        <v>56</v>
      </c>
      <c r="D8162" t="s">
        <v>117</v>
      </c>
      <c r="E8162" t="s">
        <v>76</v>
      </c>
      <c r="F8162">
        <v>1</v>
      </c>
    </row>
    <row r="8163" spans="1:6" x14ac:dyDescent="0.35">
      <c r="A8163" t="s">
        <v>8242</v>
      </c>
      <c r="B8163">
        <v>2000</v>
      </c>
      <c r="C8163" t="s">
        <v>56</v>
      </c>
      <c r="D8163" t="s">
        <v>117</v>
      </c>
      <c r="E8163" t="s">
        <v>76</v>
      </c>
      <c r="F8163">
        <v>1</v>
      </c>
    </row>
    <row r="8164" spans="1:6" x14ac:dyDescent="0.35">
      <c r="A8164" t="s">
        <v>8243</v>
      </c>
      <c r="B8164">
        <v>2000</v>
      </c>
      <c r="C8164" t="s">
        <v>56</v>
      </c>
      <c r="D8164" t="s">
        <v>117</v>
      </c>
      <c r="E8164" t="s">
        <v>76</v>
      </c>
      <c r="F8164">
        <v>1</v>
      </c>
    </row>
    <row r="8165" spans="1:6" x14ac:dyDescent="0.35">
      <c r="A8165" t="s">
        <v>8244</v>
      </c>
      <c r="B8165">
        <v>2000</v>
      </c>
      <c r="C8165" t="s">
        <v>56</v>
      </c>
      <c r="D8165" t="s">
        <v>117</v>
      </c>
      <c r="E8165" t="s">
        <v>76</v>
      </c>
      <c r="F8165">
        <v>1</v>
      </c>
    </row>
    <row r="8166" spans="1:6" x14ac:dyDescent="0.35">
      <c r="A8166" t="s">
        <v>8245</v>
      </c>
      <c r="B8166">
        <v>2000</v>
      </c>
      <c r="C8166" t="s">
        <v>55</v>
      </c>
      <c r="D8166" t="s">
        <v>73</v>
      </c>
      <c r="E8166" t="s">
        <v>76</v>
      </c>
      <c r="F8166">
        <v>1</v>
      </c>
    </row>
    <row r="8167" spans="1:6" x14ac:dyDescent="0.35">
      <c r="A8167" t="s">
        <v>8246</v>
      </c>
      <c r="B8167">
        <v>2000</v>
      </c>
      <c r="C8167" t="s">
        <v>56</v>
      </c>
      <c r="D8167" t="s">
        <v>117</v>
      </c>
      <c r="E8167" t="s">
        <v>76</v>
      </c>
      <c r="F8167">
        <v>1</v>
      </c>
    </row>
    <row r="8168" spans="1:6" x14ac:dyDescent="0.35">
      <c r="A8168" t="s">
        <v>8247</v>
      </c>
      <c r="B8168">
        <v>2000</v>
      </c>
      <c r="C8168" t="s">
        <v>56</v>
      </c>
      <c r="D8168" t="s">
        <v>73</v>
      </c>
      <c r="E8168" t="s">
        <v>76</v>
      </c>
      <c r="F8168">
        <v>1</v>
      </c>
    </row>
    <row r="8169" spans="1:6" x14ac:dyDescent="0.35">
      <c r="A8169" t="s">
        <v>8248</v>
      </c>
      <c r="B8169">
        <v>2000</v>
      </c>
      <c r="C8169" t="s">
        <v>56</v>
      </c>
      <c r="D8169" t="s">
        <v>73</v>
      </c>
      <c r="E8169" t="s">
        <v>76</v>
      </c>
      <c r="F8169">
        <v>1</v>
      </c>
    </row>
    <row r="8170" spans="1:6" x14ac:dyDescent="0.35">
      <c r="A8170" t="s">
        <v>8249</v>
      </c>
      <c r="B8170">
        <v>2000</v>
      </c>
      <c r="C8170" t="s">
        <v>56</v>
      </c>
      <c r="D8170" t="s">
        <v>73</v>
      </c>
      <c r="E8170" t="s">
        <v>76</v>
      </c>
      <c r="F8170">
        <v>1</v>
      </c>
    </row>
    <row r="8171" spans="1:6" x14ac:dyDescent="0.35">
      <c r="A8171" t="s">
        <v>8250</v>
      </c>
      <c r="B8171">
        <v>2000</v>
      </c>
      <c r="C8171" t="s">
        <v>56</v>
      </c>
      <c r="D8171" t="s">
        <v>441</v>
      </c>
      <c r="E8171" t="s">
        <v>76</v>
      </c>
      <c r="F8171">
        <v>1</v>
      </c>
    </row>
    <row r="8172" spans="1:6" x14ac:dyDescent="0.35">
      <c r="A8172" t="s">
        <v>8251</v>
      </c>
      <c r="B8172">
        <v>2000</v>
      </c>
      <c r="C8172" t="s">
        <v>56</v>
      </c>
      <c r="D8172" t="s">
        <v>73</v>
      </c>
      <c r="E8172" t="s">
        <v>76</v>
      </c>
      <c r="F8172">
        <v>1</v>
      </c>
    </row>
    <row r="8173" spans="1:6" x14ac:dyDescent="0.35">
      <c r="A8173" t="s">
        <v>8252</v>
      </c>
      <c r="B8173">
        <v>2000</v>
      </c>
      <c r="C8173" t="s">
        <v>54</v>
      </c>
      <c r="D8173" t="s">
        <v>73</v>
      </c>
      <c r="E8173" t="s">
        <v>76</v>
      </c>
      <c r="F8173">
        <v>1</v>
      </c>
    </row>
    <row r="8174" spans="1:6" x14ac:dyDescent="0.35">
      <c r="A8174" t="s">
        <v>8253</v>
      </c>
      <c r="B8174">
        <v>2000</v>
      </c>
      <c r="C8174" t="s">
        <v>56</v>
      </c>
      <c r="D8174" t="s">
        <v>117</v>
      </c>
      <c r="E8174" t="s">
        <v>76</v>
      </c>
      <c r="F8174">
        <v>1</v>
      </c>
    </row>
    <row r="8175" spans="1:6" x14ac:dyDescent="0.35">
      <c r="A8175" t="s">
        <v>8254</v>
      </c>
      <c r="B8175">
        <v>2000</v>
      </c>
      <c r="C8175" t="s">
        <v>56</v>
      </c>
      <c r="D8175" t="s">
        <v>73</v>
      </c>
      <c r="E8175" t="s">
        <v>76</v>
      </c>
      <c r="F8175">
        <v>1</v>
      </c>
    </row>
    <row r="8176" spans="1:6" x14ac:dyDescent="0.35">
      <c r="A8176" t="s">
        <v>8255</v>
      </c>
      <c r="B8176">
        <v>2000</v>
      </c>
      <c r="C8176" t="s">
        <v>56</v>
      </c>
      <c r="D8176" t="s">
        <v>73</v>
      </c>
      <c r="E8176" t="s">
        <v>76</v>
      </c>
      <c r="F8176">
        <v>1</v>
      </c>
    </row>
    <row r="8177" spans="1:6" x14ac:dyDescent="0.35">
      <c r="A8177" t="s">
        <v>8256</v>
      </c>
      <c r="B8177">
        <v>2000</v>
      </c>
      <c r="C8177" t="s">
        <v>56</v>
      </c>
      <c r="D8177" t="s">
        <v>73</v>
      </c>
      <c r="E8177" t="s">
        <v>76</v>
      </c>
      <c r="F8177">
        <v>1</v>
      </c>
    </row>
    <row r="8178" spans="1:6" x14ac:dyDescent="0.35">
      <c r="A8178" t="s">
        <v>8257</v>
      </c>
      <c r="B8178">
        <v>2000</v>
      </c>
      <c r="C8178" t="s">
        <v>54</v>
      </c>
      <c r="D8178" t="s">
        <v>73</v>
      </c>
      <c r="E8178" t="s">
        <v>76</v>
      </c>
      <c r="F8178">
        <v>1</v>
      </c>
    </row>
    <row r="8179" spans="1:6" x14ac:dyDescent="0.35">
      <c r="A8179" t="s">
        <v>8258</v>
      </c>
      <c r="B8179">
        <v>2000</v>
      </c>
      <c r="C8179" t="s">
        <v>54</v>
      </c>
      <c r="D8179" t="s">
        <v>73</v>
      </c>
      <c r="E8179" t="s">
        <v>76</v>
      </c>
      <c r="F8179">
        <v>1</v>
      </c>
    </row>
    <row r="8180" spans="1:6" x14ac:dyDescent="0.35">
      <c r="A8180" t="s">
        <v>8259</v>
      </c>
      <c r="B8180">
        <v>2000</v>
      </c>
      <c r="C8180" t="s">
        <v>56</v>
      </c>
      <c r="D8180" t="s">
        <v>73</v>
      </c>
      <c r="E8180" t="s">
        <v>76</v>
      </c>
      <c r="F8180">
        <v>1</v>
      </c>
    </row>
    <row r="8181" spans="1:6" x14ac:dyDescent="0.35">
      <c r="A8181" t="s">
        <v>8260</v>
      </c>
      <c r="B8181">
        <v>2000</v>
      </c>
      <c r="C8181" t="s">
        <v>56</v>
      </c>
      <c r="D8181" t="s">
        <v>73</v>
      </c>
      <c r="E8181" t="s">
        <v>76</v>
      </c>
      <c r="F8181">
        <v>1</v>
      </c>
    </row>
    <row r="8182" spans="1:6" x14ac:dyDescent="0.35">
      <c r="A8182" t="s">
        <v>8261</v>
      </c>
      <c r="B8182">
        <v>2000</v>
      </c>
      <c r="C8182" t="s">
        <v>56</v>
      </c>
      <c r="D8182" t="s">
        <v>73</v>
      </c>
      <c r="E8182" t="s">
        <v>76</v>
      </c>
      <c r="F8182">
        <v>1</v>
      </c>
    </row>
    <row r="8183" spans="1:6" x14ac:dyDescent="0.35">
      <c r="A8183" t="s">
        <v>8262</v>
      </c>
      <c r="B8183">
        <v>2000</v>
      </c>
      <c r="C8183" t="s">
        <v>56</v>
      </c>
      <c r="D8183" t="s">
        <v>117</v>
      </c>
      <c r="E8183" t="s">
        <v>76</v>
      </c>
      <c r="F8183">
        <v>1</v>
      </c>
    </row>
    <row r="8184" spans="1:6" x14ac:dyDescent="0.35">
      <c r="A8184" t="s">
        <v>8263</v>
      </c>
      <c r="B8184">
        <v>2000</v>
      </c>
      <c r="C8184" t="s">
        <v>55</v>
      </c>
      <c r="D8184" t="s">
        <v>73</v>
      </c>
      <c r="E8184" t="s">
        <v>76</v>
      </c>
      <c r="F8184">
        <v>1</v>
      </c>
    </row>
    <row r="8185" spans="1:6" x14ac:dyDescent="0.35">
      <c r="A8185" t="s">
        <v>8264</v>
      </c>
      <c r="B8185">
        <v>2000</v>
      </c>
      <c r="C8185" t="s">
        <v>55</v>
      </c>
      <c r="D8185" t="s">
        <v>73</v>
      </c>
      <c r="E8185" t="s">
        <v>76</v>
      </c>
      <c r="F8185">
        <v>1</v>
      </c>
    </row>
    <row r="8186" spans="1:6" x14ac:dyDescent="0.35">
      <c r="A8186" t="s">
        <v>8265</v>
      </c>
      <c r="B8186">
        <v>2000</v>
      </c>
      <c r="C8186" t="s">
        <v>56</v>
      </c>
      <c r="D8186" t="s">
        <v>117</v>
      </c>
      <c r="E8186" t="s">
        <v>76</v>
      </c>
      <c r="F8186">
        <v>1</v>
      </c>
    </row>
    <row r="8187" spans="1:6" x14ac:dyDescent="0.35">
      <c r="A8187" t="s">
        <v>8266</v>
      </c>
      <c r="B8187">
        <v>2000</v>
      </c>
      <c r="C8187" t="s">
        <v>54</v>
      </c>
      <c r="D8187" t="s">
        <v>73</v>
      </c>
      <c r="E8187" t="s">
        <v>406</v>
      </c>
      <c r="F8187">
        <v>1</v>
      </c>
    </row>
    <row r="8188" spans="1:6" x14ac:dyDescent="0.35">
      <c r="A8188" t="s">
        <v>8267</v>
      </c>
      <c r="B8188">
        <v>2000</v>
      </c>
      <c r="C8188" t="s">
        <v>54</v>
      </c>
      <c r="D8188" t="s">
        <v>73</v>
      </c>
      <c r="E8188" t="s">
        <v>406</v>
      </c>
      <c r="F8188">
        <v>1</v>
      </c>
    </row>
    <row r="8189" spans="1:6" x14ac:dyDescent="0.35">
      <c r="A8189" t="s">
        <v>8268</v>
      </c>
      <c r="B8189">
        <v>2000</v>
      </c>
      <c r="C8189" t="s">
        <v>56</v>
      </c>
      <c r="D8189" t="s">
        <v>117</v>
      </c>
      <c r="E8189" t="s">
        <v>406</v>
      </c>
      <c r="F8189">
        <v>1</v>
      </c>
    </row>
    <row r="8190" spans="1:6" x14ac:dyDescent="0.35">
      <c r="A8190" t="s">
        <v>8269</v>
      </c>
      <c r="B8190">
        <v>2000</v>
      </c>
      <c r="C8190" t="s">
        <v>56</v>
      </c>
      <c r="D8190" t="s">
        <v>117</v>
      </c>
      <c r="E8190" t="s">
        <v>406</v>
      </c>
      <c r="F8190">
        <v>1</v>
      </c>
    </row>
    <row r="8191" spans="1:6" x14ac:dyDescent="0.35">
      <c r="A8191" t="s">
        <v>8270</v>
      </c>
      <c r="B8191">
        <v>2000</v>
      </c>
      <c r="C8191" t="s">
        <v>56</v>
      </c>
      <c r="D8191" t="s">
        <v>73</v>
      </c>
      <c r="E8191" t="s">
        <v>406</v>
      </c>
      <c r="F8191">
        <v>1</v>
      </c>
    </row>
    <row r="8192" spans="1:6" x14ac:dyDescent="0.35">
      <c r="A8192" t="s">
        <v>8271</v>
      </c>
      <c r="B8192">
        <v>2000</v>
      </c>
      <c r="C8192" t="s">
        <v>56</v>
      </c>
      <c r="D8192" t="s">
        <v>73</v>
      </c>
      <c r="E8192" t="s">
        <v>406</v>
      </c>
      <c r="F8192">
        <v>1</v>
      </c>
    </row>
    <row r="8193" spans="1:6" x14ac:dyDescent="0.35">
      <c r="A8193" t="s">
        <v>8272</v>
      </c>
      <c r="B8193">
        <v>2000</v>
      </c>
      <c r="C8193" t="s">
        <v>56</v>
      </c>
      <c r="D8193" t="s">
        <v>117</v>
      </c>
      <c r="E8193" t="s">
        <v>406</v>
      </c>
      <c r="F8193">
        <v>1</v>
      </c>
    </row>
    <row r="8194" spans="1:6" x14ac:dyDescent="0.35">
      <c r="A8194" t="s">
        <v>8273</v>
      </c>
      <c r="B8194">
        <v>2000</v>
      </c>
      <c r="C8194" t="s">
        <v>56</v>
      </c>
      <c r="D8194" t="s">
        <v>73</v>
      </c>
      <c r="E8194" t="s">
        <v>406</v>
      </c>
      <c r="F8194">
        <v>1</v>
      </c>
    </row>
    <row r="8195" spans="1:6" x14ac:dyDescent="0.35">
      <c r="A8195" t="s">
        <v>8274</v>
      </c>
      <c r="B8195">
        <v>2000</v>
      </c>
      <c r="C8195" t="s">
        <v>56</v>
      </c>
      <c r="D8195" t="s">
        <v>73</v>
      </c>
      <c r="E8195" t="s">
        <v>406</v>
      </c>
      <c r="F8195">
        <v>1</v>
      </c>
    </row>
    <row r="8196" spans="1:6" x14ac:dyDescent="0.35">
      <c r="A8196" t="s">
        <v>8275</v>
      </c>
      <c r="B8196">
        <v>2000</v>
      </c>
      <c r="C8196" t="s">
        <v>54</v>
      </c>
      <c r="D8196" t="s">
        <v>73</v>
      </c>
      <c r="E8196" t="s">
        <v>406</v>
      </c>
      <c r="F8196">
        <v>1</v>
      </c>
    </row>
    <row r="8197" spans="1:6" x14ac:dyDescent="0.35">
      <c r="A8197" t="s">
        <v>8276</v>
      </c>
      <c r="B8197">
        <v>2000</v>
      </c>
      <c r="C8197" t="s">
        <v>55</v>
      </c>
      <c r="D8197" t="s">
        <v>117</v>
      </c>
      <c r="E8197" t="s">
        <v>406</v>
      </c>
      <c r="F8197">
        <v>0</v>
      </c>
    </row>
    <row r="8198" spans="1:6" x14ac:dyDescent="0.35">
      <c r="A8198" t="s">
        <v>8277</v>
      </c>
      <c r="B8198">
        <v>2000</v>
      </c>
      <c r="C8198" t="s">
        <v>54</v>
      </c>
      <c r="D8198" t="s">
        <v>117</v>
      </c>
      <c r="E8198" t="s">
        <v>406</v>
      </c>
      <c r="F8198">
        <v>0</v>
      </c>
    </row>
    <row r="8199" spans="1:6" x14ac:dyDescent="0.35">
      <c r="A8199" t="s">
        <v>8278</v>
      </c>
      <c r="B8199">
        <v>2000</v>
      </c>
      <c r="C8199" t="s">
        <v>55</v>
      </c>
      <c r="D8199" t="s">
        <v>73</v>
      </c>
      <c r="E8199" t="s">
        <v>406</v>
      </c>
      <c r="F8199">
        <v>1</v>
      </c>
    </row>
    <row r="8200" spans="1:6" x14ac:dyDescent="0.35">
      <c r="A8200" t="s">
        <v>8279</v>
      </c>
      <c r="B8200">
        <v>2000</v>
      </c>
      <c r="C8200" t="s">
        <v>55</v>
      </c>
      <c r="D8200" t="s">
        <v>117</v>
      </c>
      <c r="E8200" t="s">
        <v>406</v>
      </c>
      <c r="F8200">
        <v>0</v>
      </c>
    </row>
    <row r="8201" spans="1:6" x14ac:dyDescent="0.35">
      <c r="A8201" t="s">
        <v>8280</v>
      </c>
      <c r="B8201">
        <v>2000</v>
      </c>
      <c r="C8201" t="s">
        <v>54</v>
      </c>
      <c r="D8201" t="s">
        <v>73</v>
      </c>
      <c r="E8201" t="s">
        <v>406</v>
      </c>
      <c r="F8201">
        <v>1</v>
      </c>
    </row>
    <row r="8202" spans="1:6" x14ac:dyDescent="0.35">
      <c r="A8202" t="s">
        <v>8281</v>
      </c>
      <c r="B8202">
        <v>2000</v>
      </c>
      <c r="C8202" t="s">
        <v>55</v>
      </c>
      <c r="D8202" t="s">
        <v>117</v>
      </c>
      <c r="E8202" t="s">
        <v>406</v>
      </c>
      <c r="F8202">
        <v>0</v>
      </c>
    </row>
    <row r="8203" spans="1:6" x14ac:dyDescent="0.35">
      <c r="A8203" t="s">
        <v>8282</v>
      </c>
      <c r="B8203">
        <v>2000</v>
      </c>
      <c r="C8203" t="s">
        <v>55</v>
      </c>
      <c r="D8203" t="s">
        <v>117</v>
      </c>
      <c r="E8203" t="s">
        <v>406</v>
      </c>
      <c r="F8203">
        <v>0</v>
      </c>
    </row>
    <row r="8204" spans="1:6" x14ac:dyDescent="0.35">
      <c r="A8204" t="s">
        <v>8283</v>
      </c>
      <c r="B8204">
        <v>2000</v>
      </c>
      <c r="C8204" t="s">
        <v>55</v>
      </c>
      <c r="D8204" t="s">
        <v>117</v>
      </c>
      <c r="E8204" t="s">
        <v>406</v>
      </c>
      <c r="F8204">
        <v>0</v>
      </c>
    </row>
    <row r="8205" spans="1:6" x14ac:dyDescent="0.35">
      <c r="A8205" t="s">
        <v>8284</v>
      </c>
      <c r="B8205">
        <v>2000</v>
      </c>
      <c r="C8205" t="s">
        <v>54</v>
      </c>
      <c r="D8205" t="s">
        <v>117</v>
      </c>
      <c r="E8205" t="s">
        <v>406</v>
      </c>
      <c r="F8205">
        <v>0</v>
      </c>
    </row>
    <row r="8206" spans="1:6" x14ac:dyDescent="0.35">
      <c r="A8206" t="s">
        <v>8285</v>
      </c>
      <c r="B8206">
        <v>2000</v>
      </c>
      <c r="C8206" t="s">
        <v>55</v>
      </c>
      <c r="D8206" t="s">
        <v>73</v>
      </c>
      <c r="E8206" t="s">
        <v>406</v>
      </c>
      <c r="F8206">
        <v>1</v>
      </c>
    </row>
    <row r="8207" spans="1:6" x14ac:dyDescent="0.35">
      <c r="A8207" t="s">
        <v>8286</v>
      </c>
      <c r="B8207">
        <v>2000</v>
      </c>
      <c r="C8207" t="s">
        <v>55</v>
      </c>
      <c r="D8207" t="s">
        <v>117</v>
      </c>
      <c r="E8207" t="s">
        <v>406</v>
      </c>
      <c r="F8207">
        <v>0</v>
      </c>
    </row>
    <row r="8208" spans="1:6" x14ac:dyDescent="0.35">
      <c r="A8208" t="s">
        <v>8287</v>
      </c>
      <c r="B8208">
        <v>2000</v>
      </c>
      <c r="C8208" t="s">
        <v>55</v>
      </c>
      <c r="D8208" t="s">
        <v>117</v>
      </c>
      <c r="E8208" t="s">
        <v>406</v>
      </c>
      <c r="F8208">
        <v>0</v>
      </c>
    </row>
    <row r="8209" spans="1:6" x14ac:dyDescent="0.35">
      <c r="A8209" t="s">
        <v>8288</v>
      </c>
      <c r="B8209">
        <v>2000</v>
      </c>
      <c r="C8209" t="s">
        <v>55</v>
      </c>
      <c r="D8209" t="s">
        <v>117</v>
      </c>
      <c r="E8209" t="s">
        <v>406</v>
      </c>
      <c r="F8209">
        <v>0</v>
      </c>
    </row>
    <row r="8210" spans="1:6" x14ac:dyDescent="0.35">
      <c r="A8210" t="s">
        <v>8289</v>
      </c>
      <c r="B8210">
        <v>2000</v>
      </c>
      <c r="C8210" t="s">
        <v>56</v>
      </c>
      <c r="D8210" t="s">
        <v>73</v>
      </c>
      <c r="E8210" t="s">
        <v>406</v>
      </c>
      <c r="F8210">
        <v>1</v>
      </c>
    </row>
    <row r="8211" spans="1:6" x14ac:dyDescent="0.35">
      <c r="A8211" t="s">
        <v>8290</v>
      </c>
      <c r="B8211">
        <v>2000</v>
      </c>
      <c r="C8211" t="s">
        <v>56</v>
      </c>
      <c r="D8211" t="s">
        <v>73</v>
      </c>
      <c r="E8211" t="s">
        <v>406</v>
      </c>
      <c r="F8211">
        <v>1</v>
      </c>
    </row>
    <row r="8212" spans="1:6" x14ac:dyDescent="0.35">
      <c r="A8212" t="s">
        <v>8291</v>
      </c>
      <c r="B8212">
        <v>2000</v>
      </c>
      <c r="C8212" t="s">
        <v>56</v>
      </c>
      <c r="D8212" t="s">
        <v>73</v>
      </c>
      <c r="E8212" t="s">
        <v>406</v>
      </c>
      <c r="F8212">
        <v>1</v>
      </c>
    </row>
    <row r="8213" spans="1:6" x14ac:dyDescent="0.35">
      <c r="A8213" t="s">
        <v>8292</v>
      </c>
      <c r="B8213">
        <v>2000</v>
      </c>
      <c r="C8213" t="s">
        <v>56</v>
      </c>
      <c r="D8213" t="s">
        <v>73</v>
      </c>
      <c r="E8213" t="s">
        <v>406</v>
      </c>
      <c r="F8213">
        <v>1</v>
      </c>
    </row>
    <row r="8214" spans="1:6" x14ac:dyDescent="0.35">
      <c r="A8214" t="s">
        <v>8293</v>
      </c>
      <c r="B8214">
        <v>2000</v>
      </c>
      <c r="C8214" t="s">
        <v>56</v>
      </c>
      <c r="D8214" t="s">
        <v>73</v>
      </c>
      <c r="E8214" t="s">
        <v>406</v>
      </c>
      <c r="F8214">
        <v>1</v>
      </c>
    </row>
    <row r="8215" spans="1:6" x14ac:dyDescent="0.35">
      <c r="A8215" t="s">
        <v>8294</v>
      </c>
      <c r="B8215">
        <v>2000</v>
      </c>
      <c r="C8215" t="s">
        <v>56</v>
      </c>
      <c r="D8215" t="s">
        <v>117</v>
      </c>
      <c r="E8215" t="s">
        <v>406</v>
      </c>
      <c r="F8215">
        <v>1</v>
      </c>
    </row>
    <row r="8216" spans="1:6" x14ac:dyDescent="0.35">
      <c r="A8216" t="s">
        <v>8295</v>
      </c>
      <c r="B8216">
        <v>2000</v>
      </c>
      <c r="C8216" t="s">
        <v>56</v>
      </c>
      <c r="D8216" t="s">
        <v>73</v>
      </c>
      <c r="E8216" t="s">
        <v>406</v>
      </c>
      <c r="F8216">
        <v>1</v>
      </c>
    </row>
    <row r="8217" spans="1:6" x14ac:dyDescent="0.35">
      <c r="A8217" t="s">
        <v>8296</v>
      </c>
      <c r="B8217">
        <v>2000</v>
      </c>
      <c r="C8217" t="s">
        <v>56</v>
      </c>
      <c r="D8217" t="s">
        <v>117</v>
      </c>
      <c r="E8217" t="s">
        <v>406</v>
      </c>
      <c r="F8217">
        <v>1</v>
      </c>
    </row>
    <row r="8218" spans="1:6" x14ac:dyDescent="0.35">
      <c r="A8218" t="s">
        <v>8297</v>
      </c>
      <c r="B8218">
        <v>2000</v>
      </c>
      <c r="C8218" t="s">
        <v>55</v>
      </c>
      <c r="D8218" t="s">
        <v>117</v>
      </c>
      <c r="E8218" t="s">
        <v>406</v>
      </c>
      <c r="F8218">
        <v>0</v>
      </c>
    </row>
    <row r="8219" spans="1:6" x14ac:dyDescent="0.35">
      <c r="A8219" t="s">
        <v>8298</v>
      </c>
      <c r="B8219">
        <v>2000</v>
      </c>
      <c r="C8219" t="s">
        <v>56</v>
      </c>
      <c r="D8219" t="s">
        <v>117</v>
      </c>
      <c r="E8219" t="s">
        <v>406</v>
      </c>
      <c r="F8219">
        <v>1</v>
      </c>
    </row>
    <row r="8220" spans="1:6" x14ac:dyDescent="0.35">
      <c r="A8220" t="s">
        <v>8299</v>
      </c>
      <c r="B8220">
        <v>2000</v>
      </c>
      <c r="C8220" t="s">
        <v>56</v>
      </c>
      <c r="D8220" t="s">
        <v>73</v>
      </c>
      <c r="E8220" t="s">
        <v>406</v>
      </c>
      <c r="F8220">
        <v>1</v>
      </c>
    </row>
    <row r="8221" spans="1:6" x14ac:dyDescent="0.35">
      <c r="A8221" t="s">
        <v>8300</v>
      </c>
      <c r="B8221">
        <v>2000</v>
      </c>
      <c r="C8221" t="s">
        <v>55</v>
      </c>
      <c r="D8221" t="s">
        <v>73</v>
      </c>
      <c r="E8221" t="s">
        <v>406</v>
      </c>
      <c r="F8221">
        <v>1</v>
      </c>
    </row>
    <row r="8222" spans="1:6" x14ac:dyDescent="0.35">
      <c r="A8222" t="s">
        <v>8301</v>
      </c>
      <c r="B8222">
        <v>2001</v>
      </c>
      <c r="C8222" t="s">
        <v>56</v>
      </c>
      <c r="D8222" t="s">
        <v>73</v>
      </c>
      <c r="E8222" t="s">
        <v>74</v>
      </c>
      <c r="F8222">
        <v>1</v>
      </c>
    </row>
    <row r="8223" spans="1:6" x14ac:dyDescent="0.35">
      <c r="A8223" t="s">
        <v>8302</v>
      </c>
      <c r="B8223">
        <v>2001</v>
      </c>
      <c r="C8223" t="s">
        <v>56</v>
      </c>
      <c r="D8223" t="s">
        <v>117</v>
      </c>
      <c r="E8223" t="s">
        <v>74</v>
      </c>
      <c r="F8223">
        <v>1</v>
      </c>
    </row>
    <row r="8224" spans="1:6" x14ac:dyDescent="0.35">
      <c r="A8224" t="s">
        <v>8303</v>
      </c>
      <c r="B8224">
        <v>2001</v>
      </c>
      <c r="C8224" t="s">
        <v>56</v>
      </c>
      <c r="D8224" t="s">
        <v>73</v>
      </c>
      <c r="E8224" t="s">
        <v>74</v>
      </c>
      <c r="F8224">
        <v>1</v>
      </c>
    </row>
    <row r="8225" spans="1:6" x14ac:dyDescent="0.35">
      <c r="A8225" t="s">
        <v>8304</v>
      </c>
      <c r="B8225">
        <v>2001</v>
      </c>
      <c r="C8225" t="s">
        <v>56</v>
      </c>
      <c r="D8225" t="s">
        <v>73</v>
      </c>
      <c r="E8225" t="s">
        <v>74</v>
      </c>
      <c r="F8225">
        <v>1</v>
      </c>
    </row>
    <row r="8226" spans="1:6" x14ac:dyDescent="0.35">
      <c r="A8226" t="s">
        <v>8305</v>
      </c>
      <c r="B8226">
        <v>2001</v>
      </c>
      <c r="C8226" t="s">
        <v>56</v>
      </c>
      <c r="D8226" t="s">
        <v>73</v>
      </c>
      <c r="E8226" t="s">
        <v>270</v>
      </c>
      <c r="F8226">
        <v>1</v>
      </c>
    </row>
    <row r="8227" spans="1:6" x14ac:dyDescent="0.35">
      <c r="A8227" t="s">
        <v>8306</v>
      </c>
      <c r="B8227">
        <v>2001</v>
      </c>
      <c r="C8227" t="s">
        <v>56</v>
      </c>
      <c r="D8227" t="s">
        <v>73</v>
      </c>
      <c r="E8227" t="s">
        <v>270</v>
      </c>
      <c r="F8227">
        <v>1</v>
      </c>
    </row>
    <row r="8228" spans="1:6" x14ac:dyDescent="0.35">
      <c r="A8228" t="s">
        <v>8307</v>
      </c>
      <c r="B8228">
        <v>2001</v>
      </c>
      <c r="C8228" t="s">
        <v>56</v>
      </c>
      <c r="D8228" t="s">
        <v>73</v>
      </c>
      <c r="E8228" t="s">
        <v>270</v>
      </c>
      <c r="F8228">
        <v>1</v>
      </c>
    </row>
    <row r="8229" spans="1:6" x14ac:dyDescent="0.35">
      <c r="A8229" t="s">
        <v>8308</v>
      </c>
      <c r="B8229">
        <v>2001</v>
      </c>
      <c r="C8229" t="s">
        <v>56</v>
      </c>
      <c r="D8229" t="s">
        <v>117</v>
      </c>
      <c r="E8229" t="s">
        <v>270</v>
      </c>
      <c r="F8229">
        <v>1</v>
      </c>
    </row>
    <row r="8230" spans="1:6" x14ac:dyDescent="0.35">
      <c r="A8230" t="s">
        <v>8309</v>
      </c>
      <c r="B8230">
        <v>2001</v>
      </c>
      <c r="C8230" t="s">
        <v>56</v>
      </c>
      <c r="D8230" t="s">
        <v>117</v>
      </c>
      <c r="E8230" t="s">
        <v>270</v>
      </c>
      <c r="F8230">
        <v>1</v>
      </c>
    </row>
    <row r="8231" spans="1:6" x14ac:dyDescent="0.35">
      <c r="A8231" t="s">
        <v>8310</v>
      </c>
      <c r="B8231">
        <v>2001</v>
      </c>
      <c r="C8231" t="s">
        <v>56</v>
      </c>
      <c r="D8231" t="s">
        <v>117</v>
      </c>
      <c r="E8231" t="s">
        <v>270</v>
      </c>
      <c r="F8231">
        <v>1</v>
      </c>
    </row>
    <row r="8232" spans="1:6" x14ac:dyDescent="0.35">
      <c r="A8232" t="s">
        <v>8311</v>
      </c>
      <c r="B8232">
        <v>2001</v>
      </c>
      <c r="C8232" t="s">
        <v>56</v>
      </c>
      <c r="D8232" t="s">
        <v>117</v>
      </c>
      <c r="E8232" t="s">
        <v>270</v>
      </c>
      <c r="F8232">
        <v>1</v>
      </c>
    </row>
    <row r="8233" spans="1:6" x14ac:dyDescent="0.35">
      <c r="A8233" t="s">
        <v>8312</v>
      </c>
      <c r="B8233">
        <v>2001</v>
      </c>
      <c r="C8233" t="s">
        <v>56</v>
      </c>
      <c r="D8233" t="s">
        <v>117</v>
      </c>
      <c r="E8233" t="s">
        <v>270</v>
      </c>
      <c r="F8233">
        <v>1</v>
      </c>
    </row>
    <row r="8234" spans="1:6" x14ac:dyDescent="0.35">
      <c r="A8234" t="s">
        <v>8313</v>
      </c>
      <c r="B8234">
        <v>2001</v>
      </c>
      <c r="C8234" t="s">
        <v>56</v>
      </c>
      <c r="D8234" t="s">
        <v>73</v>
      </c>
      <c r="E8234" t="s">
        <v>270</v>
      </c>
      <c r="F8234">
        <v>1</v>
      </c>
    </row>
    <row r="8235" spans="1:6" x14ac:dyDescent="0.35">
      <c r="A8235" t="s">
        <v>8314</v>
      </c>
      <c r="B8235">
        <v>2001</v>
      </c>
      <c r="C8235" t="s">
        <v>56</v>
      </c>
      <c r="D8235" t="s">
        <v>117</v>
      </c>
      <c r="E8235" t="s">
        <v>270</v>
      </c>
      <c r="F8235">
        <v>1</v>
      </c>
    </row>
    <row r="8236" spans="1:6" x14ac:dyDescent="0.35">
      <c r="A8236" t="s">
        <v>8315</v>
      </c>
      <c r="B8236">
        <v>2001</v>
      </c>
      <c r="C8236" t="s">
        <v>56</v>
      </c>
      <c r="D8236" t="s">
        <v>117</v>
      </c>
      <c r="E8236" t="s">
        <v>270</v>
      </c>
      <c r="F8236">
        <v>1</v>
      </c>
    </row>
    <row r="8237" spans="1:6" x14ac:dyDescent="0.35">
      <c r="A8237" t="s">
        <v>8316</v>
      </c>
      <c r="B8237">
        <v>2001</v>
      </c>
      <c r="C8237" t="s">
        <v>56</v>
      </c>
      <c r="D8237" t="s">
        <v>117</v>
      </c>
      <c r="E8237" t="s">
        <v>270</v>
      </c>
      <c r="F8237">
        <v>1</v>
      </c>
    </row>
    <row r="8238" spans="1:6" x14ac:dyDescent="0.35">
      <c r="A8238" t="s">
        <v>8317</v>
      </c>
      <c r="B8238">
        <v>2001</v>
      </c>
      <c r="C8238" t="s">
        <v>56</v>
      </c>
      <c r="D8238" t="s">
        <v>73</v>
      </c>
      <c r="E8238" t="s">
        <v>270</v>
      </c>
      <c r="F8238">
        <v>1</v>
      </c>
    </row>
    <row r="8239" spans="1:6" x14ac:dyDescent="0.35">
      <c r="A8239" t="s">
        <v>8318</v>
      </c>
      <c r="B8239">
        <v>2001</v>
      </c>
      <c r="C8239" t="s">
        <v>56</v>
      </c>
      <c r="D8239" t="s">
        <v>73</v>
      </c>
      <c r="E8239" t="s">
        <v>270</v>
      </c>
      <c r="F8239">
        <v>1</v>
      </c>
    </row>
    <row r="8240" spans="1:6" x14ac:dyDescent="0.35">
      <c r="A8240" t="s">
        <v>8319</v>
      </c>
      <c r="B8240">
        <v>2001</v>
      </c>
      <c r="C8240" t="s">
        <v>56</v>
      </c>
      <c r="D8240" t="s">
        <v>117</v>
      </c>
      <c r="E8240" t="s">
        <v>270</v>
      </c>
      <c r="F8240">
        <v>1</v>
      </c>
    </row>
    <row r="8241" spans="1:6" x14ac:dyDescent="0.35">
      <c r="A8241" t="s">
        <v>8320</v>
      </c>
      <c r="B8241">
        <v>2001</v>
      </c>
      <c r="C8241" t="s">
        <v>56</v>
      </c>
      <c r="D8241" t="s">
        <v>117</v>
      </c>
      <c r="E8241" t="s">
        <v>270</v>
      </c>
      <c r="F8241">
        <v>1</v>
      </c>
    </row>
    <row r="8242" spans="1:6" x14ac:dyDescent="0.35">
      <c r="A8242" t="s">
        <v>8321</v>
      </c>
      <c r="B8242">
        <v>2001</v>
      </c>
      <c r="C8242" t="s">
        <v>55</v>
      </c>
      <c r="D8242" t="s">
        <v>73</v>
      </c>
      <c r="E8242" t="s">
        <v>74</v>
      </c>
      <c r="F8242">
        <v>1</v>
      </c>
    </row>
    <row r="8243" spans="1:6" x14ac:dyDescent="0.35">
      <c r="A8243" t="s">
        <v>8322</v>
      </c>
      <c r="B8243">
        <v>2001</v>
      </c>
      <c r="C8243" t="s">
        <v>55</v>
      </c>
      <c r="D8243" t="s">
        <v>73</v>
      </c>
      <c r="E8243" t="s">
        <v>74</v>
      </c>
      <c r="F8243">
        <v>1</v>
      </c>
    </row>
    <row r="8244" spans="1:6" x14ac:dyDescent="0.35">
      <c r="A8244" t="s">
        <v>8323</v>
      </c>
      <c r="B8244">
        <v>2001</v>
      </c>
      <c r="C8244" t="s">
        <v>55</v>
      </c>
      <c r="D8244" t="s">
        <v>73</v>
      </c>
      <c r="E8244" t="s">
        <v>74</v>
      </c>
      <c r="F8244">
        <v>1</v>
      </c>
    </row>
    <row r="8245" spans="1:6" x14ac:dyDescent="0.35">
      <c r="A8245" t="s">
        <v>8324</v>
      </c>
      <c r="B8245">
        <v>2001</v>
      </c>
      <c r="C8245" t="s">
        <v>56</v>
      </c>
      <c r="D8245" t="s">
        <v>73</v>
      </c>
      <c r="E8245" t="s">
        <v>74</v>
      </c>
      <c r="F8245">
        <v>1</v>
      </c>
    </row>
    <row r="8246" spans="1:6" x14ac:dyDescent="0.35">
      <c r="A8246" t="s">
        <v>8325</v>
      </c>
      <c r="B8246">
        <v>2001</v>
      </c>
      <c r="C8246" t="s">
        <v>56</v>
      </c>
      <c r="D8246" t="s">
        <v>441</v>
      </c>
      <c r="E8246" t="s">
        <v>74</v>
      </c>
      <c r="F8246">
        <v>1</v>
      </c>
    </row>
    <row r="8247" spans="1:6" x14ac:dyDescent="0.35">
      <c r="A8247" t="s">
        <v>8326</v>
      </c>
      <c r="B8247">
        <v>2001</v>
      </c>
      <c r="C8247" t="s">
        <v>56</v>
      </c>
      <c r="D8247" t="s">
        <v>73</v>
      </c>
      <c r="E8247" t="s">
        <v>74</v>
      </c>
      <c r="F8247">
        <v>1</v>
      </c>
    </row>
    <row r="8248" spans="1:6" x14ac:dyDescent="0.35">
      <c r="A8248" t="s">
        <v>8327</v>
      </c>
      <c r="B8248">
        <v>2001</v>
      </c>
      <c r="C8248" t="s">
        <v>56</v>
      </c>
      <c r="D8248" t="s">
        <v>117</v>
      </c>
      <c r="E8248" t="s">
        <v>74</v>
      </c>
      <c r="F8248">
        <v>1</v>
      </c>
    </row>
    <row r="8249" spans="1:6" x14ac:dyDescent="0.35">
      <c r="A8249" t="s">
        <v>8328</v>
      </c>
      <c r="B8249">
        <v>2001</v>
      </c>
      <c r="C8249" t="s">
        <v>56</v>
      </c>
      <c r="D8249" t="s">
        <v>117</v>
      </c>
      <c r="E8249" t="s">
        <v>74</v>
      </c>
      <c r="F8249">
        <v>1</v>
      </c>
    </row>
    <row r="8250" spans="1:6" x14ac:dyDescent="0.35">
      <c r="A8250" t="s">
        <v>8329</v>
      </c>
      <c r="B8250">
        <v>2001</v>
      </c>
      <c r="C8250" t="s">
        <v>56</v>
      </c>
      <c r="D8250" t="s">
        <v>117</v>
      </c>
      <c r="E8250" t="s">
        <v>74</v>
      </c>
      <c r="F8250">
        <v>1</v>
      </c>
    </row>
    <row r="8251" spans="1:6" x14ac:dyDescent="0.35">
      <c r="A8251" t="s">
        <v>8330</v>
      </c>
      <c r="B8251">
        <v>2001</v>
      </c>
      <c r="C8251" t="s">
        <v>56</v>
      </c>
      <c r="D8251" t="s">
        <v>73</v>
      </c>
      <c r="E8251" t="s">
        <v>74</v>
      </c>
      <c r="F8251">
        <v>1</v>
      </c>
    </row>
    <row r="8252" spans="1:6" x14ac:dyDescent="0.35">
      <c r="A8252" t="s">
        <v>8331</v>
      </c>
      <c r="B8252">
        <v>2001</v>
      </c>
      <c r="C8252" t="s">
        <v>56</v>
      </c>
      <c r="D8252" t="s">
        <v>73</v>
      </c>
      <c r="E8252" t="s">
        <v>74</v>
      </c>
      <c r="F8252">
        <v>1</v>
      </c>
    </row>
    <row r="8253" spans="1:6" x14ac:dyDescent="0.35">
      <c r="A8253" t="s">
        <v>8332</v>
      </c>
      <c r="B8253">
        <v>2001</v>
      </c>
      <c r="C8253" t="s">
        <v>56</v>
      </c>
      <c r="D8253" t="s">
        <v>73</v>
      </c>
      <c r="E8253" t="s">
        <v>74</v>
      </c>
      <c r="F8253">
        <v>1</v>
      </c>
    </row>
    <row r="8254" spans="1:6" x14ac:dyDescent="0.35">
      <c r="A8254" t="s">
        <v>8333</v>
      </c>
      <c r="B8254">
        <v>2001</v>
      </c>
      <c r="C8254" t="s">
        <v>56</v>
      </c>
      <c r="D8254" t="s">
        <v>73</v>
      </c>
      <c r="E8254" t="s">
        <v>74</v>
      </c>
      <c r="F8254">
        <v>1</v>
      </c>
    </row>
    <row r="8255" spans="1:6" x14ac:dyDescent="0.35">
      <c r="A8255" t="s">
        <v>8334</v>
      </c>
      <c r="B8255">
        <v>2001</v>
      </c>
      <c r="C8255" t="s">
        <v>56</v>
      </c>
      <c r="D8255" t="s">
        <v>117</v>
      </c>
      <c r="E8255" t="s">
        <v>74</v>
      </c>
      <c r="F8255">
        <v>1</v>
      </c>
    </row>
    <row r="8256" spans="1:6" x14ac:dyDescent="0.35">
      <c r="A8256" t="s">
        <v>8335</v>
      </c>
      <c r="B8256">
        <v>2001</v>
      </c>
      <c r="C8256" t="s">
        <v>56</v>
      </c>
      <c r="D8256" t="s">
        <v>117</v>
      </c>
      <c r="E8256" t="s">
        <v>74</v>
      </c>
      <c r="F8256">
        <v>1</v>
      </c>
    </row>
    <row r="8257" spans="1:6" x14ac:dyDescent="0.35">
      <c r="A8257" t="s">
        <v>8336</v>
      </c>
      <c r="B8257">
        <v>2001</v>
      </c>
      <c r="C8257" t="s">
        <v>56</v>
      </c>
      <c r="D8257" t="s">
        <v>117</v>
      </c>
      <c r="E8257" t="s">
        <v>74</v>
      </c>
      <c r="F8257">
        <v>1</v>
      </c>
    </row>
    <row r="8258" spans="1:6" x14ac:dyDescent="0.35">
      <c r="A8258" t="s">
        <v>8337</v>
      </c>
      <c r="B8258">
        <v>2001</v>
      </c>
      <c r="C8258" t="s">
        <v>56</v>
      </c>
      <c r="D8258" t="s">
        <v>73</v>
      </c>
      <c r="E8258" t="s">
        <v>74</v>
      </c>
      <c r="F8258">
        <v>1</v>
      </c>
    </row>
    <row r="8259" spans="1:6" x14ac:dyDescent="0.35">
      <c r="A8259" t="s">
        <v>8338</v>
      </c>
      <c r="B8259">
        <v>2001</v>
      </c>
      <c r="C8259" t="s">
        <v>56</v>
      </c>
      <c r="D8259" t="s">
        <v>117</v>
      </c>
      <c r="E8259" t="s">
        <v>74</v>
      </c>
      <c r="F8259">
        <v>1</v>
      </c>
    </row>
    <row r="8260" spans="1:6" x14ac:dyDescent="0.35">
      <c r="A8260" t="s">
        <v>8339</v>
      </c>
      <c r="B8260">
        <v>2001</v>
      </c>
      <c r="C8260" t="s">
        <v>56</v>
      </c>
      <c r="D8260" t="s">
        <v>73</v>
      </c>
      <c r="E8260" t="s">
        <v>74</v>
      </c>
      <c r="F8260">
        <v>1</v>
      </c>
    </row>
    <row r="8261" spans="1:6" x14ac:dyDescent="0.35">
      <c r="A8261" t="s">
        <v>8340</v>
      </c>
      <c r="B8261">
        <v>2001</v>
      </c>
      <c r="C8261" t="s">
        <v>56</v>
      </c>
      <c r="D8261" t="s">
        <v>73</v>
      </c>
      <c r="E8261" t="s">
        <v>74</v>
      </c>
      <c r="F8261">
        <v>1</v>
      </c>
    </row>
    <row r="8262" spans="1:6" x14ac:dyDescent="0.35">
      <c r="A8262" t="s">
        <v>8341</v>
      </c>
      <c r="B8262">
        <v>2001</v>
      </c>
      <c r="C8262" t="s">
        <v>56</v>
      </c>
      <c r="D8262" t="s">
        <v>117</v>
      </c>
      <c r="E8262" t="s">
        <v>74</v>
      </c>
      <c r="F8262">
        <v>1</v>
      </c>
    </row>
    <row r="8263" spans="1:6" x14ac:dyDescent="0.35">
      <c r="A8263" t="s">
        <v>8342</v>
      </c>
      <c r="B8263">
        <v>2001</v>
      </c>
      <c r="C8263" t="s">
        <v>56</v>
      </c>
      <c r="D8263" t="s">
        <v>117</v>
      </c>
      <c r="E8263" t="s">
        <v>74</v>
      </c>
      <c r="F8263">
        <v>1</v>
      </c>
    </row>
    <row r="8264" spans="1:6" x14ac:dyDescent="0.35">
      <c r="A8264" t="s">
        <v>8343</v>
      </c>
      <c r="B8264">
        <v>2001</v>
      </c>
      <c r="C8264" t="s">
        <v>56</v>
      </c>
      <c r="D8264" t="s">
        <v>117</v>
      </c>
      <c r="E8264" t="s">
        <v>74</v>
      </c>
      <c r="F8264">
        <v>1</v>
      </c>
    </row>
    <row r="8265" spans="1:6" x14ac:dyDescent="0.35">
      <c r="A8265" t="s">
        <v>8344</v>
      </c>
      <c r="B8265">
        <v>2001</v>
      </c>
      <c r="C8265" t="s">
        <v>56</v>
      </c>
      <c r="D8265" t="s">
        <v>73</v>
      </c>
      <c r="E8265" t="s">
        <v>74</v>
      </c>
      <c r="F8265">
        <v>1</v>
      </c>
    </row>
    <row r="8266" spans="1:6" x14ac:dyDescent="0.35">
      <c r="A8266" t="s">
        <v>8345</v>
      </c>
      <c r="B8266">
        <v>2001</v>
      </c>
      <c r="C8266" t="s">
        <v>56</v>
      </c>
      <c r="D8266" t="s">
        <v>117</v>
      </c>
      <c r="E8266" t="s">
        <v>74</v>
      </c>
      <c r="F8266">
        <v>1</v>
      </c>
    </row>
    <row r="8267" spans="1:6" x14ac:dyDescent="0.35">
      <c r="A8267" t="s">
        <v>8346</v>
      </c>
      <c r="B8267">
        <v>2001</v>
      </c>
      <c r="C8267" t="s">
        <v>56</v>
      </c>
      <c r="D8267" t="s">
        <v>117</v>
      </c>
      <c r="E8267" t="s">
        <v>74</v>
      </c>
      <c r="F8267">
        <v>1</v>
      </c>
    </row>
    <row r="8268" spans="1:6" x14ac:dyDescent="0.35">
      <c r="A8268" t="s">
        <v>8347</v>
      </c>
      <c r="B8268">
        <v>2001</v>
      </c>
      <c r="C8268" t="s">
        <v>56</v>
      </c>
      <c r="D8268" t="s">
        <v>117</v>
      </c>
      <c r="E8268" t="s">
        <v>74</v>
      </c>
      <c r="F8268">
        <v>1</v>
      </c>
    </row>
    <row r="8269" spans="1:6" x14ac:dyDescent="0.35">
      <c r="A8269" t="s">
        <v>8348</v>
      </c>
      <c r="B8269">
        <v>2001</v>
      </c>
      <c r="C8269" t="s">
        <v>56</v>
      </c>
      <c r="D8269" t="s">
        <v>73</v>
      </c>
      <c r="E8269" t="s">
        <v>74</v>
      </c>
      <c r="F8269">
        <v>1</v>
      </c>
    </row>
    <row r="8270" spans="1:6" x14ac:dyDescent="0.35">
      <c r="A8270" t="s">
        <v>8349</v>
      </c>
      <c r="B8270">
        <v>2001</v>
      </c>
      <c r="C8270" t="s">
        <v>56</v>
      </c>
      <c r="D8270" t="s">
        <v>117</v>
      </c>
      <c r="E8270" t="s">
        <v>74</v>
      </c>
      <c r="F8270">
        <v>1</v>
      </c>
    </row>
    <row r="8271" spans="1:6" x14ac:dyDescent="0.35">
      <c r="A8271" t="s">
        <v>8350</v>
      </c>
      <c r="B8271">
        <v>2001</v>
      </c>
      <c r="C8271" t="s">
        <v>56</v>
      </c>
      <c r="D8271" t="s">
        <v>117</v>
      </c>
      <c r="E8271" t="s">
        <v>74</v>
      </c>
      <c r="F8271">
        <v>1</v>
      </c>
    </row>
    <row r="8272" spans="1:6" x14ac:dyDescent="0.35">
      <c r="A8272" t="s">
        <v>8351</v>
      </c>
      <c r="B8272">
        <v>2001</v>
      </c>
      <c r="C8272" t="s">
        <v>55</v>
      </c>
      <c r="D8272" t="s">
        <v>73</v>
      </c>
      <c r="E8272" t="s">
        <v>74</v>
      </c>
      <c r="F8272">
        <v>1</v>
      </c>
    </row>
    <row r="8273" spans="1:6" x14ac:dyDescent="0.35">
      <c r="A8273" t="s">
        <v>8352</v>
      </c>
      <c r="B8273">
        <v>2001</v>
      </c>
      <c r="C8273" t="s">
        <v>55</v>
      </c>
      <c r="D8273" t="s">
        <v>117</v>
      </c>
      <c r="E8273" t="s">
        <v>74</v>
      </c>
      <c r="F8273">
        <v>0</v>
      </c>
    </row>
    <row r="8274" spans="1:6" x14ac:dyDescent="0.35">
      <c r="A8274" t="s">
        <v>8353</v>
      </c>
      <c r="B8274">
        <v>2001</v>
      </c>
      <c r="C8274" t="s">
        <v>55</v>
      </c>
      <c r="D8274" t="s">
        <v>117</v>
      </c>
      <c r="E8274" t="s">
        <v>74</v>
      </c>
      <c r="F8274">
        <v>0</v>
      </c>
    </row>
    <row r="8275" spans="1:6" x14ac:dyDescent="0.35">
      <c r="A8275" t="s">
        <v>8354</v>
      </c>
      <c r="B8275">
        <v>2001</v>
      </c>
      <c r="C8275" t="s">
        <v>56</v>
      </c>
      <c r="D8275" t="s">
        <v>117</v>
      </c>
      <c r="E8275" t="s">
        <v>74</v>
      </c>
      <c r="F8275">
        <v>1</v>
      </c>
    </row>
    <row r="8276" spans="1:6" x14ac:dyDescent="0.35">
      <c r="A8276" t="s">
        <v>8355</v>
      </c>
      <c r="B8276">
        <v>2001</v>
      </c>
      <c r="C8276" t="s">
        <v>56</v>
      </c>
      <c r="D8276" t="s">
        <v>117</v>
      </c>
      <c r="E8276" t="s">
        <v>74</v>
      </c>
      <c r="F8276">
        <v>1</v>
      </c>
    </row>
    <row r="8277" spans="1:6" x14ac:dyDescent="0.35">
      <c r="A8277" t="s">
        <v>8356</v>
      </c>
      <c r="B8277">
        <v>2001</v>
      </c>
      <c r="C8277" t="s">
        <v>56</v>
      </c>
      <c r="D8277" t="s">
        <v>73</v>
      </c>
      <c r="E8277" t="s">
        <v>74</v>
      </c>
      <c r="F8277">
        <v>1</v>
      </c>
    </row>
    <row r="8278" spans="1:6" x14ac:dyDescent="0.35">
      <c r="A8278" t="s">
        <v>8357</v>
      </c>
      <c r="B8278">
        <v>2001</v>
      </c>
      <c r="C8278" t="s">
        <v>55</v>
      </c>
      <c r="D8278" t="s">
        <v>73</v>
      </c>
      <c r="E8278" t="s">
        <v>74</v>
      </c>
      <c r="F8278">
        <v>1</v>
      </c>
    </row>
    <row r="8279" spans="1:6" x14ac:dyDescent="0.35">
      <c r="A8279" t="s">
        <v>8358</v>
      </c>
      <c r="B8279">
        <v>2001</v>
      </c>
      <c r="C8279" t="s">
        <v>56</v>
      </c>
      <c r="D8279" t="s">
        <v>73</v>
      </c>
      <c r="E8279" t="s">
        <v>74</v>
      </c>
      <c r="F8279">
        <v>1</v>
      </c>
    </row>
    <row r="8280" spans="1:6" x14ac:dyDescent="0.35">
      <c r="A8280" t="s">
        <v>8359</v>
      </c>
      <c r="B8280">
        <v>2001</v>
      </c>
      <c r="C8280" t="s">
        <v>54</v>
      </c>
      <c r="D8280" t="s">
        <v>73</v>
      </c>
      <c r="E8280" t="s">
        <v>484</v>
      </c>
      <c r="F8280">
        <v>1</v>
      </c>
    </row>
    <row r="8281" spans="1:6" x14ac:dyDescent="0.35">
      <c r="A8281" t="s">
        <v>8360</v>
      </c>
      <c r="B8281">
        <v>2001</v>
      </c>
      <c r="C8281" t="s">
        <v>55</v>
      </c>
      <c r="D8281" t="s">
        <v>73</v>
      </c>
      <c r="E8281" t="s">
        <v>74</v>
      </c>
      <c r="F8281">
        <v>1</v>
      </c>
    </row>
    <row r="8282" spans="1:6" x14ac:dyDescent="0.35">
      <c r="A8282" t="s">
        <v>8361</v>
      </c>
      <c r="B8282">
        <v>2001</v>
      </c>
      <c r="C8282" t="s">
        <v>56</v>
      </c>
      <c r="D8282" t="s">
        <v>73</v>
      </c>
      <c r="E8282" t="s">
        <v>74</v>
      </c>
      <c r="F8282">
        <v>1</v>
      </c>
    </row>
    <row r="8283" spans="1:6" x14ac:dyDescent="0.35">
      <c r="A8283" t="s">
        <v>8362</v>
      </c>
      <c r="B8283">
        <v>2001</v>
      </c>
      <c r="C8283" t="s">
        <v>54</v>
      </c>
      <c r="D8283" t="s">
        <v>73</v>
      </c>
      <c r="E8283" t="s">
        <v>74</v>
      </c>
      <c r="F8283">
        <v>1</v>
      </c>
    </row>
    <row r="8284" spans="1:6" x14ac:dyDescent="0.35">
      <c r="A8284" t="s">
        <v>8363</v>
      </c>
      <c r="B8284">
        <v>2001</v>
      </c>
      <c r="C8284" t="s">
        <v>56</v>
      </c>
      <c r="D8284" t="s">
        <v>73</v>
      </c>
      <c r="E8284" t="s">
        <v>74</v>
      </c>
      <c r="F8284">
        <v>1</v>
      </c>
    </row>
    <row r="8285" spans="1:6" x14ac:dyDescent="0.35">
      <c r="A8285" t="s">
        <v>8364</v>
      </c>
      <c r="B8285">
        <v>2001</v>
      </c>
      <c r="C8285" t="s">
        <v>56</v>
      </c>
      <c r="D8285" t="s">
        <v>73</v>
      </c>
      <c r="E8285" t="s">
        <v>74</v>
      </c>
      <c r="F8285">
        <v>1</v>
      </c>
    </row>
    <row r="8286" spans="1:6" x14ac:dyDescent="0.35">
      <c r="A8286" t="s">
        <v>8365</v>
      </c>
      <c r="B8286">
        <v>2001</v>
      </c>
      <c r="C8286" t="s">
        <v>56</v>
      </c>
      <c r="D8286" t="s">
        <v>117</v>
      </c>
      <c r="E8286" t="s">
        <v>74</v>
      </c>
      <c r="F8286">
        <v>1</v>
      </c>
    </row>
    <row r="8287" spans="1:6" x14ac:dyDescent="0.35">
      <c r="A8287" t="s">
        <v>8366</v>
      </c>
      <c r="B8287">
        <v>2001</v>
      </c>
      <c r="C8287" t="s">
        <v>56</v>
      </c>
      <c r="D8287" t="s">
        <v>73</v>
      </c>
      <c r="E8287" t="s">
        <v>74</v>
      </c>
      <c r="F8287">
        <v>1</v>
      </c>
    </row>
    <row r="8288" spans="1:6" x14ac:dyDescent="0.35">
      <c r="A8288" t="s">
        <v>8367</v>
      </c>
      <c r="B8288">
        <v>2001</v>
      </c>
      <c r="C8288" t="s">
        <v>56</v>
      </c>
      <c r="D8288" t="s">
        <v>73</v>
      </c>
      <c r="E8288" t="s">
        <v>74</v>
      </c>
      <c r="F8288">
        <v>1</v>
      </c>
    </row>
    <row r="8289" spans="1:6" x14ac:dyDescent="0.35">
      <c r="A8289" t="s">
        <v>8368</v>
      </c>
      <c r="B8289">
        <v>2001</v>
      </c>
      <c r="C8289" t="s">
        <v>56</v>
      </c>
      <c r="D8289" t="s">
        <v>117</v>
      </c>
      <c r="E8289" t="s">
        <v>74</v>
      </c>
      <c r="F8289">
        <v>1</v>
      </c>
    </row>
    <row r="8290" spans="1:6" x14ac:dyDescent="0.35">
      <c r="A8290" t="s">
        <v>8369</v>
      </c>
      <c r="B8290">
        <v>2001</v>
      </c>
      <c r="C8290" t="s">
        <v>56</v>
      </c>
      <c r="D8290" t="s">
        <v>441</v>
      </c>
      <c r="E8290" t="s">
        <v>74</v>
      </c>
      <c r="F8290">
        <v>1</v>
      </c>
    </row>
    <row r="8291" spans="1:6" x14ac:dyDescent="0.35">
      <c r="A8291" t="s">
        <v>8370</v>
      </c>
      <c r="B8291">
        <v>2001</v>
      </c>
      <c r="C8291" t="s">
        <v>54</v>
      </c>
      <c r="D8291" t="s">
        <v>73</v>
      </c>
      <c r="E8291" t="s">
        <v>74</v>
      </c>
      <c r="F8291">
        <v>1</v>
      </c>
    </row>
    <row r="8292" spans="1:6" x14ac:dyDescent="0.35">
      <c r="A8292" t="s">
        <v>8371</v>
      </c>
      <c r="B8292">
        <v>2001</v>
      </c>
      <c r="C8292" t="s">
        <v>56</v>
      </c>
      <c r="D8292" t="s">
        <v>73</v>
      </c>
      <c r="E8292" t="s">
        <v>74</v>
      </c>
      <c r="F8292">
        <v>1</v>
      </c>
    </row>
    <row r="8293" spans="1:6" x14ac:dyDescent="0.35">
      <c r="A8293" t="s">
        <v>8372</v>
      </c>
      <c r="B8293">
        <v>2001</v>
      </c>
      <c r="C8293" t="s">
        <v>56</v>
      </c>
      <c r="D8293" t="s">
        <v>117</v>
      </c>
      <c r="E8293" t="s">
        <v>74</v>
      </c>
      <c r="F8293">
        <v>1</v>
      </c>
    </row>
    <row r="8294" spans="1:6" x14ac:dyDescent="0.35">
      <c r="A8294" t="s">
        <v>8373</v>
      </c>
      <c r="B8294">
        <v>2001</v>
      </c>
      <c r="C8294" t="s">
        <v>56</v>
      </c>
      <c r="D8294" t="s">
        <v>73</v>
      </c>
      <c r="E8294" t="s">
        <v>74</v>
      </c>
      <c r="F8294">
        <v>1</v>
      </c>
    </row>
    <row r="8295" spans="1:6" x14ac:dyDescent="0.35">
      <c r="A8295" t="s">
        <v>8374</v>
      </c>
      <c r="B8295">
        <v>2001</v>
      </c>
      <c r="C8295" t="s">
        <v>56</v>
      </c>
      <c r="D8295" t="s">
        <v>73</v>
      </c>
      <c r="E8295" t="s">
        <v>74</v>
      </c>
      <c r="F8295">
        <v>1</v>
      </c>
    </row>
    <row r="8296" spans="1:6" x14ac:dyDescent="0.35">
      <c r="A8296" t="s">
        <v>8375</v>
      </c>
      <c r="B8296">
        <v>2001</v>
      </c>
      <c r="C8296" t="s">
        <v>56</v>
      </c>
      <c r="D8296" t="s">
        <v>117</v>
      </c>
      <c r="E8296" t="s">
        <v>74</v>
      </c>
      <c r="F8296">
        <v>1</v>
      </c>
    </row>
    <row r="8297" spans="1:6" x14ac:dyDescent="0.35">
      <c r="A8297" t="s">
        <v>8376</v>
      </c>
      <c r="B8297">
        <v>2001</v>
      </c>
      <c r="C8297" t="s">
        <v>56</v>
      </c>
      <c r="D8297" t="s">
        <v>73</v>
      </c>
      <c r="E8297" t="s">
        <v>74</v>
      </c>
      <c r="F8297">
        <v>1</v>
      </c>
    </row>
    <row r="8298" spans="1:6" x14ac:dyDescent="0.35">
      <c r="A8298" t="s">
        <v>8377</v>
      </c>
      <c r="B8298">
        <v>2001</v>
      </c>
      <c r="C8298" t="s">
        <v>56</v>
      </c>
      <c r="D8298" t="s">
        <v>117</v>
      </c>
      <c r="E8298" t="s">
        <v>74</v>
      </c>
      <c r="F8298">
        <v>1</v>
      </c>
    </row>
    <row r="8299" spans="1:6" x14ac:dyDescent="0.35">
      <c r="A8299" t="s">
        <v>8378</v>
      </c>
      <c r="B8299">
        <v>2001</v>
      </c>
      <c r="C8299" t="s">
        <v>56</v>
      </c>
      <c r="D8299" t="s">
        <v>73</v>
      </c>
      <c r="E8299" t="s">
        <v>74</v>
      </c>
      <c r="F8299">
        <v>1</v>
      </c>
    </row>
    <row r="8300" spans="1:6" x14ac:dyDescent="0.35">
      <c r="A8300" t="s">
        <v>8379</v>
      </c>
      <c r="B8300">
        <v>2001</v>
      </c>
      <c r="C8300" t="s">
        <v>56</v>
      </c>
      <c r="D8300" t="s">
        <v>73</v>
      </c>
      <c r="E8300" t="s">
        <v>406</v>
      </c>
      <c r="F8300">
        <v>1</v>
      </c>
    </row>
    <row r="8301" spans="1:6" x14ac:dyDescent="0.35">
      <c r="A8301" t="s">
        <v>8380</v>
      </c>
      <c r="B8301">
        <v>2001</v>
      </c>
      <c r="C8301" t="s">
        <v>56</v>
      </c>
      <c r="D8301" t="s">
        <v>73</v>
      </c>
      <c r="E8301" t="s">
        <v>406</v>
      </c>
      <c r="F8301">
        <v>1</v>
      </c>
    </row>
    <row r="8302" spans="1:6" x14ac:dyDescent="0.35">
      <c r="A8302" t="s">
        <v>8381</v>
      </c>
      <c r="B8302">
        <v>2001</v>
      </c>
      <c r="C8302" t="s">
        <v>56</v>
      </c>
      <c r="D8302" t="s">
        <v>73</v>
      </c>
      <c r="E8302" t="s">
        <v>406</v>
      </c>
      <c r="F8302">
        <v>1</v>
      </c>
    </row>
    <row r="8303" spans="1:6" x14ac:dyDescent="0.35">
      <c r="A8303" t="s">
        <v>8382</v>
      </c>
      <c r="B8303">
        <v>2001</v>
      </c>
      <c r="C8303" t="s">
        <v>56</v>
      </c>
      <c r="D8303" t="s">
        <v>117</v>
      </c>
      <c r="E8303" t="s">
        <v>406</v>
      </c>
      <c r="F8303">
        <v>1</v>
      </c>
    </row>
    <row r="8304" spans="1:6" x14ac:dyDescent="0.35">
      <c r="A8304" t="s">
        <v>8383</v>
      </c>
      <c r="B8304">
        <v>2001</v>
      </c>
      <c r="C8304" t="s">
        <v>56</v>
      </c>
      <c r="D8304" t="s">
        <v>73</v>
      </c>
      <c r="E8304" t="s">
        <v>406</v>
      </c>
      <c r="F8304">
        <v>1</v>
      </c>
    </row>
    <row r="8305" spans="1:6" x14ac:dyDescent="0.35">
      <c r="A8305" t="s">
        <v>8384</v>
      </c>
      <c r="B8305">
        <v>2001</v>
      </c>
      <c r="C8305" t="s">
        <v>56</v>
      </c>
      <c r="D8305" t="s">
        <v>117</v>
      </c>
      <c r="E8305" t="s">
        <v>74</v>
      </c>
      <c r="F8305">
        <v>1</v>
      </c>
    </row>
    <row r="8306" spans="1:6" x14ac:dyDescent="0.35">
      <c r="A8306" t="s">
        <v>8385</v>
      </c>
      <c r="B8306">
        <v>2001</v>
      </c>
      <c r="C8306" t="s">
        <v>56</v>
      </c>
      <c r="D8306" t="s">
        <v>117</v>
      </c>
      <c r="E8306" t="s">
        <v>74</v>
      </c>
      <c r="F8306">
        <v>1</v>
      </c>
    </row>
    <row r="8307" spans="1:6" x14ac:dyDescent="0.35">
      <c r="A8307" t="s">
        <v>8386</v>
      </c>
      <c r="B8307">
        <v>2001</v>
      </c>
      <c r="C8307" t="s">
        <v>56</v>
      </c>
      <c r="D8307" t="s">
        <v>73</v>
      </c>
      <c r="E8307" t="s">
        <v>74</v>
      </c>
      <c r="F8307">
        <v>1</v>
      </c>
    </row>
    <row r="8308" spans="1:6" x14ac:dyDescent="0.35">
      <c r="A8308" t="s">
        <v>8387</v>
      </c>
      <c r="B8308">
        <v>2001</v>
      </c>
      <c r="C8308" t="s">
        <v>56</v>
      </c>
      <c r="D8308" t="s">
        <v>117</v>
      </c>
      <c r="E8308" t="s">
        <v>74</v>
      </c>
      <c r="F8308">
        <v>1</v>
      </c>
    </row>
    <row r="8309" spans="1:6" x14ac:dyDescent="0.35">
      <c r="A8309" t="s">
        <v>8388</v>
      </c>
      <c r="B8309">
        <v>2001</v>
      </c>
      <c r="C8309" t="s">
        <v>56</v>
      </c>
      <c r="D8309" t="s">
        <v>73</v>
      </c>
      <c r="E8309" t="s">
        <v>74</v>
      </c>
      <c r="F8309">
        <v>1</v>
      </c>
    </row>
    <row r="8310" spans="1:6" x14ac:dyDescent="0.35">
      <c r="A8310" t="s">
        <v>8389</v>
      </c>
      <c r="B8310">
        <v>2001</v>
      </c>
      <c r="C8310" t="s">
        <v>56</v>
      </c>
      <c r="D8310" t="s">
        <v>117</v>
      </c>
      <c r="E8310" t="s">
        <v>74</v>
      </c>
      <c r="F8310">
        <v>1</v>
      </c>
    </row>
    <row r="8311" spans="1:6" x14ac:dyDescent="0.35">
      <c r="A8311" t="s">
        <v>8390</v>
      </c>
      <c r="B8311">
        <v>2001</v>
      </c>
      <c r="C8311" t="s">
        <v>56</v>
      </c>
      <c r="D8311" t="s">
        <v>117</v>
      </c>
      <c r="E8311" t="s">
        <v>74</v>
      </c>
      <c r="F8311">
        <v>1</v>
      </c>
    </row>
    <row r="8312" spans="1:6" x14ac:dyDescent="0.35">
      <c r="A8312" t="s">
        <v>8391</v>
      </c>
      <c r="B8312">
        <v>2001</v>
      </c>
      <c r="C8312" t="s">
        <v>56</v>
      </c>
      <c r="D8312" t="s">
        <v>73</v>
      </c>
      <c r="E8312" t="s">
        <v>74</v>
      </c>
      <c r="F8312">
        <v>1</v>
      </c>
    </row>
    <row r="8313" spans="1:6" x14ac:dyDescent="0.35">
      <c r="A8313" t="s">
        <v>8392</v>
      </c>
      <c r="B8313">
        <v>2001</v>
      </c>
      <c r="C8313" t="s">
        <v>56</v>
      </c>
      <c r="D8313" t="s">
        <v>117</v>
      </c>
      <c r="E8313" t="s">
        <v>74</v>
      </c>
      <c r="F8313">
        <v>1</v>
      </c>
    </row>
    <row r="8314" spans="1:6" x14ac:dyDescent="0.35">
      <c r="A8314" t="s">
        <v>8393</v>
      </c>
      <c r="B8314">
        <v>2001</v>
      </c>
      <c r="C8314" t="s">
        <v>56</v>
      </c>
      <c r="D8314" t="s">
        <v>73</v>
      </c>
      <c r="E8314" t="s">
        <v>74</v>
      </c>
      <c r="F8314">
        <v>1</v>
      </c>
    </row>
    <row r="8315" spans="1:6" x14ac:dyDescent="0.35">
      <c r="A8315" t="s">
        <v>8394</v>
      </c>
      <c r="B8315">
        <v>2001</v>
      </c>
      <c r="C8315" t="s">
        <v>56</v>
      </c>
      <c r="D8315" t="s">
        <v>73</v>
      </c>
      <c r="E8315" t="s">
        <v>74</v>
      </c>
      <c r="F8315">
        <v>1</v>
      </c>
    </row>
    <row r="8316" spans="1:6" x14ac:dyDescent="0.35">
      <c r="A8316" t="s">
        <v>8395</v>
      </c>
      <c r="B8316">
        <v>2001</v>
      </c>
      <c r="C8316" t="s">
        <v>56</v>
      </c>
      <c r="D8316" t="s">
        <v>73</v>
      </c>
      <c r="E8316" t="s">
        <v>74</v>
      </c>
      <c r="F8316">
        <v>1</v>
      </c>
    </row>
    <row r="8317" spans="1:6" x14ac:dyDescent="0.35">
      <c r="A8317" t="s">
        <v>8396</v>
      </c>
      <c r="B8317">
        <v>2001</v>
      </c>
      <c r="C8317" t="s">
        <v>56</v>
      </c>
      <c r="D8317" t="s">
        <v>117</v>
      </c>
      <c r="E8317" t="s">
        <v>74</v>
      </c>
      <c r="F8317">
        <v>1</v>
      </c>
    </row>
    <row r="8318" spans="1:6" x14ac:dyDescent="0.35">
      <c r="A8318" t="s">
        <v>8397</v>
      </c>
      <c r="B8318">
        <v>2001</v>
      </c>
      <c r="C8318" t="s">
        <v>56</v>
      </c>
      <c r="D8318" t="s">
        <v>73</v>
      </c>
      <c r="E8318" t="s">
        <v>74</v>
      </c>
      <c r="F8318">
        <v>1</v>
      </c>
    </row>
    <row r="8319" spans="1:6" x14ac:dyDescent="0.35">
      <c r="A8319" t="s">
        <v>8398</v>
      </c>
      <c r="B8319">
        <v>2001</v>
      </c>
      <c r="C8319" t="s">
        <v>56</v>
      </c>
      <c r="D8319" t="s">
        <v>117</v>
      </c>
      <c r="E8319" t="s">
        <v>74</v>
      </c>
      <c r="F8319">
        <v>1</v>
      </c>
    </row>
    <row r="8320" spans="1:6" x14ac:dyDescent="0.35">
      <c r="A8320" t="s">
        <v>8399</v>
      </c>
      <c r="B8320">
        <v>2001</v>
      </c>
      <c r="C8320" t="s">
        <v>56</v>
      </c>
      <c r="D8320" t="s">
        <v>117</v>
      </c>
      <c r="E8320" t="s">
        <v>74</v>
      </c>
      <c r="F8320">
        <v>1</v>
      </c>
    </row>
    <row r="8321" spans="1:6" x14ac:dyDescent="0.35">
      <c r="A8321" t="s">
        <v>8400</v>
      </c>
      <c r="B8321">
        <v>2001</v>
      </c>
      <c r="C8321" t="s">
        <v>56</v>
      </c>
      <c r="D8321" t="s">
        <v>73</v>
      </c>
      <c r="E8321" t="s">
        <v>74</v>
      </c>
      <c r="F8321">
        <v>1</v>
      </c>
    </row>
    <row r="8322" spans="1:6" x14ac:dyDescent="0.35">
      <c r="A8322" t="s">
        <v>8401</v>
      </c>
      <c r="B8322">
        <v>2001</v>
      </c>
      <c r="C8322" t="s">
        <v>56</v>
      </c>
      <c r="D8322" t="s">
        <v>73</v>
      </c>
      <c r="E8322" t="s">
        <v>74</v>
      </c>
      <c r="F8322">
        <v>1</v>
      </c>
    </row>
    <row r="8323" spans="1:6" x14ac:dyDescent="0.35">
      <c r="A8323" t="s">
        <v>8402</v>
      </c>
      <c r="B8323">
        <v>2001</v>
      </c>
      <c r="C8323" t="s">
        <v>56</v>
      </c>
      <c r="D8323" t="s">
        <v>117</v>
      </c>
      <c r="E8323" t="s">
        <v>74</v>
      </c>
      <c r="F8323">
        <v>1</v>
      </c>
    </row>
    <row r="8324" spans="1:6" x14ac:dyDescent="0.35">
      <c r="A8324" t="s">
        <v>8403</v>
      </c>
      <c r="B8324">
        <v>2001</v>
      </c>
      <c r="C8324" t="s">
        <v>56</v>
      </c>
      <c r="D8324" t="s">
        <v>73</v>
      </c>
      <c r="E8324" t="s">
        <v>74</v>
      </c>
      <c r="F8324">
        <v>1</v>
      </c>
    </row>
    <row r="8325" spans="1:6" x14ac:dyDescent="0.35">
      <c r="A8325" t="s">
        <v>8404</v>
      </c>
      <c r="B8325">
        <v>2001</v>
      </c>
      <c r="C8325" t="s">
        <v>56</v>
      </c>
      <c r="D8325" t="s">
        <v>73</v>
      </c>
      <c r="E8325" t="s">
        <v>74</v>
      </c>
      <c r="F8325">
        <v>1</v>
      </c>
    </row>
    <row r="8326" spans="1:6" x14ac:dyDescent="0.35">
      <c r="A8326" t="s">
        <v>8405</v>
      </c>
      <c r="B8326">
        <v>2001</v>
      </c>
      <c r="C8326" t="s">
        <v>56</v>
      </c>
      <c r="D8326" t="s">
        <v>73</v>
      </c>
      <c r="E8326" t="s">
        <v>74</v>
      </c>
      <c r="F8326">
        <v>1</v>
      </c>
    </row>
    <row r="8327" spans="1:6" x14ac:dyDescent="0.35">
      <c r="A8327" t="s">
        <v>8406</v>
      </c>
      <c r="B8327">
        <v>2001</v>
      </c>
      <c r="C8327" t="s">
        <v>56</v>
      </c>
      <c r="D8327" t="s">
        <v>73</v>
      </c>
      <c r="E8327" t="s">
        <v>74</v>
      </c>
      <c r="F8327">
        <v>1</v>
      </c>
    </row>
    <row r="8328" spans="1:6" x14ac:dyDescent="0.35">
      <c r="A8328" t="s">
        <v>8407</v>
      </c>
      <c r="B8328">
        <v>2001</v>
      </c>
      <c r="C8328" t="s">
        <v>56</v>
      </c>
      <c r="D8328" t="s">
        <v>73</v>
      </c>
      <c r="E8328" t="s">
        <v>74</v>
      </c>
      <c r="F8328">
        <v>1</v>
      </c>
    </row>
    <row r="8329" spans="1:6" x14ac:dyDescent="0.35">
      <c r="A8329" t="s">
        <v>8408</v>
      </c>
      <c r="B8329">
        <v>2001</v>
      </c>
      <c r="C8329" t="s">
        <v>56</v>
      </c>
      <c r="D8329" t="s">
        <v>73</v>
      </c>
      <c r="E8329" t="s">
        <v>74</v>
      </c>
      <c r="F8329">
        <v>1</v>
      </c>
    </row>
    <row r="8330" spans="1:6" x14ac:dyDescent="0.35">
      <c r="A8330" t="s">
        <v>8409</v>
      </c>
      <c r="B8330">
        <v>2001</v>
      </c>
      <c r="C8330" t="s">
        <v>56</v>
      </c>
      <c r="D8330" t="s">
        <v>73</v>
      </c>
      <c r="E8330" t="s">
        <v>74</v>
      </c>
      <c r="F8330">
        <v>1</v>
      </c>
    </row>
    <row r="8331" spans="1:6" x14ac:dyDescent="0.35">
      <c r="A8331" t="s">
        <v>8410</v>
      </c>
      <c r="B8331">
        <v>2001</v>
      </c>
      <c r="C8331" t="s">
        <v>56</v>
      </c>
      <c r="D8331" t="s">
        <v>73</v>
      </c>
      <c r="E8331" t="s">
        <v>74</v>
      </c>
      <c r="F8331">
        <v>1</v>
      </c>
    </row>
    <row r="8332" spans="1:6" x14ac:dyDescent="0.35">
      <c r="A8332" t="s">
        <v>8411</v>
      </c>
      <c r="B8332">
        <v>2001</v>
      </c>
      <c r="C8332" t="s">
        <v>56</v>
      </c>
      <c r="D8332" t="s">
        <v>73</v>
      </c>
      <c r="E8332" t="s">
        <v>74</v>
      </c>
      <c r="F8332">
        <v>1</v>
      </c>
    </row>
    <row r="8333" spans="1:6" x14ac:dyDescent="0.35">
      <c r="A8333" t="s">
        <v>8412</v>
      </c>
      <c r="B8333">
        <v>2001</v>
      </c>
      <c r="C8333" t="s">
        <v>56</v>
      </c>
      <c r="D8333" t="s">
        <v>73</v>
      </c>
      <c r="E8333" t="s">
        <v>74</v>
      </c>
      <c r="F8333">
        <v>1</v>
      </c>
    </row>
    <row r="8334" spans="1:6" x14ac:dyDescent="0.35">
      <c r="A8334" t="s">
        <v>8413</v>
      </c>
      <c r="B8334">
        <v>2001</v>
      </c>
      <c r="C8334" t="s">
        <v>56</v>
      </c>
      <c r="D8334" t="s">
        <v>73</v>
      </c>
      <c r="E8334" t="s">
        <v>406</v>
      </c>
      <c r="F8334">
        <v>1</v>
      </c>
    </row>
    <row r="8335" spans="1:6" x14ac:dyDescent="0.35">
      <c r="A8335" t="s">
        <v>8414</v>
      </c>
      <c r="B8335">
        <v>2001</v>
      </c>
      <c r="C8335" t="s">
        <v>56</v>
      </c>
      <c r="D8335" t="s">
        <v>117</v>
      </c>
      <c r="E8335" t="s">
        <v>406</v>
      </c>
      <c r="F8335">
        <v>1</v>
      </c>
    </row>
    <row r="8336" spans="1:6" x14ac:dyDescent="0.35">
      <c r="A8336" t="s">
        <v>8415</v>
      </c>
      <c r="B8336">
        <v>2001</v>
      </c>
      <c r="C8336" t="s">
        <v>56</v>
      </c>
      <c r="D8336" t="s">
        <v>117</v>
      </c>
      <c r="E8336" t="s">
        <v>406</v>
      </c>
      <c r="F8336">
        <v>1</v>
      </c>
    </row>
    <row r="8337" spans="1:6" x14ac:dyDescent="0.35">
      <c r="A8337" t="s">
        <v>8416</v>
      </c>
      <c r="B8337">
        <v>2001</v>
      </c>
      <c r="C8337" t="s">
        <v>55</v>
      </c>
      <c r="D8337" t="s">
        <v>73</v>
      </c>
      <c r="E8337" t="s">
        <v>74</v>
      </c>
      <c r="F8337">
        <v>1</v>
      </c>
    </row>
    <row r="8338" spans="1:6" x14ac:dyDescent="0.35">
      <c r="A8338" t="s">
        <v>8417</v>
      </c>
      <c r="B8338">
        <v>2001</v>
      </c>
      <c r="C8338" t="s">
        <v>55</v>
      </c>
      <c r="D8338" t="s">
        <v>117</v>
      </c>
      <c r="E8338" t="s">
        <v>74</v>
      </c>
      <c r="F8338">
        <v>0</v>
      </c>
    </row>
    <row r="8339" spans="1:6" x14ac:dyDescent="0.35">
      <c r="A8339" t="s">
        <v>8418</v>
      </c>
      <c r="B8339">
        <v>2001</v>
      </c>
      <c r="C8339" t="s">
        <v>54</v>
      </c>
      <c r="D8339" t="s">
        <v>73</v>
      </c>
      <c r="E8339" t="s">
        <v>406</v>
      </c>
      <c r="F8339">
        <v>1</v>
      </c>
    </row>
    <row r="8340" spans="1:6" x14ac:dyDescent="0.35">
      <c r="A8340" t="s">
        <v>8419</v>
      </c>
      <c r="B8340">
        <v>2001</v>
      </c>
      <c r="C8340" t="s">
        <v>55</v>
      </c>
      <c r="D8340" t="s">
        <v>73</v>
      </c>
      <c r="E8340" t="s">
        <v>406</v>
      </c>
      <c r="F8340">
        <v>1</v>
      </c>
    </row>
    <row r="8341" spans="1:6" x14ac:dyDescent="0.35">
      <c r="A8341" t="s">
        <v>8420</v>
      </c>
      <c r="B8341">
        <v>2001</v>
      </c>
      <c r="C8341" t="s">
        <v>55</v>
      </c>
      <c r="D8341" t="s">
        <v>117</v>
      </c>
      <c r="E8341" t="s">
        <v>406</v>
      </c>
      <c r="F8341">
        <v>0</v>
      </c>
    </row>
    <row r="8342" spans="1:6" x14ac:dyDescent="0.35">
      <c r="A8342" t="s">
        <v>8421</v>
      </c>
      <c r="B8342">
        <v>2001</v>
      </c>
      <c r="C8342" t="s">
        <v>55</v>
      </c>
      <c r="D8342" t="s">
        <v>117</v>
      </c>
      <c r="E8342" t="s">
        <v>406</v>
      </c>
      <c r="F8342">
        <v>0</v>
      </c>
    </row>
    <row r="8343" spans="1:6" x14ac:dyDescent="0.35">
      <c r="A8343" t="s">
        <v>8422</v>
      </c>
      <c r="B8343">
        <v>2001</v>
      </c>
      <c r="C8343" t="s">
        <v>56</v>
      </c>
      <c r="D8343" t="s">
        <v>117</v>
      </c>
      <c r="E8343" t="s">
        <v>406</v>
      </c>
      <c r="F8343">
        <v>1</v>
      </c>
    </row>
    <row r="8344" spans="1:6" x14ac:dyDescent="0.35">
      <c r="A8344" t="s">
        <v>8423</v>
      </c>
      <c r="B8344">
        <v>2001</v>
      </c>
      <c r="C8344" t="s">
        <v>56</v>
      </c>
      <c r="D8344" t="s">
        <v>73</v>
      </c>
      <c r="E8344" t="s">
        <v>74</v>
      </c>
      <c r="F8344">
        <v>1</v>
      </c>
    </row>
    <row r="8345" spans="1:6" x14ac:dyDescent="0.35">
      <c r="A8345" t="s">
        <v>8424</v>
      </c>
      <c r="B8345">
        <v>2001</v>
      </c>
      <c r="C8345" t="s">
        <v>56</v>
      </c>
      <c r="D8345" t="s">
        <v>117</v>
      </c>
      <c r="E8345" t="s">
        <v>74</v>
      </c>
      <c r="F8345">
        <v>1</v>
      </c>
    </row>
    <row r="8346" spans="1:6" x14ac:dyDescent="0.35">
      <c r="A8346" t="s">
        <v>8425</v>
      </c>
      <c r="B8346">
        <v>2001</v>
      </c>
      <c r="C8346" t="s">
        <v>56</v>
      </c>
      <c r="D8346" t="s">
        <v>117</v>
      </c>
      <c r="E8346" t="s">
        <v>74</v>
      </c>
      <c r="F8346">
        <v>1</v>
      </c>
    </row>
    <row r="8347" spans="1:6" x14ac:dyDescent="0.35">
      <c r="A8347" t="s">
        <v>8426</v>
      </c>
      <c r="B8347">
        <v>2001</v>
      </c>
      <c r="C8347" t="s">
        <v>54</v>
      </c>
      <c r="D8347" t="s">
        <v>73</v>
      </c>
      <c r="E8347" t="s">
        <v>74</v>
      </c>
      <c r="F8347">
        <v>1</v>
      </c>
    </row>
    <row r="8348" spans="1:6" x14ac:dyDescent="0.35">
      <c r="A8348" t="s">
        <v>8427</v>
      </c>
      <c r="B8348">
        <v>2001</v>
      </c>
      <c r="C8348" t="s">
        <v>54</v>
      </c>
      <c r="D8348" t="s">
        <v>73</v>
      </c>
      <c r="E8348" t="s">
        <v>74</v>
      </c>
      <c r="F8348">
        <v>1</v>
      </c>
    </row>
    <row r="8349" spans="1:6" x14ac:dyDescent="0.35">
      <c r="A8349" t="s">
        <v>8428</v>
      </c>
      <c r="B8349">
        <v>2001</v>
      </c>
      <c r="C8349" t="s">
        <v>55</v>
      </c>
      <c r="D8349" t="s">
        <v>117</v>
      </c>
      <c r="E8349" t="s">
        <v>74</v>
      </c>
      <c r="F8349">
        <v>0</v>
      </c>
    </row>
    <row r="8350" spans="1:6" x14ac:dyDescent="0.35">
      <c r="A8350" t="s">
        <v>8429</v>
      </c>
      <c r="B8350">
        <v>2001</v>
      </c>
      <c r="C8350" t="s">
        <v>55</v>
      </c>
      <c r="D8350" t="s">
        <v>73</v>
      </c>
      <c r="E8350" t="s">
        <v>74</v>
      </c>
      <c r="F8350">
        <v>1</v>
      </c>
    </row>
    <row r="8351" spans="1:6" x14ac:dyDescent="0.35">
      <c r="A8351" t="s">
        <v>8430</v>
      </c>
      <c r="B8351">
        <v>2001</v>
      </c>
      <c r="C8351" t="s">
        <v>54</v>
      </c>
      <c r="D8351" t="s">
        <v>73</v>
      </c>
      <c r="E8351" t="s">
        <v>484</v>
      </c>
      <c r="F8351">
        <v>1</v>
      </c>
    </row>
    <row r="8352" spans="1:6" x14ac:dyDescent="0.35">
      <c r="A8352" t="s">
        <v>8431</v>
      </c>
      <c r="B8352">
        <v>2001</v>
      </c>
      <c r="C8352" t="s">
        <v>54</v>
      </c>
      <c r="D8352" t="s">
        <v>73</v>
      </c>
      <c r="E8352" t="s">
        <v>484</v>
      </c>
      <c r="F8352">
        <v>1</v>
      </c>
    </row>
    <row r="8353" spans="1:6" x14ac:dyDescent="0.35">
      <c r="A8353" t="s">
        <v>8432</v>
      </c>
      <c r="B8353">
        <v>2001</v>
      </c>
      <c r="C8353" t="s">
        <v>56</v>
      </c>
      <c r="D8353" t="s">
        <v>73</v>
      </c>
      <c r="E8353" t="s">
        <v>484</v>
      </c>
      <c r="F8353">
        <v>1</v>
      </c>
    </row>
    <row r="8354" spans="1:6" x14ac:dyDescent="0.35">
      <c r="A8354" t="s">
        <v>8433</v>
      </c>
      <c r="B8354">
        <v>2001</v>
      </c>
      <c r="C8354" t="s">
        <v>56</v>
      </c>
      <c r="D8354" t="s">
        <v>73</v>
      </c>
      <c r="E8354" t="s">
        <v>484</v>
      </c>
      <c r="F8354">
        <v>1</v>
      </c>
    </row>
    <row r="8355" spans="1:6" x14ac:dyDescent="0.35">
      <c r="A8355" t="s">
        <v>8434</v>
      </c>
      <c r="B8355">
        <v>2001</v>
      </c>
      <c r="C8355" t="s">
        <v>56</v>
      </c>
      <c r="D8355" t="s">
        <v>441</v>
      </c>
      <c r="E8355" t="s">
        <v>484</v>
      </c>
      <c r="F8355">
        <v>1</v>
      </c>
    </row>
    <row r="8356" spans="1:6" x14ac:dyDescent="0.35">
      <c r="A8356" t="s">
        <v>8435</v>
      </c>
      <c r="B8356">
        <v>2001</v>
      </c>
      <c r="C8356" t="s">
        <v>56</v>
      </c>
      <c r="D8356" t="s">
        <v>73</v>
      </c>
      <c r="E8356" t="s">
        <v>484</v>
      </c>
      <c r="F8356">
        <v>1</v>
      </c>
    </row>
    <row r="8357" spans="1:6" x14ac:dyDescent="0.35">
      <c r="A8357" t="s">
        <v>8436</v>
      </c>
      <c r="B8357">
        <v>2001</v>
      </c>
      <c r="C8357" t="s">
        <v>56</v>
      </c>
      <c r="D8357" t="s">
        <v>441</v>
      </c>
      <c r="E8357" t="s">
        <v>484</v>
      </c>
      <c r="F8357">
        <v>1</v>
      </c>
    </row>
    <row r="8358" spans="1:6" x14ac:dyDescent="0.35">
      <c r="A8358" t="s">
        <v>8437</v>
      </c>
      <c r="B8358">
        <v>2001</v>
      </c>
      <c r="C8358" t="s">
        <v>56</v>
      </c>
      <c r="D8358" t="s">
        <v>73</v>
      </c>
      <c r="E8358" t="s">
        <v>484</v>
      </c>
      <c r="F8358">
        <v>1</v>
      </c>
    </row>
    <row r="8359" spans="1:6" x14ac:dyDescent="0.35">
      <c r="A8359" t="s">
        <v>8438</v>
      </c>
      <c r="B8359">
        <v>2001</v>
      </c>
      <c r="C8359" t="s">
        <v>56</v>
      </c>
      <c r="D8359" t="s">
        <v>117</v>
      </c>
      <c r="E8359" t="s">
        <v>484</v>
      </c>
      <c r="F8359">
        <v>1</v>
      </c>
    </row>
    <row r="8360" spans="1:6" x14ac:dyDescent="0.35">
      <c r="A8360" t="s">
        <v>8439</v>
      </c>
      <c r="B8360">
        <v>2001</v>
      </c>
      <c r="C8360" t="s">
        <v>55</v>
      </c>
      <c r="D8360" t="s">
        <v>117</v>
      </c>
      <c r="E8360" t="s">
        <v>484</v>
      </c>
      <c r="F8360">
        <v>0</v>
      </c>
    </row>
    <row r="8361" spans="1:6" x14ac:dyDescent="0.35">
      <c r="A8361" t="s">
        <v>8440</v>
      </c>
      <c r="B8361">
        <v>2001</v>
      </c>
      <c r="C8361" t="s">
        <v>56</v>
      </c>
      <c r="D8361" t="s">
        <v>73</v>
      </c>
      <c r="E8361" t="s">
        <v>484</v>
      </c>
      <c r="F8361">
        <v>1</v>
      </c>
    </row>
    <row r="8362" spans="1:6" x14ac:dyDescent="0.35">
      <c r="A8362" t="s">
        <v>8441</v>
      </c>
      <c r="B8362">
        <v>2001</v>
      </c>
      <c r="C8362" t="s">
        <v>56</v>
      </c>
      <c r="D8362" t="s">
        <v>73</v>
      </c>
      <c r="E8362" t="s">
        <v>484</v>
      </c>
      <c r="F8362">
        <v>1</v>
      </c>
    </row>
    <row r="8363" spans="1:6" x14ac:dyDescent="0.35">
      <c r="A8363" t="s">
        <v>8442</v>
      </c>
      <c r="B8363">
        <v>2001</v>
      </c>
      <c r="C8363" t="s">
        <v>56</v>
      </c>
      <c r="D8363" t="s">
        <v>73</v>
      </c>
      <c r="E8363" t="s">
        <v>484</v>
      </c>
      <c r="F8363">
        <v>1</v>
      </c>
    </row>
    <row r="8364" spans="1:6" x14ac:dyDescent="0.35">
      <c r="A8364" t="s">
        <v>8443</v>
      </c>
      <c r="B8364">
        <v>2001</v>
      </c>
      <c r="C8364" t="s">
        <v>56</v>
      </c>
      <c r="D8364" t="s">
        <v>73</v>
      </c>
      <c r="E8364" t="s">
        <v>484</v>
      </c>
      <c r="F8364">
        <v>1</v>
      </c>
    </row>
    <row r="8365" spans="1:6" x14ac:dyDescent="0.35">
      <c r="A8365" t="s">
        <v>8444</v>
      </c>
      <c r="B8365">
        <v>2001</v>
      </c>
      <c r="C8365" t="s">
        <v>56</v>
      </c>
      <c r="D8365" t="s">
        <v>73</v>
      </c>
      <c r="E8365" t="s">
        <v>484</v>
      </c>
      <c r="F8365">
        <v>1</v>
      </c>
    </row>
    <row r="8366" spans="1:6" x14ac:dyDescent="0.35">
      <c r="A8366" t="s">
        <v>8445</v>
      </c>
      <c r="B8366">
        <v>2001</v>
      </c>
      <c r="C8366" t="s">
        <v>54</v>
      </c>
      <c r="D8366" t="s">
        <v>73</v>
      </c>
      <c r="E8366" t="s">
        <v>74</v>
      </c>
      <c r="F8366">
        <v>1</v>
      </c>
    </row>
    <row r="8367" spans="1:6" x14ac:dyDescent="0.35">
      <c r="A8367" t="s">
        <v>8446</v>
      </c>
      <c r="B8367">
        <v>2001</v>
      </c>
      <c r="C8367" t="s">
        <v>55</v>
      </c>
      <c r="D8367" t="s">
        <v>73</v>
      </c>
      <c r="E8367" t="s">
        <v>74</v>
      </c>
      <c r="F8367">
        <v>1</v>
      </c>
    </row>
    <row r="8368" spans="1:6" x14ac:dyDescent="0.35">
      <c r="A8368" t="s">
        <v>8447</v>
      </c>
      <c r="B8368">
        <v>2001</v>
      </c>
      <c r="C8368" t="s">
        <v>56</v>
      </c>
      <c r="D8368" t="s">
        <v>117</v>
      </c>
      <c r="E8368" t="s">
        <v>74</v>
      </c>
      <c r="F8368">
        <v>1</v>
      </c>
    </row>
    <row r="8369" spans="1:6" x14ac:dyDescent="0.35">
      <c r="A8369" t="s">
        <v>8448</v>
      </c>
      <c r="B8369">
        <v>2001</v>
      </c>
      <c r="C8369" t="s">
        <v>56</v>
      </c>
      <c r="D8369" t="s">
        <v>117</v>
      </c>
      <c r="E8369" t="s">
        <v>74</v>
      </c>
      <c r="F8369">
        <v>1</v>
      </c>
    </row>
    <row r="8370" spans="1:6" x14ac:dyDescent="0.35">
      <c r="A8370" t="s">
        <v>8449</v>
      </c>
      <c r="B8370">
        <v>2001</v>
      </c>
      <c r="C8370" t="s">
        <v>56</v>
      </c>
      <c r="D8370" t="s">
        <v>117</v>
      </c>
      <c r="E8370" t="s">
        <v>74</v>
      </c>
      <c r="F8370">
        <v>1</v>
      </c>
    </row>
    <row r="8371" spans="1:6" x14ac:dyDescent="0.35">
      <c r="A8371" t="s">
        <v>8450</v>
      </c>
      <c r="B8371">
        <v>2001</v>
      </c>
      <c r="C8371" t="s">
        <v>56</v>
      </c>
      <c r="D8371" t="s">
        <v>117</v>
      </c>
      <c r="E8371" t="s">
        <v>74</v>
      </c>
      <c r="F8371">
        <v>1</v>
      </c>
    </row>
    <row r="8372" spans="1:6" x14ac:dyDescent="0.35">
      <c r="A8372" t="s">
        <v>8451</v>
      </c>
      <c r="B8372">
        <v>2001</v>
      </c>
      <c r="C8372" t="s">
        <v>56</v>
      </c>
      <c r="D8372" t="s">
        <v>73</v>
      </c>
      <c r="E8372" t="s">
        <v>74</v>
      </c>
      <c r="F8372">
        <v>1</v>
      </c>
    </row>
    <row r="8373" spans="1:6" x14ac:dyDescent="0.35">
      <c r="A8373" t="s">
        <v>8452</v>
      </c>
      <c r="B8373">
        <v>2001</v>
      </c>
      <c r="C8373" t="s">
        <v>56</v>
      </c>
      <c r="D8373" t="s">
        <v>73</v>
      </c>
      <c r="E8373" t="s">
        <v>74</v>
      </c>
      <c r="F8373">
        <v>1</v>
      </c>
    </row>
    <row r="8374" spans="1:6" x14ac:dyDescent="0.35">
      <c r="A8374" t="s">
        <v>8453</v>
      </c>
      <c r="B8374">
        <v>2001</v>
      </c>
      <c r="C8374" t="s">
        <v>55</v>
      </c>
      <c r="D8374" t="s">
        <v>73</v>
      </c>
      <c r="E8374" t="s">
        <v>74</v>
      </c>
      <c r="F8374">
        <v>1</v>
      </c>
    </row>
    <row r="8375" spans="1:6" x14ac:dyDescent="0.35">
      <c r="A8375" t="s">
        <v>8454</v>
      </c>
      <c r="B8375">
        <v>2001</v>
      </c>
      <c r="C8375" t="s">
        <v>56</v>
      </c>
      <c r="D8375" t="s">
        <v>73</v>
      </c>
      <c r="E8375" t="s">
        <v>74</v>
      </c>
      <c r="F8375">
        <v>1</v>
      </c>
    </row>
    <row r="8376" spans="1:6" x14ac:dyDescent="0.35">
      <c r="A8376" t="s">
        <v>8455</v>
      </c>
      <c r="B8376">
        <v>2001</v>
      </c>
      <c r="C8376" t="s">
        <v>56</v>
      </c>
      <c r="D8376" t="s">
        <v>73</v>
      </c>
      <c r="E8376" t="s">
        <v>74</v>
      </c>
      <c r="F8376">
        <v>1</v>
      </c>
    </row>
    <row r="8377" spans="1:6" x14ac:dyDescent="0.35">
      <c r="A8377" t="s">
        <v>8456</v>
      </c>
      <c r="B8377">
        <v>2001</v>
      </c>
      <c r="C8377" t="s">
        <v>56</v>
      </c>
      <c r="D8377" t="s">
        <v>117</v>
      </c>
      <c r="E8377" t="s">
        <v>74</v>
      </c>
      <c r="F8377">
        <v>1</v>
      </c>
    </row>
    <row r="8378" spans="1:6" x14ac:dyDescent="0.35">
      <c r="A8378" t="s">
        <v>8457</v>
      </c>
      <c r="B8378">
        <v>2001</v>
      </c>
      <c r="C8378" t="s">
        <v>56</v>
      </c>
      <c r="D8378" t="s">
        <v>73</v>
      </c>
      <c r="E8378" t="s">
        <v>74</v>
      </c>
      <c r="F8378">
        <v>1</v>
      </c>
    </row>
    <row r="8379" spans="1:6" x14ac:dyDescent="0.35">
      <c r="A8379" t="s">
        <v>8458</v>
      </c>
      <c r="B8379">
        <v>2001</v>
      </c>
      <c r="C8379" t="s">
        <v>56</v>
      </c>
      <c r="D8379" t="s">
        <v>73</v>
      </c>
      <c r="E8379" t="s">
        <v>74</v>
      </c>
      <c r="F8379">
        <v>1</v>
      </c>
    </row>
    <row r="8380" spans="1:6" x14ac:dyDescent="0.35">
      <c r="A8380" t="s">
        <v>8459</v>
      </c>
      <c r="B8380">
        <v>2001</v>
      </c>
      <c r="C8380" t="s">
        <v>56</v>
      </c>
      <c r="D8380" t="s">
        <v>117</v>
      </c>
      <c r="E8380" t="s">
        <v>74</v>
      </c>
      <c r="F8380">
        <v>1</v>
      </c>
    </row>
    <row r="8381" spans="1:6" x14ac:dyDescent="0.35">
      <c r="A8381" t="s">
        <v>8460</v>
      </c>
      <c r="B8381">
        <v>2001</v>
      </c>
      <c r="C8381" t="s">
        <v>56</v>
      </c>
      <c r="D8381" t="s">
        <v>73</v>
      </c>
      <c r="E8381" t="s">
        <v>74</v>
      </c>
      <c r="F8381">
        <v>1</v>
      </c>
    </row>
    <row r="8382" spans="1:6" x14ac:dyDescent="0.35">
      <c r="A8382" t="s">
        <v>8461</v>
      </c>
      <c r="B8382">
        <v>2001</v>
      </c>
      <c r="C8382" t="s">
        <v>56</v>
      </c>
      <c r="D8382" t="s">
        <v>117</v>
      </c>
      <c r="E8382" t="s">
        <v>74</v>
      </c>
      <c r="F8382">
        <v>1</v>
      </c>
    </row>
    <row r="8383" spans="1:6" x14ac:dyDescent="0.35">
      <c r="A8383" t="s">
        <v>8462</v>
      </c>
      <c r="B8383">
        <v>2001</v>
      </c>
      <c r="C8383" t="s">
        <v>56</v>
      </c>
      <c r="D8383" t="s">
        <v>117</v>
      </c>
      <c r="E8383" t="s">
        <v>74</v>
      </c>
      <c r="F8383">
        <v>1</v>
      </c>
    </row>
    <row r="8384" spans="1:6" x14ac:dyDescent="0.35">
      <c r="A8384" t="s">
        <v>8463</v>
      </c>
      <c r="B8384">
        <v>2001</v>
      </c>
      <c r="C8384" t="s">
        <v>56</v>
      </c>
      <c r="D8384" t="s">
        <v>73</v>
      </c>
      <c r="E8384" t="s">
        <v>406</v>
      </c>
      <c r="F8384">
        <v>1</v>
      </c>
    </row>
    <row r="8385" spans="1:6" x14ac:dyDescent="0.35">
      <c r="A8385" t="s">
        <v>8464</v>
      </c>
      <c r="B8385">
        <v>2001</v>
      </c>
      <c r="C8385" t="s">
        <v>56</v>
      </c>
      <c r="D8385" t="s">
        <v>117</v>
      </c>
      <c r="E8385" t="s">
        <v>406</v>
      </c>
      <c r="F8385">
        <v>1</v>
      </c>
    </row>
    <row r="8386" spans="1:6" x14ac:dyDescent="0.35">
      <c r="A8386" t="s">
        <v>8465</v>
      </c>
      <c r="B8386">
        <v>2001</v>
      </c>
      <c r="C8386" t="s">
        <v>56</v>
      </c>
      <c r="D8386" t="s">
        <v>73</v>
      </c>
      <c r="E8386" t="s">
        <v>406</v>
      </c>
      <c r="F8386">
        <v>1</v>
      </c>
    </row>
    <row r="8387" spans="1:6" x14ac:dyDescent="0.35">
      <c r="A8387" t="s">
        <v>8466</v>
      </c>
      <c r="B8387">
        <v>2001</v>
      </c>
      <c r="C8387" t="s">
        <v>56</v>
      </c>
      <c r="D8387" t="s">
        <v>73</v>
      </c>
      <c r="E8387" t="s">
        <v>406</v>
      </c>
      <c r="F8387">
        <v>1</v>
      </c>
    </row>
    <row r="8388" spans="1:6" x14ac:dyDescent="0.35">
      <c r="A8388" t="s">
        <v>8467</v>
      </c>
      <c r="B8388">
        <v>2001</v>
      </c>
      <c r="C8388" t="s">
        <v>56</v>
      </c>
      <c r="D8388" t="s">
        <v>73</v>
      </c>
      <c r="E8388" t="s">
        <v>406</v>
      </c>
      <c r="F8388">
        <v>1</v>
      </c>
    </row>
    <row r="8389" spans="1:6" x14ac:dyDescent="0.35">
      <c r="A8389" t="s">
        <v>8468</v>
      </c>
      <c r="B8389">
        <v>2001</v>
      </c>
      <c r="C8389" t="s">
        <v>56</v>
      </c>
      <c r="D8389" t="s">
        <v>73</v>
      </c>
      <c r="E8389" t="s">
        <v>406</v>
      </c>
      <c r="F8389">
        <v>1</v>
      </c>
    </row>
    <row r="8390" spans="1:6" x14ac:dyDescent="0.35">
      <c r="A8390" t="s">
        <v>8469</v>
      </c>
      <c r="B8390">
        <v>2001</v>
      </c>
      <c r="C8390" t="s">
        <v>56</v>
      </c>
      <c r="D8390" t="s">
        <v>117</v>
      </c>
      <c r="E8390" t="s">
        <v>406</v>
      </c>
      <c r="F8390">
        <v>1</v>
      </c>
    </row>
    <row r="8391" spans="1:6" x14ac:dyDescent="0.35">
      <c r="A8391" t="s">
        <v>8470</v>
      </c>
      <c r="B8391">
        <v>2001</v>
      </c>
      <c r="C8391" t="s">
        <v>56</v>
      </c>
      <c r="D8391" t="s">
        <v>73</v>
      </c>
      <c r="E8391" t="s">
        <v>406</v>
      </c>
      <c r="F8391">
        <v>1</v>
      </c>
    </row>
    <row r="8392" spans="1:6" x14ac:dyDescent="0.35">
      <c r="A8392" t="s">
        <v>8471</v>
      </c>
      <c r="B8392">
        <v>2001</v>
      </c>
      <c r="C8392" t="s">
        <v>56</v>
      </c>
      <c r="D8392" t="s">
        <v>73</v>
      </c>
      <c r="E8392" t="s">
        <v>406</v>
      </c>
      <c r="F8392">
        <v>1</v>
      </c>
    </row>
    <row r="8393" spans="1:6" x14ac:dyDescent="0.35">
      <c r="A8393" t="s">
        <v>8472</v>
      </c>
      <c r="B8393">
        <v>2001</v>
      </c>
      <c r="C8393" t="s">
        <v>56</v>
      </c>
      <c r="D8393" t="s">
        <v>73</v>
      </c>
      <c r="E8393" t="s">
        <v>406</v>
      </c>
      <c r="F8393">
        <v>1</v>
      </c>
    </row>
    <row r="8394" spans="1:6" x14ac:dyDescent="0.35">
      <c r="A8394" t="s">
        <v>8473</v>
      </c>
      <c r="B8394">
        <v>2001</v>
      </c>
      <c r="C8394" t="s">
        <v>56</v>
      </c>
      <c r="D8394" t="s">
        <v>117</v>
      </c>
      <c r="E8394" t="s">
        <v>406</v>
      </c>
      <c r="F8394">
        <v>1</v>
      </c>
    </row>
    <row r="8395" spans="1:6" x14ac:dyDescent="0.35">
      <c r="A8395" t="s">
        <v>8474</v>
      </c>
      <c r="B8395">
        <v>2001</v>
      </c>
      <c r="C8395" t="s">
        <v>56</v>
      </c>
      <c r="D8395" t="s">
        <v>73</v>
      </c>
      <c r="E8395" t="s">
        <v>406</v>
      </c>
      <c r="F8395">
        <v>1</v>
      </c>
    </row>
    <row r="8396" spans="1:6" x14ac:dyDescent="0.35">
      <c r="A8396" t="s">
        <v>8475</v>
      </c>
      <c r="B8396">
        <v>2001</v>
      </c>
      <c r="C8396" t="s">
        <v>56</v>
      </c>
      <c r="D8396" t="s">
        <v>73</v>
      </c>
      <c r="E8396" t="s">
        <v>406</v>
      </c>
      <c r="F8396">
        <v>1</v>
      </c>
    </row>
    <row r="8397" spans="1:6" x14ac:dyDescent="0.35">
      <c r="A8397" t="s">
        <v>8476</v>
      </c>
      <c r="B8397">
        <v>2001</v>
      </c>
      <c r="C8397" t="s">
        <v>56</v>
      </c>
      <c r="D8397" t="s">
        <v>73</v>
      </c>
      <c r="E8397" t="s">
        <v>406</v>
      </c>
      <c r="F8397">
        <v>1</v>
      </c>
    </row>
    <row r="8398" spans="1:6" x14ac:dyDescent="0.35">
      <c r="A8398" t="s">
        <v>8477</v>
      </c>
      <c r="B8398">
        <v>2001</v>
      </c>
      <c r="C8398" t="s">
        <v>56</v>
      </c>
      <c r="D8398" t="s">
        <v>73</v>
      </c>
      <c r="E8398" t="s">
        <v>406</v>
      </c>
      <c r="F8398">
        <v>1</v>
      </c>
    </row>
    <row r="8399" spans="1:6" x14ac:dyDescent="0.35">
      <c r="A8399" t="s">
        <v>8478</v>
      </c>
      <c r="B8399">
        <v>2001</v>
      </c>
      <c r="C8399" t="s">
        <v>56</v>
      </c>
      <c r="D8399" t="s">
        <v>73</v>
      </c>
      <c r="E8399" t="s">
        <v>406</v>
      </c>
      <c r="F8399">
        <v>1</v>
      </c>
    </row>
    <row r="8400" spans="1:6" x14ac:dyDescent="0.35">
      <c r="A8400" t="s">
        <v>8479</v>
      </c>
      <c r="B8400">
        <v>2001</v>
      </c>
      <c r="C8400" t="s">
        <v>56</v>
      </c>
      <c r="D8400" t="s">
        <v>117</v>
      </c>
      <c r="E8400" t="s">
        <v>406</v>
      </c>
      <c r="F8400">
        <v>1</v>
      </c>
    </row>
    <row r="8401" spans="1:6" x14ac:dyDescent="0.35">
      <c r="A8401" t="s">
        <v>8480</v>
      </c>
      <c r="B8401">
        <v>2001</v>
      </c>
      <c r="C8401" t="s">
        <v>56</v>
      </c>
      <c r="D8401" t="s">
        <v>73</v>
      </c>
      <c r="E8401" t="s">
        <v>406</v>
      </c>
      <c r="F8401">
        <v>1</v>
      </c>
    </row>
    <row r="8402" spans="1:6" x14ac:dyDescent="0.35">
      <c r="A8402" t="s">
        <v>8481</v>
      </c>
      <c r="B8402">
        <v>2001</v>
      </c>
      <c r="C8402" t="s">
        <v>56</v>
      </c>
      <c r="D8402" t="s">
        <v>73</v>
      </c>
      <c r="E8402" t="s">
        <v>406</v>
      </c>
      <c r="F8402">
        <v>1</v>
      </c>
    </row>
    <row r="8403" spans="1:6" x14ac:dyDescent="0.35">
      <c r="A8403" t="s">
        <v>8482</v>
      </c>
      <c r="B8403">
        <v>2001</v>
      </c>
      <c r="C8403" t="s">
        <v>56</v>
      </c>
      <c r="D8403" t="s">
        <v>73</v>
      </c>
      <c r="E8403" t="s">
        <v>406</v>
      </c>
      <c r="F8403">
        <v>1</v>
      </c>
    </row>
    <row r="8404" spans="1:6" x14ac:dyDescent="0.35">
      <c r="A8404" t="s">
        <v>8483</v>
      </c>
      <c r="B8404">
        <v>2001</v>
      </c>
      <c r="C8404" t="s">
        <v>56</v>
      </c>
      <c r="D8404" t="s">
        <v>73</v>
      </c>
      <c r="E8404" t="s">
        <v>406</v>
      </c>
      <c r="F8404">
        <v>1</v>
      </c>
    </row>
    <row r="8405" spans="1:6" x14ac:dyDescent="0.35">
      <c r="A8405" t="s">
        <v>8484</v>
      </c>
      <c r="B8405">
        <v>2001</v>
      </c>
      <c r="C8405" t="s">
        <v>56</v>
      </c>
      <c r="D8405" t="s">
        <v>73</v>
      </c>
      <c r="E8405" t="s">
        <v>406</v>
      </c>
      <c r="F8405">
        <v>1</v>
      </c>
    </row>
    <row r="8406" spans="1:6" x14ac:dyDescent="0.35">
      <c r="A8406" t="s">
        <v>8485</v>
      </c>
      <c r="B8406">
        <v>2001</v>
      </c>
      <c r="C8406" t="s">
        <v>56</v>
      </c>
      <c r="D8406" t="s">
        <v>117</v>
      </c>
      <c r="E8406" t="s">
        <v>406</v>
      </c>
      <c r="F8406">
        <v>1</v>
      </c>
    </row>
    <row r="8407" spans="1:6" x14ac:dyDescent="0.35">
      <c r="A8407" t="s">
        <v>8486</v>
      </c>
      <c r="B8407">
        <v>2001</v>
      </c>
      <c r="C8407" t="s">
        <v>56</v>
      </c>
      <c r="D8407" t="s">
        <v>73</v>
      </c>
      <c r="E8407" t="s">
        <v>406</v>
      </c>
      <c r="F8407">
        <v>1</v>
      </c>
    </row>
    <row r="8408" spans="1:6" x14ac:dyDescent="0.35">
      <c r="A8408" t="s">
        <v>8487</v>
      </c>
      <c r="B8408">
        <v>2001</v>
      </c>
      <c r="C8408" t="s">
        <v>56</v>
      </c>
      <c r="D8408" t="s">
        <v>73</v>
      </c>
      <c r="E8408" t="s">
        <v>406</v>
      </c>
      <c r="F8408">
        <v>1</v>
      </c>
    </row>
    <row r="8409" spans="1:6" x14ac:dyDescent="0.35">
      <c r="A8409" t="s">
        <v>8488</v>
      </c>
      <c r="B8409">
        <v>2001</v>
      </c>
      <c r="C8409" t="s">
        <v>56</v>
      </c>
      <c r="D8409" t="s">
        <v>73</v>
      </c>
      <c r="E8409" t="s">
        <v>406</v>
      </c>
      <c r="F8409">
        <v>1</v>
      </c>
    </row>
    <row r="8410" spans="1:6" x14ac:dyDescent="0.35">
      <c r="A8410" t="s">
        <v>8489</v>
      </c>
      <c r="B8410">
        <v>2001</v>
      </c>
      <c r="C8410" t="s">
        <v>56</v>
      </c>
      <c r="D8410" t="s">
        <v>117</v>
      </c>
      <c r="E8410" t="s">
        <v>406</v>
      </c>
      <c r="F8410">
        <v>1</v>
      </c>
    </row>
    <row r="8411" spans="1:6" x14ac:dyDescent="0.35">
      <c r="A8411" t="s">
        <v>8490</v>
      </c>
      <c r="B8411">
        <v>2001</v>
      </c>
      <c r="C8411" t="s">
        <v>56</v>
      </c>
      <c r="D8411" t="s">
        <v>73</v>
      </c>
      <c r="E8411" t="s">
        <v>406</v>
      </c>
      <c r="F8411">
        <v>1</v>
      </c>
    </row>
    <row r="8412" spans="1:6" x14ac:dyDescent="0.35">
      <c r="A8412" t="s">
        <v>8491</v>
      </c>
      <c r="B8412">
        <v>2001</v>
      </c>
      <c r="C8412" t="s">
        <v>56</v>
      </c>
      <c r="D8412" t="s">
        <v>73</v>
      </c>
      <c r="E8412" t="s">
        <v>406</v>
      </c>
      <c r="F8412">
        <v>1</v>
      </c>
    </row>
    <row r="8413" spans="1:6" x14ac:dyDescent="0.35">
      <c r="A8413" t="s">
        <v>8492</v>
      </c>
      <c r="B8413">
        <v>2001</v>
      </c>
      <c r="C8413" t="s">
        <v>56</v>
      </c>
      <c r="D8413" t="s">
        <v>117</v>
      </c>
      <c r="E8413" t="s">
        <v>406</v>
      </c>
      <c r="F8413">
        <v>1</v>
      </c>
    </row>
    <row r="8414" spans="1:6" x14ac:dyDescent="0.35">
      <c r="A8414" t="s">
        <v>8493</v>
      </c>
      <c r="B8414">
        <v>2001</v>
      </c>
      <c r="C8414" t="s">
        <v>56</v>
      </c>
      <c r="D8414" t="s">
        <v>73</v>
      </c>
      <c r="E8414" t="s">
        <v>406</v>
      </c>
      <c r="F8414">
        <v>1</v>
      </c>
    </row>
    <row r="8415" spans="1:6" x14ac:dyDescent="0.35">
      <c r="A8415" t="s">
        <v>8494</v>
      </c>
      <c r="B8415">
        <v>2001</v>
      </c>
      <c r="C8415" t="s">
        <v>56</v>
      </c>
      <c r="D8415" t="s">
        <v>73</v>
      </c>
      <c r="E8415" t="s">
        <v>406</v>
      </c>
      <c r="F8415">
        <v>1</v>
      </c>
    </row>
    <row r="8416" spans="1:6" x14ac:dyDescent="0.35">
      <c r="A8416" t="s">
        <v>8495</v>
      </c>
      <c r="B8416">
        <v>2001</v>
      </c>
      <c r="C8416" t="s">
        <v>56</v>
      </c>
      <c r="D8416" t="s">
        <v>73</v>
      </c>
      <c r="E8416" t="s">
        <v>406</v>
      </c>
      <c r="F8416">
        <v>1</v>
      </c>
    </row>
    <row r="8417" spans="1:6" x14ac:dyDescent="0.35">
      <c r="A8417" t="s">
        <v>8496</v>
      </c>
      <c r="B8417">
        <v>2001</v>
      </c>
      <c r="C8417" t="s">
        <v>56</v>
      </c>
      <c r="D8417" t="s">
        <v>73</v>
      </c>
      <c r="E8417" t="s">
        <v>406</v>
      </c>
      <c r="F8417">
        <v>1</v>
      </c>
    </row>
    <row r="8418" spans="1:6" x14ac:dyDescent="0.35">
      <c r="A8418" t="s">
        <v>8497</v>
      </c>
      <c r="B8418">
        <v>2001</v>
      </c>
      <c r="C8418" t="s">
        <v>56</v>
      </c>
      <c r="D8418" t="s">
        <v>117</v>
      </c>
      <c r="E8418" t="s">
        <v>406</v>
      </c>
      <c r="F8418">
        <v>1</v>
      </c>
    </row>
    <row r="8419" spans="1:6" x14ac:dyDescent="0.35">
      <c r="A8419" t="s">
        <v>8498</v>
      </c>
      <c r="B8419">
        <v>2001</v>
      </c>
      <c r="C8419" t="s">
        <v>56</v>
      </c>
      <c r="D8419" t="s">
        <v>117</v>
      </c>
      <c r="E8419" t="s">
        <v>406</v>
      </c>
      <c r="F8419">
        <v>1</v>
      </c>
    </row>
    <row r="8420" spans="1:6" x14ac:dyDescent="0.35">
      <c r="A8420" t="s">
        <v>8499</v>
      </c>
      <c r="B8420">
        <v>2001</v>
      </c>
      <c r="C8420" t="s">
        <v>56</v>
      </c>
      <c r="D8420" t="s">
        <v>73</v>
      </c>
      <c r="E8420" t="s">
        <v>406</v>
      </c>
      <c r="F8420">
        <v>1</v>
      </c>
    </row>
    <row r="8421" spans="1:6" x14ac:dyDescent="0.35">
      <c r="A8421" t="s">
        <v>8500</v>
      </c>
      <c r="B8421">
        <v>2001</v>
      </c>
      <c r="C8421" t="s">
        <v>56</v>
      </c>
      <c r="D8421" t="s">
        <v>117</v>
      </c>
      <c r="E8421" t="s">
        <v>406</v>
      </c>
      <c r="F8421">
        <v>1</v>
      </c>
    </row>
    <row r="8422" spans="1:6" x14ac:dyDescent="0.35">
      <c r="A8422" t="s">
        <v>8501</v>
      </c>
      <c r="B8422">
        <v>2001</v>
      </c>
      <c r="C8422" t="s">
        <v>56</v>
      </c>
      <c r="D8422" t="s">
        <v>73</v>
      </c>
      <c r="E8422" t="s">
        <v>406</v>
      </c>
      <c r="F8422">
        <v>1</v>
      </c>
    </row>
    <row r="8423" spans="1:6" x14ac:dyDescent="0.35">
      <c r="A8423" t="s">
        <v>8502</v>
      </c>
      <c r="B8423">
        <v>2001</v>
      </c>
      <c r="C8423" t="s">
        <v>56</v>
      </c>
      <c r="D8423" t="s">
        <v>117</v>
      </c>
      <c r="E8423" t="s">
        <v>406</v>
      </c>
      <c r="F8423">
        <v>1</v>
      </c>
    </row>
    <row r="8424" spans="1:6" x14ac:dyDescent="0.35">
      <c r="A8424" t="s">
        <v>8503</v>
      </c>
      <c r="B8424">
        <v>2001</v>
      </c>
      <c r="C8424" t="s">
        <v>56</v>
      </c>
      <c r="D8424" t="s">
        <v>117</v>
      </c>
      <c r="E8424" t="s">
        <v>406</v>
      </c>
      <c r="F8424">
        <v>1</v>
      </c>
    </row>
    <row r="8425" spans="1:6" x14ac:dyDescent="0.35">
      <c r="A8425" t="s">
        <v>8504</v>
      </c>
      <c r="B8425">
        <v>2001</v>
      </c>
      <c r="C8425" t="s">
        <v>56</v>
      </c>
      <c r="D8425" t="s">
        <v>73</v>
      </c>
      <c r="E8425" t="s">
        <v>406</v>
      </c>
      <c r="F8425">
        <v>1</v>
      </c>
    </row>
    <row r="8426" spans="1:6" x14ac:dyDescent="0.35">
      <c r="A8426" t="s">
        <v>8505</v>
      </c>
      <c r="B8426">
        <v>2001</v>
      </c>
      <c r="C8426" t="s">
        <v>56</v>
      </c>
      <c r="D8426" t="s">
        <v>117</v>
      </c>
      <c r="E8426" t="s">
        <v>406</v>
      </c>
      <c r="F8426">
        <v>1</v>
      </c>
    </row>
    <row r="8427" spans="1:6" x14ac:dyDescent="0.35">
      <c r="A8427" t="s">
        <v>8506</v>
      </c>
      <c r="B8427">
        <v>2001</v>
      </c>
      <c r="C8427" t="s">
        <v>56</v>
      </c>
      <c r="D8427" t="s">
        <v>73</v>
      </c>
      <c r="E8427" t="s">
        <v>406</v>
      </c>
      <c r="F8427">
        <v>1</v>
      </c>
    </row>
    <row r="8428" spans="1:6" x14ac:dyDescent="0.35">
      <c r="A8428" t="s">
        <v>8507</v>
      </c>
      <c r="B8428">
        <v>2001</v>
      </c>
      <c r="C8428" t="s">
        <v>56</v>
      </c>
      <c r="D8428" t="s">
        <v>73</v>
      </c>
      <c r="E8428" t="s">
        <v>406</v>
      </c>
      <c r="F8428">
        <v>1</v>
      </c>
    </row>
    <row r="8429" spans="1:6" x14ac:dyDescent="0.35">
      <c r="A8429" t="s">
        <v>8508</v>
      </c>
      <c r="B8429">
        <v>2001</v>
      </c>
      <c r="C8429" t="s">
        <v>56</v>
      </c>
      <c r="D8429" t="s">
        <v>441</v>
      </c>
      <c r="E8429" t="s">
        <v>406</v>
      </c>
      <c r="F8429">
        <v>1</v>
      </c>
    </row>
    <row r="8430" spans="1:6" x14ac:dyDescent="0.35">
      <c r="A8430" t="s">
        <v>8509</v>
      </c>
      <c r="B8430">
        <v>2001</v>
      </c>
      <c r="C8430" t="s">
        <v>56</v>
      </c>
      <c r="D8430" t="s">
        <v>117</v>
      </c>
      <c r="E8430" t="s">
        <v>406</v>
      </c>
      <c r="F8430">
        <v>1</v>
      </c>
    </row>
    <row r="8431" spans="1:6" x14ac:dyDescent="0.35">
      <c r="A8431" t="s">
        <v>8510</v>
      </c>
      <c r="B8431">
        <v>2001</v>
      </c>
      <c r="C8431" t="s">
        <v>56</v>
      </c>
      <c r="D8431" t="s">
        <v>73</v>
      </c>
      <c r="E8431" t="s">
        <v>406</v>
      </c>
      <c r="F8431">
        <v>1</v>
      </c>
    </row>
    <row r="8432" spans="1:6" x14ac:dyDescent="0.35">
      <c r="A8432" t="s">
        <v>8511</v>
      </c>
      <c r="B8432">
        <v>2001</v>
      </c>
      <c r="C8432" t="s">
        <v>56</v>
      </c>
      <c r="D8432" t="s">
        <v>117</v>
      </c>
      <c r="E8432" t="s">
        <v>406</v>
      </c>
      <c r="F8432">
        <v>1</v>
      </c>
    </row>
    <row r="8433" spans="1:6" x14ac:dyDescent="0.35">
      <c r="A8433" t="s">
        <v>8512</v>
      </c>
      <c r="B8433">
        <v>2001</v>
      </c>
      <c r="C8433" t="s">
        <v>56</v>
      </c>
      <c r="D8433" t="s">
        <v>73</v>
      </c>
      <c r="E8433" t="s">
        <v>406</v>
      </c>
      <c r="F8433">
        <v>1</v>
      </c>
    </row>
    <row r="8434" spans="1:6" x14ac:dyDescent="0.35">
      <c r="A8434" t="s">
        <v>8513</v>
      </c>
      <c r="B8434">
        <v>2001</v>
      </c>
      <c r="C8434" t="s">
        <v>56</v>
      </c>
      <c r="D8434" t="s">
        <v>73</v>
      </c>
      <c r="E8434" t="s">
        <v>406</v>
      </c>
      <c r="F8434">
        <v>1</v>
      </c>
    </row>
    <row r="8435" spans="1:6" x14ac:dyDescent="0.35">
      <c r="A8435" t="s">
        <v>8514</v>
      </c>
      <c r="B8435">
        <v>2001</v>
      </c>
      <c r="C8435" t="s">
        <v>56</v>
      </c>
      <c r="D8435" t="s">
        <v>73</v>
      </c>
      <c r="E8435" t="s">
        <v>406</v>
      </c>
      <c r="F8435">
        <v>1</v>
      </c>
    </row>
    <row r="8436" spans="1:6" x14ac:dyDescent="0.35">
      <c r="A8436" t="s">
        <v>8515</v>
      </c>
      <c r="B8436">
        <v>2001</v>
      </c>
      <c r="C8436" t="s">
        <v>56</v>
      </c>
      <c r="D8436" t="s">
        <v>73</v>
      </c>
      <c r="E8436" t="s">
        <v>406</v>
      </c>
      <c r="F8436">
        <v>1</v>
      </c>
    </row>
    <row r="8437" spans="1:6" x14ac:dyDescent="0.35">
      <c r="A8437" t="s">
        <v>8516</v>
      </c>
      <c r="B8437">
        <v>2001</v>
      </c>
      <c r="C8437" t="s">
        <v>56</v>
      </c>
      <c r="D8437" t="s">
        <v>441</v>
      </c>
      <c r="E8437" t="s">
        <v>406</v>
      </c>
      <c r="F8437">
        <v>1</v>
      </c>
    </row>
    <row r="8438" spans="1:6" x14ac:dyDescent="0.35">
      <c r="A8438" t="s">
        <v>8517</v>
      </c>
      <c r="B8438">
        <v>2001</v>
      </c>
      <c r="C8438" t="s">
        <v>55</v>
      </c>
      <c r="D8438" t="s">
        <v>73</v>
      </c>
      <c r="E8438" t="s">
        <v>74</v>
      </c>
      <c r="F8438">
        <v>1</v>
      </c>
    </row>
    <row r="8439" spans="1:6" x14ac:dyDescent="0.35">
      <c r="A8439" t="s">
        <v>8518</v>
      </c>
      <c r="B8439">
        <v>2001</v>
      </c>
      <c r="C8439" t="s">
        <v>55</v>
      </c>
      <c r="D8439" t="s">
        <v>117</v>
      </c>
      <c r="E8439" t="s">
        <v>74</v>
      </c>
      <c r="F8439">
        <v>0</v>
      </c>
    </row>
    <row r="8440" spans="1:6" x14ac:dyDescent="0.35">
      <c r="A8440" t="s">
        <v>8519</v>
      </c>
      <c r="B8440">
        <v>2001</v>
      </c>
      <c r="C8440" t="s">
        <v>55</v>
      </c>
      <c r="D8440" t="s">
        <v>117</v>
      </c>
      <c r="E8440" t="s">
        <v>74</v>
      </c>
      <c r="F8440">
        <v>0</v>
      </c>
    </row>
    <row r="8441" spans="1:6" x14ac:dyDescent="0.35">
      <c r="A8441" t="s">
        <v>8520</v>
      </c>
      <c r="B8441">
        <v>2001</v>
      </c>
      <c r="C8441" t="s">
        <v>55</v>
      </c>
      <c r="D8441" t="s">
        <v>117</v>
      </c>
      <c r="E8441" t="s">
        <v>74</v>
      </c>
      <c r="F8441">
        <v>0</v>
      </c>
    </row>
    <row r="8442" spans="1:6" x14ac:dyDescent="0.35">
      <c r="A8442" t="s">
        <v>8521</v>
      </c>
      <c r="B8442">
        <v>2001</v>
      </c>
      <c r="C8442" t="s">
        <v>56</v>
      </c>
      <c r="D8442" t="s">
        <v>73</v>
      </c>
      <c r="E8442" t="s">
        <v>74</v>
      </c>
      <c r="F8442">
        <v>1</v>
      </c>
    </row>
    <row r="8443" spans="1:6" x14ac:dyDescent="0.35">
      <c r="A8443" t="s">
        <v>8522</v>
      </c>
      <c r="B8443">
        <v>2001</v>
      </c>
      <c r="C8443" t="s">
        <v>56</v>
      </c>
      <c r="D8443" t="s">
        <v>73</v>
      </c>
      <c r="E8443" t="s">
        <v>74</v>
      </c>
      <c r="F8443">
        <v>1</v>
      </c>
    </row>
    <row r="8444" spans="1:6" x14ac:dyDescent="0.35">
      <c r="A8444" t="s">
        <v>8523</v>
      </c>
      <c r="B8444">
        <v>2001</v>
      </c>
      <c r="C8444" t="s">
        <v>56</v>
      </c>
      <c r="D8444" t="s">
        <v>73</v>
      </c>
      <c r="E8444" t="s">
        <v>74</v>
      </c>
      <c r="F8444">
        <v>1</v>
      </c>
    </row>
    <row r="8445" spans="1:6" x14ac:dyDescent="0.35">
      <c r="A8445" t="s">
        <v>8524</v>
      </c>
      <c r="B8445">
        <v>2001</v>
      </c>
      <c r="C8445" t="s">
        <v>56</v>
      </c>
      <c r="D8445" t="s">
        <v>117</v>
      </c>
      <c r="E8445" t="s">
        <v>74</v>
      </c>
      <c r="F8445">
        <v>1</v>
      </c>
    </row>
    <row r="8446" spans="1:6" x14ac:dyDescent="0.35">
      <c r="A8446" t="s">
        <v>8525</v>
      </c>
      <c r="B8446">
        <v>2001</v>
      </c>
      <c r="C8446" t="s">
        <v>56</v>
      </c>
      <c r="D8446" t="s">
        <v>117</v>
      </c>
      <c r="E8446" t="s">
        <v>74</v>
      </c>
      <c r="F8446">
        <v>1</v>
      </c>
    </row>
    <row r="8447" spans="1:6" x14ac:dyDescent="0.35">
      <c r="A8447" t="s">
        <v>8526</v>
      </c>
      <c r="B8447">
        <v>2001</v>
      </c>
      <c r="C8447" t="s">
        <v>56</v>
      </c>
      <c r="D8447" t="s">
        <v>73</v>
      </c>
      <c r="E8447" t="s">
        <v>74</v>
      </c>
      <c r="F8447">
        <v>1</v>
      </c>
    </row>
    <row r="8448" spans="1:6" x14ac:dyDescent="0.35">
      <c r="A8448" t="s">
        <v>8527</v>
      </c>
      <c r="B8448">
        <v>2001</v>
      </c>
      <c r="C8448" t="s">
        <v>55</v>
      </c>
      <c r="D8448" t="s">
        <v>73</v>
      </c>
      <c r="E8448" t="s">
        <v>74</v>
      </c>
      <c r="F8448">
        <v>1</v>
      </c>
    </row>
    <row r="8449" spans="1:6" x14ac:dyDescent="0.35">
      <c r="A8449" t="s">
        <v>8528</v>
      </c>
      <c r="B8449">
        <v>2001</v>
      </c>
      <c r="C8449" t="s">
        <v>56</v>
      </c>
      <c r="D8449" t="s">
        <v>73</v>
      </c>
      <c r="E8449" t="s">
        <v>74</v>
      </c>
      <c r="F8449">
        <v>1</v>
      </c>
    </row>
    <row r="8450" spans="1:6" x14ac:dyDescent="0.35">
      <c r="A8450" t="s">
        <v>8529</v>
      </c>
      <c r="B8450">
        <v>2001</v>
      </c>
      <c r="C8450" t="s">
        <v>56</v>
      </c>
      <c r="D8450" t="s">
        <v>73</v>
      </c>
      <c r="E8450" t="s">
        <v>74</v>
      </c>
      <c r="F8450">
        <v>1</v>
      </c>
    </row>
    <row r="8451" spans="1:6" x14ac:dyDescent="0.35">
      <c r="A8451" t="s">
        <v>8530</v>
      </c>
      <c r="B8451">
        <v>2001</v>
      </c>
      <c r="C8451" t="s">
        <v>56</v>
      </c>
      <c r="D8451" t="s">
        <v>73</v>
      </c>
      <c r="E8451" t="s">
        <v>74</v>
      </c>
      <c r="F8451">
        <v>1</v>
      </c>
    </row>
    <row r="8452" spans="1:6" x14ac:dyDescent="0.35">
      <c r="A8452" t="s">
        <v>8531</v>
      </c>
      <c r="B8452">
        <v>2001</v>
      </c>
      <c r="C8452" t="s">
        <v>56</v>
      </c>
      <c r="D8452" t="s">
        <v>73</v>
      </c>
      <c r="E8452" t="s">
        <v>74</v>
      </c>
      <c r="F8452">
        <v>1</v>
      </c>
    </row>
    <row r="8453" spans="1:6" x14ac:dyDescent="0.35">
      <c r="A8453" t="s">
        <v>8532</v>
      </c>
      <c r="B8453">
        <v>2001</v>
      </c>
      <c r="C8453" t="s">
        <v>56</v>
      </c>
      <c r="D8453" t="s">
        <v>117</v>
      </c>
      <c r="E8453" t="s">
        <v>74</v>
      </c>
      <c r="F8453">
        <v>1</v>
      </c>
    </row>
    <row r="8454" spans="1:6" x14ac:dyDescent="0.35">
      <c r="A8454" t="s">
        <v>8533</v>
      </c>
      <c r="B8454">
        <v>2001</v>
      </c>
      <c r="C8454" t="s">
        <v>56</v>
      </c>
      <c r="D8454" t="s">
        <v>73</v>
      </c>
      <c r="E8454" t="s">
        <v>74</v>
      </c>
      <c r="F8454">
        <v>1</v>
      </c>
    </row>
    <row r="8455" spans="1:6" x14ac:dyDescent="0.35">
      <c r="A8455" t="s">
        <v>8534</v>
      </c>
      <c r="B8455">
        <v>2001</v>
      </c>
      <c r="C8455" t="s">
        <v>56</v>
      </c>
      <c r="D8455" t="s">
        <v>73</v>
      </c>
      <c r="E8455" t="s">
        <v>74</v>
      </c>
      <c r="F8455">
        <v>1</v>
      </c>
    </row>
    <row r="8456" spans="1:6" x14ac:dyDescent="0.35">
      <c r="A8456" t="s">
        <v>8535</v>
      </c>
      <c r="B8456">
        <v>2001</v>
      </c>
      <c r="C8456" t="s">
        <v>54</v>
      </c>
      <c r="D8456" t="s">
        <v>73</v>
      </c>
      <c r="E8456" t="s">
        <v>74</v>
      </c>
      <c r="F8456">
        <v>1</v>
      </c>
    </row>
    <row r="8457" spans="1:6" x14ac:dyDescent="0.35">
      <c r="A8457" t="s">
        <v>8536</v>
      </c>
      <c r="B8457">
        <v>2001</v>
      </c>
      <c r="C8457" t="s">
        <v>54</v>
      </c>
      <c r="D8457" t="s">
        <v>73</v>
      </c>
      <c r="E8457" t="s">
        <v>74</v>
      </c>
      <c r="F8457">
        <v>1</v>
      </c>
    </row>
    <row r="8458" spans="1:6" x14ac:dyDescent="0.35">
      <c r="A8458" t="s">
        <v>8537</v>
      </c>
      <c r="B8458">
        <v>2001</v>
      </c>
      <c r="C8458" t="s">
        <v>54</v>
      </c>
      <c r="D8458" t="s">
        <v>73</v>
      </c>
      <c r="E8458" t="s">
        <v>74</v>
      </c>
      <c r="F8458">
        <v>1</v>
      </c>
    </row>
    <row r="8459" spans="1:6" x14ac:dyDescent="0.35">
      <c r="A8459" t="s">
        <v>8538</v>
      </c>
      <c r="B8459">
        <v>2001</v>
      </c>
      <c r="C8459" t="s">
        <v>56</v>
      </c>
      <c r="D8459" t="s">
        <v>73</v>
      </c>
      <c r="E8459" t="s">
        <v>74</v>
      </c>
      <c r="F8459">
        <v>1</v>
      </c>
    </row>
    <row r="8460" spans="1:6" x14ac:dyDescent="0.35">
      <c r="A8460" t="s">
        <v>8539</v>
      </c>
      <c r="B8460">
        <v>2001</v>
      </c>
      <c r="C8460" t="s">
        <v>56</v>
      </c>
      <c r="D8460" t="s">
        <v>73</v>
      </c>
      <c r="E8460" t="s">
        <v>74</v>
      </c>
      <c r="F8460">
        <v>1</v>
      </c>
    </row>
    <row r="8461" spans="1:6" x14ac:dyDescent="0.35">
      <c r="A8461" t="s">
        <v>8540</v>
      </c>
      <c r="B8461">
        <v>2001</v>
      </c>
      <c r="C8461" t="s">
        <v>55</v>
      </c>
      <c r="D8461" t="s">
        <v>73</v>
      </c>
      <c r="E8461" t="s">
        <v>74</v>
      </c>
      <c r="F8461">
        <v>1</v>
      </c>
    </row>
    <row r="8462" spans="1:6" x14ac:dyDescent="0.35">
      <c r="A8462" t="s">
        <v>8541</v>
      </c>
      <c r="B8462">
        <v>2001</v>
      </c>
      <c r="C8462" t="s">
        <v>55</v>
      </c>
      <c r="D8462" t="s">
        <v>117</v>
      </c>
      <c r="E8462" t="s">
        <v>74</v>
      </c>
      <c r="F8462">
        <v>0</v>
      </c>
    </row>
    <row r="8463" spans="1:6" x14ac:dyDescent="0.35">
      <c r="A8463" t="s">
        <v>8542</v>
      </c>
      <c r="B8463">
        <v>2001</v>
      </c>
      <c r="C8463" t="s">
        <v>56</v>
      </c>
      <c r="D8463" t="s">
        <v>117</v>
      </c>
      <c r="E8463" t="s">
        <v>406</v>
      </c>
      <c r="F8463">
        <v>1</v>
      </c>
    </row>
    <row r="8464" spans="1:6" x14ac:dyDescent="0.35">
      <c r="A8464" t="s">
        <v>8543</v>
      </c>
      <c r="B8464">
        <v>2001</v>
      </c>
      <c r="C8464" t="s">
        <v>56</v>
      </c>
      <c r="D8464" t="s">
        <v>73</v>
      </c>
      <c r="E8464" t="s">
        <v>406</v>
      </c>
      <c r="F8464">
        <v>1</v>
      </c>
    </row>
    <row r="8465" spans="1:6" x14ac:dyDescent="0.35">
      <c r="A8465" t="s">
        <v>8544</v>
      </c>
      <c r="B8465">
        <v>2001</v>
      </c>
      <c r="C8465" t="s">
        <v>56</v>
      </c>
      <c r="D8465" t="s">
        <v>73</v>
      </c>
      <c r="E8465" t="s">
        <v>406</v>
      </c>
      <c r="F8465">
        <v>1</v>
      </c>
    </row>
    <row r="8466" spans="1:6" x14ac:dyDescent="0.35">
      <c r="A8466" t="s">
        <v>8545</v>
      </c>
      <c r="B8466">
        <v>2001</v>
      </c>
      <c r="C8466" t="s">
        <v>56</v>
      </c>
      <c r="D8466" t="s">
        <v>73</v>
      </c>
      <c r="E8466" t="s">
        <v>406</v>
      </c>
      <c r="F8466">
        <v>1</v>
      </c>
    </row>
    <row r="8467" spans="1:6" x14ac:dyDescent="0.35">
      <c r="A8467" t="s">
        <v>8546</v>
      </c>
      <c r="B8467">
        <v>2001</v>
      </c>
      <c r="C8467" t="s">
        <v>56</v>
      </c>
      <c r="D8467" t="s">
        <v>73</v>
      </c>
      <c r="E8467" t="s">
        <v>406</v>
      </c>
      <c r="F8467">
        <v>1</v>
      </c>
    </row>
    <row r="8468" spans="1:6" x14ac:dyDescent="0.35">
      <c r="A8468" t="s">
        <v>8547</v>
      </c>
      <c r="B8468">
        <v>2001</v>
      </c>
      <c r="C8468" t="s">
        <v>56</v>
      </c>
      <c r="D8468" t="s">
        <v>73</v>
      </c>
      <c r="E8468" t="s">
        <v>406</v>
      </c>
      <c r="F8468">
        <v>1</v>
      </c>
    </row>
    <row r="8469" spans="1:6" x14ac:dyDescent="0.35">
      <c r="A8469" t="s">
        <v>8548</v>
      </c>
      <c r="B8469">
        <v>2001</v>
      </c>
      <c r="C8469" t="s">
        <v>56</v>
      </c>
      <c r="D8469" t="s">
        <v>117</v>
      </c>
      <c r="E8469" t="s">
        <v>406</v>
      </c>
      <c r="F8469">
        <v>1</v>
      </c>
    </row>
    <row r="8470" spans="1:6" x14ac:dyDescent="0.35">
      <c r="A8470" t="s">
        <v>8549</v>
      </c>
      <c r="B8470">
        <v>2001</v>
      </c>
      <c r="C8470" t="s">
        <v>56</v>
      </c>
      <c r="D8470" t="s">
        <v>73</v>
      </c>
      <c r="E8470" t="s">
        <v>406</v>
      </c>
      <c r="F8470">
        <v>1</v>
      </c>
    </row>
    <row r="8471" spans="1:6" x14ac:dyDescent="0.35">
      <c r="A8471" t="s">
        <v>8550</v>
      </c>
      <c r="B8471">
        <v>2001</v>
      </c>
      <c r="C8471" t="s">
        <v>56</v>
      </c>
      <c r="D8471" t="s">
        <v>73</v>
      </c>
      <c r="E8471" t="s">
        <v>406</v>
      </c>
      <c r="F8471">
        <v>1</v>
      </c>
    </row>
    <row r="8472" spans="1:6" x14ac:dyDescent="0.35">
      <c r="A8472" t="s">
        <v>8551</v>
      </c>
      <c r="B8472">
        <v>2001</v>
      </c>
      <c r="C8472" t="s">
        <v>56</v>
      </c>
      <c r="D8472" t="s">
        <v>117</v>
      </c>
      <c r="E8472" t="s">
        <v>406</v>
      </c>
      <c r="F8472">
        <v>1</v>
      </c>
    </row>
    <row r="8473" spans="1:6" x14ac:dyDescent="0.35">
      <c r="A8473" t="s">
        <v>8552</v>
      </c>
      <c r="B8473">
        <v>2001</v>
      </c>
      <c r="C8473" t="s">
        <v>56</v>
      </c>
      <c r="D8473" t="s">
        <v>117</v>
      </c>
      <c r="E8473" t="s">
        <v>406</v>
      </c>
      <c r="F8473">
        <v>1</v>
      </c>
    </row>
    <row r="8474" spans="1:6" x14ac:dyDescent="0.35">
      <c r="A8474" t="s">
        <v>8553</v>
      </c>
      <c r="B8474">
        <v>2001</v>
      </c>
      <c r="C8474" t="s">
        <v>56</v>
      </c>
      <c r="D8474" t="s">
        <v>73</v>
      </c>
      <c r="E8474" t="s">
        <v>406</v>
      </c>
      <c r="F8474">
        <v>1</v>
      </c>
    </row>
    <row r="8475" spans="1:6" x14ac:dyDescent="0.35">
      <c r="A8475" t="s">
        <v>8554</v>
      </c>
      <c r="B8475">
        <v>2001</v>
      </c>
      <c r="C8475" t="s">
        <v>56</v>
      </c>
      <c r="D8475" t="s">
        <v>73</v>
      </c>
      <c r="E8475" t="s">
        <v>406</v>
      </c>
      <c r="F8475">
        <v>1</v>
      </c>
    </row>
    <row r="8476" spans="1:6" x14ac:dyDescent="0.35">
      <c r="A8476" t="s">
        <v>8555</v>
      </c>
      <c r="B8476">
        <v>2001</v>
      </c>
      <c r="C8476" t="s">
        <v>56</v>
      </c>
      <c r="D8476" t="s">
        <v>441</v>
      </c>
      <c r="E8476" t="s">
        <v>406</v>
      </c>
      <c r="F8476">
        <v>1</v>
      </c>
    </row>
    <row r="8477" spans="1:6" x14ac:dyDescent="0.35">
      <c r="A8477" t="s">
        <v>8556</v>
      </c>
      <c r="B8477">
        <v>2001</v>
      </c>
      <c r="C8477" t="s">
        <v>56</v>
      </c>
      <c r="D8477" t="s">
        <v>117</v>
      </c>
      <c r="E8477" t="s">
        <v>406</v>
      </c>
      <c r="F8477">
        <v>1</v>
      </c>
    </row>
    <row r="8478" spans="1:6" x14ac:dyDescent="0.35">
      <c r="A8478" t="s">
        <v>8557</v>
      </c>
      <c r="B8478">
        <v>2001</v>
      </c>
      <c r="C8478" t="s">
        <v>56</v>
      </c>
      <c r="D8478" t="s">
        <v>73</v>
      </c>
      <c r="E8478" t="s">
        <v>406</v>
      </c>
      <c r="F8478">
        <v>1</v>
      </c>
    </row>
    <row r="8479" spans="1:6" x14ac:dyDescent="0.35">
      <c r="A8479" t="s">
        <v>8558</v>
      </c>
      <c r="B8479">
        <v>2001</v>
      </c>
      <c r="C8479" t="s">
        <v>56</v>
      </c>
      <c r="D8479" t="s">
        <v>73</v>
      </c>
      <c r="E8479" t="s">
        <v>406</v>
      </c>
      <c r="F8479">
        <v>1</v>
      </c>
    </row>
    <row r="8480" spans="1:6" x14ac:dyDescent="0.35">
      <c r="A8480" t="s">
        <v>8559</v>
      </c>
      <c r="B8480">
        <v>2001</v>
      </c>
      <c r="C8480" t="s">
        <v>56</v>
      </c>
      <c r="D8480" t="s">
        <v>73</v>
      </c>
      <c r="E8480" t="s">
        <v>406</v>
      </c>
      <c r="F8480">
        <v>1</v>
      </c>
    </row>
    <row r="8481" spans="1:6" x14ac:dyDescent="0.35">
      <c r="A8481" t="s">
        <v>8560</v>
      </c>
      <c r="B8481">
        <v>2001</v>
      </c>
      <c r="C8481" t="s">
        <v>56</v>
      </c>
      <c r="D8481" t="s">
        <v>73</v>
      </c>
      <c r="E8481" t="s">
        <v>406</v>
      </c>
      <c r="F8481">
        <v>1</v>
      </c>
    </row>
    <row r="8482" spans="1:6" x14ac:dyDescent="0.35">
      <c r="A8482" t="s">
        <v>8561</v>
      </c>
      <c r="B8482">
        <v>2001</v>
      </c>
      <c r="C8482" t="s">
        <v>56</v>
      </c>
      <c r="D8482" t="s">
        <v>73</v>
      </c>
      <c r="E8482" t="s">
        <v>406</v>
      </c>
      <c r="F8482">
        <v>1</v>
      </c>
    </row>
    <row r="8483" spans="1:6" x14ac:dyDescent="0.35">
      <c r="A8483" t="s">
        <v>8562</v>
      </c>
      <c r="B8483">
        <v>2001</v>
      </c>
      <c r="C8483" t="s">
        <v>56</v>
      </c>
      <c r="D8483" t="s">
        <v>73</v>
      </c>
      <c r="E8483" t="s">
        <v>74</v>
      </c>
      <c r="F8483">
        <v>1</v>
      </c>
    </row>
    <row r="8484" spans="1:6" x14ac:dyDescent="0.35">
      <c r="A8484" t="s">
        <v>8563</v>
      </c>
      <c r="B8484">
        <v>2001</v>
      </c>
      <c r="C8484" t="s">
        <v>56</v>
      </c>
      <c r="D8484" t="s">
        <v>73</v>
      </c>
      <c r="E8484" t="s">
        <v>74</v>
      </c>
      <c r="F8484">
        <v>1</v>
      </c>
    </row>
    <row r="8485" spans="1:6" x14ac:dyDescent="0.35">
      <c r="A8485" t="s">
        <v>8564</v>
      </c>
      <c r="B8485">
        <v>2001</v>
      </c>
      <c r="C8485" t="s">
        <v>56</v>
      </c>
      <c r="D8485" t="s">
        <v>73</v>
      </c>
      <c r="E8485" t="s">
        <v>74</v>
      </c>
      <c r="F8485">
        <v>1</v>
      </c>
    </row>
    <row r="8486" spans="1:6" x14ac:dyDescent="0.35">
      <c r="A8486" t="s">
        <v>8565</v>
      </c>
      <c r="B8486">
        <v>2001</v>
      </c>
      <c r="C8486" t="s">
        <v>56</v>
      </c>
      <c r="D8486" t="s">
        <v>73</v>
      </c>
      <c r="E8486" t="s">
        <v>74</v>
      </c>
      <c r="F8486">
        <v>1</v>
      </c>
    </row>
    <row r="8487" spans="1:6" x14ac:dyDescent="0.35">
      <c r="A8487" t="s">
        <v>8566</v>
      </c>
      <c r="B8487">
        <v>2001</v>
      </c>
      <c r="C8487" t="s">
        <v>56</v>
      </c>
      <c r="D8487" t="s">
        <v>117</v>
      </c>
      <c r="E8487" t="s">
        <v>74</v>
      </c>
      <c r="F8487">
        <v>1</v>
      </c>
    </row>
    <row r="8488" spans="1:6" x14ac:dyDescent="0.35">
      <c r="A8488" t="s">
        <v>8567</v>
      </c>
      <c r="B8488">
        <v>2001</v>
      </c>
      <c r="C8488" t="s">
        <v>54</v>
      </c>
      <c r="D8488" t="s">
        <v>73</v>
      </c>
      <c r="E8488" t="s">
        <v>74</v>
      </c>
      <c r="F8488">
        <v>1</v>
      </c>
    </row>
    <row r="8489" spans="1:6" x14ac:dyDescent="0.35">
      <c r="A8489" t="s">
        <v>8568</v>
      </c>
      <c r="B8489">
        <v>2001</v>
      </c>
      <c r="C8489" t="s">
        <v>56</v>
      </c>
      <c r="D8489" t="s">
        <v>73</v>
      </c>
      <c r="E8489" t="s">
        <v>74</v>
      </c>
      <c r="F8489">
        <v>1</v>
      </c>
    </row>
    <row r="8490" spans="1:6" x14ac:dyDescent="0.35">
      <c r="A8490" t="s">
        <v>8569</v>
      </c>
      <c r="B8490">
        <v>2001</v>
      </c>
      <c r="C8490" t="s">
        <v>56</v>
      </c>
      <c r="D8490" t="s">
        <v>73</v>
      </c>
      <c r="E8490" t="s">
        <v>74</v>
      </c>
      <c r="F8490">
        <v>1</v>
      </c>
    </row>
    <row r="8491" spans="1:6" x14ac:dyDescent="0.35">
      <c r="A8491" t="s">
        <v>8570</v>
      </c>
      <c r="B8491">
        <v>2001</v>
      </c>
      <c r="C8491" t="s">
        <v>55</v>
      </c>
      <c r="D8491" t="s">
        <v>117</v>
      </c>
      <c r="E8491" t="s">
        <v>74</v>
      </c>
      <c r="F8491">
        <v>0</v>
      </c>
    </row>
    <row r="8492" spans="1:6" x14ac:dyDescent="0.35">
      <c r="A8492" t="s">
        <v>8571</v>
      </c>
      <c r="B8492">
        <v>2001</v>
      </c>
      <c r="C8492" t="s">
        <v>55</v>
      </c>
      <c r="D8492" t="s">
        <v>117</v>
      </c>
      <c r="E8492" t="s">
        <v>74</v>
      </c>
      <c r="F8492">
        <v>0</v>
      </c>
    </row>
    <row r="8493" spans="1:6" x14ac:dyDescent="0.35">
      <c r="A8493" t="s">
        <v>8572</v>
      </c>
      <c r="B8493">
        <v>2001</v>
      </c>
      <c r="C8493" t="s">
        <v>56</v>
      </c>
      <c r="D8493" t="s">
        <v>117</v>
      </c>
      <c r="E8493" t="s">
        <v>74</v>
      </c>
      <c r="F8493">
        <v>1</v>
      </c>
    </row>
    <row r="8494" spans="1:6" x14ac:dyDescent="0.35">
      <c r="A8494" t="s">
        <v>8573</v>
      </c>
      <c r="B8494">
        <v>2001</v>
      </c>
      <c r="C8494" t="s">
        <v>56</v>
      </c>
      <c r="D8494" t="s">
        <v>73</v>
      </c>
      <c r="E8494" t="s">
        <v>74</v>
      </c>
      <c r="F8494">
        <v>1</v>
      </c>
    </row>
    <row r="8495" spans="1:6" x14ac:dyDescent="0.35">
      <c r="A8495" t="s">
        <v>8574</v>
      </c>
      <c r="B8495">
        <v>2001</v>
      </c>
      <c r="C8495" t="s">
        <v>56</v>
      </c>
      <c r="D8495" t="s">
        <v>73</v>
      </c>
      <c r="E8495" t="s">
        <v>74</v>
      </c>
      <c r="F8495">
        <v>1</v>
      </c>
    </row>
    <row r="8496" spans="1:6" x14ac:dyDescent="0.35">
      <c r="A8496" t="s">
        <v>8575</v>
      </c>
      <c r="B8496">
        <v>2001</v>
      </c>
      <c r="C8496" t="s">
        <v>56</v>
      </c>
      <c r="D8496" t="s">
        <v>117</v>
      </c>
      <c r="E8496" t="s">
        <v>74</v>
      </c>
      <c r="F8496">
        <v>1</v>
      </c>
    </row>
    <row r="8497" spans="1:6" x14ac:dyDescent="0.35">
      <c r="A8497" t="s">
        <v>8576</v>
      </c>
      <c r="B8497">
        <v>2001</v>
      </c>
      <c r="C8497" t="s">
        <v>56</v>
      </c>
      <c r="D8497" t="s">
        <v>73</v>
      </c>
      <c r="E8497" t="s">
        <v>74</v>
      </c>
      <c r="F8497">
        <v>1</v>
      </c>
    </row>
    <row r="8498" spans="1:6" x14ac:dyDescent="0.35">
      <c r="A8498" t="s">
        <v>8577</v>
      </c>
      <c r="B8498">
        <v>2001</v>
      </c>
      <c r="C8498" t="s">
        <v>56</v>
      </c>
      <c r="D8498" t="s">
        <v>73</v>
      </c>
      <c r="E8498" t="s">
        <v>74</v>
      </c>
      <c r="F8498">
        <v>1</v>
      </c>
    </row>
    <row r="8499" spans="1:6" x14ac:dyDescent="0.35">
      <c r="A8499" t="s">
        <v>8578</v>
      </c>
      <c r="B8499">
        <v>2001</v>
      </c>
      <c r="C8499" t="s">
        <v>56</v>
      </c>
      <c r="D8499" t="s">
        <v>117</v>
      </c>
      <c r="E8499" t="s">
        <v>74</v>
      </c>
      <c r="F8499">
        <v>1</v>
      </c>
    </row>
    <row r="8500" spans="1:6" x14ac:dyDescent="0.35">
      <c r="A8500" t="s">
        <v>8579</v>
      </c>
      <c r="B8500">
        <v>2001</v>
      </c>
      <c r="C8500" t="s">
        <v>56</v>
      </c>
      <c r="D8500" t="s">
        <v>73</v>
      </c>
      <c r="E8500" t="s">
        <v>76</v>
      </c>
      <c r="F8500">
        <v>1</v>
      </c>
    </row>
    <row r="8501" spans="1:6" x14ac:dyDescent="0.35">
      <c r="A8501" t="s">
        <v>8580</v>
      </c>
      <c r="B8501">
        <v>2001</v>
      </c>
      <c r="C8501" t="s">
        <v>56</v>
      </c>
      <c r="D8501" t="s">
        <v>117</v>
      </c>
      <c r="E8501" t="s">
        <v>76</v>
      </c>
      <c r="F8501">
        <v>1</v>
      </c>
    </row>
    <row r="8502" spans="1:6" x14ac:dyDescent="0.35">
      <c r="A8502" t="s">
        <v>8581</v>
      </c>
      <c r="B8502">
        <v>2001</v>
      </c>
      <c r="C8502" t="s">
        <v>54</v>
      </c>
      <c r="D8502" t="s">
        <v>117</v>
      </c>
      <c r="E8502" t="s">
        <v>76</v>
      </c>
      <c r="F8502">
        <v>0</v>
      </c>
    </row>
    <row r="8503" spans="1:6" x14ac:dyDescent="0.35">
      <c r="A8503" t="s">
        <v>8582</v>
      </c>
      <c r="B8503">
        <v>2001</v>
      </c>
      <c r="C8503" t="s">
        <v>56</v>
      </c>
      <c r="D8503" t="s">
        <v>117</v>
      </c>
      <c r="E8503" t="s">
        <v>76</v>
      </c>
      <c r="F8503">
        <v>1</v>
      </c>
    </row>
    <row r="8504" spans="1:6" x14ac:dyDescent="0.35">
      <c r="A8504" t="s">
        <v>8583</v>
      </c>
      <c r="B8504">
        <v>2001</v>
      </c>
      <c r="C8504" t="s">
        <v>56</v>
      </c>
      <c r="D8504" t="s">
        <v>73</v>
      </c>
      <c r="E8504" t="s">
        <v>76</v>
      </c>
      <c r="F8504">
        <v>1</v>
      </c>
    </row>
    <row r="8505" spans="1:6" x14ac:dyDescent="0.35">
      <c r="A8505" t="s">
        <v>8584</v>
      </c>
      <c r="B8505">
        <v>2001</v>
      </c>
      <c r="C8505" t="s">
        <v>55</v>
      </c>
      <c r="D8505" t="s">
        <v>73</v>
      </c>
      <c r="E8505" t="s">
        <v>76</v>
      </c>
      <c r="F8505">
        <v>1</v>
      </c>
    </row>
    <row r="8506" spans="1:6" x14ac:dyDescent="0.35">
      <c r="A8506" t="s">
        <v>8585</v>
      </c>
      <c r="B8506">
        <v>2001</v>
      </c>
      <c r="C8506" t="s">
        <v>55</v>
      </c>
      <c r="D8506" t="s">
        <v>117</v>
      </c>
      <c r="E8506" t="s">
        <v>76</v>
      </c>
      <c r="F8506">
        <v>0</v>
      </c>
    </row>
    <row r="8507" spans="1:6" x14ac:dyDescent="0.35">
      <c r="A8507" t="s">
        <v>8586</v>
      </c>
      <c r="B8507">
        <v>2001</v>
      </c>
      <c r="C8507" t="s">
        <v>54</v>
      </c>
      <c r="D8507" t="s">
        <v>73</v>
      </c>
      <c r="E8507" t="s">
        <v>76</v>
      </c>
      <c r="F8507">
        <v>1</v>
      </c>
    </row>
    <row r="8508" spans="1:6" x14ac:dyDescent="0.35">
      <c r="A8508" t="s">
        <v>8587</v>
      </c>
      <c r="B8508">
        <v>2001</v>
      </c>
      <c r="C8508" t="s">
        <v>56</v>
      </c>
      <c r="D8508" t="s">
        <v>441</v>
      </c>
      <c r="E8508" t="s">
        <v>76</v>
      </c>
      <c r="F8508">
        <v>1</v>
      </c>
    </row>
    <row r="8509" spans="1:6" x14ac:dyDescent="0.35">
      <c r="A8509" t="s">
        <v>8588</v>
      </c>
      <c r="B8509">
        <v>2001</v>
      </c>
      <c r="C8509" t="s">
        <v>56</v>
      </c>
      <c r="D8509" t="s">
        <v>441</v>
      </c>
      <c r="E8509" t="s">
        <v>76</v>
      </c>
      <c r="F8509">
        <v>1</v>
      </c>
    </row>
    <row r="8510" spans="1:6" x14ac:dyDescent="0.35">
      <c r="A8510" t="s">
        <v>8589</v>
      </c>
      <c r="B8510">
        <v>2001</v>
      </c>
      <c r="C8510" t="s">
        <v>56</v>
      </c>
      <c r="D8510" t="s">
        <v>117</v>
      </c>
      <c r="E8510" t="s">
        <v>76</v>
      </c>
      <c r="F8510">
        <v>1</v>
      </c>
    </row>
    <row r="8511" spans="1:6" x14ac:dyDescent="0.35">
      <c r="A8511" t="s">
        <v>8590</v>
      </c>
      <c r="B8511">
        <v>2001</v>
      </c>
      <c r="C8511" t="s">
        <v>56</v>
      </c>
      <c r="D8511" t="s">
        <v>73</v>
      </c>
      <c r="E8511" t="s">
        <v>76</v>
      </c>
      <c r="F8511">
        <v>1</v>
      </c>
    </row>
    <row r="8512" spans="1:6" x14ac:dyDescent="0.35">
      <c r="A8512" t="s">
        <v>8591</v>
      </c>
      <c r="B8512">
        <v>2001</v>
      </c>
      <c r="C8512" t="s">
        <v>56</v>
      </c>
      <c r="D8512" t="s">
        <v>117</v>
      </c>
      <c r="E8512" t="s">
        <v>76</v>
      </c>
      <c r="F8512">
        <v>1</v>
      </c>
    </row>
    <row r="8513" spans="1:6" x14ac:dyDescent="0.35">
      <c r="A8513" t="s">
        <v>8592</v>
      </c>
      <c r="B8513">
        <v>2001</v>
      </c>
      <c r="C8513" t="s">
        <v>56</v>
      </c>
      <c r="D8513" t="s">
        <v>117</v>
      </c>
      <c r="E8513" t="s">
        <v>76</v>
      </c>
      <c r="F8513">
        <v>1</v>
      </c>
    </row>
    <row r="8514" spans="1:6" x14ac:dyDescent="0.35">
      <c r="A8514" t="s">
        <v>8593</v>
      </c>
      <c r="B8514">
        <v>2001</v>
      </c>
      <c r="C8514" t="s">
        <v>56</v>
      </c>
      <c r="D8514" t="s">
        <v>73</v>
      </c>
      <c r="E8514" t="s">
        <v>76</v>
      </c>
      <c r="F8514">
        <v>1</v>
      </c>
    </row>
    <row r="8515" spans="1:6" x14ac:dyDescent="0.35">
      <c r="A8515" t="s">
        <v>8594</v>
      </c>
      <c r="B8515">
        <v>2001</v>
      </c>
      <c r="C8515" t="s">
        <v>56</v>
      </c>
      <c r="D8515" t="s">
        <v>73</v>
      </c>
      <c r="E8515" t="s">
        <v>76</v>
      </c>
      <c r="F8515">
        <v>1</v>
      </c>
    </row>
    <row r="8516" spans="1:6" x14ac:dyDescent="0.35">
      <c r="A8516" t="s">
        <v>8595</v>
      </c>
      <c r="B8516">
        <v>2001</v>
      </c>
      <c r="C8516" t="s">
        <v>54</v>
      </c>
      <c r="D8516" t="s">
        <v>73</v>
      </c>
      <c r="E8516" t="s">
        <v>76</v>
      </c>
      <c r="F8516">
        <v>1</v>
      </c>
    </row>
    <row r="8517" spans="1:6" x14ac:dyDescent="0.35">
      <c r="A8517" t="s">
        <v>8596</v>
      </c>
      <c r="B8517">
        <v>2001</v>
      </c>
      <c r="C8517" t="s">
        <v>54</v>
      </c>
      <c r="D8517" t="s">
        <v>117</v>
      </c>
      <c r="E8517" t="s">
        <v>76</v>
      </c>
      <c r="F8517">
        <v>0</v>
      </c>
    </row>
    <row r="8518" spans="1:6" x14ac:dyDescent="0.35">
      <c r="A8518" t="s">
        <v>8597</v>
      </c>
      <c r="B8518">
        <v>2001</v>
      </c>
      <c r="C8518" t="s">
        <v>54</v>
      </c>
      <c r="D8518" t="s">
        <v>73</v>
      </c>
      <c r="E8518" t="s">
        <v>76</v>
      </c>
      <c r="F8518">
        <v>1</v>
      </c>
    </row>
    <row r="8519" spans="1:6" x14ac:dyDescent="0.35">
      <c r="A8519" t="s">
        <v>8598</v>
      </c>
      <c r="B8519">
        <v>2001</v>
      </c>
      <c r="C8519" t="s">
        <v>54</v>
      </c>
      <c r="D8519" t="s">
        <v>73</v>
      </c>
      <c r="E8519" t="s">
        <v>76</v>
      </c>
      <c r="F8519">
        <v>1</v>
      </c>
    </row>
    <row r="8520" spans="1:6" x14ac:dyDescent="0.35">
      <c r="A8520" t="s">
        <v>8599</v>
      </c>
      <c r="B8520">
        <v>2001</v>
      </c>
      <c r="C8520" t="s">
        <v>56</v>
      </c>
      <c r="D8520" t="s">
        <v>73</v>
      </c>
      <c r="E8520" t="s">
        <v>76</v>
      </c>
      <c r="F8520">
        <v>1</v>
      </c>
    </row>
    <row r="8521" spans="1:6" x14ac:dyDescent="0.35">
      <c r="A8521" t="s">
        <v>8600</v>
      </c>
      <c r="B8521">
        <v>2001</v>
      </c>
      <c r="C8521" t="s">
        <v>54</v>
      </c>
      <c r="D8521" t="s">
        <v>73</v>
      </c>
      <c r="E8521" t="s">
        <v>76</v>
      </c>
      <c r="F8521">
        <v>1</v>
      </c>
    </row>
    <row r="8522" spans="1:6" x14ac:dyDescent="0.35">
      <c r="A8522" t="s">
        <v>8601</v>
      </c>
      <c r="B8522">
        <v>2001</v>
      </c>
      <c r="C8522" t="s">
        <v>55</v>
      </c>
      <c r="D8522" t="s">
        <v>117</v>
      </c>
      <c r="E8522" t="s">
        <v>76</v>
      </c>
      <c r="F8522">
        <v>0</v>
      </c>
    </row>
    <row r="8523" spans="1:6" x14ac:dyDescent="0.35">
      <c r="A8523" t="s">
        <v>8602</v>
      </c>
      <c r="B8523">
        <v>2001</v>
      </c>
      <c r="C8523" t="s">
        <v>56</v>
      </c>
      <c r="D8523" t="s">
        <v>73</v>
      </c>
      <c r="E8523" t="s">
        <v>76</v>
      </c>
      <c r="F8523">
        <v>1</v>
      </c>
    </row>
    <row r="8524" spans="1:6" x14ac:dyDescent="0.35">
      <c r="A8524" t="s">
        <v>8603</v>
      </c>
      <c r="B8524">
        <v>2001</v>
      </c>
      <c r="C8524" t="s">
        <v>54</v>
      </c>
      <c r="D8524" t="s">
        <v>73</v>
      </c>
      <c r="E8524" t="s">
        <v>76</v>
      </c>
      <c r="F8524">
        <v>1</v>
      </c>
    </row>
    <row r="8525" spans="1:6" x14ac:dyDescent="0.35">
      <c r="A8525" t="s">
        <v>8604</v>
      </c>
      <c r="B8525">
        <v>2001</v>
      </c>
      <c r="C8525" t="s">
        <v>54</v>
      </c>
      <c r="D8525" t="s">
        <v>73</v>
      </c>
      <c r="E8525" t="s">
        <v>406</v>
      </c>
      <c r="F8525">
        <v>1</v>
      </c>
    </row>
    <row r="8526" spans="1:6" x14ac:dyDescent="0.35">
      <c r="A8526" t="s">
        <v>8605</v>
      </c>
      <c r="B8526">
        <v>2001</v>
      </c>
      <c r="C8526" t="s">
        <v>56</v>
      </c>
      <c r="D8526" t="s">
        <v>73</v>
      </c>
      <c r="E8526" t="s">
        <v>406</v>
      </c>
      <c r="F8526">
        <v>1</v>
      </c>
    </row>
    <row r="8527" spans="1:6" x14ac:dyDescent="0.35">
      <c r="A8527" t="s">
        <v>8606</v>
      </c>
      <c r="B8527">
        <v>2001</v>
      </c>
      <c r="C8527" t="s">
        <v>56</v>
      </c>
      <c r="D8527" t="s">
        <v>441</v>
      </c>
      <c r="E8527" t="s">
        <v>406</v>
      </c>
      <c r="F8527">
        <v>1</v>
      </c>
    </row>
    <row r="8528" spans="1:6" x14ac:dyDescent="0.35">
      <c r="A8528" t="s">
        <v>8607</v>
      </c>
      <c r="B8528">
        <v>2001</v>
      </c>
      <c r="C8528" t="s">
        <v>56</v>
      </c>
      <c r="D8528" t="s">
        <v>73</v>
      </c>
      <c r="E8528" t="s">
        <v>406</v>
      </c>
      <c r="F8528">
        <v>1</v>
      </c>
    </row>
    <row r="8529" spans="1:6" x14ac:dyDescent="0.35">
      <c r="A8529" t="s">
        <v>8608</v>
      </c>
      <c r="B8529">
        <v>2001</v>
      </c>
      <c r="C8529" t="s">
        <v>56</v>
      </c>
      <c r="D8529" t="s">
        <v>117</v>
      </c>
      <c r="E8529" t="s">
        <v>406</v>
      </c>
      <c r="F8529">
        <v>1</v>
      </c>
    </row>
    <row r="8530" spans="1:6" x14ac:dyDescent="0.35">
      <c r="A8530" t="s">
        <v>8609</v>
      </c>
      <c r="B8530">
        <v>2001</v>
      </c>
      <c r="C8530" t="s">
        <v>56</v>
      </c>
      <c r="D8530" t="s">
        <v>73</v>
      </c>
      <c r="E8530" t="s">
        <v>406</v>
      </c>
      <c r="F8530">
        <v>1</v>
      </c>
    </row>
    <row r="8531" spans="1:6" x14ac:dyDescent="0.35">
      <c r="A8531" t="s">
        <v>8610</v>
      </c>
      <c r="B8531">
        <v>2001</v>
      </c>
      <c r="C8531" t="s">
        <v>55</v>
      </c>
      <c r="D8531" t="s">
        <v>117</v>
      </c>
      <c r="E8531" t="s">
        <v>406</v>
      </c>
      <c r="F8531">
        <v>0</v>
      </c>
    </row>
    <row r="8532" spans="1:6" x14ac:dyDescent="0.35">
      <c r="A8532" t="s">
        <v>8611</v>
      </c>
      <c r="B8532">
        <v>2001</v>
      </c>
      <c r="C8532" t="s">
        <v>56</v>
      </c>
      <c r="D8532" t="s">
        <v>73</v>
      </c>
      <c r="E8532" t="s">
        <v>406</v>
      </c>
      <c r="F8532">
        <v>1</v>
      </c>
    </row>
    <row r="8533" spans="1:6" x14ac:dyDescent="0.35">
      <c r="A8533" t="s">
        <v>8612</v>
      </c>
      <c r="B8533">
        <v>2001</v>
      </c>
      <c r="C8533" t="s">
        <v>56</v>
      </c>
      <c r="D8533" t="s">
        <v>73</v>
      </c>
      <c r="E8533" t="s">
        <v>406</v>
      </c>
      <c r="F8533">
        <v>1</v>
      </c>
    </row>
    <row r="8534" spans="1:6" x14ac:dyDescent="0.35">
      <c r="A8534" t="s">
        <v>8613</v>
      </c>
      <c r="B8534">
        <v>2001</v>
      </c>
      <c r="C8534" t="s">
        <v>56</v>
      </c>
      <c r="D8534" t="s">
        <v>117</v>
      </c>
      <c r="E8534" t="s">
        <v>406</v>
      </c>
      <c r="F8534">
        <v>1</v>
      </c>
    </row>
    <row r="8535" spans="1:6" x14ac:dyDescent="0.35">
      <c r="A8535" t="s">
        <v>8614</v>
      </c>
      <c r="B8535">
        <v>2001</v>
      </c>
      <c r="C8535" t="s">
        <v>56</v>
      </c>
      <c r="D8535" t="s">
        <v>73</v>
      </c>
      <c r="E8535" t="s">
        <v>406</v>
      </c>
      <c r="F8535">
        <v>1</v>
      </c>
    </row>
    <row r="8536" spans="1:6" x14ac:dyDescent="0.35">
      <c r="A8536" t="s">
        <v>8615</v>
      </c>
      <c r="B8536">
        <v>2001</v>
      </c>
      <c r="C8536" t="s">
        <v>56</v>
      </c>
      <c r="D8536" t="s">
        <v>117</v>
      </c>
      <c r="E8536" t="s">
        <v>406</v>
      </c>
      <c r="F8536">
        <v>1</v>
      </c>
    </row>
    <row r="8537" spans="1:6" x14ac:dyDescent="0.35">
      <c r="A8537" t="s">
        <v>8616</v>
      </c>
      <c r="B8537">
        <v>2001</v>
      </c>
      <c r="C8537" t="s">
        <v>54</v>
      </c>
      <c r="D8537" t="s">
        <v>73</v>
      </c>
      <c r="E8537" t="s">
        <v>406</v>
      </c>
      <c r="F8537">
        <v>1</v>
      </c>
    </row>
    <row r="8538" spans="1:6" x14ac:dyDescent="0.35">
      <c r="A8538" t="s">
        <v>8617</v>
      </c>
      <c r="B8538">
        <v>2001</v>
      </c>
      <c r="C8538" t="s">
        <v>56</v>
      </c>
      <c r="D8538" t="s">
        <v>73</v>
      </c>
      <c r="E8538" t="s">
        <v>406</v>
      </c>
      <c r="F8538">
        <v>1</v>
      </c>
    </row>
    <row r="8539" spans="1:6" x14ac:dyDescent="0.35">
      <c r="A8539" t="s">
        <v>8618</v>
      </c>
      <c r="B8539">
        <v>2001</v>
      </c>
      <c r="C8539" t="s">
        <v>56</v>
      </c>
      <c r="D8539" t="s">
        <v>117</v>
      </c>
      <c r="E8539" t="s">
        <v>406</v>
      </c>
      <c r="F8539">
        <v>1</v>
      </c>
    </row>
    <row r="8540" spans="1:6" x14ac:dyDescent="0.35">
      <c r="A8540" t="s">
        <v>8619</v>
      </c>
      <c r="B8540">
        <v>2001</v>
      </c>
      <c r="C8540" t="s">
        <v>56</v>
      </c>
      <c r="D8540" t="s">
        <v>73</v>
      </c>
      <c r="E8540" t="s">
        <v>406</v>
      </c>
      <c r="F8540">
        <v>1</v>
      </c>
    </row>
    <row r="8541" spans="1:6" x14ac:dyDescent="0.35">
      <c r="A8541" t="s">
        <v>8620</v>
      </c>
      <c r="B8541">
        <v>2001</v>
      </c>
      <c r="C8541" t="s">
        <v>56</v>
      </c>
      <c r="D8541" t="s">
        <v>73</v>
      </c>
      <c r="E8541" t="s">
        <v>406</v>
      </c>
      <c r="F8541">
        <v>1</v>
      </c>
    </row>
    <row r="8542" spans="1:6" x14ac:dyDescent="0.35">
      <c r="A8542" t="s">
        <v>8621</v>
      </c>
      <c r="B8542">
        <v>2001</v>
      </c>
      <c r="C8542" t="s">
        <v>56</v>
      </c>
      <c r="D8542" t="s">
        <v>117</v>
      </c>
      <c r="E8542" t="s">
        <v>406</v>
      </c>
      <c r="F8542">
        <v>1</v>
      </c>
    </row>
    <row r="8543" spans="1:6" x14ac:dyDescent="0.35">
      <c r="A8543" t="s">
        <v>8622</v>
      </c>
      <c r="B8543">
        <v>2001</v>
      </c>
      <c r="C8543" t="s">
        <v>56</v>
      </c>
      <c r="D8543" t="s">
        <v>117</v>
      </c>
      <c r="E8543" t="s">
        <v>406</v>
      </c>
      <c r="F8543">
        <v>1</v>
      </c>
    </row>
    <row r="8544" spans="1:6" x14ac:dyDescent="0.35">
      <c r="A8544" t="s">
        <v>8623</v>
      </c>
      <c r="B8544">
        <v>2001</v>
      </c>
      <c r="C8544" t="s">
        <v>56</v>
      </c>
      <c r="D8544" t="s">
        <v>73</v>
      </c>
      <c r="E8544" t="s">
        <v>406</v>
      </c>
      <c r="F8544">
        <v>1</v>
      </c>
    </row>
    <row r="8545" spans="1:6" x14ac:dyDescent="0.35">
      <c r="A8545" t="s">
        <v>8624</v>
      </c>
      <c r="B8545">
        <v>2001</v>
      </c>
      <c r="C8545" t="s">
        <v>56</v>
      </c>
      <c r="D8545" t="s">
        <v>73</v>
      </c>
      <c r="E8545" t="s">
        <v>406</v>
      </c>
      <c r="F8545">
        <v>1</v>
      </c>
    </row>
    <row r="8546" spans="1:6" x14ac:dyDescent="0.35">
      <c r="A8546" t="s">
        <v>8625</v>
      </c>
      <c r="B8546">
        <v>2001</v>
      </c>
      <c r="C8546" t="s">
        <v>56</v>
      </c>
      <c r="D8546" t="s">
        <v>73</v>
      </c>
      <c r="E8546" t="s">
        <v>406</v>
      </c>
      <c r="F8546">
        <v>1</v>
      </c>
    </row>
    <row r="8547" spans="1:6" x14ac:dyDescent="0.35">
      <c r="A8547" t="s">
        <v>8626</v>
      </c>
      <c r="B8547">
        <v>2001</v>
      </c>
      <c r="C8547" t="s">
        <v>56</v>
      </c>
      <c r="D8547" t="s">
        <v>117</v>
      </c>
      <c r="E8547" t="s">
        <v>406</v>
      </c>
      <c r="F8547">
        <v>1</v>
      </c>
    </row>
    <row r="8548" spans="1:6" x14ac:dyDescent="0.35">
      <c r="A8548" t="s">
        <v>8627</v>
      </c>
      <c r="B8548">
        <v>2001</v>
      </c>
      <c r="C8548" t="s">
        <v>56</v>
      </c>
      <c r="D8548" t="s">
        <v>117</v>
      </c>
      <c r="E8548" t="s">
        <v>406</v>
      </c>
      <c r="F8548">
        <v>1</v>
      </c>
    </row>
    <row r="8549" spans="1:6" x14ac:dyDescent="0.35">
      <c r="A8549" t="s">
        <v>8628</v>
      </c>
      <c r="B8549">
        <v>2001</v>
      </c>
      <c r="C8549" t="s">
        <v>56</v>
      </c>
      <c r="D8549" t="s">
        <v>73</v>
      </c>
      <c r="E8549" t="s">
        <v>406</v>
      </c>
      <c r="F8549">
        <v>1</v>
      </c>
    </row>
    <row r="8550" spans="1:6" x14ac:dyDescent="0.35">
      <c r="A8550" t="s">
        <v>8629</v>
      </c>
      <c r="B8550">
        <v>2001</v>
      </c>
      <c r="C8550" t="s">
        <v>56</v>
      </c>
      <c r="D8550" t="s">
        <v>73</v>
      </c>
      <c r="E8550" t="s">
        <v>406</v>
      </c>
      <c r="F8550">
        <v>1</v>
      </c>
    </row>
    <row r="8551" spans="1:6" x14ac:dyDescent="0.35">
      <c r="A8551" t="s">
        <v>8630</v>
      </c>
      <c r="B8551">
        <v>2001</v>
      </c>
      <c r="C8551" t="s">
        <v>56</v>
      </c>
      <c r="D8551" t="s">
        <v>117</v>
      </c>
      <c r="E8551" t="s">
        <v>406</v>
      </c>
      <c r="F8551">
        <v>1</v>
      </c>
    </row>
    <row r="8552" spans="1:6" x14ac:dyDescent="0.35">
      <c r="A8552" t="s">
        <v>8631</v>
      </c>
      <c r="B8552">
        <v>2001</v>
      </c>
      <c r="C8552" t="s">
        <v>56</v>
      </c>
      <c r="D8552" t="s">
        <v>73</v>
      </c>
      <c r="E8552" t="s">
        <v>406</v>
      </c>
      <c r="F8552">
        <v>1</v>
      </c>
    </row>
    <row r="8553" spans="1:6" x14ac:dyDescent="0.35">
      <c r="A8553" t="s">
        <v>8632</v>
      </c>
      <c r="B8553">
        <v>2001</v>
      </c>
      <c r="C8553" t="s">
        <v>56</v>
      </c>
      <c r="D8553" t="s">
        <v>73</v>
      </c>
      <c r="E8553" t="s">
        <v>406</v>
      </c>
      <c r="F8553">
        <v>1</v>
      </c>
    </row>
    <row r="8554" spans="1:6" x14ac:dyDescent="0.35">
      <c r="A8554" t="s">
        <v>8633</v>
      </c>
      <c r="B8554">
        <v>2001</v>
      </c>
      <c r="C8554" t="s">
        <v>56</v>
      </c>
      <c r="D8554" t="s">
        <v>73</v>
      </c>
      <c r="E8554" t="s">
        <v>406</v>
      </c>
      <c r="F8554">
        <v>1</v>
      </c>
    </row>
    <row r="8555" spans="1:6" x14ac:dyDescent="0.35">
      <c r="A8555" t="s">
        <v>8634</v>
      </c>
      <c r="B8555">
        <v>2001</v>
      </c>
      <c r="C8555" t="s">
        <v>56</v>
      </c>
      <c r="D8555" t="s">
        <v>73</v>
      </c>
      <c r="E8555" t="s">
        <v>406</v>
      </c>
      <c r="F8555">
        <v>1</v>
      </c>
    </row>
    <row r="8556" spans="1:6" x14ac:dyDescent="0.35">
      <c r="A8556" t="s">
        <v>8635</v>
      </c>
      <c r="B8556">
        <v>2001</v>
      </c>
      <c r="C8556" t="s">
        <v>56</v>
      </c>
      <c r="D8556" t="s">
        <v>73</v>
      </c>
      <c r="E8556" t="s">
        <v>406</v>
      </c>
      <c r="F8556">
        <v>1</v>
      </c>
    </row>
    <row r="8557" spans="1:6" x14ac:dyDescent="0.35">
      <c r="A8557" t="s">
        <v>8636</v>
      </c>
      <c r="B8557">
        <v>2001</v>
      </c>
      <c r="C8557" t="s">
        <v>56</v>
      </c>
      <c r="D8557" t="s">
        <v>73</v>
      </c>
      <c r="E8557" t="s">
        <v>406</v>
      </c>
      <c r="F8557">
        <v>1</v>
      </c>
    </row>
    <row r="8558" spans="1:6" x14ac:dyDescent="0.35">
      <c r="A8558" t="s">
        <v>8637</v>
      </c>
      <c r="B8558">
        <v>2001</v>
      </c>
      <c r="C8558" t="s">
        <v>56</v>
      </c>
      <c r="D8558" t="s">
        <v>73</v>
      </c>
      <c r="E8558" t="s">
        <v>406</v>
      </c>
      <c r="F8558">
        <v>1</v>
      </c>
    </row>
    <row r="8559" spans="1:6" x14ac:dyDescent="0.35">
      <c r="A8559" t="s">
        <v>8638</v>
      </c>
      <c r="B8559">
        <v>2001</v>
      </c>
      <c r="C8559" t="s">
        <v>56</v>
      </c>
      <c r="D8559" t="s">
        <v>117</v>
      </c>
      <c r="E8559" t="s">
        <v>406</v>
      </c>
      <c r="F8559">
        <v>1</v>
      </c>
    </row>
    <row r="8560" spans="1:6" x14ac:dyDescent="0.35">
      <c r="A8560" t="s">
        <v>8639</v>
      </c>
      <c r="B8560">
        <v>2001</v>
      </c>
      <c r="C8560" t="s">
        <v>56</v>
      </c>
      <c r="D8560" t="s">
        <v>117</v>
      </c>
      <c r="E8560" t="s">
        <v>406</v>
      </c>
      <c r="F8560">
        <v>1</v>
      </c>
    </row>
    <row r="8561" spans="1:6" x14ac:dyDescent="0.35">
      <c r="A8561" t="s">
        <v>8640</v>
      </c>
      <c r="B8561">
        <v>2001</v>
      </c>
      <c r="C8561" t="s">
        <v>56</v>
      </c>
      <c r="D8561" t="s">
        <v>73</v>
      </c>
      <c r="E8561" t="s">
        <v>406</v>
      </c>
      <c r="F8561">
        <v>1</v>
      </c>
    </row>
    <row r="8562" spans="1:6" x14ac:dyDescent="0.35">
      <c r="A8562" t="s">
        <v>8641</v>
      </c>
      <c r="B8562">
        <v>2001</v>
      </c>
      <c r="C8562" t="s">
        <v>55</v>
      </c>
      <c r="D8562" t="s">
        <v>73</v>
      </c>
      <c r="E8562" t="s">
        <v>406</v>
      </c>
      <c r="F8562">
        <v>1</v>
      </c>
    </row>
    <row r="8563" spans="1:6" x14ac:dyDescent="0.35">
      <c r="A8563" t="s">
        <v>8642</v>
      </c>
      <c r="B8563">
        <v>2001</v>
      </c>
      <c r="C8563" t="s">
        <v>55</v>
      </c>
      <c r="D8563" t="s">
        <v>73</v>
      </c>
      <c r="E8563" t="s">
        <v>406</v>
      </c>
      <c r="F8563">
        <v>1</v>
      </c>
    </row>
    <row r="8564" spans="1:6" x14ac:dyDescent="0.35">
      <c r="A8564" t="s">
        <v>8643</v>
      </c>
      <c r="B8564">
        <v>2001</v>
      </c>
      <c r="C8564" t="s">
        <v>55</v>
      </c>
      <c r="D8564" t="s">
        <v>117</v>
      </c>
      <c r="E8564" t="s">
        <v>406</v>
      </c>
      <c r="F8564">
        <v>0</v>
      </c>
    </row>
    <row r="8565" spans="1:6" x14ac:dyDescent="0.35">
      <c r="A8565" t="s">
        <v>8644</v>
      </c>
      <c r="B8565">
        <v>2001</v>
      </c>
      <c r="C8565" t="s">
        <v>55</v>
      </c>
      <c r="D8565" t="s">
        <v>117</v>
      </c>
      <c r="E8565" t="s">
        <v>406</v>
      </c>
      <c r="F8565">
        <v>0</v>
      </c>
    </row>
    <row r="8566" spans="1:6" x14ac:dyDescent="0.35">
      <c r="A8566" t="s">
        <v>8645</v>
      </c>
      <c r="B8566">
        <v>2001</v>
      </c>
      <c r="C8566" t="s">
        <v>55</v>
      </c>
      <c r="D8566" t="s">
        <v>117</v>
      </c>
      <c r="E8566" t="s">
        <v>406</v>
      </c>
      <c r="F8566">
        <v>0</v>
      </c>
    </row>
    <row r="8567" spans="1:6" x14ac:dyDescent="0.35">
      <c r="A8567" t="s">
        <v>8646</v>
      </c>
      <c r="B8567">
        <v>2001</v>
      </c>
      <c r="C8567" t="s">
        <v>55</v>
      </c>
      <c r="D8567" t="s">
        <v>117</v>
      </c>
      <c r="E8567" t="s">
        <v>406</v>
      </c>
      <c r="F8567">
        <v>0</v>
      </c>
    </row>
    <row r="8568" spans="1:6" x14ac:dyDescent="0.35">
      <c r="A8568" t="s">
        <v>8647</v>
      </c>
      <c r="B8568">
        <v>2001</v>
      </c>
      <c r="C8568" t="s">
        <v>55</v>
      </c>
      <c r="D8568" t="s">
        <v>117</v>
      </c>
      <c r="E8568" t="s">
        <v>406</v>
      </c>
      <c r="F8568">
        <v>0</v>
      </c>
    </row>
    <row r="8569" spans="1:6" x14ac:dyDescent="0.35">
      <c r="A8569" t="s">
        <v>8648</v>
      </c>
      <c r="B8569">
        <v>2001</v>
      </c>
      <c r="C8569" t="s">
        <v>55</v>
      </c>
      <c r="D8569" t="s">
        <v>117</v>
      </c>
      <c r="E8569" t="s">
        <v>406</v>
      </c>
      <c r="F8569">
        <v>0</v>
      </c>
    </row>
    <row r="8570" spans="1:6" x14ac:dyDescent="0.35">
      <c r="A8570" t="s">
        <v>8649</v>
      </c>
      <c r="B8570">
        <v>2001</v>
      </c>
      <c r="C8570" t="s">
        <v>54</v>
      </c>
      <c r="D8570" t="s">
        <v>73</v>
      </c>
      <c r="E8570" t="s">
        <v>406</v>
      </c>
      <c r="F8570">
        <v>1</v>
      </c>
    </row>
    <row r="8571" spans="1:6" x14ac:dyDescent="0.35">
      <c r="A8571" t="s">
        <v>8650</v>
      </c>
      <c r="B8571">
        <v>2001</v>
      </c>
      <c r="C8571" t="s">
        <v>54</v>
      </c>
      <c r="D8571" t="s">
        <v>441</v>
      </c>
      <c r="E8571" t="s">
        <v>406</v>
      </c>
      <c r="F8571">
        <v>1</v>
      </c>
    </row>
    <row r="8572" spans="1:6" x14ac:dyDescent="0.35">
      <c r="A8572" t="s">
        <v>8651</v>
      </c>
      <c r="B8572">
        <v>2001</v>
      </c>
      <c r="C8572" t="s">
        <v>55</v>
      </c>
      <c r="D8572" t="s">
        <v>73</v>
      </c>
      <c r="E8572" t="s">
        <v>406</v>
      </c>
      <c r="F8572">
        <v>1</v>
      </c>
    </row>
    <row r="8573" spans="1:6" x14ac:dyDescent="0.35">
      <c r="A8573" t="s">
        <v>8652</v>
      </c>
      <c r="B8573">
        <v>2001</v>
      </c>
      <c r="C8573" t="s">
        <v>56</v>
      </c>
      <c r="D8573" t="s">
        <v>117</v>
      </c>
      <c r="E8573" t="s">
        <v>406</v>
      </c>
      <c r="F8573">
        <v>1</v>
      </c>
    </row>
    <row r="8574" spans="1:6" x14ac:dyDescent="0.35">
      <c r="A8574" t="s">
        <v>8653</v>
      </c>
      <c r="B8574">
        <v>2001</v>
      </c>
      <c r="C8574" t="s">
        <v>56</v>
      </c>
      <c r="D8574" t="s">
        <v>117</v>
      </c>
      <c r="E8574" t="s">
        <v>406</v>
      </c>
      <c r="F8574">
        <v>1</v>
      </c>
    </row>
    <row r="8575" spans="1:6" x14ac:dyDescent="0.35">
      <c r="A8575" t="s">
        <v>8654</v>
      </c>
      <c r="B8575">
        <v>2001</v>
      </c>
      <c r="C8575" t="s">
        <v>56</v>
      </c>
      <c r="D8575" t="s">
        <v>73</v>
      </c>
      <c r="E8575" t="s">
        <v>406</v>
      </c>
      <c r="F8575">
        <v>1</v>
      </c>
    </row>
    <row r="8576" spans="1:6" x14ac:dyDescent="0.35">
      <c r="A8576" t="s">
        <v>8655</v>
      </c>
      <c r="B8576">
        <v>2001</v>
      </c>
      <c r="C8576" t="s">
        <v>56</v>
      </c>
      <c r="D8576" t="s">
        <v>73</v>
      </c>
      <c r="E8576" t="s">
        <v>406</v>
      </c>
      <c r="F8576">
        <v>1</v>
      </c>
    </row>
    <row r="8577" spans="1:6" x14ac:dyDescent="0.35">
      <c r="A8577" t="s">
        <v>8656</v>
      </c>
      <c r="B8577">
        <v>2001</v>
      </c>
      <c r="C8577" t="s">
        <v>56</v>
      </c>
      <c r="D8577" t="s">
        <v>117</v>
      </c>
      <c r="E8577" t="s">
        <v>406</v>
      </c>
      <c r="F8577">
        <v>1</v>
      </c>
    </row>
    <row r="8578" spans="1:6" x14ac:dyDescent="0.35">
      <c r="A8578" t="s">
        <v>8657</v>
      </c>
      <c r="B8578">
        <v>2001</v>
      </c>
      <c r="C8578" t="s">
        <v>55</v>
      </c>
      <c r="D8578" t="s">
        <v>73</v>
      </c>
      <c r="E8578" t="s">
        <v>406</v>
      </c>
      <c r="F8578">
        <v>1</v>
      </c>
    </row>
    <row r="8579" spans="1:6" x14ac:dyDescent="0.35">
      <c r="A8579" t="s">
        <v>8658</v>
      </c>
      <c r="B8579">
        <v>2001</v>
      </c>
      <c r="C8579" t="s">
        <v>54</v>
      </c>
      <c r="D8579" t="s">
        <v>73</v>
      </c>
      <c r="E8579" t="s">
        <v>1288</v>
      </c>
      <c r="F8579">
        <v>1</v>
      </c>
    </row>
    <row r="8580" spans="1:6" x14ac:dyDescent="0.35">
      <c r="A8580" t="s">
        <v>8659</v>
      </c>
      <c r="B8580">
        <v>2001</v>
      </c>
      <c r="C8580" t="s">
        <v>54</v>
      </c>
      <c r="D8580" t="s">
        <v>73</v>
      </c>
      <c r="E8580" t="s">
        <v>1288</v>
      </c>
      <c r="F8580">
        <v>1</v>
      </c>
    </row>
    <row r="8581" spans="1:6" x14ac:dyDescent="0.35">
      <c r="A8581" t="s">
        <v>8660</v>
      </c>
      <c r="B8581">
        <v>2002</v>
      </c>
      <c r="C8581" t="s">
        <v>56</v>
      </c>
      <c r="D8581" t="s">
        <v>441</v>
      </c>
      <c r="E8581" t="s">
        <v>270</v>
      </c>
      <c r="F8581">
        <v>1</v>
      </c>
    </row>
    <row r="8582" spans="1:6" x14ac:dyDescent="0.35">
      <c r="A8582" t="s">
        <v>8661</v>
      </c>
      <c r="B8582">
        <v>2002</v>
      </c>
      <c r="C8582" t="s">
        <v>55</v>
      </c>
      <c r="D8582" t="s">
        <v>73</v>
      </c>
      <c r="E8582" t="s">
        <v>270</v>
      </c>
      <c r="F8582">
        <v>1</v>
      </c>
    </row>
    <row r="8583" spans="1:6" x14ac:dyDescent="0.35">
      <c r="A8583" t="s">
        <v>8662</v>
      </c>
      <c r="B8583">
        <v>2002</v>
      </c>
      <c r="C8583" t="s">
        <v>56</v>
      </c>
      <c r="D8583" t="s">
        <v>73</v>
      </c>
      <c r="E8583" t="s">
        <v>270</v>
      </c>
      <c r="F8583">
        <v>1</v>
      </c>
    </row>
    <row r="8584" spans="1:6" x14ac:dyDescent="0.35">
      <c r="A8584" t="s">
        <v>8663</v>
      </c>
      <c r="B8584">
        <v>2002</v>
      </c>
      <c r="C8584" t="s">
        <v>56</v>
      </c>
      <c r="D8584" t="s">
        <v>73</v>
      </c>
      <c r="E8584" t="s">
        <v>270</v>
      </c>
      <c r="F8584">
        <v>1</v>
      </c>
    </row>
    <row r="8585" spans="1:6" x14ac:dyDescent="0.35">
      <c r="A8585" t="s">
        <v>8664</v>
      </c>
      <c r="B8585">
        <v>2002</v>
      </c>
      <c r="C8585" t="s">
        <v>56</v>
      </c>
      <c r="D8585" t="s">
        <v>117</v>
      </c>
      <c r="E8585" t="s">
        <v>270</v>
      </c>
      <c r="F8585">
        <v>1</v>
      </c>
    </row>
    <row r="8586" spans="1:6" x14ac:dyDescent="0.35">
      <c r="A8586" t="s">
        <v>8665</v>
      </c>
      <c r="B8586">
        <v>2002</v>
      </c>
      <c r="C8586" t="s">
        <v>56</v>
      </c>
      <c r="D8586" t="s">
        <v>117</v>
      </c>
      <c r="E8586" t="s">
        <v>270</v>
      </c>
      <c r="F8586">
        <v>1</v>
      </c>
    </row>
    <row r="8587" spans="1:6" x14ac:dyDescent="0.35">
      <c r="A8587" t="s">
        <v>8666</v>
      </c>
      <c r="B8587">
        <v>2002</v>
      </c>
      <c r="C8587" t="s">
        <v>54</v>
      </c>
      <c r="D8587" t="s">
        <v>73</v>
      </c>
      <c r="E8587" t="s">
        <v>74</v>
      </c>
      <c r="F8587">
        <v>1</v>
      </c>
    </row>
    <row r="8588" spans="1:6" x14ac:dyDescent="0.35">
      <c r="A8588" t="s">
        <v>8667</v>
      </c>
      <c r="B8588">
        <v>2002</v>
      </c>
      <c r="C8588" t="s">
        <v>56</v>
      </c>
      <c r="D8588" t="s">
        <v>73</v>
      </c>
      <c r="E8588" t="s">
        <v>74</v>
      </c>
      <c r="F8588">
        <v>1</v>
      </c>
    </row>
    <row r="8589" spans="1:6" x14ac:dyDescent="0.35">
      <c r="A8589" t="s">
        <v>8668</v>
      </c>
      <c r="B8589">
        <v>2002</v>
      </c>
      <c r="C8589" t="s">
        <v>56</v>
      </c>
      <c r="D8589" t="s">
        <v>117</v>
      </c>
      <c r="E8589" t="s">
        <v>74</v>
      </c>
      <c r="F8589">
        <v>1</v>
      </c>
    </row>
    <row r="8590" spans="1:6" x14ac:dyDescent="0.35">
      <c r="A8590" t="s">
        <v>8669</v>
      </c>
      <c r="B8590">
        <v>2002</v>
      </c>
      <c r="C8590" t="s">
        <v>56</v>
      </c>
      <c r="D8590" t="s">
        <v>117</v>
      </c>
      <c r="E8590" t="s">
        <v>74</v>
      </c>
      <c r="F8590">
        <v>1</v>
      </c>
    </row>
    <row r="8591" spans="1:6" x14ac:dyDescent="0.35">
      <c r="A8591" t="s">
        <v>8670</v>
      </c>
      <c r="B8591">
        <v>2002</v>
      </c>
      <c r="C8591" t="s">
        <v>56</v>
      </c>
      <c r="D8591" t="s">
        <v>73</v>
      </c>
      <c r="E8591" t="s">
        <v>74</v>
      </c>
      <c r="F8591">
        <v>1</v>
      </c>
    </row>
    <row r="8592" spans="1:6" x14ac:dyDescent="0.35">
      <c r="A8592" t="s">
        <v>8671</v>
      </c>
      <c r="B8592">
        <v>2002</v>
      </c>
      <c r="C8592" t="s">
        <v>56</v>
      </c>
      <c r="D8592" t="s">
        <v>117</v>
      </c>
      <c r="E8592" t="s">
        <v>74</v>
      </c>
      <c r="F8592">
        <v>1</v>
      </c>
    </row>
    <row r="8593" spans="1:6" x14ac:dyDescent="0.35">
      <c r="A8593" t="s">
        <v>8672</v>
      </c>
      <c r="B8593">
        <v>2002</v>
      </c>
      <c r="C8593" t="s">
        <v>56</v>
      </c>
      <c r="D8593" t="s">
        <v>117</v>
      </c>
      <c r="E8593" t="s">
        <v>74</v>
      </c>
      <c r="F8593">
        <v>1</v>
      </c>
    </row>
    <row r="8594" spans="1:6" x14ac:dyDescent="0.35">
      <c r="A8594" t="s">
        <v>8673</v>
      </c>
      <c r="B8594">
        <v>2002</v>
      </c>
      <c r="C8594" t="s">
        <v>56</v>
      </c>
      <c r="D8594" t="s">
        <v>117</v>
      </c>
      <c r="E8594" t="s">
        <v>74</v>
      </c>
      <c r="F8594">
        <v>1</v>
      </c>
    </row>
    <row r="8595" spans="1:6" x14ac:dyDescent="0.35">
      <c r="A8595" t="s">
        <v>8674</v>
      </c>
      <c r="B8595">
        <v>2002</v>
      </c>
      <c r="C8595" t="s">
        <v>56</v>
      </c>
      <c r="D8595" t="s">
        <v>73</v>
      </c>
      <c r="E8595" t="s">
        <v>74</v>
      </c>
      <c r="F8595">
        <v>1</v>
      </c>
    </row>
    <row r="8596" spans="1:6" x14ac:dyDescent="0.35">
      <c r="A8596" t="s">
        <v>8675</v>
      </c>
      <c r="B8596">
        <v>2002</v>
      </c>
      <c r="C8596" t="s">
        <v>55</v>
      </c>
      <c r="D8596" t="s">
        <v>73</v>
      </c>
      <c r="E8596" t="s">
        <v>74</v>
      </c>
      <c r="F8596">
        <v>1</v>
      </c>
    </row>
    <row r="8597" spans="1:6" x14ac:dyDescent="0.35">
      <c r="A8597" t="s">
        <v>8676</v>
      </c>
      <c r="B8597">
        <v>2002</v>
      </c>
      <c r="C8597" t="s">
        <v>55</v>
      </c>
      <c r="D8597" t="s">
        <v>117</v>
      </c>
      <c r="E8597" t="s">
        <v>74</v>
      </c>
      <c r="F8597">
        <v>0</v>
      </c>
    </row>
    <row r="8598" spans="1:6" x14ac:dyDescent="0.35">
      <c r="A8598" t="s">
        <v>8677</v>
      </c>
      <c r="B8598">
        <v>2002</v>
      </c>
      <c r="C8598" t="s">
        <v>56</v>
      </c>
      <c r="D8598" t="s">
        <v>73</v>
      </c>
      <c r="E8598" t="s">
        <v>74</v>
      </c>
      <c r="F8598">
        <v>1</v>
      </c>
    </row>
    <row r="8599" spans="1:6" x14ac:dyDescent="0.35">
      <c r="A8599" t="s">
        <v>8678</v>
      </c>
      <c r="B8599">
        <v>2002</v>
      </c>
      <c r="C8599" t="s">
        <v>56</v>
      </c>
      <c r="D8599" t="s">
        <v>73</v>
      </c>
      <c r="E8599" t="s">
        <v>74</v>
      </c>
      <c r="F8599">
        <v>1</v>
      </c>
    </row>
    <row r="8600" spans="1:6" x14ac:dyDescent="0.35">
      <c r="A8600" t="s">
        <v>8679</v>
      </c>
      <c r="B8600">
        <v>2002</v>
      </c>
      <c r="C8600" t="s">
        <v>56</v>
      </c>
      <c r="D8600" t="s">
        <v>117</v>
      </c>
      <c r="E8600" t="s">
        <v>74</v>
      </c>
      <c r="F8600">
        <v>1</v>
      </c>
    </row>
    <row r="8601" spans="1:6" x14ac:dyDescent="0.35">
      <c r="A8601" t="s">
        <v>8680</v>
      </c>
      <c r="B8601">
        <v>2002</v>
      </c>
      <c r="C8601" t="s">
        <v>56</v>
      </c>
      <c r="D8601" t="s">
        <v>117</v>
      </c>
      <c r="E8601" t="s">
        <v>74</v>
      </c>
      <c r="F8601">
        <v>1</v>
      </c>
    </row>
    <row r="8602" spans="1:6" x14ac:dyDescent="0.35">
      <c r="A8602" t="s">
        <v>8681</v>
      </c>
      <c r="B8602">
        <v>2002</v>
      </c>
      <c r="C8602" t="s">
        <v>56</v>
      </c>
      <c r="D8602" t="s">
        <v>117</v>
      </c>
      <c r="E8602" t="s">
        <v>74</v>
      </c>
      <c r="F8602">
        <v>1</v>
      </c>
    </row>
    <row r="8603" spans="1:6" x14ac:dyDescent="0.35">
      <c r="A8603" t="s">
        <v>8682</v>
      </c>
      <c r="B8603">
        <v>2002</v>
      </c>
      <c r="C8603" t="s">
        <v>56</v>
      </c>
      <c r="D8603" t="s">
        <v>73</v>
      </c>
      <c r="E8603" t="s">
        <v>74</v>
      </c>
      <c r="F8603">
        <v>1</v>
      </c>
    </row>
    <row r="8604" spans="1:6" x14ac:dyDescent="0.35">
      <c r="A8604" t="s">
        <v>8683</v>
      </c>
      <c r="B8604">
        <v>2002</v>
      </c>
      <c r="C8604" t="s">
        <v>56</v>
      </c>
      <c r="D8604" t="s">
        <v>117</v>
      </c>
      <c r="E8604" t="s">
        <v>74</v>
      </c>
      <c r="F8604">
        <v>1</v>
      </c>
    </row>
    <row r="8605" spans="1:6" x14ac:dyDescent="0.35">
      <c r="A8605" t="s">
        <v>8684</v>
      </c>
      <c r="B8605">
        <v>2002</v>
      </c>
      <c r="C8605" t="s">
        <v>56</v>
      </c>
      <c r="D8605" t="s">
        <v>117</v>
      </c>
      <c r="E8605" t="s">
        <v>74</v>
      </c>
      <c r="F8605">
        <v>1</v>
      </c>
    </row>
    <row r="8606" spans="1:6" x14ac:dyDescent="0.35">
      <c r="A8606" t="s">
        <v>8685</v>
      </c>
      <c r="B8606">
        <v>2002</v>
      </c>
      <c r="C8606" t="s">
        <v>56</v>
      </c>
      <c r="D8606" t="s">
        <v>73</v>
      </c>
      <c r="E8606" t="s">
        <v>74</v>
      </c>
      <c r="F8606">
        <v>1</v>
      </c>
    </row>
    <row r="8607" spans="1:6" x14ac:dyDescent="0.35">
      <c r="A8607" t="s">
        <v>8686</v>
      </c>
      <c r="B8607">
        <v>2002</v>
      </c>
      <c r="C8607" t="s">
        <v>55</v>
      </c>
      <c r="D8607" t="s">
        <v>117</v>
      </c>
      <c r="E8607" t="s">
        <v>74</v>
      </c>
      <c r="F8607">
        <v>0</v>
      </c>
    </row>
    <row r="8608" spans="1:6" x14ac:dyDescent="0.35">
      <c r="A8608" t="s">
        <v>8687</v>
      </c>
      <c r="B8608">
        <v>2002</v>
      </c>
      <c r="C8608" t="s">
        <v>55</v>
      </c>
      <c r="D8608" t="s">
        <v>117</v>
      </c>
      <c r="E8608" t="s">
        <v>74</v>
      </c>
      <c r="F8608">
        <v>0</v>
      </c>
    </row>
    <row r="8609" spans="1:6" x14ac:dyDescent="0.35">
      <c r="A8609" t="s">
        <v>8688</v>
      </c>
      <c r="B8609">
        <v>2002</v>
      </c>
      <c r="C8609" t="s">
        <v>55</v>
      </c>
      <c r="D8609" t="s">
        <v>73</v>
      </c>
      <c r="E8609" t="s">
        <v>74</v>
      </c>
      <c r="F8609">
        <v>1</v>
      </c>
    </row>
    <row r="8610" spans="1:6" x14ac:dyDescent="0.35">
      <c r="A8610" t="s">
        <v>8689</v>
      </c>
      <c r="B8610">
        <v>2002</v>
      </c>
      <c r="C8610" t="s">
        <v>55</v>
      </c>
      <c r="D8610" t="s">
        <v>73</v>
      </c>
      <c r="E8610" t="s">
        <v>74</v>
      </c>
      <c r="F8610">
        <v>1</v>
      </c>
    </row>
    <row r="8611" spans="1:6" x14ac:dyDescent="0.35">
      <c r="A8611" t="s">
        <v>8690</v>
      </c>
      <c r="B8611">
        <v>2002</v>
      </c>
      <c r="C8611" t="s">
        <v>55</v>
      </c>
      <c r="D8611" t="s">
        <v>117</v>
      </c>
      <c r="E8611" t="s">
        <v>74</v>
      </c>
      <c r="F8611">
        <v>0</v>
      </c>
    </row>
    <row r="8612" spans="1:6" x14ac:dyDescent="0.35">
      <c r="A8612" t="s">
        <v>8691</v>
      </c>
      <c r="B8612">
        <v>2002</v>
      </c>
      <c r="C8612" t="s">
        <v>56</v>
      </c>
      <c r="D8612" t="s">
        <v>73</v>
      </c>
      <c r="E8612" t="s">
        <v>74</v>
      </c>
      <c r="F8612">
        <v>1</v>
      </c>
    </row>
    <row r="8613" spans="1:6" x14ac:dyDescent="0.35">
      <c r="A8613" t="s">
        <v>8692</v>
      </c>
      <c r="B8613">
        <v>2002</v>
      </c>
      <c r="C8613" t="s">
        <v>56</v>
      </c>
      <c r="D8613" t="s">
        <v>117</v>
      </c>
      <c r="E8613" t="s">
        <v>74</v>
      </c>
      <c r="F8613">
        <v>1</v>
      </c>
    </row>
    <row r="8614" spans="1:6" x14ac:dyDescent="0.35">
      <c r="A8614" t="s">
        <v>8693</v>
      </c>
      <c r="B8614">
        <v>2002</v>
      </c>
      <c r="C8614" t="s">
        <v>56</v>
      </c>
      <c r="D8614" t="s">
        <v>117</v>
      </c>
      <c r="E8614" t="s">
        <v>74</v>
      </c>
      <c r="F8614">
        <v>1</v>
      </c>
    </row>
    <row r="8615" spans="1:6" x14ac:dyDescent="0.35">
      <c r="A8615" t="s">
        <v>8694</v>
      </c>
      <c r="B8615">
        <v>2002</v>
      </c>
      <c r="C8615" t="s">
        <v>56</v>
      </c>
      <c r="D8615" t="s">
        <v>117</v>
      </c>
      <c r="E8615" t="s">
        <v>74</v>
      </c>
      <c r="F8615">
        <v>1</v>
      </c>
    </row>
    <row r="8616" spans="1:6" x14ac:dyDescent="0.35">
      <c r="A8616" t="s">
        <v>8695</v>
      </c>
      <c r="B8616">
        <v>2002</v>
      </c>
      <c r="C8616" t="s">
        <v>54</v>
      </c>
      <c r="D8616" t="s">
        <v>73</v>
      </c>
      <c r="E8616" t="s">
        <v>74</v>
      </c>
      <c r="F8616">
        <v>1</v>
      </c>
    </row>
    <row r="8617" spans="1:6" x14ac:dyDescent="0.35">
      <c r="A8617" t="s">
        <v>8696</v>
      </c>
      <c r="B8617">
        <v>2002</v>
      </c>
      <c r="C8617" t="s">
        <v>56</v>
      </c>
      <c r="D8617" t="s">
        <v>73</v>
      </c>
      <c r="E8617" t="s">
        <v>74</v>
      </c>
      <c r="F8617">
        <v>1</v>
      </c>
    </row>
    <row r="8618" spans="1:6" x14ac:dyDescent="0.35">
      <c r="A8618" t="s">
        <v>8697</v>
      </c>
      <c r="B8618">
        <v>2002</v>
      </c>
      <c r="C8618" t="s">
        <v>56</v>
      </c>
      <c r="D8618" t="s">
        <v>73</v>
      </c>
      <c r="E8618" t="s">
        <v>74</v>
      </c>
      <c r="F8618">
        <v>1</v>
      </c>
    </row>
    <row r="8619" spans="1:6" x14ac:dyDescent="0.35">
      <c r="A8619" t="s">
        <v>8698</v>
      </c>
      <c r="B8619">
        <v>2002</v>
      </c>
      <c r="C8619" t="s">
        <v>56</v>
      </c>
      <c r="D8619" t="s">
        <v>117</v>
      </c>
      <c r="E8619" t="s">
        <v>74</v>
      </c>
      <c r="F8619">
        <v>1</v>
      </c>
    </row>
    <row r="8620" spans="1:6" x14ac:dyDescent="0.35">
      <c r="A8620" t="s">
        <v>8699</v>
      </c>
      <c r="B8620">
        <v>2002</v>
      </c>
      <c r="C8620" t="s">
        <v>56</v>
      </c>
      <c r="D8620" t="s">
        <v>73</v>
      </c>
      <c r="E8620" t="s">
        <v>74</v>
      </c>
      <c r="F8620">
        <v>1</v>
      </c>
    </row>
    <row r="8621" spans="1:6" x14ac:dyDescent="0.35">
      <c r="A8621" t="s">
        <v>8700</v>
      </c>
      <c r="B8621">
        <v>2002</v>
      </c>
      <c r="C8621" t="s">
        <v>56</v>
      </c>
      <c r="D8621" t="s">
        <v>73</v>
      </c>
      <c r="E8621" t="s">
        <v>74</v>
      </c>
      <c r="F8621">
        <v>1</v>
      </c>
    </row>
    <row r="8622" spans="1:6" x14ac:dyDescent="0.35">
      <c r="A8622" t="s">
        <v>8701</v>
      </c>
      <c r="B8622">
        <v>2002</v>
      </c>
      <c r="C8622" t="s">
        <v>56</v>
      </c>
      <c r="D8622" t="s">
        <v>73</v>
      </c>
      <c r="E8622" t="s">
        <v>74</v>
      </c>
      <c r="F8622">
        <v>1</v>
      </c>
    </row>
    <row r="8623" spans="1:6" x14ac:dyDescent="0.35">
      <c r="A8623" t="s">
        <v>8702</v>
      </c>
      <c r="B8623">
        <v>2002</v>
      </c>
      <c r="C8623" t="s">
        <v>56</v>
      </c>
      <c r="D8623" t="s">
        <v>117</v>
      </c>
      <c r="E8623" t="s">
        <v>406</v>
      </c>
      <c r="F8623">
        <v>1</v>
      </c>
    </row>
    <row r="8624" spans="1:6" x14ac:dyDescent="0.35">
      <c r="A8624" t="s">
        <v>8703</v>
      </c>
      <c r="B8624">
        <v>2002</v>
      </c>
      <c r="C8624" t="s">
        <v>56</v>
      </c>
      <c r="D8624" t="s">
        <v>117</v>
      </c>
      <c r="E8624" t="s">
        <v>406</v>
      </c>
      <c r="F8624">
        <v>1</v>
      </c>
    </row>
    <row r="8625" spans="1:6" x14ac:dyDescent="0.35">
      <c r="A8625" t="s">
        <v>8704</v>
      </c>
      <c r="B8625">
        <v>2002</v>
      </c>
      <c r="C8625" t="s">
        <v>56</v>
      </c>
      <c r="D8625" t="s">
        <v>117</v>
      </c>
      <c r="E8625" t="s">
        <v>406</v>
      </c>
      <c r="F8625">
        <v>1</v>
      </c>
    </row>
    <row r="8626" spans="1:6" x14ac:dyDescent="0.35">
      <c r="A8626" t="s">
        <v>8705</v>
      </c>
      <c r="B8626">
        <v>2002</v>
      </c>
      <c r="C8626" t="s">
        <v>56</v>
      </c>
      <c r="D8626" t="s">
        <v>117</v>
      </c>
      <c r="E8626" t="s">
        <v>406</v>
      </c>
      <c r="F8626">
        <v>1</v>
      </c>
    </row>
    <row r="8627" spans="1:6" x14ac:dyDescent="0.35">
      <c r="A8627" t="s">
        <v>8706</v>
      </c>
      <c r="B8627">
        <v>2002</v>
      </c>
      <c r="C8627" t="s">
        <v>56</v>
      </c>
      <c r="D8627" t="s">
        <v>117</v>
      </c>
      <c r="E8627" t="s">
        <v>406</v>
      </c>
      <c r="F8627">
        <v>1</v>
      </c>
    </row>
    <row r="8628" spans="1:6" x14ac:dyDescent="0.35">
      <c r="A8628" t="s">
        <v>8707</v>
      </c>
      <c r="B8628">
        <v>2002</v>
      </c>
      <c r="C8628" t="s">
        <v>56</v>
      </c>
      <c r="D8628" t="s">
        <v>73</v>
      </c>
      <c r="E8628" t="s">
        <v>406</v>
      </c>
      <c r="F8628">
        <v>1</v>
      </c>
    </row>
    <row r="8629" spans="1:6" x14ac:dyDescent="0.35">
      <c r="A8629" t="s">
        <v>8708</v>
      </c>
      <c r="B8629">
        <v>2002</v>
      </c>
      <c r="C8629" t="s">
        <v>56</v>
      </c>
      <c r="D8629" t="s">
        <v>117</v>
      </c>
      <c r="E8629" t="s">
        <v>406</v>
      </c>
      <c r="F8629">
        <v>1</v>
      </c>
    </row>
    <row r="8630" spans="1:6" x14ac:dyDescent="0.35">
      <c r="A8630" t="s">
        <v>8709</v>
      </c>
      <c r="B8630">
        <v>2002</v>
      </c>
      <c r="C8630" t="s">
        <v>56</v>
      </c>
      <c r="D8630" t="s">
        <v>117</v>
      </c>
      <c r="E8630" t="s">
        <v>406</v>
      </c>
      <c r="F8630">
        <v>1</v>
      </c>
    </row>
    <row r="8631" spans="1:6" x14ac:dyDescent="0.35">
      <c r="A8631" t="s">
        <v>8710</v>
      </c>
      <c r="B8631">
        <v>2002</v>
      </c>
      <c r="C8631" t="s">
        <v>56</v>
      </c>
      <c r="D8631" t="s">
        <v>73</v>
      </c>
      <c r="E8631" t="s">
        <v>74</v>
      </c>
      <c r="F8631">
        <v>1</v>
      </c>
    </row>
    <row r="8632" spans="1:6" x14ac:dyDescent="0.35">
      <c r="A8632" t="s">
        <v>8711</v>
      </c>
      <c r="B8632">
        <v>2002</v>
      </c>
      <c r="C8632" t="s">
        <v>56</v>
      </c>
      <c r="D8632" t="s">
        <v>117</v>
      </c>
      <c r="E8632" t="s">
        <v>74</v>
      </c>
      <c r="F8632">
        <v>1</v>
      </c>
    </row>
    <row r="8633" spans="1:6" x14ac:dyDescent="0.35">
      <c r="A8633" t="s">
        <v>8712</v>
      </c>
      <c r="B8633">
        <v>2002</v>
      </c>
      <c r="C8633" t="s">
        <v>56</v>
      </c>
      <c r="D8633" t="s">
        <v>117</v>
      </c>
      <c r="E8633" t="s">
        <v>74</v>
      </c>
      <c r="F8633">
        <v>1</v>
      </c>
    </row>
    <row r="8634" spans="1:6" x14ac:dyDescent="0.35">
      <c r="A8634" t="s">
        <v>8713</v>
      </c>
      <c r="B8634">
        <v>2002</v>
      </c>
      <c r="C8634" t="s">
        <v>56</v>
      </c>
      <c r="D8634" t="s">
        <v>73</v>
      </c>
      <c r="E8634" t="s">
        <v>74</v>
      </c>
      <c r="F8634">
        <v>1</v>
      </c>
    </row>
    <row r="8635" spans="1:6" x14ac:dyDescent="0.35">
      <c r="A8635" t="s">
        <v>8714</v>
      </c>
      <c r="B8635">
        <v>2002</v>
      </c>
      <c r="C8635" t="s">
        <v>56</v>
      </c>
      <c r="D8635" t="s">
        <v>117</v>
      </c>
      <c r="E8635" t="s">
        <v>74</v>
      </c>
      <c r="F8635">
        <v>1</v>
      </c>
    </row>
    <row r="8636" spans="1:6" x14ac:dyDescent="0.35">
      <c r="A8636" t="s">
        <v>8715</v>
      </c>
      <c r="B8636">
        <v>2002</v>
      </c>
      <c r="C8636" t="s">
        <v>56</v>
      </c>
      <c r="D8636" t="s">
        <v>73</v>
      </c>
      <c r="E8636" t="s">
        <v>74</v>
      </c>
      <c r="F8636">
        <v>1</v>
      </c>
    </row>
    <row r="8637" spans="1:6" x14ac:dyDescent="0.35">
      <c r="A8637" t="s">
        <v>8716</v>
      </c>
      <c r="B8637">
        <v>2002</v>
      </c>
      <c r="C8637" t="s">
        <v>56</v>
      </c>
      <c r="D8637" t="s">
        <v>117</v>
      </c>
      <c r="E8637" t="s">
        <v>74</v>
      </c>
      <c r="F8637">
        <v>1</v>
      </c>
    </row>
    <row r="8638" spans="1:6" x14ac:dyDescent="0.35">
      <c r="A8638" t="s">
        <v>8717</v>
      </c>
      <c r="B8638">
        <v>2002</v>
      </c>
      <c r="C8638" t="s">
        <v>56</v>
      </c>
      <c r="D8638" t="s">
        <v>117</v>
      </c>
      <c r="E8638" t="s">
        <v>74</v>
      </c>
      <c r="F8638">
        <v>1</v>
      </c>
    </row>
    <row r="8639" spans="1:6" x14ac:dyDescent="0.35">
      <c r="A8639" t="s">
        <v>8718</v>
      </c>
      <c r="B8639">
        <v>2002</v>
      </c>
      <c r="C8639" t="s">
        <v>56</v>
      </c>
      <c r="D8639" t="s">
        <v>117</v>
      </c>
      <c r="E8639" t="s">
        <v>74</v>
      </c>
      <c r="F8639">
        <v>1</v>
      </c>
    </row>
    <row r="8640" spans="1:6" x14ac:dyDescent="0.35">
      <c r="A8640" t="s">
        <v>8719</v>
      </c>
      <c r="B8640">
        <v>2002</v>
      </c>
      <c r="C8640" t="s">
        <v>56</v>
      </c>
      <c r="D8640" t="s">
        <v>117</v>
      </c>
      <c r="E8640" t="s">
        <v>74</v>
      </c>
      <c r="F8640">
        <v>1</v>
      </c>
    </row>
    <row r="8641" spans="1:6" x14ac:dyDescent="0.35">
      <c r="A8641" t="s">
        <v>8720</v>
      </c>
      <c r="B8641">
        <v>2002</v>
      </c>
      <c r="C8641" t="s">
        <v>56</v>
      </c>
      <c r="D8641" t="s">
        <v>73</v>
      </c>
      <c r="E8641" t="s">
        <v>74</v>
      </c>
      <c r="F8641">
        <v>1</v>
      </c>
    </row>
    <row r="8642" spans="1:6" x14ac:dyDescent="0.35">
      <c r="A8642" t="s">
        <v>8721</v>
      </c>
      <c r="B8642">
        <v>2002</v>
      </c>
      <c r="C8642" t="s">
        <v>56</v>
      </c>
      <c r="D8642" t="s">
        <v>117</v>
      </c>
      <c r="E8642" t="s">
        <v>74</v>
      </c>
      <c r="F8642">
        <v>1</v>
      </c>
    </row>
    <row r="8643" spans="1:6" x14ac:dyDescent="0.35">
      <c r="A8643" t="s">
        <v>8722</v>
      </c>
      <c r="B8643">
        <v>2002</v>
      </c>
      <c r="C8643" t="s">
        <v>55</v>
      </c>
      <c r="D8643" t="s">
        <v>117</v>
      </c>
      <c r="E8643" t="s">
        <v>74</v>
      </c>
      <c r="F8643">
        <v>0</v>
      </c>
    </row>
    <row r="8644" spans="1:6" x14ac:dyDescent="0.35">
      <c r="A8644" t="s">
        <v>8723</v>
      </c>
      <c r="B8644">
        <v>2002</v>
      </c>
      <c r="C8644" t="s">
        <v>55</v>
      </c>
      <c r="D8644" t="s">
        <v>117</v>
      </c>
      <c r="E8644" t="s">
        <v>74</v>
      </c>
      <c r="F8644">
        <v>0</v>
      </c>
    </row>
    <row r="8645" spans="1:6" x14ac:dyDescent="0.35">
      <c r="A8645" t="s">
        <v>8724</v>
      </c>
      <c r="B8645">
        <v>2002</v>
      </c>
      <c r="C8645" t="s">
        <v>56</v>
      </c>
      <c r="D8645" t="s">
        <v>117</v>
      </c>
      <c r="E8645" t="s">
        <v>74</v>
      </c>
      <c r="F8645">
        <v>1</v>
      </c>
    </row>
    <row r="8646" spans="1:6" x14ac:dyDescent="0.35">
      <c r="A8646" t="s">
        <v>8725</v>
      </c>
      <c r="B8646">
        <v>2002</v>
      </c>
      <c r="C8646" t="s">
        <v>56</v>
      </c>
      <c r="D8646" t="s">
        <v>117</v>
      </c>
      <c r="E8646" t="s">
        <v>74</v>
      </c>
      <c r="F8646">
        <v>1</v>
      </c>
    </row>
    <row r="8647" spans="1:6" x14ac:dyDescent="0.35">
      <c r="A8647" t="s">
        <v>8726</v>
      </c>
      <c r="B8647">
        <v>2002</v>
      </c>
      <c r="C8647" t="s">
        <v>56</v>
      </c>
      <c r="D8647" t="s">
        <v>117</v>
      </c>
      <c r="E8647" t="s">
        <v>74</v>
      </c>
      <c r="F8647">
        <v>1</v>
      </c>
    </row>
    <row r="8648" spans="1:6" x14ac:dyDescent="0.35">
      <c r="A8648" t="s">
        <v>8727</v>
      </c>
      <c r="B8648">
        <v>2002</v>
      </c>
      <c r="C8648" t="s">
        <v>56</v>
      </c>
      <c r="D8648" t="s">
        <v>117</v>
      </c>
      <c r="E8648" t="s">
        <v>74</v>
      </c>
      <c r="F8648">
        <v>1</v>
      </c>
    </row>
    <row r="8649" spans="1:6" x14ac:dyDescent="0.35">
      <c r="A8649" t="s">
        <v>8728</v>
      </c>
      <c r="B8649">
        <v>2002</v>
      </c>
      <c r="C8649" t="s">
        <v>56</v>
      </c>
      <c r="D8649" t="s">
        <v>117</v>
      </c>
      <c r="E8649" t="s">
        <v>74</v>
      </c>
      <c r="F8649">
        <v>1</v>
      </c>
    </row>
    <row r="8650" spans="1:6" x14ac:dyDescent="0.35">
      <c r="A8650" t="s">
        <v>8729</v>
      </c>
      <c r="B8650">
        <v>2002</v>
      </c>
      <c r="C8650" t="s">
        <v>56</v>
      </c>
      <c r="D8650" t="s">
        <v>117</v>
      </c>
      <c r="E8650" t="s">
        <v>74</v>
      </c>
      <c r="F8650">
        <v>1</v>
      </c>
    </row>
    <row r="8651" spans="1:6" x14ac:dyDescent="0.35">
      <c r="A8651" t="s">
        <v>8730</v>
      </c>
      <c r="B8651">
        <v>2002</v>
      </c>
      <c r="C8651" t="s">
        <v>56</v>
      </c>
      <c r="D8651" t="s">
        <v>117</v>
      </c>
      <c r="E8651" t="s">
        <v>74</v>
      </c>
      <c r="F8651">
        <v>1</v>
      </c>
    </row>
    <row r="8652" spans="1:6" x14ac:dyDescent="0.35">
      <c r="A8652" t="s">
        <v>8731</v>
      </c>
      <c r="B8652">
        <v>2002</v>
      </c>
      <c r="C8652" t="s">
        <v>56</v>
      </c>
      <c r="D8652" t="s">
        <v>117</v>
      </c>
      <c r="E8652" t="s">
        <v>74</v>
      </c>
      <c r="F8652">
        <v>1</v>
      </c>
    </row>
    <row r="8653" spans="1:6" x14ac:dyDescent="0.35">
      <c r="A8653" t="s">
        <v>8732</v>
      </c>
      <c r="B8653">
        <v>2002</v>
      </c>
      <c r="C8653" t="s">
        <v>56</v>
      </c>
      <c r="D8653" t="s">
        <v>117</v>
      </c>
      <c r="E8653" t="s">
        <v>74</v>
      </c>
      <c r="F8653">
        <v>1</v>
      </c>
    </row>
    <row r="8654" spans="1:6" x14ac:dyDescent="0.35">
      <c r="A8654" t="s">
        <v>8733</v>
      </c>
      <c r="B8654">
        <v>2002</v>
      </c>
      <c r="C8654" t="s">
        <v>56</v>
      </c>
      <c r="D8654" t="s">
        <v>117</v>
      </c>
      <c r="E8654" t="s">
        <v>74</v>
      </c>
      <c r="F8654">
        <v>1</v>
      </c>
    </row>
    <row r="8655" spans="1:6" x14ac:dyDescent="0.35">
      <c r="A8655" t="s">
        <v>8734</v>
      </c>
      <c r="B8655">
        <v>2002</v>
      </c>
      <c r="C8655" t="s">
        <v>56</v>
      </c>
      <c r="D8655" t="s">
        <v>117</v>
      </c>
      <c r="E8655" t="s">
        <v>74</v>
      </c>
      <c r="F8655">
        <v>1</v>
      </c>
    </row>
    <row r="8656" spans="1:6" x14ac:dyDescent="0.35">
      <c r="A8656" t="s">
        <v>8735</v>
      </c>
      <c r="B8656">
        <v>2002</v>
      </c>
      <c r="C8656" t="s">
        <v>56</v>
      </c>
      <c r="D8656" t="s">
        <v>117</v>
      </c>
      <c r="E8656" t="s">
        <v>74</v>
      </c>
      <c r="F8656">
        <v>1</v>
      </c>
    </row>
    <row r="8657" spans="1:6" x14ac:dyDescent="0.35">
      <c r="A8657" t="s">
        <v>8736</v>
      </c>
      <c r="B8657">
        <v>2002</v>
      </c>
      <c r="C8657" t="s">
        <v>56</v>
      </c>
      <c r="D8657" t="s">
        <v>117</v>
      </c>
      <c r="E8657" t="s">
        <v>74</v>
      </c>
      <c r="F8657">
        <v>1</v>
      </c>
    </row>
    <row r="8658" spans="1:6" x14ac:dyDescent="0.35">
      <c r="A8658" t="s">
        <v>8737</v>
      </c>
      <c r="B8658">
        <v>2002</v>
      </c>
      <c r="C8658" t="s">
        <v>56</v>
      </c>
      <c r="D8658" t="s">
        <v>117</v>
      </c>
      <c r="E8658" t="s">
        <v>74</v>
      </c>
      <c r="F8658">
        <v>1</v>
      </c>
    </row>
    <row r="8659" spans="1:6" x14ac:dyDescent="0.35">
      <c r="A8659" t="s">
        <v>8738</v>
      </c>
      <c r="B8659">
        <v>2002</v>
      </c>
      <c r="C8659" t="s">
        <v>56</v>
      </c>
      <c r="D8659" t="s">
        <v>73</v>
      </c>
      <c r="E8659" t="s">
        <v>406</v>
      </c>
      <c r="F8659">
        <v>1</v>
      </c>
    </row>
    <row r="8660" spans="1:6" x14ac:dyDescent="0.35">
      <c r="A8660" t="s">
        <v>8739</v>
      </c>
      <c r="B8660">
        <v>2002</v>
      </c>
      <c r="C8660" t="s">
        <v>54</v>
      </c>
      <c r="D8660" t="s">
        <v>73</v>
      </c>
      <c r="E8660" t="s">
        <v>484</v>
      </c>
      <c r="F8660">
        <v>1</v>
      </c>
    </row>
    <row r="8661" spans="1:6" x14ac:dyDescent="0.35">
      <c r="A8661" t="s">
        <v>8740</v>
      </c>
      <c r="B8661">
        <v>2002</v>
      </c>
      <c r="C8661" t="s">
        <v>55</v>
      </c>
      <c r="D8661" t="s">
        <v>73</v>
      </c>
      <c r="E8661" t="s">
        <v>406</v>
      </c>
      <c r="F8661">
        <v>1</v>
      </c>
    </row>
    <row r="8662" spans="1:6" x14ac:dyDescent="0.35">
      <c r="A8662" t="s">
        <v>8741</v>
      </c>
      <c r="B8662">
        <v>2002</v>
      </c>
      <c r="C8662" t="s">
        <v>55</v>
      </c>
      <c r="D8662" t="s">
        <v>73</v>
      </c>
      <c r="E8662" t="s">
        <v>74</v>
      </c>
      <c r="F8662">
        <v>1</v>
      </c>
    </row>
    <row r="8663" spans="1:6" x14ac:dyDescent="0.35">
      <c r="A8663" t="s">
        <v>8742</v>
      </c>
      <c r="B8663">
        <v>2002</v>
      </c>
      <c r="C8663" t="s">
        <v>55</v>
      </c>
      <c r="D8663" t="s">
        <v>73</v>
      </c>
      <c r="E8663" t="s">
        <v>74</v>
      </c>
      <c r="F8663">
        <v>1</v>
      </c>
    </row>
    <row r="8664" spans="1:6" x14ac:dyDescent="0.35">
      <c r="A8664" t="s">
        <v>8743</v>
      </c>
      <c r="B8664">
        <v>2002</v>
      </c>
      <c r="C8664" t="s">
        <v>56</v>
      </c>
      <c r="D8664" t="s">
        <v>117</v>
      </c>
      <c r="E8664" t="s">
        <v>74</v>
      </c>
      <c r="F8664">
        <v>1</v>
      </c>
    </row>
    <row r="8665" spans="1:6" x14ac:dyDescent="0.35">
      <c r="A8665" t="s">
        <v>8744</v>
      </c>
      <c r="B8665">
        <v>2002</v>
      </c>
      <c r="C8665" t="s">
        <v>55</v>
      </c>
      <c r="D8665" t="s">
        <v>117</v>
      </c>
      <c r="E8665" t="s">
        <v>74</v>
      </c>
      <c r="F8665">
        <v>0</v>
      </c>
    </row>
    <row r="8666" spans="1:6" x14ac:dyDescent="0.35">
      <c r="A8666" t="s">
        <v>8745</v>
      </c>
      <c r="B8666">
        <v>2002</v>
      </c>
      <c r="C8666" t="s">
        <v>55</v>
      </c>
      <c r="D8666" t="s">
        <v>73</v>
      </c>
      <c r="E8666" t="s">
        <v>74</v>
      </c>
      <c r="F8666">
        <v>1</v>
      </c>
    </row>
    <row r="8667" spans="1:6" x14ac:dyDescent="0.35">
      <c r="A8667" t="s">
        <v>8746</v>
      </c>
      <c r="B8667">
        <v>2002</v>
      </c>
      <c r="C8667" t="s">
        <v>55</v>
      </c>
      <c r="D8667" t="s">
        <v>73</v>
      </c>
      <c r="E8667" t="s">
        <v>74</v>
      </c>
      <c r="F8667">
        <v>1</v>
      </c>
    </row>
    <row r="8668" spans="1:6" x14ac:dyDescent="0.35">
      <c r="A8668" t="s">
        <v>8747</v>
      </c>
      <c r="B8668">
        <v>2002</v>
      </c>
      <c r="C8668" t="s">
        <v>54</v>
      </c>
      <c r="D8668" t="s">
        <v>73</v>
      </c>
      <c r="E8668" t="s">
        <v>484</v>
      </c>
      <c r="F8668">
        <v>1</v>
      </c>
    </row>
    <row r="8669" spans="1:6" x14ac:dyDescent="0.35">
      <c r="A8669" t="s">
        <v>8748</v>
      </c>
      <c r="B8669">
        <v>2002</v>
      </c>
      <c r="C8669" t="s">
        <v>54</v>
      </c>
      <c r="D8669" t="s">
        <v>73</v>
      </c>
      <c r="E8669" t="s">
        <v>484</v>
      </c>
      <c r="F8669">
        <v>1</v>
      </c>
    </row>
    <row r="8670" spans="1:6" x14ac:dyDescent="0.35">
      <c r="A8670" t="s">
        <v>8749</v>
      </c>
      <c r="B8670">
        <v>2002</v>
      </c>
      <c r="C8670" t="s">
        <v>56</v>
      </c>
      <c r="D8670" t="s">
        <v>117</v>
      </c>
      <c r="E8670" t="s">
        <v>484</v>
      </c>
      <c r="F8670">
        <v>1</v>
      </c>
    </row>
    <row r="8671" spans="1:6" x14ac:dyDescent="0.35">
      <c r="A8671" t="s">
        <v>8750</v>
      </c>
      <c r="B8671">
        <v>2002</v>
      </c>
      <c r="C8671" t="s">
        <v>56</v>
      </c>
      <c r="D8671" t="s">
        <v>73</v>
      </c>
      <c r="E8671" t="s">
        <v>484</v>
      </c>
      <c r="F8671">
        <v>1</v>
      </c>
    </row>
    <row r="8672" spans="1:6" x14ac:dyDescent="0.35">
      <c r="A8672" t="s">
        <v>8751</v>
      </c>
      <c r="B8672">
        <v>2002</v>
      </c>
      <c r="C8672" t="s">
        <v>56</v>
      </c>
      <c r="D8672" t="s">
        <v>73</v>
      </c>
      <c r="E8672" t="s">
        <v>484</v>
      </c>
      <c r="F8672">
        <v>1</v>
      </c>
    </row>
    <row r="8673" spans="1:6" x14ac:dyDescent="0.35">
      <c r="A8673" t="s">
        <v>8752</v>
      </c>
      <c r="B8673">
        <v>2002</v>
      </c>
      <c r="C8673" t="s">
        <v>56</v>
      </c>
      <c r="D8673" t="s">
        <v>73</v>
      </c>
      <c r="E8673" t="s">
        <v>484</v>
      </c>
      <c r="F8673">
        <v>1</v>
      </c>
    </row>
    <row r="8674" spans="1:6" x14ac:dyDescent="0.35">
      <c r="A8674" t="s">
        <v>8753</v>
      </c>
      <c r="B8674">
        <v>2002</v>
      </c>
      <c r="C8674" t="s">
        <v>56</v>
      </c>
      <c r="D8674" t="s">
        <v>73</v>
      </c>
      <c r="E8674" t="s">
        <v>484</v>
      </c>
      <c r="F8674">
        <v>1</v>
      </c>
    </row>
    <row r="8675" spans="1:6" x14ac:dyDescent="0.35">
      <c r="A8675" t="s">
        <v>8754</v>
      </c>
      <c r="B8675">
        <v>2002</v>
      </c>
      <c r="C8675" t="s">
        <v>56</v>
      </c>
      <c r="D8675" t="s">
        <v>73</v>
      </c>
      <c r="E8675" t="s">
        <v>484</v>
      </c>
      <c r="F8675">
        <v>1</v>
      </c>
    </row>
    <row r="8676" spans="1:6" x14ac:dyDescent="0.35">
      <c r="A8676" t="s">
        <v>8755</v>
      </c>
      <c r="B8676">
        <v>2002</v>
      </c>
      <c r="C8676" t="s">
        <v>56</v>
      </c>
      <c r="D8676" t="s">
        <v>117</v>
      </c>
      <c r="E8676" t="s">
        <v>484</v>
      </c>
      <c r="F8676">
        <v>1</v>
      </c>
    </row>
    <row r="8677" spans="1:6" x14ac:dyDescent="0.35">
      <c r="A8677" t="s">
        <v>8756</v>
      </c>
      <c r="B8677">
        <v>2002</v>
      </c>
      <c r="C8677" t="s">
        <v>56</v>
      </c>
      <c r="D8677" t="s">
        <v>73</v>
      </c>
      <c r="E8677" t="s">
        <v>484</v>
      </c>
      <c r="F8677">
        <v>1</v>
      </c>
    </row>
    <row r="8678" spans="1:6" x14ac:dyDescent="0.35">
      <c r="A8678" t="s">
        <v>8757</v>
      </c>
      <c r="B8678">
        <v>2002</v>
      </c>
      <c r="C8678" t="s">
        <v>56</v>
      </c>
      <c r="D8678" t="s">
        <v>73</v>
      </c>
      <c r="E8678" t="s">
        <v>484</v>
      </c>
      <c r="F8678">
        <v>1</v>
      </c>
    </row>
    <row r="8679" spans="1:6" x14ac:dyDescent="0.35">
      <c r="A8679" t="s">
        <v>8758</v>
      </c>
      <c r="B8679">
        <v>2002</v>
      </c>
      <c r="C8679" t="s">
        <v>56</v>
      </c>
      <c r="D8679" t="s">
        <v>73</v>
      </c>
      <c r="E8679" t="s">
        <v>484</v>
      </c>
      <c r="F8679">
        <v>1</v>
      </c>
    </row>
    <row r="8680" spans="1:6" x14ac:dyDescent="0.35">
      <c r="A8680" t="s">
        <v>8759</v>
      </c>
      <c r="B8680">
        <v>2002</v>
      </c>
      <c r="C8680" t="s">
        <v>55</v>
      </c>
      <c r="D8680" t="s">
        <v>73</v>
      </c>
      <c r="E8680" t="s">
        <v>484</v>
      </c>
      <c r="F8680">
        <v>1</v>
      </c>
    </row>
    <row r="8681" spans="1:6" x14ac:dyDescent="0.35">
      <c r="A8681" t="s">
        <v>8760</v>
      </c>
      <c r="B8681">
        <v>2002</v>
      </c>
      <c r="C8681" t="s">
        <v>56</v>
      </c>
      <c r="D8681" t="s">
        <v>117</v>
      </c>
      <c r="E8681" t="s">
        <v>484</v>
      </c>
      <c r="F8681">
        <v>1</v>
      </c>
    </row>
    <row r="8682" spans="1:6" x14ac:dyDescent="0.35">
      <c r="A8682" t="s">
        <v>8761</v>
      </c>
      <c r="B8682">
        <v>2002</v>
      </c>
      <c r="C8682" t="s">
        <v>55</v>
      </c>
      <c r="D8682" t="s">
        <v>117</v>
      </c>
      <c r="E8682" t="s">
        <v>74</v>
      </c>
      <c r="F8682">
        <v>0</v>
      </c>
    </row>
    <row r="8683" spans="1:6" x14ac:dyDescent="0.35">
      <c r="A8683" t="s">
        <v>8762</v>
      </c>
      <c r="B8683">
        <v>2002</v>
      </c>
      <c r="C8683" t="s">
        <v>55</v>
      </c>
      <c r="D8683" t="s">
        <v>117</v>
      </c>
      <c r="E8683" t="s">
        <v>74</v>
      </c>
      <c r="F8683">
        <v>0</v>
      </c>
    </row>
    <row r="8684" spans="1:6" x14ac:dyDescent="0.35">
      <c r="A8684" t="s">
        <v>8763</v>
      </c>
      <c r="B8684">
        <v>2002</v>
      </c>
      <c r="C8684" t="s">
        <v>56</v>
      </c>
      <c r="D8684" t="s">
        <v>117</v>
      </c>
      <c r="E8684" t="s">
        <v>74</v>
      </c>
      <c r="F8684">
        <v>1</v>
      </c>
    </row>
    <row r="8685" spans="1:6" x14ac:dyDescent="0.35">
      <c r="A8685" t="s">
        <v>8764</v>
      </c>
      <c r="B8685">
        <v>2002</v>
      </c>
      <c r="C8685" t="s">
        <v>56</v>
      </c>
      <c r="D8685" t="s">
        <v>73</v>
      </c>
      <c r="E8685" t="s">
        <v>74</v>
      </c>
      <c r="F8685">
        <v>1</v>
      </c>
    </row>
    <row r="8686" spans="1:6" x14ac:dyDescent="0.35">
      <c r="A8686" t="s">
        <v>8765</v>
      </c>
      <c r="B8686">
        <v>2002</v>
      </c>
      <c r="C8686" t="s">
        <v>56</v>
      </c>
      <c r="D8686" t="s">
        <v>117</v>
      </c>
      <c r="E8686" t="s">
        <v>74</v>
      </c>
      <c r="F8686">
        <v>1</v>
      </c>
    </row>
    <row r="8687" spans="1:6" x14ac:dyDescent="0.35">
      <c r="A8687" t="s">
        <v>8766</v>
      </c>
      <c r="B8687">
        <v>2002</v>
      </c>
      <c r="C8687" t="s">
        <v>56</v>
      </c>
      <c r="D8687" t="s">
        <v>73</v>
      </c>
      <c r="E8687" t="s">
        <v>74</v>
      </c>
      <c r="F8687">
        <v>1</v>
      </c>
    </row>
    <row r="8688" spans="1:6" x14ac:dyDescent="0.35">
      <c r="A8688" t="s">
        <v>8767</v>
      </c>
      <c r="B8688">
        <v>2002</v>
      </c>
      <c r="C8688" t="s">
        <v>55</v>
      </c>
      <c r="D8688" t="s">
        <v>73</v>
      </c>
      <c r="E8688" t="s">
        <v>74</v>
      </c>
      <c r="F8688">
        <v>1</v>
      </c>
    </row>
    <row r="8689" spans="1:6" x14ac:dyDescent="0.35">
      <c r="A8689" t="s">
        <v>8768</v>
      </c>
      <c r="B8689">
        <v>2002</v>
      </c>
      <c r="C8689" t="s">
        <v>55</v>
      </c>
      <c r="D8689" t="s">
        <v>117</v>
      </c>
      <c r="E8689" t="s">
        <v>74</v>
      </c>
      <c r="F8689">
        <v>0</v>
      </c>
    </row>
    <row r="8690" spans="1:6" x14ac:dyDescent="0.35">
      <c r="A8690" t="s">
        <v>8769</v>
      </c>
      <c r="B8690">
        <v>2002</v>
      </c>
      <c r="C8690" t="s">
        <v>56</v>
      </c>
      <c r="D8690" t="s">
        <v>117</v>
      </c>
      <c r="E8690" t="s">
        <v>74</v>
      </c>
      <c r="F8690">
        <v>1</v>
      </c>
    </row>
    <row r="8691" spans="1:6" x14ac:dyDescent="0.35">
      <c r="A8691" t="s">
        <v>8770</v>
      </c>
      <c r="B8691">
        <v>2002</v>
      </c>
      <c r="C8691" t="s">
        <v>56</v>
      </c>
      <c r="D8691" t="s">
        <v>117</v>
      </c>
      <c r="E8691" t="s">
        <v>74</v>
      </c>
      <c r="F8691">
        <v>1</v>
      </c>
    </row>
    <row r="8692" spans="1:6" x14ac:dyDescent="0.35">
      <c r="A8692" t="s">
        <v>8771</v>
      </c>
      <c r="B8692">
        <v>2002</v>
      </c>
      <c r="C8692" t="s">
        <v>56</v>
      </c>
      <c r="D8692" t="s">
        <v>117</v>
      </c>
      <c r="E8692" t="s">
        <v>74</v>
      </c>
      <c r="F8692">
        <v>1</v>
      </c>
    </row>
    <row r="8693" spans="1:6" x14ac:dyDescent="0.35">
      <c r="A8693" t="s">
        <v>8772</v>
      </c>
      <c r="B8693">
        <v>2002</v>
      </c>
      <c r="C8693" t="s">
        <v>56</v>
      </c>
      <c r="D8693" t="s">
        <v>117</v>
      </c>
      <c r="E8693" t="s">
        <v>74</v>
      </c>
      <c r="F8693">
        <v>1</v>
      </c>
    </row>
    <row r="8694" spans="1:6" x14ac:dyDescent="0.35">
      <c r="A8694" t="s">
        <v>8773</v>
      </c>
      <c r="B8694">
        <v>2002</v>
      </c>
      <c r="C8694" t="s">
        <v>56</v>
      </c>
      <c r="D8694" t="s">
        <v>73</v>
      </c>
      <c r="E8694" t="s">
        <v>406</v>
      </c>
      <c r="F8694">
        <v>1</v>
      </c>
    </row>
    <row r="8695" spans="1:6" x14ac:dyDescent="0.35">
      <c r="A8695" t="s">
        <v>8774</v>
      </c>
      <c r="B8695">
        <v>2002</v>
      </c>
      <c r="C8695" t="s">
        <v>56</v>
      </c>
      <c r="D8695" t="s">
        <v>73</v>
      </c>
      <c r="E8695" t="s">
        <v>406</v>
      </c>
      <c r="F8695">
        <v>1</v>
      </c>
    </row>
    <row r="8696" spans="1:6" x14ac:dyDescent="0.35">
      <c r="A8696" t="s">
        <v>8775</v>
      </c>
      <c r="B8696">
        <v>2002</v>
      </c>
      <c r="C8696" t="s">
        <v>56</v>
      </c>
      <c r="D8696" t="s">
        <v>73</v>
      </c>
      <c r="E8696" t="s">
        <v>406</v>
      </c>
      <c r="F8696">
        <v>1</v>
      </c>
    </row>
    <row r="8697" spans="1:6" x14ac:dyDescent="0.35">
      <c r="A8697" t="s">
        <v>8776</v>
      </c>
      <c r="B8697">
        <v>2002</v>
      </c>
      <c r="C8697" t="s">
        <v>56</v>
      </c>
      <c r="D8697" t="s">
        <v>73</v>
      </c>
      <c r="E8697" t="s">
        <v>406</v>
      </c>
      <c r="F8697">
        <v>1</v>
      </c>
    </row>
    <row r="8698" spans="1:6" x14ac:dyDescent="0.35">
      <c r="A8698" t="s">
        <v>8777</v>
      </c>
      <c r="B8698">
        <v>2002</v>
      </c>
      <c r="C8698" t="s">
        <v>56</v>
      </c>
      <c r="D8698" t="s">
        <v>73</v>
      </c>
      <c r="E8698" t="s">
        <v>406</v>
      </c>
      <c r="F8698">
        <v>1</v>
      </c>
    </row>
    <row r="8699" spans="1:6" x14ac:dyDescent="0.35">
      <c r="A8699" t="s">
        <v>8778</v>
      </c>
      <c r="B8699">
        <v>2002</v>
      </c>
      <c r="C8699" t="s">
        <v>56</v>
      </c>
      <c r="D8699" t="s">
        <v>73</v>
      </c>
      <c r="E8699" t="s">
        <v>406</v>
      </c>
      <c r="F8699">
        <v>1</v>
      </c>
    </row>
    <row r="8700" spans="1:6" x14ac:dyDescent="0.35">
      <c r="A8700" t="s">
        <v>8779</v>
      </c>
      <c r="B8700">
        <v>2002</v>
      </c>
      <c r="C8700" t="s">
        <v>56</v>
      </c>
      <c r="D8700" t="s">
        <v>73</v>
      </c>
      <c r="E8700" t="s">
        <v>406</v>
      </c>
      <c r="F8700">
        <v>1</v>
      </c>
    </row>
    <row r="8701" spans="1:6" x14ac:dyDescent="0.35">
      <c r="A8701" t="s">
        <v>8780</v>
      </c>
      <c r="B8701">
        <v>2002</v>
      </c>
      <c r="C8701" t="s">
        <v>56</v>
      </c>
      <c r="D8701" t="s">
        <v>117</v>
      </c>
      <c r="E8701" t="s">
        <v>406</v>
      </c>
      <c r="F8701">
        <v>1</v>
      </c>
    </row>
    <row r="8702" spans="1:6" x14ac:dyDescent="0.35">
      <c r="A8702" t="s">
        <v>8781</v>
      </c>
      <c r="B8702">
        <v>2002</v>
      </c>
      <c r="C8702" t="s">
        <v>56</v>
      </c>
      <c r="D8702" t="s">
        <v>117</v>
      </c>
      <c r="E8702" t="s">
        <v>406</v>
      </c>
      <c r="F8702">
        <v>1</v>
      </c>
    </row>
    <row r="8703" spans="1:6" x14ac:dyDescent="0.35">
      <c r="A8703" t="s">
        <v>8782</v>
      </c>
      <c r="B8703">
        <v>2002</v>
      </c>
      <c r="C8703" t="s">
        <v>56</v>
      </c>
      <c r="D8703" t="s">
        <v>73</v>
      </c>
      <c r="E8703" t="s">
        <v>406</v>
      </c>
      <c r="F8703">
        <v>1</v>
      </c>
    </row>
    <row r="8704" spans="1:6" x14ac:dyDescent="0.35">
      <c r="A8704" t="s">
        <v>8783</v>
      </c>
      <c r="B8704">
        <v>2002</v>
      </c>
      <c r="C8704" t="s">
        <v>56</v>
      </c>
      <c r="D8704" t="s">
        <v>73</v>
      </c>
      <c r="E8704" t="s">
        <v>406</v>
      </c>
      <c r="F8704">
        <v>1</v>
      </c>
    </row>
    <row r="8705" spans="1:6" x14ac:dyDescent="0.35">
      <c r="A8705" t="s">
        <v>8784</v>
      </c>
      <c r="B8705">
        <v>2002</v>
      </c>
      <c r="C8705" t="s">
        <v>56</v>
      </c>
      <c r="D8705" t="s">
        <v>73</v>
      </c>
      <c r="E8705" t="s">
        <v>406</v>
      </c>
      <c r="F8705">
        <v>1</v>
      </c>
    </row>
    <row r="8706" spans="1:6" x14ac:dyDescent="0.35">
      <c r="A8706" t="s">
        <v>8785</v>
      </c>
      <c r="B8706">
        <v>2002</v>
      </c>
      <c r="C8706" t="s">
        <v>56</v>
      </c>
      <c r="D8706" t="s">
        <v>73</v>
      </c>
      <c r="E8706" t="s">
        <v>406</v>
      </c>
      <c r="F8706">
        <v>1</v>
      </c>
    </row>
    <row r="8707" spans="1:6" x14ac:dyDescent="0.35">
      <c r="A8707" t="s">
        <v>8786</v>
      </c>
      <c r="B8707">
        <v>2002</v>
      </c>
      <c r="C8707" t="s">
        <v>56</v>
      </c>
      <c r="D8707" t="s">
        <v>73</v>
      </c>
      <c r="E8707" t="s">
        <v>406</v>
      </c>
      <c r="F8707">
        <v>1</v>
      </c>
    </row>
    <row r="8708" spans="1:6" x14ac:dyDescent="0.35">
      <c r="A8708" t="s">
        <v>8787</v>
      </c>
      <c r="B8708">
        <v>2002</v>
      </c>
      <c r="C8708" t="s">
        <v>56</v>
      </c>
      <c r="D8708" t="s">
        <v>73</v>
      </c>
      <c r="E8708" t="s">
        <v>406</v>
      </c>
      <c r="F8708">
        <v>1</v>
      </c>
    </row>
    <row r="8709" spans="1:6" x14ac:dyDescent="0.35">
      <c r="A8709" t="s">
        <v>8788</v>
      </c>
      <c r="B8709">
        <v>2002</v>
      </c>
      <c r="C8709" t="s">
        <v>56</v>
      </c>
      <c r="D8709" t="s">
        <v>73</v>
      </c>
      <c r="E8709" t="s">
        <v>406</v>
      </c>
      <c r="F8709">
        <v>1</v>
      </c>
    </row>
    <row r="8710" spans="1:6" x14ac:dyDescent="0.35">
      <c r="A8710" t="s">
        <v>8789</v>
      </c>
      <c r="B8710">
        <v>2002</v>
      </c>
      <c r="C8710" t="s">
        <v>56</v>
      </c>
      <c r="D8710" t="s">
        <v>117</v>
      </c>
      <c r="E8710" t="s">
        <v>406</v>
      </c>
      <c r="F8710">
        <v>1</v>
      </c>
    </row>
    <row r="8711" spans="1:6" x14ac:dyDescent="0.35">
      <c r="A8711" t="s">
        <v>8790</v>
      </c>
      <c r="B8711">
        <v>2002</v>
      </c>
      <c r="C8711" t="s">
        <v>56</v>
      </c>
      <c r="D8711" t="s">
        <v>117</v>
      </c>
      <c r="E8711" t="s">
        <v>406</v>
      </c>
      <c r="F8711">
        <v>1</v>
      </c>
    </row>
    <row r="8712" spans="1:6" x14ac:dyDescent="0.35">
      <c r="A8712" t="s">
        <v>8791</v>
      </c>
      <c r="B8712">
        <v>2002</v>
      </c>
      <c r="C8712" t="s">
        <v>56</v>
      </c>
      <c r="D8712" t="s">
        <v>73</v>
      </c>
      <c r="E8712" t="s">
        <v>406</v>
      </c>
      <c r="F8712">
        <v>1</v>
      </c>
    </row>
    <row r="8713" spans="1:6" x14ac:dyDescent="0.35">
      <c r="A8713" t="s">
        <v>8792</v>
      </c>
      <c r="B8713">
        <v>2002</v>
      </c>
      <c r="C8713" t="s">
        <v>56</v>
      </c>
      <c r="D8713" t="s">
        <v>73</v>
      </c>
      <c r="E8713" t="s">
        <v>406</v>
      </c>
      <c r="F8713">
        <v>1</v>
      </c>
    </row>
    <row r="8714" spans="1:6" x14ac:dyDescent="0.35">
      <c r="A8714" t="s">
        <v>8793</v>
      </c>
      <c r="B8714">
        <v>2002</v>
      </c>
      <c r="C8714" t="s">
        <v>56</v>
      </c>
      <c r="D8714" t="s">
        <v>73</v>
      </c>
      <c r="E8714" t="s">
        <v>406</v>
      </c>
      <c r="F8714">
        <v>1</v>
      </c>
    </row>
    <row r="8715" spans="1:6" x14ac:dyDescent="0.35">
      <c r="A8715" t="s">
        <v>8794</v>
      </c>
      <c r="B8715">
        <v>2002</v>
      </c>
      <c r="C8715" t="s">
        <v>56</v>
      </c>
      <c r="D8715" t="s">
        <v>73</v>
      </c>
      <c r="E8715" t="s">
        <v>406</v>
      </c>
      <c r="F8715">
        <v>1</v>
      </c>
    </row>
    <row r="8716" spans="1:6" x14ac:dyDescent="0.35">
      <c r="A8716" t="s">
        <v>8795</v>
      </c>
      <c r="B8716">
        <v>2002</v>
      </c>
      <c r="C8716" t="s">
        <v>56</v>
      </c>
      <c r="D8716" t="s">
        <v>117</v>
      </c>
      <c r="E8716" t="s">
        <v>406</v>
      </c>
      <c r="F8716">
        <v>1</v>
      </c>
    </row>
    <row r="8717" spans="1:6" x14ac:dyDescent="0.35">
      <c r="A8717" t="s">
        <v>8796</v>
      </c>
      <c r="B8717">
        <v>2002</v>
      </c>
      <c r="C8717" t="s">
        <v>56</v>
      </c>
      <c r="D8717" t="s">
        <v>117</v>
      </c>
      <c r="E8717" t="s">
        <v>406</v>
      </c>
      <c r="F8717">
        <v>1</v>
      </c>
    </row>
    <row r="8718" spans="1:6" x14ac:dyDescent="0.35">
      <c r="A8718" t="s">
        <v>8797</v>
      </c>
      <c r="B8718">
        <v>2002</v>
      </c>
      <c r="C8718" t="s">
        <v>56</v>
      </c>
      <c r="D8718" t="s">
        <v>73</v>
      </c>
      <c r="E8718" t="s">
        <v>406</v>
      </c>
      <c r="F8718">
        <v>1</v>
      </c>
    </row>
    <row r="8719" spans="1:6" x14ac:dyDescent="0.35">
      <c r="A8719" t="s">
        <v>8798</v>
      </c>
      <c r="B8719">
        <v>2002</v>
      </c>
      <c r="C8719" t="s">
        <v>56</v>
      </c>
      <c r="D8719" t="s">
        <v>73</v>
      </c>
      <c r="E8719" t="s">
        <v>406</v>
      </c>
      <c r="F8719">
        <v>1</v>
      </c>
    </row>
    <row r="8720" spans="1:6" x14ac:dyDescent="0.35">
      <c r="A8720" t="s">
        <v>8799</v>
      </c>
      <c r="B8720">
        <v>2002</v>
      </c>
      <c r="C8720" t="s">
        <v>56</v>
      </c>
      <c r="D8720" t="s">
        <v>73</v>
      </c>
      <c r="E8720" t="s">
        <v>406</v>
      </c>
      <c r="F8720">
        <v>1</v>
      </c>
    </row>
    <row r="8721" spans="1:6" x14ac:dyDescent="0.35">
      <c r="A8721" t="s">
        <v>8800</v>
      </c>
      <c r="B8721">
        <v>2002</v>
      </c>
      <c r="C8721" t="s">
        <v>56</v>
      </c>
      <c r="D8721" t="s">
        <v>73</v>
      </c>
      <c r="E8721" t="s">
        <v>406</v>
      </c>
      <c r="F8721">
        <v>1</v>
      </c>
    </row>
    <row r="8722" spans="1:6" x14ac:dyDescent="0.35">
      <c r="A8722" t="s">
        <v>8801</v>
      </c>
      <c r="B8722">
        <v>2002</v>
      </c>
      <c r="C8722" t="s">
        <v>56</v>
      </c>
      <c r="D8722" t="s">
        <v>441</v>
      </c>
      <c r="E8722" t="s">
        <v>406</v>
      </c>
      <c r="F8722">
        <v>1</v>
      </c>
    </row>
    <row r="8723" spans="1:6" x14ac:dyDescent="0.35">
      <c r="A8723" t="s">
        <v>8802</v>
      </c>
      <c r="B8723">
        <v>2002</v>
      </c>
      <c r="C8723" t="s">
        <v>56</v>
      </c>
      <c r="D8723" t="s">
        <v>73</v>
      </c>
      <c r="E8723" t="s">
        <v>406</v>
      </c>
      <c r="F8723">
        <v>1</v>
      </c>
    </row>
    <row r="8724" spans="1:6" x14ac:dyDescent="0.35">
      <c r="A8724" t="s">
        <v>8803</v>
      </c>
      <c r="B8724">
        <v>2002</v>
      </c>
      <c r="C8724" t="s">
        <v>56</v>
      </c>
      <c r="D8724" t="s">
        <v>73</v>
      </c>
      <c r="E8724" t="s">
        <v>406</v>
      </c>
      <c r="F8724">
        <v>1</v>
      </c>
    </row>
    <row r="8725" spans="1:6" x14ac:dyDescent="0.35">
      <c r="A8725" t="s">
        <v>8804</v>
      </c>
      <c r="B8725">
        <v>2002</v>
      </c>
      <c r="C8725" t="s">
        <v>56</v>
      </c>
      <c r="D8725" t="s">
        <v>73</v>
      </c>
      <c r="E8725" t="s">
        <v>406</v>
      </c>
      <c r="F8725">
        <v>1</v>
      </c>
    </row>
    <row r="8726" spans="1:6" x14ac:dyDescent="0.35">
      <c r="A8726" t="s">
        <v>8805</v>
      </c>
      <c r="B8726">
        <v>2002</v>
      </c>
      <c r="C8726" t="s">
        <v>56</v>
      </c>
      <c r="D8726" t="s">
        <v>73</v>
      </c>
      <c r="E8726" t="s">
        <v>406</v>
      </c>
      <c r="F8726">
        <v>1</v>
      </c>
    </row>
    <row r="8727" spans="1:6" x14ac:dyDescent="0.35">
      <c r="A8727" t="s">
        <v>8806</v>
      </c>
      <c r="B8727">
        <v>2002</v>
      </c>
      <c r="C8727" t="s">
        <v>56</v>
      </c>
      <c r="D8727" t="s">
        <v>73</v>
      </c>
      <c r="E8727" t="s">
        <v>406</v>
      </c>
      <c r="F8727">
        <v>1</v>
      </c>
    </row>
    <row r="8728" spans="1:6" x14ac:dyDescent="0.35">
      <c r="A8728" t="s">
        <v>8807</v>
      </c>
      <c r="B8728">
        <v>2002</v>
      </c>
      <c r="C8728" t="s">
        <v>56</v>
      </c>
      <c r="D8728" t="s">
        <v>117</v>
      </c>
      <c r="E8728" t="s">
        <v>406</v>
      </c>
      <c r="F8728">
        <v>1</v>
      </c>
    </row>
    <row r="8729" spans="1:6" x14ac:dyDescent="0.35">
      <c r="A8729" t="s">
        <v>8808</v>
      </c>
      <c r="B8729">
        <v>2002</v>
      </c>
      <c r="C8729" t="s">
        <v>56</v>
      </c>
      <c r="D8729" t="s">
        <v>117</v>
      </c>
      <c r="E8729" t="s">
        <v>406</v>
      </c>
      <c r="F8729">
        <v>1</v>
      </c>
    </row>
    <row r="8730" spans="1:6" x14ac:dyDescent="0.35">
      <c r="A8730" t="s">
        <v>8809</v>
      </c>
      <c r="B8730">
        <v>2002</v>
      </c>
      <c r="C8730" t="s">
        <v>56</v>
      </c>
      <c r="D8730" t="s">
        <v>117</v>
      </c>
      <c r="E8730" t="s">
        <v>406</v>
      </c>
      <c r="F8730">
        <v>1</v>
      </c>
    </row>
    <row r="8731" spans="1:6" x14ac:dyDescent="0.35">
      <c r="A8731" t="s">
        <v>8810</v>
      </c>
      <c r="B8731">
        <v>2002</v>
      </c>
      <c r="C8731" t="s">
        <v>56</v>
      </c>
      <c r="D8731" t="s">
        <v>73</v>
      </c>
      <c r="E8731" t="s">
        <v>406</v>
      </c>
      <c r="F8731">
        <v>1</v>
      </c>
    </row>
    <row r="8732" spans="1:6" x14ac:dyDescent="0.35">
      <c r="A8732" t="s">
        <v>8811</v>
      </c>
      <c r="B8732">
        <v>2002</v>
      </c>
      <c r="C8732" t="s">
        <v>56</v>
      </c>
      <c r="D8732" t="s">
        <v>117</v>
      </c>
      <c r="E8732" t="s">
        <v>406</v>
      </c>
      <c r="F8732">
        <v>1</v>
      </c>
    </row>
    <row r="8733" spans="1:6" x14ac:dyDescent="0.35">
      <c r="A8733" t="s">
        <v>8812</v>
      </c>
      <c r="B8733">
        <v>2002</v>
      </c>
      <c r="C8733" t="s">
        <v>56</v>
      </c>
      <c r="D8733" t="s">
        <v>117</v>
      </c>
      <c r="E8733" t="s">
        <v>406</v>
      </c>
      <c r="F8733">
        <v>1</v>
      </c>
    </row>
    <row r="8734" spans="1:6" x14ac:dyDescent="0.35">
      <c r="A8734" t="s">
        <v>8813</v>
      </c>
      <c r="B8734">
        <v>2002</v>
      </c>
      <c r="C8734" t="s">
        <v>56</v>
      </c>
      <c r="D8734" t="s">
        <v>117</v>
      </c>
      <c r="E8734" t="s">
        <v>406</v>
      </c>
      <c r="F8734">
        <v>1</v>
      </c>
    </row>
    <row r="8735" spans="1:6" x14ac:dyDescent="0.35">
      <c r="A8735" t="s">
        <v>8814</v>
      </c>
      <c r="B8735">
        <v>2002</v>
      </c>
      <c r="C8735" t="s">
        <v>56</v>
      </c>
      <c r="D8735" t="s">
        <v>73</v>
      </c>
      <c r="E8735" t="s">
        <v>406</v>
      </c>
      <c r="F8735">
        <v>1</v>
      </c>
    </row>
    <row r="8736" spans="1:6" x14ac:dyDescent="0.35">
      <c r="A8736" t="s">
        <v>8815</v>
      </c>
      <c r="B8736">
        <v>2002</v>
      </c>
      <c r="C8736" t="s">
        <v>56</v>
      </c>
      <c r="D8736" t="s">
        <v>73</v>
      </c>
      <c r="E8736" t="s">
        <v>406</v>
      </c>
      <c r="F8736">
        <v>1</v>
      </c>
    </row>
    <row r="8737" spans="1:6" x14ac:dyDescent="0.35">
      <c r="A8737" t="s">
        <v>8816</v>
      </c>
      <c r="B8737">
        <v>2002</v>
      </c>
      <c r="C8737" t="s">
        <v>56</v>
      </c>
      <c r="D8737" t="s">
        <v>117</v>
      </c>
      <c r="E8737" t="s">
        <v>406</v>
      </c>
      <c r="F8737">
        <v>1</v>
      </c>
    </row>
    <row r="8738" spans="1:6" x14ac:dyDescent="0.35">
      <c r="A8738" t="s">
        <v>8817</v>
      </c>
      <c r="B8738">
        <v>2002</v>
      </c>
      <c r="C8738" t="s">
        <v>56</v>
      </c>
      <c r="D8738" t="s">
        <v>73</v>
      </c>
      <c r="E8738" t="s">
        <v>406</v>
      </c>
      <c r="F8738">
        <v>1</v>
      </c>
    </row>
    <row r="8739" spans="1:6" x14ac:dyDescent="0.35">
      <c r="A8739" t="s">
        <v>8818</v>
      </c>
      <c r="B8739">
        <v>2002</v>
      </c>
      <c r="C8739" t="s">
        <v>56</v>
      </c>
      <c r="D8739" t="s">
        <v>73</v>
      </c>
      <c r="E8739" t="s">
        <v>406</v>
      </c>
      <c r="F8739">
        <v>1</v>
      </c>
    </row>
    <row r="8740" spans="1:6" x14ac:dyDescent="0.35">
      <c r="A8740" t="s">
        <v>8819</v>
      </c>
      <c r="B8740">
        <v>2002</v>
      </c>
      <c r="C8740" t="s">
        <v>56</v>
      </c>
      <c r="D8740" t="s">
        <v>73</v>
      </c>
      <c r="E8740" t="s">
        <v>406</v>
      </c>
      <c r="F8740">
        <v>1</v>
      </c>
    </row>
    <row r="8741" spans="1:6" x14ac:dyDescent="0.35">
      <c r="A8741" t="s">
        <v>8820</v>
      </c>
      <c r="B8741">
        <v>2002</v>
      </c>
      <c r="C8741" t="s">
        <v>56</v>
      </c>
      <c r="D8741" t="s">
        <v>117</v>
      </c>
      <c r="E8741" t="s">
        <v>406</v>
      </c>
      <c r="F8741">
        <v>1</v>
      </c>
    </row>
    <row r="8742" spans="1:6" x14ac:dyDescent="0.35">
      <c r="A8742" t="s">
        <v>8821</v>
      </c>
      <c r="B8742">
        <v>2002</v>
      </c>
      <c r="C8742" t="s">
        <v>56</v>
      </c>
      <c r="D8742" t="s">
        <v>73</v>
      </c>
      <c r="E8742" t="s">
        <v>406</v>
      </c>
      <c r="F8742">
        <v>1</v>
      </c>
    </row>
    <row r="8743" spans="1:6" x14ac:dyDescent="0.35">
      <c r="A8743" t="s">
        <v>8822</v>
      </c>
      <c r="B8743">
        <v>2002</v>
      </c>
      <c r="C8743" t="s">
        <v>56</v>
      </c>
      <c r="D8743" t="s">
        <v>441</v>
      </c>
      <c r="E8743" t="s">
        <v>406</v>
      </c>
      <c r="F8743">
        <v>1</v>
      </c>
    </row>
    <row r="8744" spans="1:6" x14ac:dyDescent="0.35">
      <c r="A8744" t="s">
        <v>8823</v>
      </c>
      <c r="B8744">
        <v>2002</v>
      </c>
      <c r="C8744" t="s">
        <v>56</v>
      </c>
      <c r="D8744" t="s">
        <v>73</v>
      </c>
      <c r="E8744" t="s">
        <v>406</v>
      </c>
      <c r="F8744">
        <v>1</v>
      </c>
    </row>
    <row r="8745" spans="1:6" x14ac:dyDescent="0.35">
      <c r="A8745" t="s">
        <v>8824</v>
      </c>
      <c r="B8745">
        <v>2002</v>
      </c>
      <c r="C8745" t="s">
        <v>56</v>
      </c>
      <c r="D8745" t="s">
        <v>441</v>
      </c>
      <c r="E8745" t="s">
        <v>406</v>
      </c>
      <c r="F8745">
        <v>1</v>
      </c>
    </row>
    <row r="8746" spans="1:6" x14ac:dyDescent="0.35">
      <c r="A8746" t="s">
        <v>8825</v>
      </c>
      <c r="B8746">
        <v>2002</v>
      </c>
      <c r="C8746" t="s">
        <v>56</v>
      </c>
      <c r="D8746" t="s">
        <v>117</v>
      </c>
      <c r="E8746" t="s">
        <v>406</v>
      </c>
      <c r="F8746">
        <v>1</v>
      </c>
    </row>
    <row r="8747" spans="1:6" x14ac:dyDescent="0.35">
      <c r="A8747" t="s">
        <v>8826</v>
      </c>
      <c r="B8747">
        <v>2002</v>
      </c>
      <c r="C8747" t="s">
        <v>56</v>
      </c>
      <c r="D8747" t="s">
        <v>73</v>
      </c>
      <c r="E8747" t="s">
        <v>74</v>
      </c>
      <c r="F8747">
        <v>1</v>
      </c>
    </row>
    <row r="8748" spans="1:6" x14ac:dyDescent="0.35">
      <c r="A8748" t="s">
        <v>8827</v>
      </c>
      <c r="B8748">
        <v>2002</v>
      </c>
      <c r="C8748" t="s">
        <v>55</v>
      </c>
      <c r="D8748" t="s">
        <v>73</v>
      </c>
      <c r="E8748" t="s">
        <v>74</v>
      </c>
      <c r="F8748">
        <v>1</v>
      </c>
    </row>
    <row r="8749" spans="1:6" x14ac:dyDescent="0.35">
      <c r="A8749" t="s">
        <v>8828</v>
      </c>
      <c r="B8749">
        <v>2002</v>
      </c>
      <c r="C8749" t="s">
        <v>56</v>
      </c>
      <c r="D8749" t="s">
        <v>117</v>
      </c>
      <c r="E8749" t="s">
        <v>74</v>
      </c>
      <c r="F8749">
        <v>1</v>
      </c>
    </row>
    <row r="8750" spans="1:6" x14ac:dyDescent="0.35">
      <c r="A8750" t="s">
        <v>8829</v>
      </c>
      <c r="B8750">
        <v>2002</v>
      </c>
      <c r="C8750" t="s">
        <v>56</v>
      </c>
      <c r="D8750" t="s">
        <v>117</v>
      </c>
      <c r="E8750" t="s">
        <v>74</v>
      </c>
      <c r="F8750">
        <v>1</v>
      </c>
    </row>
    <row r="8751" spans="1:6" x14ac:dyDescent="0.35">
      <c r="A8751" t="s">
        <v>8830</v>
      </c>
      <c r="B8751">
        <v>2002</v>
      </c>
      <c r="C8751" t="s">
        <v>56</v>
      </c>
      <c r="D8751" t="s">
        <v>117</v>
      </c>
      <c r="E8751" t="s">
        <v>74</v>
      </c>
      <c r="F8751">
        <v>1</v>
      </c>
    </row>
    <row r="8752" spans="1:6" x14ac:dyDescent="0.35">
      <c r="A8752" t="s">
        <v>8831</v>
      </c>
      <c r="B8752">
        <v>2002</v>
      </c>
      <c r="C8752" t="s">
        <v>56</v>
      </c>
      <c r="D8752" t="s">
        <v>73</v>
      </c>
      <c r="E8752" t="s">
        <v>74</v>
      </c>
      <c r="F8752">
        <v>1</v>
      </c>
    </row>
    <row r="8753" spans="1:6" x14ac:dyDescent="0.35">
      <c r="A8753" t="s">
        <v>8832</v>
      </c>
      <c r="B8753">
        <v>2002</v>
      </c>
      <c r="C8753" t="s">
        <v>56</v>
      </c>
      <c r="D8753" t="s">
        <v>73</v>
      </c>
      <c r="E8753" t="s">
        <v>74</v>
      </c>
      <c r="F8753">
        <v>1</v>
      </c>
    </row>
    <row r="8754" spans="1:6" x14ac:dyDescent="0.35">
      <c r="A8754" t="s">
        <v>8833</v>
      </c>
      <c r="B8754">
        <v>2002</v>
      </c>
      <c r="C8754" t="s">
        <v>56</v>
      </c>
      <c r="D8754" t="s">
        <v>73</v>
      </c>
      <c r="E8754" t="s">
        <v>74</v>
      </c>
      <c r="F8754">
        <v>1</v>
      </c>
    </row>
    <row r="8755" spans="1:6" x14ac:dyDescent="0.35">
      <c r="A8755" t="s">
        <v>8834</v>
      </c>
      <c r="B8755">
        <v>2002</v>
      </c>
      <c r="C8755" t="s">
        <v>56</v>
      </c>
      <c r="D8755" t="s">
        <v>117</v>
      </c>
      <c r="E8755" t="s">
        <v>74</v>
      </c>
      <c r="F8755">
        <v>1</v>
      </c>
    </row>
    <row r="8756" spans="1:6" x14ac:dyDescent="0.35">
      <c r="A8756" t="s">
        <v>8835</v>
      </c>
      <c r="B8756">
        <v>2002</v>
      </c>
      <c r="C8756" t="s">
        <v>56</v>
      </c>
      <c r="D8756" t="s">
        <v>73</v>
      </c>
      <c r="E8756" t="s">
        <v>74</v>
      </c>
      <c r="F8756">
        <v>1</v>
      </c>
    </row>
    <row r="8757" spans="1:6" x14ac:dyDescent="0.35">
      <c r="A8757" t="s">
        <v>8836</v>
      </c>
      <c r="B8757">
        <v>2002</v>
      </c>
      <c r="C8757" t="s">
        <v>56</v>
      </c>
      <c r="D8757" t="s">
        <v>73</v>
      </c>
      <c r="E8757" t="s">
        <v>74</v>
      </c>
      <c r="F8757">
        <v>1</v>
      </c>
    </row>
    <row r="8758" spans="1:6" x14ac:dyDescent="0.35">
      <c r="A8758" t="s">
        <v>8837</v>
      </c>
      <c r="B8758">
        <v>2002</v>
      </c>
      <c r="C8758" t="s">
        <v>56</v>
      </c>
      <c r="D8758" t="s">
        <v>117</v>
      </c>
      <c r="E8758" t="s">
        <v>74</v>
      </c>
      <c r="F8758">
        <v>1</v>
      </c>
    </row>
    <row r="8759" spans="1:6" x14ac:dyDescent="0.35">
      <c r="A8759" t="s">
        <v>8838</v>
      </c>
      <c r="B8759">
        <v>2002</v>
      </c>
      <c r="C8759" t="s">
        <v>56</v>
      </c>
      <c r="D8759" t="s">
        <v>73</v>
      </c>
      <c r="E8759" t="s">
        <v>74</v>
      </c>
      <c r="F8759">
        <v>1</v>
      </c>
    </row>
    <row r="8760" spans="1:6" x14ac:dyDescent="0.35">
      <c r="A8760" t="s">
        <v>8839</v>
      </c>
      <c r="B8760">
        <v>2002</v>
      </c>
      <c r="C8760" t="s">
        <v>56</v>
      </c>
      <c r="D8760" t="s">
        <v>73</v>
      </c>
      <c r="E8760" t="s">
        <v>74</v>
      </c>
      <c r="F8760">
        <v>1</v>
      </c>
    </row>
    <row r="8761" spans="1:6" x14ac:dyDescent="0.35">
      <c r="A8761" t="s">
        <v>8840</v>
      </c>
      <c r="B8761">
        <v>2002</v>
      </c>
      <c r="C8761" t="s">
        <v>56</v>
      </c>
      <c r="D8761" t="s">
        <v>73</v>
      </c>
      <c r="E8761" t="s">
        <v>74</v>
      </c>
      <c r="F8761">
        <v>1</v>
      </c>
    </row>
    <row r="8762" spans="1:6" x14ac:dyDescent="0.35">
      <c r="A8762" t="s">
        <v>8841</v>
      </c>
      <c r="B8762">
        <v>2002</v>
      </c>
      <c r="C8762" t="s">
        <v>56</v>
      </c>
      <c r="D8762" t="s">
        <v>73</v>
      </c>
      <c r="E8762" t="s">
        <v>74</v>
      </c>
      <c r="F8762">
        <v>1</v>
      </c>
    </row>
    <row r="8763" spans="1:6" x14ac:dyDescent="0.35">
      <c r="A8763" t="s">
        <v>8842</v>
      </c>
      <c r="B8763">
        <v>2002</v>
      </c>
      <c r="C8763" t="s">
        <v>56</v>
      </c>
      <c r="D8763" t="s">
        <v>73</v>
      </c>
      <c r="E8763" t="s">
        <v>74</v>
      </c>
      <c r="F8763">
        <v>1</v>
      </c>
    </row>
    <row r="8764" spans="1:6" x14ac:dyDescent="0.35">
      <c r="A8764" t="s">
        <v>8843</v>
      </c>
      <c r="B8764">
        <v>2002</v>
      </c>
      <c r="C8764" t="s">
        <v>56</v>
      </c>
      <c r="D8764" t="s">
        <v>73</v>
      </c>
      <c r="E8764" t="s">
        <v>74</v>
      </c>
      <c r="F8764">
        <v>1</v>
      </c>
    </row>
    <row r="8765" spans="1:6" x14ac:dyDescent="0.35">
      <c r="A8765" t="s">
        <v>8844</v>
      </c>
      <c r="B8765">
        <v>2002</v>
      </c>
      <c r="C8765" t="s">
        <v>56</v>
      </c>
      <c r="D8765" t="s">
        <v>441</v>
      </c>
      <c r="E8765" t="s">
        <v>74</v>
      </c>
      <c r="F8765">
        <v>1</v>
      </c>
    </row>
    <row r="8766" spans="1:6" x14ac:dyDescent="0.35">
      <c r="A8766" t="s">
        <v>8845</v>
      </c>
      <c r="B8766">
        <v>2002</v>
      </c>
      <c r="C8766" t="s">
        <v>56</v>
      </c>
      <c r="D8766" t="s">
        <v>73</v>
      </c>
      <c r="E8766" t="s">
        <v>74</v>
      </c>
      <c r="F8766">
        <v>1</v>
      </c>
    </row>
    <row r="8767" spans="1:6" x14ac:dyDescent="0.35">
      <c r="A8767" t="s">
        <v>8846</v>
      </c>
      <c r="B8767">
        <v>2002</v>
      </c>
      <c r="C8767" t="s">
        <v>56</v>
      </c>
      <c r="D8767" t="s">
        <v>117</v>
      </c>
      <c r="E8767" t="s">
        <v>74</v>
      </c>
      <c r="F8767">
        <v>1</v>
      </c>
    </row>
    <row r="8768" spans="1:6" x14ac:dyDescent="0.35">
      <c r="A8768" t="s">
        <v>8847</v>
      </c>
      <c r="B8768">
        <v>2002</v>
      </c>
      <c r="C8768" t="s">
        <v>56</v>
      </c>
      <c r="D8768" t="s">
        <v>117</v>
      </c>
      <c r="E8768" t="s">
        <v>74</v>
      </c>
      <c r="F8768">
        <v>1</v>
      </c>
    </row>
    <row r="8769" spans="1:6" x14ac:dyDescent="0.35">
      <c r="A8769" t="s">
        <v>8848</v>
      </c>
      <c r="B8769">
        <v>2002</v>
      </c>
      <c r="C8769" t="s">
        <v>56</v>
      </c>
      <c r="D8769" t="s">
        <v>73</v>
      </c>
      <c r="E8769" t="s">
        <v>74</v>
      </c>
      <c r="F8769">
        <v>1</v>
      </c>
    </row>
    <row r="8770" spans="1:6" x14ac:dyDescent="0.35">
      <c r="A8770" t="s">
        <v>8849</v>
      </c>
      <c r="B8770">
        <v>2002</v>
      </c>
      <c r="C8770" t="s">
        <v>54</v>
      </c>
      <c r="D8770" t="s">
        <v>73</v>
      </c>
      <c r="E8770" t="s">
        <v>74</v>
      </c>
      <c r="F8770">
        <v>1</v>
      </c>
    </row>
    <row r="8771" spans="1:6" x14ac:dyDescent="0.35">
      <c r="A8771" t="s">
        <v>8850</v>
      </c>
      <c r="B8771">
        <v>2002</v>
      </c>
      <c r="C8771" t="s">
        <v>56</v>
      </c>
      <c r="D8771" t="s">
        <v>73</v>
      </c>
      <c r="E8771" t="s">
        <v>74</v>
      </c>
      <c r="F8771">
        <v>1</v>
      </c>
    </row>
    <row r="8772" spans="1:6" x14ac:dyDescent="0.35">
      <c r="A8772" t="s">
        <v>8851</v>
      </c>
      <c r="B8772">
        <v>2002</v>
      </c>
      <c r="C8772" t="s">
        <v>54</v>
      </c>
      <c r="D8772" t="s">
        <v>73</v>
      </c>
      <c r="E8772" t="s">
        <v>74</v>
      </c>
      <c r="F8772">
        <v>1</v>
      </c>
    </row>
    <row r="8773" spans="1:6" x14ac:dyDescent="0.35">
      <c r="A8773" t="s">
        <v>8852</v>
      </c>
      <c r="B8773">
        <v>2002</v>
      </c>
      <c r="C8773" t="s">
        <v>56</v>
      </c>
      <c r="D8773" t="s">
        <v>73</v>
      </c>
      <c r="E8773" t="s">
        <v>74</v>
      </c>
      <c r="F8773">
        <v>1</v>
      </c>
    </row>
    <row r="8774" spans="1:6" x14ac:dyDescent="0.35">
      <c r="A8774" t="s">
        <v>8853</v>
      </c>
      <c r="B8774">
        <v>2002</v>
      </c>
      <c r="C8774" t="s">
        <v>56</v>
      </c>
      <c r="D8774" t="s">
        <v>73</v>
      </c>
      <c r="E8774" t="s">
        <v>74</v>
      </c>
      <c r="F8774">
        <v>1</v>
      </c>
    </row>
    <row r="8775" spans="1:6" x14ac:dyDescent="0.35">
      <c r="A8775" t="s">
        <v>8854</v>
      </c>
      <c r="B8775">
        <v>2002</v>
      </c>
      <c r="C8775" t="s">
        <v>56</v>
      </c>
      <c r="D8775" t="s">
        <v>117</v>
      </c>
      <c r="E8775" t="s">
        <v>74</v>
      </c>
      <c r="F8775">
        <v>1</v>
      </c>
    </row>
    <row r="8776" spans="1:6" x14ac:dyDescent="0.35">
      <c r="A8776" t="s">
        <v>8855</v>
      </c>
      <c r="B8776">
        <v>2002</v>
      </c>
      <c r="C8776" t="s">
        <v>56</v>
      </c>
      <c r="D8776" t="s">
        <v>117</v>
      </c>
      <c r="E8776" t="s">
        <v>74</v>
      </c>
      <c r="F8776">
        <v>1</v>
      </c>
    </row>
    <row r="8777" spans="1:6" x14ac:dyDescent="0.35">
      <c r="A8777" t="s">
        <v>8856</v>
      </c>
      <c r="B8777">
        <v>2002</v>
      </c>
      <c r="C8777" t="s">
        <v>56</v>
      </c>
      <c r="D8777" t="s">
        <v>117</v>
      </c>
      <c r="E8777" t="s">
        <v>74</v>
      </c>
      <c r="F8777">
        <v>1</v>
      </c>
    </row>
    <row r="8778" spans="1:6" x14ac:dyDescent="0.35">
      <c r="A8778" t="s">
        <v>8857</v>
      </c>
      <c r="B8778">
        <v>2002</v>
      </c>
      <c r="C8778" t="s">
        <v>56</v>
      </c>
      <c r="D8778" t="s">
        <v>73</v>
      </c>
      <c r="E8778" t="s">
        <v>74</v>
      </c>
      <c r="F8778">
        <v>1</v>
      </c>
    </row>
    <row r="8779" spans="1:6" x14ac:dyDescent="0.35">
      <c r="A8779" t="s">
        <v>8858</v>
      </c>
      <c r="B8779">
        <v>2002</v>
      </c>
      <c r="C8779" t="s">
        <v>56</v>
      </c>
      <c r="D8779" t="s">
        <v>117</v>
      </c>
      <c r="E8779" t="s">
        <v>74</v>
      </c>
      <c r="F8779">
        <v>1</v>
      </c>
    </row>
    <row r="8780" spans="1:6" x14ac:dyDescent="0.35">
      <c r="A8780" t="s">
        <v>8859</v>
      </c>
      <c r="B8780">
        <v>2002</v>
      </c>
      <c r="C8780" t="s">
        <v>54</v>
      </c>
      <c r="D8780" t="s">
        <v>73</v>
      </c>
      <c r="E8780" t="s">
        <v>74</v>
      </c>
      <c r="F8780">
        <v>1</v>
      </c>
    </row>
    <row r="8781" spans="1:6" x14ac:dyDescent="0.35">
      <c r="A8781" t="s">
        <v>8860</v>
      </c>
      <c r="B8781">
        <v>2002</v>
      </c>
      <c r="C8781" t="s">
        <v>54</v>
      </c>
      <c r="D8781" t="s">
        <v>117</v>
      </c>
      <c r="E8781" t="s">
        <v>74</v>
      </c>
      <c r="F8781">
        <v>0</v>
      </c>
    </row>
    <row r="8782" spans="1:6" x14ac:dyDescent="0.35">
      <c r="A8782" t="s">
        <v>8861</v>
      </c>
      <c r="B8782">
        <v>2002</v>
      </c>
      <c r="C8782" t="s">
        <v>56</v>
      </c>
      <c r="D8782" t="s">
        <v>73</v>
      </c>
      <c r="E8782" t="s">
        <v>406</v>
      </c>
      <c r="F8782">
        <v>1</v>
      </c>
    </row>
    <row r="8783" spans="1:6" x14ac:dyDescent="0.35">
      <c r="A8783" t="s">
        <v>8862</v>
      </c>
      <c r="B8783">
        <v>2002</v>
      </c>
      <c r="C8783" t="s">
        <v>56</v>
      </c>
      <c r="D8783" t="s">
        <v>73</v>
      </c>
      <c r="E8783" t="s">
        <v>406</v>
      </c>
      <c r="F8783">
        <v>1</v>
      </c>
    </row>
    <row r="8784" spans="1:6" x14ac:dyDescent="0.35">
      <c r="A8784" t="s">
        <v>8863</v>
      </c>
      <c r="B8784">
        <v>2002</v>
      </c>
      <c r="C8784" t="s">
        <v>56</v>
      </c>
      <c r="D8784" t="s">
        <v>117</v>
      </c>
      <c r="E8784" t="s">
        <v>406</v>
      </c>
      <c r="F8784">
        <v>1</v>
      </c>
    </row>
    <row r="8785" spans="1:6" x14ac:dyDescent="0.35">
      <c r="A8785" t="s">
        <v>8864</v>
      </c>
      <c r="B8785">
        <v>2002</v>
      </c>
      <c r="C8785" t="s">
        <v>56</v>
      </c>
      <c r="D8785" t="s">
        <v>73</v>
      </c>
      <c r="E8785" t="s">
        <v>406</v>
      </c>
      <c r="F8785">
        <v>1</v>
      </c>
    </row>
    <row r="8786" spans="1:6" x14ac:dyDescent="0.35">
      <c r="A8786" t="s">
        <v>8865</v>
      </c>
      <c r="B8786">
        <v>2002</v>
      </c>
      <c r="C8786" t="s">
        <v>56</v>
      </c>
      <c r="D8786" t="s">
        <v>73</v>
      </c>
      <c r="E8786" t="s">
        <v>406</v>
      </c>
      <c r="F8786">
        <v>1</v>
      </c>
    </row>
    <row r="8787" spans="1:6" x14ac:dyDescent="0.35">
      <c r="A8787" t="s">
        <v>8866</v>
      </c>
      <c r="B8787">
        <v>2002</v>
      </c>
      <c r="C8787" t="s">
        <v>56</v>
      </c>
      <c r="D8787" t="s">
        <v>73</v>
      </c>
      <c r="E8787" t="s">
        <v>406</v>
      </c>
      <c r="F8787">
        <v>1</v>
      </c>
    </row>
    <row r="8788" spans="1:6" x14ac:dyDescent="0.35">
      <c r="A8788" t="s">
        <v>8867</v>
      </c>
      <c r="B8788">
        <v>2002</v>
      </c>
      <c r="C8788" t="s">
        <v>56</v>
      </c>
      <c r="D8788" t="s">
        <v>117</v>
      </c>
      <c r="E8788" t="s">
        <v>406</v>
      </c>
      <c r="F8788">
        <v>1</v>
      </c>
    </row>
    <row r="8789" spans="1:6" x14ac:dyDescent="0.35">
      <c r="A8789" t="s">
        <v>8868</v>
      </c>
      <c r="B8789">
        <v>2002</v>
      </c>
      <c r="C8789" t="s">
        <v>56</v>
      </c>
      <c r="D8789" t="s">
        <v>117</v>
      </c>
      <c r="E8789" t="s">
        <v>406</v>
      </c>
      <c r="F8789">
        <v>1</v>
      </c>
    </row>
    <row r="8790" spans="1:6" x14ac:dyDescent="0.35">
      <c r="A8790" t="s">
        <v>8869</v>
      </c>
      <c r="B8790">
        <v>2002</v>
      </c>
      <c r="C8790" t="s">
        <v>56</v>
      </c>
      <c r="D8790" t="s">
        <v>73</v>
      </c>
      <c r="E8790" t="s">
        <v>406</v>
      </c>
      <c r="F8790">
        <v>1</v>
      </c>
    </row>
    <row r="8791" spans="1:6" x14ac:dyDescent="0.35">
      <c r="A8791" t="s">
        <v>8870</v>
      </c>
      <c r="B8791">
        <v>2002</v>
      </c>
      <c r="C8791" t="s">
        <v>56</v>
      </c>
      <c r="D8791" t="s">
        <v>73</v>
      </c>
      <c r="E8791" t="s">
        <v>406</v>
      </c>
      <c r="F8791">
        <v>1</v>
      </c>
    </row>
    <row r="8792" spans="1:6" x14ac:dyDescent="0.35">
      <c r="A8792" t="s">
        <v>8871</v>
      </c>
      <c r="B8792">
        <v>2002</v>
      </c>
      <c r="C8792" t="s">
        <v>56</v>
      </c>
      <c r="D8792" t="s">
        <v>73</v>
      </c>
      <c r="E8792" t="s">
        <v>406</v>
      </c>
      <c r="F8792">
        <v>1</v>
      </c>
    </row>
    <row r="8793" spans="1:6" x14ac:dyDescent="0.35">
      <c r="A8793" t="s">
        <v>8872</v>
      </c>
      <c r="B8793">
        <v>2002</v>
      </c>
      <c r="C8793" t="s">
        <v>56</v>
      </c>
      <c r="D8793" t="s">
        <v>73</v>
      </c>
      <c r="E8793" t="s">
        <v>406</v>
      </c>
      <c r="F8793">
        <v>1</v>
      </c>
    </row>
    <row r="8794" spans="1:6" x14ac:dyDescent="0.35">
      <c r="A8794" t="s">
        <v>8873</v>
      </c>
      <c r="B8794">
        <v>2002</v>
      </c>
      <c r="C8794" t="s">
        <v>56</v>
      </c>
      <c r="D8794" t="s">
        <v>117</v>
      </c>
      <c r="E8794" t="s">
        <v>406</v>
      </c>
      <c r="F8794">
        <v>1</v>
      </c>
    </row>
    <row r="8795" spans="1:6" x14ac:dyDescent="0.35">
      <c r="A8795" t="s">
        <v>8874</v>
      </c>
      <c r="B8795">
        <v>2002</v>
      </c>
      <c r="C8795" t="s">
        <v>56</v>
      </c>
      <c r="D8795" t="s">
        <v>73</v>
      </c>
      <c r="E8795" t="s">
        <v>406</v>
      </c>
      <c r="F8795">
        <v>1</v>
      </c>
    </row>
    <row r="8796" spans="1:6" x14ac:dyDescent="0.35">
      <c r="A8796" t="s">
        <v>8875</v>
      </c>
      <c r="B8796">
        <v>2002</v>
      </c>
      <c r="C8796" t="s">
        <v>56</v>
      </c>
      <c r="D8796" t="s">
        <v>73</v>
      </c>
      <c r="E8796" t="s">
        <v>406</v>
      </c>
      <c r="F8796">
        <v>1</v>
      </c>
    </row>
    <row r="8797" spans="1:6" x14ac:dyDescent="0.35">
      <c r="A8797" t="s">
        <v>8876</v>
      </c>
      <c r="B8797">
        <v>2002</v>
      </c>
      <c r="C8797" t="s">
        <v>54</v>
      </c>
      <c r="D8797" t="s">
        <v>73</v>
      </c>
      <c r="E8797" t="s">
        <v>406</v>
      </c>
      <c r="F8797">
        <v>1</v>
      </c>
    </row>
    <row r="8798" spans="1:6" x14ac:dyDescent="0.35">
      <c r="A8798" t="s">
        <v>8877</v>
      </c>
      <c r="B8798">
        <v>2002</v>
      </c>
      <c r="C8798" t="s">
        <v>54</v>
      </c>
      <c r="D8798" t="s">
        <v>73</v>
      </c>
      <c r="E8798" t="s">
        <v>406</v>
      </c>
      <c r="F8798">
        <v>1</v>
      </c>
    </row>
    <row r="8799" spans="1:6" x14ac:dyDescent="0.35">
      <c r="A8799" t="s">
        <v>8878</v>
      </c>
      <c r="B8799">
        <v>2002</v>
      </c>
      <c r="C8799" t="s">
        <v>54</v>
      </c>
      <c r="D8799" t="s">
        <v>73</v>
      </c>
      <c r="E8799" t="s">
        <v>406</v>
      </c>
      <c r="F8799">
        <v>1</v>
      </c>
    </row>
    <row r="8800" spans="1:6" x14ac:dyDescent="0.35">
      <c r="A8800" t="s">
        <v>8879</v>
      </c>
      <c r="B8800">
        <v>2002</v>
      </c>
      <c r="C8800" t="s">
        <v>56</v>
      </c>
      <c r="D8800" t="s">
        <v>117</v>
      </c>
      <c r="E8800" t="s">
        <v>74</v>
      </c>
      <c r="F8800">
        <v>1</v>
      </c>
    </row>
    <row r="8801" spans="1:6" x14ac:dyDescent="0.35">
      <c r="A8801" t="s">
        <v>8880</v>
      </c>
      <c r="B8801">
        <v>2002</v>
      </c>
      <c r="C8801" t="s">
        <v>56</v>
      </c>
      <c r="D8801" t="s">
        <v>73</v>
      </c>
      <c r="E8801" t="s">
        <v>74</v>
      </c>
      <c r="F8801">
        <v>1</v>
      </c>
    </row>
    <row r="8802" spans="1:6" x14ac:dyDescent="0.35">
      <c r="A8802" t="s">
        <v>8881</v>
      </c>
      <c r="B8802">
        <v>2002</v>
      </c>
      <c r="C8802" t="s">
        <v>56</v>
      </c>
      <c r="D8802" t="s">
        <v>73</v>
      </c>
      <c r="E8802" t="s">
        <v>74</v>
      </c>
      <c r="F8802">
        <v>1</v>
      </c>
    </row>
    <row r="8803" spans="1:6" x14ac:dyDescent="0.35">
      <c r="A8803" t="s">
        <v>8882</v>
      </c>
      <c r="B8803">
        <v>2002</v>
      </c>
      <c r="C8803" t="s">
        <v>55</v>
      </c>
      <c r="D8803" t="s">
        <v>73</v>
      </c>
      <c r="E8803" t="s">
        <v>74</v>
      </c>
      <c r="F8803">
        <v>1</v>
      </c>
    </row>
    <row r="8804" spans="1:6" x14ac:dyDescent="0.35">
      <c r="A8804" t="s">
        <v>8883</v>
      </c>
      <c r="B8804">
        <v>2002</v>
      </c>
      <c r="C8804" t="s">
        <v>54</v>
      </c>
      <c r="D8804" t="s">
        <v>73</v>
      </c>
      <c r="E8804" t="s">
        <v>74</v>
      </c>
      <c r="F8804">
        <v>1</v>
      </c>
    </row>
    <row r="8805" spans="1:6" x14ac:dyDescent="0.35">
      <c r="A8805" t="s">
        <v>8884</v>
      </c>
      <c r="B8805">
        <v>2002</v>
      </c>
      <c r="C8805" t="s">
        <v>56</v>
      </c>
      <c r="D8805" t="s">
        <v>73</v>
      </c>
      <c r="E8805" t="s">
        <v>74</v>
      </c>
      <c r="F8805">
        <v>1</v>
      </c>
    </row>
    <row r="8806" spans="1:6" x14ac:dyDescent="0.35">
      <c r="A8806" t="s">
        <v>8885</v>
      </c>
      <c r="B8806">
        <v>2002</v>
      </c>
      <c r="C8806" t="s">
        <v>56</v>
      </c>
      <c r="D8806" t="s">
        <v>73</v>
      </c>
      <c r="E8806" t="s">
        <v>74</v>
      </c>
      <c r="F8806">
        <v>1</v>
      </c>
    </row>
    <row r="8807" spans="1:6" x14ac:dyDescent="0.35">
      <c r="A8807" t="s">
        <v>8886</v>
      </c>
      <c r="B8807">
        <v>2002</v>
      </c>
      <c r="C8807" t="s">
        <v>56</v>
      </c>
      <c r="D8807" t="s">
        <v>117</v>
      </c>
      <c r="E8807" t="s">
        <v>74</v>
      </c>
      <c r="F8807">
        <v>1</v>
      </c>
    </row>
    <row r="8808" spans="1:6" x14ac:dyDescent="0.35">
      <c r="A8808" t="s">
        <v>8887</v>
      </c>
      <c r="B8808">
        <v>2002</v>
      </c>
      <c r="C8808" t="s">
        <v>56</v>
      </c>
      <c r="D8808" t="s">
        <v>73</v>
      </c>
      <c r="E8808" t="s">
        <v>74</v>
      </c>
      <c r="F8808">
        <v>1</v>
      </c>
    </row>
    <row r="8809" spans="1:6" x14ac:dyDescent="0.35">
      <c r="A8809" t="s">
        <v>8888</v>
      </c>
      <c r="B8809">
        <v>2002</v>
      </c>
      <c r="C8809" t="s">
        <v>56</v>
      </c>
      <c r="D8809" t="s">
        <v>117</v>
      </c>
      <c r="E8809" t="s">
        <v>74</v>
      </c>
      <c r="F8809">
        <v>1</v>
      </c>
    </row>
    <row r="8810" spans="1:6" x14ac:dyDescent="0.35">
      <c r="A8810" t="s">
        <v>8889</v>
      </c>
      <c r="B8810">
        <v>2002</v>
      </c>
      <c r="C8810" t="s">
        <v>56</v>
      </c>
      <c r="D8810" t="s">
        <v>441</v>
      </c>
      <c r="E8810" t="s">
        <v>74</v>
      </c>
      <c r="F8810">
        <v>1</v>
      </c>
    </row>
    <row r="8811" spans="1:6" x14ac:dyDescent="0.35">
      <c r="A8811" t="s">
        <v>8890</v>
      </c>
      <c r="B8811">
        <v>2002</v>
      </c>
      <c r="C8811" t="s">
        <v>56</v>
      </c>
      <c r="D8811" t="s">
        <v>117</v>
      </c>
      <c r="E8811" t="s">
        <v>74</v>
      </c>
      <c r="F8811">
        <v>1</v>
      </c>
    </row>
    <row r="8812" spans="1:6" x14ac:dyDescent="0.35">
      <c r="A8812" t="s">
        <v>8891</v>
      </c>
      <c r="B8812">
        <v>2002</v>
      </c>
      <c r="C8812" t="s">
        <v>54</v>
      </c>
      <c r="D8812" t="s">
        <v>73</v>
      </c>
      <c r="E8812" t="s">
        <v>74</v>
      </c>
      <c r="F8812">
        <v>1</v>
      </c>
    </row>
    <row r="8813" spans="1:6" x14ac:dyDescent="0.35">
      <c r="A8813" t="s">
        <v>8892</v>
      </c>
      <c r="B8813">
        <v>2002</v>
      </c>
      <c r="C8813" t="s">
        <v>56</v>
      </c>
      <c r="D8813" t="s">
        <v>73</v>
      </c>
      <c r="E8813" t="s">
        <v>76</v>
      </c>
      <c r="F8813">
        <v>1</v>
      </c>
    </row>
    <row r="8814" spans="1:6" x14ac:dyDescent="0.35">
      <c r="A8814" t="s">
        <v>8893</v>
      </c>
      <c r="B8814">
        <v>2002</v>
      </c>
      <c r="C8814" t="s">
        <v>56</v>
      </c>
      <c r="D8814" t="s">
        <v>73</v>
      </c>
      <c r="E8814" t="s">
        <v>76</v>
      </c>
      <c r="F8814">
        <v>1</v>
      </c>
    </row>
    <row r="8815" spans="1:6" x14ac:dyDescent="0.35">
      <c r="A8815" t="s">
        <v>8894</v>
      </c>
      <c r="B8815">
        <v>2002</v>
      </c>
      <c r="C8815" t="s">
        <v>56</v>
      </c>
      <c r="D8815" t="s">
        <v>73</v>
      </c>
      <c r="E8815" t="s">
        <v>76</v>
      </c>
      <c r="F8815">
        <v>1</v>
      </c>
    </row>
    <row r="8816" spans="1:6" x14ac:dyDescent="0.35">
      <c r="A8816" t="s">
        <v>8895</v>
      </c>
      <c r="B8816">
        <v>2002</v>
      </c>
      <c r="C8816" t="s">
        <v>56</v>
      </c>
      <c r="D8816" t="s">
        <v>117</v>
      </c>
      <c r="E8816" t="s">
        <v>76</v>
      </c>
      <c r="F8816">
        <v>1</v>
      </c>
    </row>
    <row r="8817" spans="1:6" x14ac:dyDescent="0.35">
      <c r="A8817" t="s">
        <v>8896</v>
      </c>
      <c r="B8817">
        <v>2002</v>
      </c>
      <c r="C8817" t="s">
        <v>56</v>
      </c>
      <c r="D8817" t="s">
        <v>117</v>
      </c>
      <c r="E8817" t="s">
        <v>76</v>
      </c>
      <c r="F8817">
        <v>1</v>
      </c>
    </row>
    <row r="8818" spans="1:6" x14ac:dyDescent="0.35">
      <c r="A8818" t="s">
        <v>8897</v>
      </c>
      <c r="B8818">
        <v>2002</v>
      </c>
      <c r="C8818" t="s">
        <v>56</v>
      </c>
      <c r="D8818" t="s">
        <v>73</v>
      </c>
      <c r="E8818" t="s">
        <v>76</v>
      </c>
      <c r="F8818">
        <v>1</v>
      </c>
    </row>
    <row r="8819" spans="1:6" x14ac:dyDescent="0.35">
      <c r="A8819" t="s">
        <v>8898</v>
      </c>
      <c r="B8819">
        <v>2002</v>
      </c>
      <c r="C8819" t="s">
        <v>56</v>
      </c>
      <c r="D8819" t="s">
        <v>117</v>
      </c>
      <c r="E8819" t="s">
        <v>76</v>
      </c>
      <c r="F8819">
        <v>1</v>
      </c>
    </row>
    <row r="8820" spans="1:6" x14ac:dyDescent="0.35">
      <c r="A8820" t="s">
        <v>8899</v>
      </c>
      <c r="B8820">
        <v>2002</v>
      </c>
      <c r="C8820" t="s">
        <v>56</v>
      </c>
      <c r="D8820" t="s">
        <v>117</v>
      </c>
      <c r="E8820" t="s">
        <v>76</v>
      </c>
      <c r="F8820">
        <v>1</v>
      </c>
    </row>
    <row r="8821" spans="1:6" x14ac:dyDescent="0.35">
      <c r="A8821" t="s">
        <v>8900</v>
      </c>
      <c r="B8821">
        <v>2002</v>
      </c>
      <c r="C8821" t="s">
        <v>56</v>
      </c>
      <c r="D8821" t="s">
        <v>117</v>
      </c>
      <c r="E8821" t="s">
        <v>76</v>
      </c>
      <c r="F8821">
        <v>1</v>
      </c>
    </row>
    <row r="8822" spans="1:6" x14ac:dyDescent="0.35">
      <c r="A8822" t="s">
        <v>8901</v>
      </c>
      <c r="B8822">
        <v>2002</v>
      </c>
      <c r="C8822" t="s">
        <v>56</v>
      </c>
      <c r="D8822" t="s">
        <v>73</v>
      </c>
      <c r="E8822" t="s">
        <v>76</v>
      </c>
      <c r="F8822">
        <v>1</v>
      </c>
    </row>
    <row r="8823" spans="1:6" x14ac:dyDescent="0.35">
      <c r="A8823" t="s">
        <v>8902</v>
      </c>
      <c r="B8823">
        <v>2002</v>
      </c>
      <c r="C8823" t="s">
        <v>56</v>
      </c>
      <c r="D8823" t="s">
        <v>117</v>
      </c>
      <c r="E8823" t="s">
        <v>76</v>
      </c>
      <c r="F8823">
        <v>1</v>
      </c>
    </row>
    <row r="8824" spans="1:6" x14ac:dyDescent="0.35">
      <c r="A8824" t="s">
        <v>8903</v>
      </c>
      <c r="B8824">
        <v>2002</v>
      </c>
      <c r="C8824" t="s">
        <v>55</v>
      </c>
      <c r="D8824" t="s">
        <v>73</v>
      </c>
      <c r="E8824" t="s">
        <v>76</v>
      </c>
      <c r="F8824">
        <v>1</v>
      </c>
    </row>
    <row r="8825" spans="1:6" x14ac:dyDescent="0.35">
      <c r="A8825" t="s">
        <v>8904</v>
      </c>
      <c r="B8825">
        <v>2002</v>
      </c>
      <c r="C8825" t="s">
        <v>56</v>
      </c>
      <c r="D8825" t="s">
        <v>73</v>
      </c>
      <c r="E8825" t="s">
        <v>76</v>
      </c>
      <c r="F8825">
        <v>1</v>
      </c>
    </row>
    <row r="8826" spans="1:6" x14ac:dyDescent="0.35">
      <c r="A8826" t="s">
        <v>8905</v>
      </c>
      <c r="B8826">
        <v>2002</v>
      </c>
      <c r="C8826" t="s">
        <v>56</v>
      </c>
      <c r="D8826" t="s">
        <v>73</v>
      </c>
      <c r="E8826" t="s">
        <v>76</v>
      </c>
      <c r="F8826">
        <v>1</v>
      </c>
    </row>
    <row r="8827" spans="1:6" x14ac:dyDescent="0.35">
      <c r="A8827" t="s">
        <v>8906</v>
      </c>
      <c r="B8827">
        <v>2002</v>
      </c>
      <c r="C8827" t="s">
        <v>56</v>
      </c>
      <c r="D8827" t="s">
        <v>73</v>
      </c>
      <c r="E8827" t="s">
        <v>76</v>
      </c>
      <c r="F8827">
        <v>1</v>
      </c>
    </row>
    <row r="8828" spans="1:6" x14ac:dyDescent="0.35">
      <c r="A8828" t="s">
        <v>8907</v>
      </c>
      <c r="B8828">
        <v>2002</v>
      </c>
      <c r="C8828" t="s">
        <v>56</v>
      </c>
      <c r="D8828" t="s">
        <v>117</v>
      </c>
      <c r="E8828" t="s">
        <v>76</v>
      </c>
      <c r="F8828">
        <v>1</v>
      </c>
    </row>
    <row r="8829" spans="1:6" x14ac:dyDescent="0.35">
      <c r="A8829" t="s">
        <v>8908</v>
      </c>
      <c r="B8829">
        <v>2002</v>
      </c>
      <c r="C8829" t="s">
        <v>56</v>
      </c>
      <c r="D8829" t="s">
        <v>117</v>
      </c>
      <c r="E8829" t="s">
        <v>76</v>
      </c>
      <c r="F8829">
        <v>1</v>
      </c>
    </row>
    <row r="8830" spans="1:6" x14ac:dyDescent="0.35">
      <c r="A8830" t="s">
        <v>8909</v>
      </c>
      <c r="B8830">
        <v>2002</v>
      </c>
      <c r="C8830" t="s">
        <v>55</v>
      </c>
      <c r="D8830" t="s">
        <v>73</v>
      </c>
      <c r="E8830" t="s">
        <v>76</v>
      </c>
      <c r="F8830">
        <v>1</v>
      </c>
    </row>
    <row r="8831" spans="1:6" x14ac:dyDescent="0.35">
      <c r="A8831" t="s">
        <v>8910</v>
      </c>
      <c r="B8831">
        <v>2002</v>
      </c>
      <c r="C8831" t="s">
        <v>55</v>
      </c>
      <c r="D8831" t="s">
        <v>117</v>
      </c>
      <c r="E8831" t="s">
        <v>76</v>
      </c>
      <c r="F8831">
        <v>0</v>
      </c>
    </row>
    <row r="8832" spans="1:6" x14ac:dyDescent="0.35">
      <c r="A8832" t="s">
        <v>8911</v>
      </c>
      <c r="B8832">
        <v>2002</v>
      </c>
      <c r="C8832" t="s">
        <v>56</v>
      </c>
      <c r="D8832" t="s">
        <v>73</v>
      </c>
      <c r="E8832" t="s">
        <v>76</v>
      </c>
      <c r="F8832">
        <v>1</v>
      </c>
    </row>
    <row r="8833" spans="1:6" x14ac:dyDescent="0.35">
      <c r="A8833" t="s">
        <v>8912</v>
      </c>
      <c r="B8833">
        <v>2002</v>
      </c>
      <c r="C8833" t="s">
        <v>56</v>
      </c>
      <c r="D8833" t="s">
        <v>117</v>
      </c>
      <c r="E8833" t="s">
        <v>76</v>
      </c>
      <c r="F8833">
        <v>1</v>
      </c>
    </row>
    <row r="8834" spans="1:6" x14ac:dyDescent="0.35">
      <c r="A8834" t="s">
        <v>8913</v>
      </c>
      <c r="B8834">
        <v>2002</v>
      </c>
      <c r="C8834" t="s">
        <v>56</v>
      </c>
      <c r="D8834" t="s">
        <v>73</v>
      </c>
      <c r="E8834" t="s">
        <v>76</v>
      </c>
      <c r="F8834">
        <v>1</v>
      </c>
    </row>
    <row r="8835" spans="1:6" x14ac:dyDescent="0.35">
      <c r="A8835" t="s">
        <v>8914</v>
      </c>
      <c r="B8835">
        <v>2002</v>
      </c>
      <c r="C8835" t="s">
        <v>56</v>
      </c>
      <c r="D8835" t="s">
        <v>117</v>
      </c>
      <c r="E8835" t="s">
        <v>76</v>
      </c>
      <c r="F8835">
        <v>1</v>
      </c>
    </row>
    <row r="8836" spans="1:6" x14ac:dyDescent="0.35">
      <c r="A8836" t="s">
        <v>8915</v>
      </c>
      <c r="B8836">
        <v>2002</v>
      </c>
      <c r="C8836" t="s">
        <v>54</v>
      </c>
      <c r="D8836" t="s">
        <v>73</v>
      </c>
      <c r="E8836" t="s">
        <v>76</v>
      </c>
      <c r="F8836">
        <v>1</v>
      </c>
    </row>
    <row r="8837" spans="1:6" x14ac:dyDescent="0.35">
      <c r="A8837" t="s">
        <v>8916</v>
      </c>
      <c r="B8837">
        <v>2002</v>
      </c>
      <c r="C8837" t="s">
        <v>55</v>
      </c>
      <c r="D8837" t="s">
        <v>73</v>
      </c>
      <c r="E8837" t="s">
        <v>76</v>
      </c>
      <c r="F8837">
        <v>1</v>
      </c>
    </row>
    <row r="8838" spans="1:6" x14ac:dyDescent="0.35">
      <c r="A8838" t="s">
        <v>8917</v>
      </c>
      <c r="B8838">
        <v>2002</v>
      </c>
      <c r="C8838" t="s">
        <v>56</v>
      </c>
      <c r="D8838" t="s">
        <v>117</v>
      </c>
      <c r="E8838" t="s">
        <v>76</v>
      </c>
      <c r="F8838">
        <v>1</v>
      </c>
    </row>
    <row r="8839" spans="1:6" x14ac:dyDescent="0.35">
      <c r="A8839" t="s">
        <v>8918</v>
      </c>
      <c r="B8839">
        <v>2002</v>
      </c>
      <c r="C8839" t="s">
        <v>56</v>
      </c>
      <c r="D8839" t="s">
        <v>73</v>
      </c>
      <c r="E8839" t="s">
        <v>76</v>
      </c>
      <c r="F8839">
        <v>1</v>
      </c>
    </row>
    <row r="8840" spans="1:6" x14ac:dyDescent="0.35">
      <c r="A8840" t="s">
        <v>8919</v>
      </c>
      <c r="B8840">
        <v>2002</v>
      </c>
      <c r="C8840" t="s">
        <v>56</v>
      </c>
      <c r="D8840" t="s">
        <v>117</v>
      </c>
      <c r="E8840" t="s">
        <v>76</v>
      </c>
      <c r="F8840">
        <v>1</v>
      </c>
    </row>
    <row r="8841" spans="1:6" x14ac:dyDescent="0.35">
      <c r="A8841" t="s">
        <v>8920</v>
      </c>
      <c r="B8841">
        <v>2002</v>
      </c>
      <c r="C8841" t="s">
        <v>56</v>
      </c>
      <c r="D8841" t="s">
        <v>73</v>
      </c>
      <c r="E8841" t="s">
        <v>76</v>
      </c>
      <c r="F8841">
        <v>1</v>
      </c>
    </row>
    <row r="8842" spans="1:6" x14ac:dyDescent="0.35">
      <c r="A8842" t="s">
        <v>8921</v>
      </c>
      <c r="B8842">
        <v>2002</v>
      </c>
      <c r="C8842" t="s">
        <v>56</v>
      </c>
      <c r="D8842" t="s">
        <v>73</v>
      </c>
      <c r="E8842" t="s">
        <v>76</v>
      </c>
      <c r="F8842">
        <v>1</v>
      </c>
    </row>
    <row r="8843" spans="1:6" x14ac:dyDescent="0.35">
      <c r="A8843" t="s">
        <v>8922</v>
      </c>
      <c r="B8843">
        <v>2002</v>
      </c>
      <c r="C8843" t="s">
        <v>56</v>
      </c>
      <c r="D8843" t="s">
        <v>117</v>
      </c>
      <c r="E8843" t="s">
        <v>76</v>
      </c>
      <c r="F8843">
        <v>1</v>
      </c>
    </row>
    <row r="8844" spans="1:6" x14ac:dyDescent="0.35">
      <c r="A8844" t="s">
        <v>8923</v>
      </c>
      <c r="B8844">
        <v>2002</v>
      </c>
      <c r="C8844" t="s">
        <v>56</v>
      </c>
      <c r="D8844" t="s">
        <v>117</v>
      </c>
      <c r="E8844" t="s">
        <v>76</v>
      </c>
      <c r="F8844">
        <v>1</v>
      </c>
    </row>
    <row r="8845" spans="1:6" x14ac:dyDescent="0.35">
      <c r="A8845" t="s">
        <v>8924</v>
      </c>
      <c r="B8845">
        <v>2002</v>
      </c>
      <c r="C8845" t="s">
        <v>54</v>
      </c>
      <c r="D8845" t="s">
        <v>73</v>
      </c>
      <c r="E8845" t="s">
        <v>76</v>
      </c>
      <c r="F8845">
        <v>1</v>
      </c>
    </row>
    <row r="8846" spans="1:6" x14ac:dyDescent="0.35">
      <c r="A8846" t="s">
        <v>8925</v>
      </c>
      <c r="B8846">
        <v>2002</v>
      </c>
      <c r="C8846" t="s">
        <v>56</v>
      </c>
      <c r="D8846" t="s">
        <v>117</v>
      </c>
      <c r="E8846" t="s">
        <v>76</v>
      </c>
      <c r="F8846">
        <v>1</v>
      </c>
    </row>
    <row r="8847" spans="1:6" x14ac:dyDescent="0.35">
      <c r="A8847" t="s">
        <v>8926</v>
      </c>
      <c r="B8847">
        <v>2002</v>
      </c>
      <c r="C8847" t="s">
        <v>56</v>
      </c>
      <c r="D8847" t="s">
        <v>73</v>
      </c>
      <c r="E8847" t="s">
        <v>76</v>
      </c>
      <c r="F8847">
        <v>1</v>
      </c>
    </row>
    <row r="8848" spans="1:6" x14ac:dyDescent="0.35">
      <c r="A8848" t="s">
        <v>8927</v>
      </c>
      <c r="B8848">
        <v>2002</v>
      </c>
      <c r="C8848" t="s">
        <v>56</v>
      </c>
      <c r="D8848" t="s">
        <v>117</v>
      </c>
      <c r="E8848" t="s">
        <v>76</v>
      </c>
      <c r="F8848">
        <v>1</v>
      </c>
    </row>
    <row r="8849" spans="1:6" x14ac:dyDescent="0.35">
      <c r="A8849" t="s">
        <v>8928</v>
      </c>
      <c r="B8849">
        <v>2002</v>
      </c>
      <c r="C8849" t="s">
        <v>56</v>
      </c>
      <c r="D8849" t="s">
        <v>73</v>
      </c>
      <c r="E8849" t="s">
        <v>76</v>
      </c>
      <c r="F8849">
        <v>1</v>
      </c>
    </row>
    <row r="8850" spans="1:6" x14ac:dyDescent="0.35">
      <c r="A8850" t="s">
        <v>8929</v>
      </c>
      <c r="B8850">
        <v>2002</v>
      </c>
      <c r="C8850" t="s">
        <v>56</v>
      </c>
      <c r="D8850" t="s">
        <v>73</v>
      </c>
      <c r="E8850" t="s">
        <v>76</v>
      </c>
      <c r="F8850">
        <v>1</v>
      </c>
    </row>
    <row r="8851" spans="1:6" x14ac:dyDescent="0.35">
      <c r="A8851" t="s">
        <v>8930</v>
      </c>
      <c r="B8851">
        <v>2002</v>
      </c>
      <c r="C8851" t="s">
        <v>54</v>
      </c>
      <c r="D8851" t="s">
        <v>73</v>
      </c>
      <c r="E8851" t="s">
        <v>76</v>
      </c>
      <c r="F8851">
        <v>1</v>
      </c>
    </row>
    <row r="8852" spans="1:6" x14ac:dyDescent="0.35">
      <c r="A8852" t="s">
        <v>8931</v>
      </c>
      <c r="B8852">
        <v>2002</v>
      </c>
      <c r="C8852" t="s">
        <v>54</v>
      </c>
      <c r="D8852" t="s">
        <v>117</v>
      </c>
      <c r="E8852" t="s">
        <v>76</v>
      </c>
      <c r="F8852">
        <v>0</v>
      </c>
    </row>
    <row r="8853" spans="1:6" x14ac:dyDescent="0.35">
      <c r="A8853" t="s">
        <v>8932</v>
      </c>
      <c r="B8853">
        <v>2002</v>
      </c>
      <c r="C8853" t="s">
        <v>55</v>
      </c>
      <c r="D8853" t="s">
        <v>73</v>
      </c>
      <c r="E8853" t="s">
        <v>76</v>
      </c>
      <c r="F8853">
        <v>1</v>
      </c>
    </row>
    <row r="8854" spans="1:6" x14ac:dyDescent="0.35">
      <c r="A8854" t="s">
        <v>8933</v>
      </c>
      <c r="B8854">
        <v>2002</v>
      </c>
      <c r="C8854" t="s">
        <v>56</v>
      </c>
      <c r="D8854" t="s">
        <v>73</v>
      </c>
      <c r="E8854" t="s">
        <v>76</v>
      </c>
      <c r="F8854">
        <v>1</v>
      </c>
    </row>
    <row r="8855" spans="1:6" x14ac:dyDescent="0.35">
      <c r="A8855" t="s">
        <v>8934</v>
      </c>
      <c r="B8855">
        <v>2002</v>
      </c>
      <c r="C8855" t="s">
        <v>56</v>
      </c>
      <c r="D8855" t="s">
        <v>117</v>
      </c>
      <c r="E8855" t="s">
        <v>76</v>
      </c>
      <c r="F8855">
        <v>1</v>
      </c>
    </row>
    <row r="8856" spans="1:6" x14ac:dyDescent="0.35">
      <c r="A8856" t="s">
        <v>8935</v>
      </c>
      <c r="B8856">
        <v>2002</v>
      </c>
      <c r="C8856" t="s">
        <v>54</v>
      </c>
      <c r="D8856" t="s">
        <v>117</v>
      </c>
      <c r="E8856" t="s">
        <v>76</v>
      </c>
      <c r="F8856">
        <v>0</v>
      </c>
    </row>
    <row r="8857" spans="1:6" x14ac:dyDescent="0.35">
      <c r="A8857" t="s">
        <v>8936</v>
      </c>
      <c r="B8857">
        <v>2002</v>
      </c>
      <c r="C8857" t="s">
        <v>56</v>
      </c>
      <c r="D8857" t="s">
        <v>73</v>
      </c>
      <c r="E8857" t="s">
        <v>406</v>
      </c>
      <c r="F8857">
        <v>1</v>
      </c>
    </row>
    <row r="8858" spans="1:6" x14ac:dyDescent="0.35">
      <c r="A8858" t="s">
        <v>8937</v>
      </c>
      <c r="B8858">
        <v>2002</v>
      </c>
      <c r="C8858" t="s">
        <v>56</v>
      </c>
      <c r="D8858" t="s">
        <v>117</v>
      </c>
      <c r="E8858" t="s">
        <v>406</v>
      </c>
      <c r="F8858">
        <v>1</v>
      </c>
    </row>
    <row r="8859" spans="1:6" x14ac:dyDescent="0.35">
      <c r="A8859" t="s">
        <v>8938</v>
      </c>
      <c r="B8859">
        <v>2002</v>
      </c>
      <c r="C8859" t="s">
        <v>56</v>
      </c>
      <c r="D8859" t="s">
        <v>117</v>
      </c>
      <c r="E8859" t="s">
        <v>406</v>
      </c>
      <c r="F8859">
        <v>1</v>
      </c>
    </row>
    <row r="8860" spans="1:6" x14ac:dyDescent="0.35">
      <c r="A8860" t="s">
        <v>8939</v>
      </c>
      <c r="B8860">
        <v>2002</v>
      </c>
      <c r="C8860" t="s">
        <v>56</v>
      </c>
      <c r="D8860" t="s">
        <v>117</v>
      </c>
      <c r="E8860" t="s">
        <v>406</v>
      </c>
      <c r="F8860">
        <v>1</v>
      </c>
    </row>
    <row r="8861" spans="1:6" x14ac:dyDescent="0.35">
      <c r="A8861" t="s">
        <v>8940</v>
      </c>
      <c r="B8861">
        <v>2002</v>
      </c>
      <c r="C8861" t="s">
        <v>56</v>
      </c>
      <c r="D8861" t="s">
        <v>117</v>
      </c>
      <c r="E8861" t="s">
        <v>406</v>
      </c>
      <c r="F8861">
        <v>1</v>
      </c>
    </row>
    <row r="8862" spans="1:6" x14ac:dyDescent="0.35">
      <c r="A8862" t="s">
        <v>8941</v>
      </c>
      <c r="B8862">
        <v>2002</v>
      </c>
      <c r="C8862" t="s">
        <v>56</v>
      </c>
      <c r="D8862" t="s">
        <v>117</v>
      </c>
      <c r="E8862" t="s">
        <v>406</v>
      </c>
      <c r="F8862">
        <v>1</v>
      </c>
    </row>
    <row r="8863" spans="1:6" x14ac:dyDescent="0.35">
      <c r="A8863" t="s">
        <v>8942</v>
      </c>
      <c r="B8863">
        <v>2002</v>
      </c>
      <c r="C8863" t="s">
        <v>56</v>
      </c>
      <c r="D8863" t="s">
        <v>117</v>
      </c>
      <c r="E8863" t="s">
        <v>406</v>
      </c>
      <c r="F8863">
        <v>1</v>
      </c>
    </row>
    <row r="8864" spans="1:6" x14ac:dyDescent="0.35">
      <c r="A8864" t="s">
        <v>8943</v>
      </c>
      <c r="B8864">
        <v>2002</v>
      </c>
      <c r="C8864" t="s">
        <v>56</v>
      </c>
      <c r="D8864" t="s">
        <v>117</v>
      </c>
      <c r="E8864" t="s">
        <v>406</v>
      </c>
      <c r="F8864">
        <v>1</v>
      </c>
    </row>
    <row r="8865" spans="1:6" x14ac:dyDescent="0.35">
      <c r="A8865" t="s">
        <v>8944</v>
      </c>
      <c r="B8865">
        <v>2002</v>
      </c>
      <c r="C8865" t="s">
        <v>56</v>
      </c>
      <c r="D8865" t="s">
        <v>117</v>
      </c>
      <c r="E8865" t="s">
        <v>406</v>
      </c>
      <c r="F8865">
        <v>1</v>
      </c>
    </row>
    <row r="8866" spans="1:6" x14ac:dyDescent="0.35">
      <c r="A8866" t="s">
        <v>8945</v>
      </c>
      <c r="B8866">
        <v>2002</v>
      </c>
      <c r="C8866" t="s">
        <v>56</v>
      </c>
      <c r="D8866" t="s">
        <v>73</v>
      </c>
      <c r="E8866" t="s">
        <v>406</v>
      </c>
      <c r="F8866">
        <v>1</v>
      </c>
    </row>
    <row r="8867" spans="1:6" x14ac:dyDescent="0.35">
      <c r="A8867" t="s">
        <v>8946</v>
      </c>
      <c r="B8867">
        <v>2002</v>
      </c>
      <c r="C8867" t="s">
        <v>56</v>
      </c>
      <c r="D8867" t="s">
        <v>117</v>
      </c>
      <c r="E8867" t="s">
        <v>406</v>
      </c>
      <c r="F8867">
        <v>1</v>
      </c>
    </row>
    <row r="8868" spans="1:6" x14ac:dyDescent="0.35">
      <c r="A8868" t="s">
        <v>8947</v>
      </c>
      <c r="B8868">
        <v>2002</v>
      </c>
      <c r="C8868" t="s">
        <v>56</v>
      </c>
      <c r="D8868" t="s">
        <v>73</v>
      </c>
      <c r="E8868" t="s">
        <v>406</v>
      </c>
      <c r="F8868">
        <v>1</v>
      </c>
    </row>
    <row r="8869" spans="1:6" x14ac:dyDescent="0.35">
      <c r="A8869" t="s">
        <v>8948</v>
      </c>
      <c r="B8869">
        <v>2002</v>
      </c>
      <c r="C8869" t="s">
        <v>56</v>
      </c>
      <c r="D8869" t="s">
        <v>441</v>
      </c>
      <c r="E8869" t="s">
        <v>406</v>
      </c>
      <c r="F8869">
        <v>1</v>
      </c>
    </row>
    <row r="8870" spans="1:6" x14ac:dyDescent="0.35">
      <c r="A8870" t="s">
        <v>8949</v>
      </c>
      <c r="B8870">
        <v>2002</v>
      </c>
      <c r="C8870" t="s">
        <v>56</v>
      </c>
      <c r="D8870" t="s">
        <v>73</v>
      </c>
      <c r="E8870" t="s">
        <v>406</v>
      </c>
      <c r="F8870">
        <v>1</v>
      </c>
    </row>
    <row r="8871" spans="1:6" x14ac:dyDescent="0.35">
      <c r="A8871" t="s">
        <v>8950</v>
      </c>
      <c r="B8871">
        <v>2002</v>
      </c>
      <c r="C8871" t="s">
        <v>56</v>
      </c>
      <c r="D8871" t="s">
        <v>73</v>
      </c>
      <c r="E8871" t="s">
        <v>406</v>
      </c>
      <c r="F8871">
        <v>1</v>
      </c>
    </row>
    <row r="8872" spans="1:6" x14ac:dyDescent="0.35">
      <c r="A8872" t="s">
        <v>8951</v>
      </c>
      <c r="B8872">
        <v>2002</v>
      </c>
      <c r="C8872" t="s">
        <v>56</v>
      </c>
      <c r="D8872" t="s">
        <v>73</v>
      </c>
      <c r="E8872" t="s">
        <v>406</v>
      </c>
      <c r="F8872">
        <v>1</v>
      </c>
    </row>
    <row r="8873" spans="1:6" x14ac:dyDescent="0.35">
      <c r="A8873" t="s">
        <v>8952</v>
      </c>
      <c r="B8873">
        <v>2002</v>
      </c>
      <c r="C8873" t="s">
        <v>56</v>
      </c>
      <c r="D8873" t="s">
        <v>117</v>
      </c>
      <c r="E8873" t="s">
        <v>406</v>
      </c>
      <c r="F8873">
        <v>1</v>
      </c>
    </row>
    <row r="8874" spans="1:6" x14ac:dyDescent="0.35">
      <c r="A8874" t="s">
        <v>8953</v>
      </c>
      <c r="B8874">
        <v>2002</v>
      </c>
      <c r="C8874" t="s">
        <v>56</v>
      </c>
      <c r="D8874" t="s">
        <v>117</v>
      </c>
      <c r="E8874" t="s">
        <v>406</v>
      </c>
      <c r="F8874">
        <v>1</v>
      </c>
    </row>
    <row r="8875" spans="1:6" x14ac:dyDescent="0.35">
      <c r="A8875" t="s">
        <v>8954</v>
      </c>
      <c r="B8875">
        <v>2002</v>
      </c>
      <c r="C8875" t="s">
        <v>56</v>
      </c>
      <c r="D8875" t="s">
        <v>117</v>
      </c>
      <c r="E8875" t="s">
        <v>406</v>
      </c>
      <c r="F8875">
        <v>1</v>
      </c>
    </row>
    <row r="8876" spans="1:6" x14ac:dyDescent="0.35">
      <c r="A8876" t="s">
        <v>8955</v>
      </c>
      <c r="B8876">
        <v>2002</v>
      </c>
      <c r="C8876" t="s">
        <v>56</v>
      </c>
      <c r="D8876" t="s">
        <v>117</v>
      </c>
      <c r="E8876" t="s">
        <v>406</v>
      </c>
      <c r="F8876">
        <v>1</v>
      </c>
    </row>
    <row r="8877" spans="1:6" x14ac:dyDescent="0.35">
      <c r="A8877" t="s">
        <v>8956</v>
      </c>
      <c r="B8877">
        <v>2002</v>
      </c>
      <c r="C8877" t="s">
        <v>56</v>
      </c>
      <c r="D8877" t="s">
        <v>73</v>
      </c>
      <c r="E8877" t="s">
        <v>406</v>
      </c>
      <c r="F8877">
        <v>1</v>
      </c>
    </row>
    <row r="8878" spans="1:6" x14ac:dyDescent="0.35">
      <c r="A8878" t="s">
        <v>8957</v>
      </c>
      <c r="B8878">
        <v>2002</v>
      </c>
      <c r="C8878" t="s">
        <v>56</v>
      </c>
      <c r="D8878" t="s">
        <v>117</v>
      </c>
      <c r="E8878" t="s">
        <v>406</v>
      </c>
      <c r="F8878">
        <v>1</v>
      </c>
    </row>
    <row r="8879" spans="1:6" x14ac:dyDescent="0.35">
      <c r="A8879" t="s">
        <v>8958</v>
      </c>
      <c r="B8879">
        <v>2002</v>
      </c>
      <c r="C8879" t="s">
        <v>56</v>
      </c>
      <c r="D8879" t="s">
        <v>117</v>
      </c>
      <c r="E8879" t="s">
        <v>406</v>
      </c>
      <c r="F8879">
        <v>1</v>
      </c>
    </row>
    <row r="8880" spans="1:6" x14ac:dyDescent="0.35">
      <c r="A8880" t="s">
        <v>8959</v>
      </c>
      <c r="B8880">
        <v>2002</v>
      </c>
      <c r="C8880" t="s">
        <v>55</v>
      </c>
      <c r="D8880" t="s">
        <v>73</v>
      </c>
      <c r="E8880" t="s">
        <v>406</v>
      </c>
      <c r="F8880">
        <v>1</v>
      </c>
    </row>
    <row r="8881" spans="1:6" x14ac:dyDescent="0.35">
      <c r="A8881" t="s">
        <v>8960</v>
      </c>
      <c r="B8881">
        <v>2002</v>
      </c>
      <c r="C8881" t="s">
        <v>56</v>
      </c>
      <c r="D8881" t="s">
        <v>73</v>
      </c>
      <c r="E8881" t="s">
        <v>406</v>
      </c>
      <c r="F8881">
        <v>1</v>
      </c>
    </row>
    <row r="8882" spans="1:6" x14ac:dyDescent="0.35">
      <c r="A8882" t="s">
        <v>8961</v>
      </c>
      <c r="B8882">
        <v>2002</v>
      </c>
      <c r="C8882" t="s">
        <v>56</v>
      </c>
      <c r="D8882" t="s">
        <v>73</v>
      </c>
      <c r="E8882" t="s">
        <v>406</v>
      </c>
      <c r="F8882">
        <v>1</v>
      </c>
    </row>
    <row r="8883" spans="1:6" x14ac:dyDescent="0.35">
      <c r="A8883" t="s">
        <v>8962</v>
      </c>
      <c r="B8883">
        <v>2002</v>
      </c>
      <c r="C8883" t="s">
        <v>56</v>
      </c>
      <c r="D8883" t="s">
        <v>117</v>
      </c>
      <c r="E8883" t="s">
        <v>406</v>
      </c>
      <c r="F8883">
        <v>1</v>
      </c>
    </row>
    <row r="8884" spans="1:6" x14ac:dyDescent="0.35">
      <c r="A8884" t="s">
        <v>8963</v>
      </c>
      <c r="B8884">
        <v>2002</v>
      </c>
      <c r="C8884" t="s">
        <v>56</v>
      </c>
      <c r="D8884" t="s">
        <v>73</v>
      </c>
      <c r="E8884" t="s">
        <v>406</v>
      </c>
      <c r="F8884">
        <v>1</v>
      </c>
    </row>
    <row r="8885" spans="1:6" x14ac:dyDescent="0.35">
      <c r="A8885" t="s">
        <v>8964</v>
      </c>
      <c r="B8885">
        <v>2002</v>
      </c>
      <c r="C8885" t="s">
        <v>56</v>
      </c>
      <c r="D8885" t="s">
        <v>73</v>
      </c>
      <c r="E8885" t="s">
        <v>406</v>
      </c>
      <c r="F8885">
        <v>1</v>
      </c>
    </row>
    <row r="8886" spans="1:6" x14ac:dyDescent="0.35">
      <c r="A8886" t="s">
        <v>8965</v>
      </c>
      <c r="B8886">
        <v>2002</v>
      </c>
      <c r="C8886" t="s">
        <v>56</v>
      </c>
      <c r="D8886" t="s">
        <v>117</v>
      </c>
      <c r="E8886" t="s">
        <v>406</v>
      </c>
      <c r="F8886">
        <v>1</v>
      </c>
    </row>
    <row r="8887" spans="1:6" x14ac:dyDescent="0.35">
      <c r="A8887" t="s">
        <v>8966</v>
      </c>
      <c r="B8887">
        <v>2002</v>
      </c>
      <c r="C8887" t="s">
        <v>56</v>
      </c>
      <c r="D8887" t="s">
        <v>117</v>
      </c>
      <c r="E8887" t="s">
        <v>406</v>
      </c>
      <c r="F8887">
        <v>1</v>
      </c>
    </row>
    <row r="8888" spans="1:6" x14ac:dyDescent="0.35">
      <c r="A8888" t="s">
        <v>8967</v>
      </c>
      <c r="B8888">
        <v>2002</v>
      </c>
      <c r="C8888" t="s">
        <v>56</v>
      </c>
      <c r="D8888" t="s">
        <v>117</v>
      </c>
      <c r="E8888" t="s">
        <v>406</v>
      </c>
      <c r="F8888">
        <v>1</v>
      </c>
    </row>
    <row r="8889" spans="1:6" x14ac:dyDescent="0.35">
      <c r="A8889" t="s">
        <v>8968</v>
      </c>
      <c r="B8889">
        <v>2002</v>
      </c>
      <c r="C8889" t="s">
        <v>56</v>
      </c>
      <c r="D8889" t="s">
        <v>117</v>
      </c>
      <c r="E8889" t="s">
        <v>406</v>
      </c>
      <c r="F8889">
        <v>1</v>
      </c>
    </row>
    <row r="8890" spans="1:6" x14ac:dyDescent="0.35">
      <c r="A8890" t="s">
        <v>8969</v>
      </c>
      <c r="B8890">
        <v>2002</v>
      </c>
      <c r="C8890" t="s">
        <v>56</v>
      </c>
      <c r="D8890" t="s">
        <v>73</v>
      </c>
      <c r="E8890" t="s">
        <v>406</v>
      </c>
      <c r="F8890">
        <v>1</v>
      </c>
    </row>
    <row r="8891" spans="1:6" x14ac:dyDescent="0.35">
      <c r="A8891" t="s">
        <v>8970</v>
      </c>
      <c r="B8891">
        <v>2002</v>
      </c>
      <c r="C8891" t="s">
        <v>56</v>
      </c>
      <c r="D8891" t="s">
        <v>73</v>
      </c>
      <c r="E8891" t="s">
        <v>406</v>
      </c>
      <c r="F8891">
        <v>1</v>
      </c>
    </row>
    <row r="8892" spans="1:6" x14ac:dyDescent="0.35">
      <c r="A8892" t="s">
        <v>8971</v>
      </c>
      <c r="B8892">
        <v>2002</v>
      </c>
      <c r="C8892" t="s">
        <v>56</v>
      </c>
      <c r="D8892" t="s">
        <v>73</v>
      </c>
      <c r="E8892" t="s">
        <v>406</v>
      </c>
      <c r="F8892">
        <v>1</v>
      </c>
    </row>
    <row r="8893" spans="1:6" x14ac:dyDescent="0.35">
      <c r="A8893" t="s">
        <v>8972</v>
      </c>
      <c r="B8893">
        <v>2002</v>
      </c>
      <c r="C8893" t="s">
        <v>56</v>
      </c>
      <c r="D8893" t="s">
        <v>117</v>
      </c>
      <c r="E8893" t="s">
        <v>406</v>
      </c>
      <c r="F8893">
        <v>1</v>
      </c>
    </row>
    <row r="8894" spans="1:6" x14ac:dyDescent="0.35">
      <c r="A8894" t="s">
        <v>8973</v>
      </c>
      <c r="B8894">
        <v>2002</v>
      </c>
      <c r="C8894" t="s">
        <v>56</v>
      </c>
      <c r="D8894" t="s">
        <v>117</v>
      </c>
      <c r="E8894" t="s">
        <v>406</v>
      </c>
      <c r="F8894">
        <v>1</v>
      </c>
    </row>
    <row r="8895" spans="1:6" x14ac:dyDescent="0.35">
      <c r="A8895" t="s">
        <v>8974</v>
      </c>
      <c r="B8895">
        <v>2002</v>
      </c>
      <c r="C8895" t="s">
        <v>56</v>
      </c>
      <c r="D8895" t="s">
        <v>117</v>
      </c>
      <c r="E8895" t="s">
        <v>406</v>
      </c>
      <c r="F8895">
        <v>1</v>
      </c>
    </row>
    <row r="8896" spans="1:6" x14ac:dyDescent="0.35">
      <c r="A8896" t="s">
        <v>8975</v>
      </c>
      <c r="B8896">
        <v>2002</v>
      </c>
      <c r="C8896" t="s">
        <v>56</v>
      </c>
      <c r="D8896" t="s">
        <v>117</v>
      </c>
      <c r="E8896" t="s">
        <v>406</v>
      </c>
      <c r="F8896">
        <v>1</v>
      </c>
    </row>
    <row r="8897" spans="1:6" x14ac:dyDescent="0.35">
      <c r="A8897" t="s">
        <v>8976</v>
      </c>
      <c r="B8897">
        <v>2002</v>
      </c>
      <c r="C8897" t="s">
        <v>56</v>
      </c>
      <c r="D8897" t="s">
        <v>117</v>
      </c>
      <c r="E8897" t="s">
        <v>406</v>
      </c>
      <c r="F8897">
        <v>1</v>
      </c>
    </row>
    <row r="8898" spans="1:6" x14ac:dyDescent="0.35">
      <c r="A8898" t="s">
        <v>8977</v>
      </c>
      <c r="B8898">
        <v>2002</v>
      </c>
      <c r="C8898" t="s">
        <v>56</v>
      </c>
      <c r="D8898" t="s">
        <v>73</v>
      </c>
      <c r="E8898" t="s">
        <v>406</v>
      </c>
      <c r="F8898">
        <v>1</v>
      </c>
    </row>
    <row r="8899" spans="1:6" x14ac:dyDescent="0.35">
      <c r="A8899" t="s">
        <v>8978</v>
      </c>
      <c r="B8899">
        <v>2003</v>
      </c>
      <c r="C8899" t="s">
        <v>56</v>
      </c>
      <c r="D8899" t="s">
        <v>73</v>
      </c>
      <c r="E8899" t="s">
        <v>270</v>
      </c>
      <c r="F8899">
        <v>1</v>
      </c>
    </row>
    <row r="8900" spans="1:6" x14ac:dyDescent="0.35">
      <c r="A8900" t="s">
        <v>8979</v>
      </c>
      <c r="B8900">
        <v>2003</v>
      </c>
      <c r="C8900" t="s">
        <v>56</v>
      </c>
      <c r="D8900" t="s">
        <v>117</v>
      </c>
      <c r="E8900" t="s">
        <v>270</v>
      </c>
      <c r="F8900">
        <v>1</v>
      </c>
    </row>
    <row r="8901" spans="1:6" x14ac:dyDescent="0.35">
      <c r="A8901" t="s">
        <v>8980</v>
      </c>
      <c r="B8901">
        <v>2003</v>
      </c>
      <c r="C8901" t="s">
        <v>56</v>
      </c>
      <c r="D8901" t="s">
        <v>73</v>
      </c>
      <c r="E8901" t="s">
        <v>270</v>
      </c>
      <c r="F8901">
        <v>1</v>
      </c>
    </row>
    <row r="8902" spans="1:6" x14ac:dyDescent="0.35">
      <c r="A8902" t="s">
        <v>8981</v>
      </c>
      <c r="B8902">
        <v>2003</v>
      </c>
      <c r="C8902" t="s">
        <v>56</v>
      </c>
      <c r="D8902" t="s">
        <v>73</v>
      </c>
      <c r="E8902" t="s">
        <v>270</v>
      </c>
      <c r="F8902">
        <v>1</v>
      </c>
    </row>
    <row r="8903" spans="1:6" x14ac:dyDescent="0.35">
      <c r="A8903" t="s">
        <v>8982</v>
      </c>
      <c r="B8903">
        <v>2003</v>
      </c>
      <c r="C8903" t="s">
        <v>54</v>
      </c>
      <c r="D8903" t="s">
        <v>73</v>
      </c>
      <c r="E8903" t="s">
        <v>270</v>
      </c>
      <c r="F8903">
        <v>1</v>
      </c>
    </row>
    <row r="8904" spans="1:6" x14ac:dyDescent="0.35">
      <c r="A8904" t="s">
        <v>8983</v>
      </c>
      <c r="B8904">
        <v>2003</v>
      </c>
      <c r="C8904" t="s">
        <v>56</v>
      </c>
      <c r="D8904" t="s">
        <v>73</v>
      </c>
      <c r="E8904" t="s">
        <v>270</v>
      </c>
      <c r="F8904">
        <v>1</v>
      </c>
    </row>
    <row r="8905" spans="1:6" x14ac:dyDescent="0.35">
      <c r="A8905" t="s">
        <v>8984</v>
      </c>
      <c r="B8905">
        <v>2003</v>
      </c>
      <c r="C8905" t="s">
        <v>56</v>
      </c>
      <c r="D8905" t="s">
        <v>117</v>
      </c>
      <c r="E8905" t="s">
        <v>270</v>
      </c>
      <c r="F8905">
        <v>1</v>
      </c>
    </row>
    <row r="8906" spans="1:6" x14ac:dyDescent="0.35">
      <c r="A8906" t="s">
        <v>8985</v>
      </c>
      <c r="B8906">
        <v>2003</v>
      </c>
      <c r="C8906" t="s">
        <v>56</v>
      </c>
      <c r="D8906" t="s">
        <v>117</v>
      </c>
      <c r="E8906" t="s">
        <v>270</v>
      </c>
      <c r="F8906">
        <v>1</v>
      </c>
    </row>
    <row r="8907" spans="1:6" x14ac:dyDescent="0.35">
      <c r="A8907" t="s">
        <v>8986</v>
      </c>
      <c r="B8907">
        <v>2003</v>
      </c>
      <c r="C8907" t="s">
        <v>56</v>
      </c>
      <c r="D8907" t="s">
        <v>73</v>
      </c>
      <c r="E8907" t="s">
        <v>270</v>
      </c>
      <c r="F8907">
        <v>1</v>
      </c>
    </row>
    <row r="8908" spans="1:6" x14ac:dyDescent="0.35">
      <c r="A8908" t="s">
        <v>8987</v>
      </c>
      <c r="B8908">
        <v>2003</v>
      </c>
      <c r="C8908" t="s">
        <v>56</v>
      </c>
      <c r="D8908" t="s">
        <v>117</v>
      </c>
      <c r="E8908" t="s">
        <v>270</v>
      </c>
      <c r="F8908">
        <v>1</v>
      </c>
    </row>
    <row r="8909" spans="1:6" x14ac:dyDescent="0.35">
      <c r="A8909" t="s">
        <v>8988</v>
      </c>
      <c r="B8909">
        <v>2003</v>
      </c>
      <c r="C8909" t="s">
        <v>56</v>
      </c>
      <c r="D8909" t="s">
        <v>73</v>
      </c>
      <c r="E8909" t="s">
        <v>270</v>
      </c>
      <c r="F8909">
        <v>1</v>
      </c>
    </row>
    <row r="8910" spans="1:6" x14ac:dyDescent="0.35">
      <c r="A8910" t="s">
        <v>8989</v>
      </c>
      <c r="B8910">
        <v>2003</v>
      </c>
      <c r="C8910" t="s">
        <v>56</v>
      </c>
      <c r="D8910" t="s">
        <v>441</v>
      </c>
      <c r="E8910" t="s">
        <v>74</v>
      </c>
      <c r="F8910">
        <v>1</v>
      </c>
    </row>
    <row r="8911" spans="1:6" x14ac:dyDescent="0.35">
      <c r="A8911" t="s">
        <v>8990</v>
      </c>
      <c r="B8911">
        <v>2003</v>
      </c>
      <c r="C8911" t="s">
        <v>56</v>
      </c>
      <c r="D8911" t="s">
        <v>73</v>
      </c>
      <c r="E8911" t="s">
        <v>74</v>
      </c>
      <c r="F8911">
        <v>1</v>
      </c>
    </row>
    <row r="8912" spans="1:6" x14ac:dyDescent="0.35">
      <c r="A8912" t="s">
        <v>8991</v>
      </c>
      <c r="B8912">
        <v>2003</v>
      </c>
      <c r="C8912" t="s">
        <v>56</v>
      </c>
      <c r="D8912" t="s">
        <v>117</v>
      </c>
      <c r="E8912" t="s">
        <v>74</v>
      </c>
      <c r="F8912">
        <v>1</v>
      </c>
    </row>
    <row r="8913" spans="1:6" x14ac:dyDescent="0.35">
      <c r="A8913" t="s">
        <v>8992</v>
      </c>
      <c r="B8913">
        <v>2003</v>
      </c>
      <c r="C8913" t="s">
        <v>56</v>
      </c>
      <c r="D8913" t="s">
        <v>117</v>
      </c>
      <c r="E8913" t="s">
        <v>74</v>
      </c>
      <c r="F8913">
        <v>1</v>
      </c>
    </row>
    <row r="8914" spans="1:6" x14ac:dyDescent="0.35">
      <c r="A8914" t="s">
        <v>8993</v>
      </c>
      <c r="B8914">
        <v>2003</v>
      </c>
      <c r="C8914" t="s">
        <v>56</v>
      </c>
      <c r="D8914" t="s">
        <v>117</v>
      </c>
      <c r="E8914" t="s">
        <v>74</v>
      </c>
      <c r="F8914">
        <v>1</v>
      </c>
    </row>
    <row r="8915" spans="1:6" x14ac:dyDescent="0.35">
      <c r="A8915" t="s">
        <v>8994</v>
      </c>
      <c r="B8915">
        <v>2003</v>
      </c>
      <c r="C8915" t="s">
        <v>56</v>
      </c>
      <c r="D8915" t="s">
        <v>117</v>
      </c>
      <c r="E8915" t="s">
        <v>74</v>
      </c>
      <c r="F8915">
        <v>1</v>
      </c>
    </row>
    <row r="8916" spans="1:6" x14ac:dyDescent="0.35">
      <c r="A8916" t="s">
        <v>8995</v>
      </c>
      <c r="B8916">
        <v>2003</v>
      </c>
      <c r="C8916" t="s">
        <v>56</v>
      </c>
      <c r="D8916" t="s">
        <v>117</v>
      </c>
      <c r="E8916" t="s">
        <v>74</v>
      </c>
      <c r="F8916">
        <v>1</v>
      </c>
    </row>
    <row r="8917" spans="1:6" x14ac:dyDescent="0.35">
      <c r="A8917" t="s">
        <v>8996</v>
      </c>
      <c r="B8917">
        <v>2003</v>
      </c>
      <c r="C8917" t="s">
        <v>56</v>
      </c>
      <c r="D8917" t="s">
        <v>117</v>
      </c>
      <c r="E8917" t="s">
        <v>74</v>
      </c>
      <c r="F8917">
        <v>1</v>
      </c>
    </row>
    <row r="8918" spans="1:6" x14ac:dyDescent="0.35">
      <c r="A8918" t="s">
        <v>8997</v>
      </c>
      <c r="B8918">
        <v>2003</v>
      </c>
      <c r="C8918" t="s">
        <v>56</v>
      </c>
      <c r="D8918" t="s">
        <v>117</v>
      </c>
      <c r="E8918" t="s">
        <v>74</v>
      </c>
      <c r="F8918">
        <v>1</v>
      </c>
    </row>
    <row r="8919" spans="1:6" x14ac:dyDescent="0.35">
      <c r="A8919" t="s">
        <v>8998</v>
      </c>
      <c r="B8919">
        <v>2003</v>
      </c>
      <c r="C8919" t="s">
        <v>56</v>
      </c>
      <c r="D8919" t="s">
        <v>73</v>
      </c>
      <c r="E8919" t="s">
        <v>74</v>
      </c>
      <c r="F8919">
        <v>1</v>
      </c>
    </row>
    <row r="8920" spans="1:6" x14ac:dyDescent="0.35">
      <c r="A8920" t="s">
        <v>8999</v>
      </c>
      <c r="B8920">
        <v>2003</v>
      </c>
      <c r="C8920" t="s">
        <v>56</v>
      </c>
      <c r="D8920" t="s">
        <v>117</v>
      </c>
      <c r="E8920" t="s">
        <v>74</v>
      </c>
      <c r="F8920">
        <v>1</v>
      </c>
    </row>
    <row r="8921" spans="1:6" x14ac:dyDescent="0.35">
      <c r="A8921" t="s">
        <v>9000</v>
      </c>
      <c r="B8921">
        <v>2003</v>
      </c>
      <c r="C8921" t="s">
        <v>56</v>
      </c>
      <c r="D8921" t="s">
        <v>117</v>
      </c>
      <c r="E8921" t="s">
        <v>74</v>
      </c>
      <c r="F8921">
        <v>1</v>
      </c>
    </row>
    <row r="8922" spans="1:6" x14ac:dyDescent="0.35">
      <c r="A8922" t="s">
        <v>9001</v>
      </c>
      <c r="B8922">
        <v>2003</v>
      </c>
      <c r="C8922" t="s">
        <v>56</v>
      </c>
      <c r="D8922" t="s">
        <v>117</v>
      </c>
      <c r="E8922" t="s">
        <v>74</v>
      </c>
      <c r="F8922">
        <v>1</v>
      </c>
    </row>
    <row r="8923" spans="1:6" x14ac:dyDescent="0.35">
      <c r="A8923" t="s">
        <v>9002</v>
      </c>
      <c r="B8923">
        <v>2003</v>
      </c>
      <c r="C8923" t="s">
        <v>56</v>
      </c>
      <c r="D8923" t="s">
        <v>117</v>
      </c>
      <c r="E8923" t="s">
        <v>74</v>
      </c>
      <c r="F8923">
        <v>1</v>
      </c>
    </row>
    <row r="8924" spans="1:6" x14ac:dyDescent="0.35">
      <c r="A8924" t="s">
        <v>9003</v>
      </c>
      <c r="B8924">
        <v>2003</v>
      </c>
      <c r="C8924" t="s">
        <v>56</v>
      </c>
      <c r="D8924" t="s">
        <v>73</v>
      </c>
      <c r="E8924" t="s">
        <v>74</v>
      </c>
      <c r="F8924">
        <v>1</v>
      </c>
    </row>
    <row r="8925" spans="1:6" x14ac:dyDescent="0.35">
      <c r="A8925" t="s">
        <v>9004</v>
      </c>
      <c r="B8925">
        <v>2003</v>
      </c>
      <c r="C8925" t="s">
        <v>55</v>
      </c>
      <c r="D8925" t="s">
        <v>73</v>
      </c>
      <c r="E8925" t="s">
        <v>74</v>
      </c>
      <c r="F8925">
        <v>1</v>
      </c>
    </row>
    <row r="8926" spans="1:6" x14ac:dyDescent="0.35">
      <c r="A8926" t="s">
        <v>9005</v>
      </c>
      <c r="B8926">
        <v>2003</v>
      </c>
      <c r="C8926" t="s">
        <v>56</v>
      </c>
      <c r="D8926" t="s">
        <v>73</v>
      </c>
      <c r="E8926" t="s">
        <v>74</v>
      </c>
      <c r="F8926">
        <v>1</v>
      </c>
    </row>
    <row r="8927" spans="1:6" x14ac:dyDescent="0.35">
      <c r="A8927" t="s">
        <v>9006</v>
      </c>
      <c r="B8927">
        <v>2003</v>
      </c>
      <c r="C8927" t="s">
        <v>54</v>
      </c>
      <c r="D8927" t="s">
        <v>73</v>
      </c>
      <c r="E8927" t="s">
        <v>74</v>
      </c>
      <c r="F8927">
        <v>1</v>
      </c>
    </row>
    <row r="8928" spans="1:6" x14ac:dyDescent="0.35">
      <c r="A8928" t="s">
        <v>9007</v>
      </c>
      <c r="B8928">
        <v>2003</v>
      </c>
      <c r="C8928" t="s">
        <v>56</v>
      </c>
      <c r="D8928" t="s">
        <v>73</v>
      </c>
      <c r="E8928" t="s">
        <v>74</v>
      </c>
      <c r="F8928">
        <v>1</v>
      </c>
    </row>
    <row r="8929" spans="1:6" x14ac:dyDescent="0.35">
      <c r="A8929" t="s">
        <v>9008</v>
      </c>
      <c r="B8929">
        <v>2003</v>
      </c>
      <c r="C8929" t="s">
        <v>56</v>
      </c>
      <c r="D8929" t="s">
        <v>73</v>
      </c>
      <c r="E8929" t="s">
        <v>74</v>
      </c>
      <c r="F8929">
        <v>1</v>
      </c>
    </row>
    <row r="8930" spans="1:6" x14ac:dyDescent="0.35">
      <c r="A8930" t="s">
        <v>9009</v>
      </c>
      <c r="B8930">
        <v>2003</v>
      </c>
      <c r="C8930" t="s">
        <v>56</v>
      </c>
      <c r="D8930" t="s">
        <v>73</v>
      </c>
      <c r="E8930" t="s">
        <v>74</v>
      </c>
      <c r="F8930">
        <v>1</v>
      </c>
    </row>
    <row r="8931" spans="1:6" x14ac:dyDescent="0.35">
      <c r="A8931" t="s">
        <v>9010</v>
      </c>
      <c r="B8931">
        <v>2003</v>
      </c>
      <c r="C8931" t="s">
        <v>56</v>
      </c>
      <c r="D8931" t="s">
        <v>73</v>
      </c>
      <c r="E8931" t="s">
        <v>74</v>
      </c>
      <c r="F8931">
        <v>1</v>
      </c>
    </row>
    <row r="8932" spans="1:6" x14ac:dyDescent="0.35">
      <c r="A8932" t="s">
        <v>9011</v>
      </c>
      <c r="B8932">
        <v>2003</v>
      </c>
      <c r="C8932" t="s">
        <v>56</v>
      </c>
      <c r="D8932" t="s">
        <v>73</v>
      </c>
      <c r="E8932" t="s">
        <v>74</v>
      </c>
      <c r="F8932">
        <v>1</v>
      </c>
    </row>
    <row r="8933" spans="1:6" x14ac:dyDescent="0.35">
      <c r="A8933" t="s">
        <v>9012</v>
      </c>
      <c r="B8933">
        <v>2003</v>
      </c>
      <c r="C8933" t="s">
        <v>56</v>
      </c>
      <c r="D8933" t="s">
        <v>73</v>
      </c>
      <c r="E8933" t="s">
        <v>74</v>
      </c>
      <c r="F8933">
        <v>1</v>
      </c>
    </row>
    <row r="8934" spans="1:6" x14ac:dyDescent="0.35">
      <c r="A8934" t="s">
        <v>9013</v>
      </c>
      <c r="B8934">
        <v>2003</v>
      </c>
      <c r="C8934" t="s">
        <v>56</v>
      </c>
      <c r="D8934" t="s">
        <v>73</v>
      </c>
      <c r="E8934" t="s">
        <v>74</v>
      </c>
      <c r="F8934">
        <v>1</v>
      </c>
    </row>
    <row r="8935" spans="1:6" x14ac:dyDescent="0.35">
      <c r="A8935" t="s">
        <v>9014</v>
      </c>
      <c r="B8935">
        <v>2003</v>
      </c>
      <c r="C8935" t="s">
        <v>54</v>
      </c>
      <c r="D8935" t="s">
        <v>73</v>
      </c>
      <c r="E8935" t="s">
        <v>74</v>
      </c>
      <c r="F8935">
        <v>1</v>
      </c>
    </row>
    <row r="8936" spans="1:6" x14ac:dyDescent="0.35">
      <c r="A8936" t="s">
        <v>9015</v>
      </c>
      <c r="B8936">
        <v>2003</v>
      </c>
      <c r="C8936" t="s">
        <v>54</v>
      </c>
      <c r="D8936" t="s">
        <v>73</v>
      </c>
      <c r="E8936" t="s">
        <v>74</v>
      </c>
      <c r="F8936">
        <v>1</v>
      </c>
    </row>
    <row r="8937" spans="1:6" x14ac:dyDescent="0.35">
      <c r="A8937" t="s">
        <v>9016</v>
      </c>
      <c r="B8937">
        <v>2003</v>
      </c>
      <c r="C8937" t="s">
        <v>54</v>
      </c>
      <c r="D8937" t="s">
        <v>73</v>
      </c>
      <c r="E8937" t="s">
        <v>406</v>
      </c>
      <c r="F8937">
        <v>1</v>
      </c>
    </row>
    <row r="8938" spans="1:6" x14ac:dyDescent="0.35">
      <c r="A8938" t="s">
        <v>9017</v>
      </c>
      <c r="B8938">
        <v>2003</v>
      </c>
      <c r="C8938" t="s">
        <v>55</v>
      </c>
      <c r="D8938" t="s">
        <v>73</v>
      </c>
      <c r="E8938" t="s">
        <v>406</v>
      </c>
      <c r="F8938">
        <v>1</v>
      </c>
    </row>
    <row r="8939" spans="1:6" x14ac:dyDescent="0.35">
      <c r="A8939" t="s">
        <v>9018</v>
      </c>
      <c r="B8939">
        <v>2003</v>
      </c>
      <c r="C8939" t="s">
        <v>56</v>
      </c>
      <c r="D8939" t="s">
        <v>73</v>
      </c>
      <c r="E8939" t="s">
        <v>74</v>
      </c>
      <c r="F8939">
        <v>1</v>
      </c>
    </row>
    <row r="8940" spans="1:6" x14ac:dyDescent="0.35">
      <c r="A8940" t="s">
        <v>9019</v>
      </c>
      <c r="B8940">
        <v>2003</v>
      </c>
      <c r="C8940" t="s">
        <v>56</v>
      </c>
      <c r="D8940" t="s">
        <v>73</v>
      </c>
      <c r="E8940" t="s">
        <v>74</v>
      </c>
      <c r="F8940">
        <v>1</v>
      </c>
    </row>
    <row r="8941" spans="1:6" x14ac:dyDescent="0.35">
      <c r="A8941" t="s">
        <v>9020</v>
      </c>
      <c r="B8941">
        <v>2003</v>
      </c>
      <c r="C8941" t="s">
        <v>56</v>
      </c>
      <c r="D8941" t="s">
        <v>73</v>
      </c>
      <c r="E8941" t="s">
        <v>74</v>
      </c>
      <c r="F8941">
        <v>1</v>
      </c>
    </row>
    <row r="8942" spans="1:6" x14ac:dyDescent="0.35">
      <c r="A8942" t="s">
        <v>9021</v>
      </c>
      <c r="B8942">
        <v>2003</v>
      </c>
      <c r="C8942" t="s">
        <v>56</v>
      </c>
      <c r="D8942" t="s">
        <v>73</v>
      </c>
      <c r="E8942" t="s">
        <v>74</v>
      </c>
      <c r="F8942">
        <v>1</v>
      </c>
    </row>
    <row r="8943" spans="1:6" x14ac:dyDescent="0.35">
      <c r="A8943" t="s">
        <v>9022</v>
      </c>
      <c r="B8943">
        <v>2003</v>
      </c>
      <c r="C8943" t="s">
        <v>56</v>
      </c>
      <c r="D8943" t="s">
        <v>73</v>
      </c>
      <c r="E8943" t="s">
        <v>74</v>
      </c>
      <c r="F8943">
        <v>1</v>
      </c>
    </row>
    <row r="8944" spans="1:6" x14ac:dyDescent="0.35">
      <c r="A8944" t="s">
        <v>9023</v>
      </c>
      <c r="B8944">
        <v>2003</v>
      </c>
      <c r="C8944" t="s">
        <v>56</v>
      </c>
      <c r="D8944" t="s">
        <v>73</v>
      </c>
      <c r="E8944" t="s">
        <v>74</v>
      </c>
      <c r="F8944">
        <v>1</v>
      </c>
    </row>
    <row r="8945" spans="1:6" x14ac:dyDescent="0.35">
      <c r="A8945" t="s">
        <v>9024</v>
      </c>
      <c r="B8945">
        <v>2003</v>
      </c>
      <c r="C8945" t="s">
        <v>56</v>
      </c>
      <c r="D8945" t="s">
        <v>117</v>
      </c>
      <c r="E8945" t="s">
        <v>74</v>
      </c>
      <c r="F8945">
        <v>1</v>
      </c>
    </row>
    <row r="8946" spans="1:6" x14ac:dyDescent="0.35">
      <c r="A8946" t="s">
        <v>9025</v>
      </c>
      <c r="B8946">
        <v>2003</v>
      </c>
      <c r="C8946" t="s">
        <v>54</v>
      </c>
      <c r="D8946" t="s">
        <v>73</v>
      </c>
      <c r="E8946" t="s">
        <v>406</v>
      </c>
      <c r="F8946">
        <v>1</v>
      </c>
    </row>
    <row r="8947" spans="1:6" x14ac:dyDescent="0.35">
      <c r="A8947" t="s">
        <v>9026</v>
      </c>
      <c r="B8947">
        <v>2003</v>
      </c>
      <c r="C8947" t="s">
        <v>55</v>
      </c>
      <c r="D8947" t="s">
        <v>73</v>
      </c>
      <c r="E8947" t="s">
        <v>74</v>
      </c>
      <c r="F8947">
        <v>1</v>
      </c>
    </row>
    <row r="8948" spans="1:6" x14ac:dyDescent="0.35">
      <c r="A8948" t="s">
        <v>9027</v>
      </c>
      <c r="B8948">
        <v>2003</v>
      </c>
      <c r="C8948" t="s">
        <v>56</v>
      </c>
      <c r="D8948" t="s">
        <v>117</v>
      </c>
      <c r="E8948" t="s">
        <v>74</v>
      </c>
      <c r="F8948">
        <v>1</v>
      </c>
    </row>
    <row r="8949" spans="1:6" x14ac:dyDescent="0.35">
      <c r="A8949" t="s">
        <v>9028</v>
      </c>
      <c r="B8949">
        <v>2003</v>
      </c>
      <c r="C8949" t="s">
        <v>56</v>
      </c>
      <c r="D8949" t="s">
        <v>73</v>
      </c>
      <c r="E8949" t="s">
        <v>406</v>
      </c>
      <c r="F8949">
        <v>1</v>
      </c>
    </row>
    <row r="8950" spans="1:6" x14ac:dyDescent="0.35">
      <c r="A8950" t="s">
        <v>9029</v>
      </c>
      <c r="B8950">
        <v>2003</v>
      </c>
      <c r="C8950" t="s">
        <v>56</v>
      </c>
      <c r="D8950" t="s">
        <v>73</v>
      </c>
      <c r="E8950" t="s">
        <v>406</v>
      </c>
      <c r="F8950">
        <v>1</v>
      </c>
    </row>
    <row r="8951" spans="1:6" x14ac:dyDescent="0.35">
      <c r="A8951" t="s">
        <v>9030</v>
      </c>
      <c r="B8951">
        <v>2003</v>
      </c>
      <c r="C8951" t="s">
        <v>56</v>
      </c>
      <c r="D8951" t="s">
        <v>73</v>
      </c>
      <c r="E8951" t="s">
        <v>406</v>
      </c>
      <c r="F8951">
        <v>1</v>
      </c>
    </row>
    <row r="8952" spans="1:6" x14ac:dyDescent="0.35">
      <c r="A8952" t="s">
        <v>9031</v>
      </c>
      <c r="B8952">
        <v>2003</v>
      </c>
      <c r="C8952" t="s">
        <v>56</v>
      </c>
      <c r="D8952" t="s">
        <v>73</v>
      </c>
      <c r="E8952" t="s">
        <v>406</v>
      </c>
      <c r="F8952">
        <v>1</v>
      </c>
    </row>
    <row r="8953" spans="1:6" x14ac:dyDescent="0.35">
      <c r="A8953" t="s">
        <v>9032</v>
      </c>
      <c r="B8953">
        <v>2003</v>
      </c>
      <c r="C8953" t="s">
        <v>56</v>
      </c>
      <c r="D8953" t="s">
        <v>73</v>
      </c>
      <c r="E8953" t="s">
        <v>406</v>
      </c>
      <c r="F8953">
        <v>1</v>
      </c>
    </row>
    <row r="8954" spans="1:6" x14ac:dyDescent="0.35">
      <c r="A8954" t="s">
        <v>9033</v>
      </c>
      <c r="B8954">
        <v>2003</v>
      </c>
      <c r="C8954" t="s">
        <v>56</v>
      </c>
      <c r="D8954" t="s">
        <v>117</v>
      </c>
      <c r="E8954" t="s">
        <v>74</v>
      </c>
      <c r="F8954">
        <v>1</v>
      </c>
    </row>
    <row r="8955" spans="1:6" x14ac:dyDescent="0.35">
      <c r="A8955" t="s">
        <v>9034</v>
      </c>
      <c r="B8955">
        <v>2003</v>
      </c>
      <c r="C8955" t="s">
        <v>56</v>
      </c>
      <c r="D8955" t="s">
        <v>117</v>
      </c>
      <c r="E8955" t="s">
        <v>74</v>
      </c>
      <c r="F8955">
        <v>1</v>
      </c>
    </row>
    <row r="8956" spans="1:6" x14ac:dyDescent="0.35">
      <c r="A8956" t="s">
        <v>9035</v>
      </c>
      <c r="B8956">
        <v>2003</v>
      </c>
      <c r="C8956" t="s">
        <v>56</v>
      </c>
      <c r="D8956" t="s">
        <v>117</v>
      </c>
      <c r="E8956" t="s">
        <v>74</v>
      </c>
      <c r="F8956">
        <v>1</v>
      </c>
    </row>
    <row r="8957" spans="1:6" x14ac:dyDescent="0.35">
      <c r="A8957" t="s">
        <v>9036</v>
      </c>
      <c r="B8957">
        <v>2003</v>
      </c>
      <c r="C8957" t="s">
        <v>56</v>
      </c>
      <c r="D8957" t="s">
        <v>117</v>
      </c>
      <c r="E8957" t="s">
        <v>74</v>
      </c>
      <c r="F8957">
        <v>1</v>
      </c>
    </row>
    <row r="8958" spans="1:6" x14ac:dyDescent="0.35">
      <c r="A8958" t="s">
        <v>9037</v>
      </c>
      <c r="B8958">
        <v>2003</v>
      </c>
      <c r="C8958" t="s">
        <v>56</v>
      </c>
      <c r="D8958" t="s">
        <v>117</v>
      </c>
      <c r="E8958" t="s">
        <v>74</v>
      </c>
      <c r="F8958">
        <v>1</v>
      </c>
    </row>
    <row r="8959" spans="1:6" x14ac:dyDescent="0.35">
      <c r="A8959" t="s">
        <v>9038</v>
      </c>
      <c r="B8959">
        <v>2003</v>
      </c>
      <c r="C8959" t="s">
        <v>56</v>
      </c>
      <c r="D8959" t="s">
        <v>117</v>
      </c>
      <c r="E8959" t="s">
        <v>74</v>
      </c>
      <c r="F8959">
        <v>1</v>
      </c>
    </row>
    <row r="8960" spans="1:6" x14ac:dyDescent="0.35">
      <c r="A8960" t="s">
        <v>9039</v>
      </c>
      <c r="B8960">
        <v>2003</v>
      </c>
      <c r="C8960" t="s">
        <v>56</v>
      </c>
      <c r="D8960" t="s">
        <v>117</v>
      </c>
      <c r="E8960" t="s">
        <v>74</v>
      </c>
      <c r="F8960">
        <v>1</v>
      </c>
    </row>
    <row r="8961" spans="1:6" x14ac:dyDescent="0.35">
      <c r="A8961" t="s">
        <v>9040</v>
      </c>
      <c r="B8961">
        <v>2003</v>
      </c>
      <c r="C8961" t="s">
        <v>56</v>
      </c>
      <c r="D8961" t="s">
        <v>73</v>
      </c>
      <c r="E8961" t="s">
        <v>74</v>
      </c>
      <c r="F8961">
        <v>1</v>
      </c>
    </row>
    <row r="8962" spans="1:6" x14ac:dyDescent="0.35">
      <c r="A8962" t="s">
        <v>9041</v>
      </c>
      <c r="B8962">
        <v>2003</v>
      </c>
      <c r="C8962" t="s">
        <v>56</v>
      </c>
      <c r="D8962" t="s">
        <v>117</v>
      </c>
      <c r="E8962" t="s">
        <v>74</v>
      </c>
      <c r="F8962">
        <v>1</v>
      </c>
    </row>
    <row r="8963" spans="1:6" x14ac:dyDescent="0.35">
      <c r="A8963" t="s">
        <v>9042</v>
      </c>
      <c r="B8963">
        <v>2003</v>
      </c>
      <c r="C8963" t="s">
        <v>56</v>
      </c>
      <c r="D8963" t="s">
        <v>73</v>
      </c>
      <c r="E8963" t="s">
        <v>74</v>
      </c>
      <c r="F8963">
        <v>1</v>
      </c>
    </row>
    <row r="8964" spans="1:6" x14ac:dyDescent="0.35">
      <c r="A8964" t="s">
        <v>9043</v>
      </c>
      <c r="B8964">
        <v>2003</v>
      </c>
      <c r="C8964" t="s">
        <v>56</v>
      </c>
      <c r="D8964" t="s">
        <v>117</v>
      </c>
      <c r="E8964" t="s">
        <v>74</v>
      </c>
      <c r="F8964">
        <v>1</v>
      </c>
    </row>
    <row r="8965" spans="1:6" x14ac:dyDescent="0.35">
      <c r="A8965" t="s">
        <v>9044</v>
      </c>
      <c r="B8965">
        <v>2003</v>
      </c>
      <c r="C8965" t="s">
        <v>56</v>
      </c>
      <c r="D8965" t="s">
        <v>117</v>
      </c>
      <c r="E8965" t="s">
        <v>74</v>
      </c>
      <c r="F8965">
        <v>1</v>
      </c>
    </row>
    <row r="8966" spans="1:6" x14ac:dyDescent="0.35">
      <c r="A8966" t="s">
        <v>9045</v>
      </c>
      <c r="B8966">
        <v>2003</v>
      </c>
      <c r="C8966" t="s">
        <v>56</v>
      </c>
      <c r="D8966" t="s">
        <v>117</v>
      </c>
      <c r="E8966" t="s">
        <v>74</v>
      </c>
      <c r="F8966">
        <v>1</v>
      </c>
    </row>
    <row r="8967" spans="1:6" x14ac:dyDescent="0.35">
      <c r="A8967" t="s">
        <v>9046</v>
      </c>
      <c r="B8967">
        <v>2003</v>
      </c>
      <c r="C8967" t="s">
        <v>56</v>
      </c>
      <c r="D8967" t="s">
        <v>117</v>
      </c>
      <c r="E8967" t="s">
        <v>74</v>
      </c>
      <c r="F8967">
        <v>1</v>
      </c>
    </row>
    <row r="8968" spans="1:6" x14ac:dyDescent="0.35">
      <c r="A8968" t="s">
        <v>9047</v>
      </c>
      <c r="B8968">
        <v>2003</v>
      </c>
      <c r="C8968" t="s">
        <v>56</v>
      </c>
      <c r="D8968" t="s">
        <v>73</v>
      </c>
      <c r="E8968" t="s">
        <v>74</v>
      </c>
      <c r="F8968">
        <v>1</v>
      </c>
    </row>
    <row r="8969" spans="1:6" x14ac:dyDescent="0.35">
      <c r="A8969" t="s">
        <v>9048</v>
      </c>
      <c r="B8969">
        <v>2003</v>
      </c>
      <c r="C8969" t="s">
        <v>56</v>
      </c>
      <c r="D8969" t="s">
        <v>117</v>
      </c>
      <c r="E8969" t="s">
        <v>74</v>
      </c>
      <c r="F8969">
        <v>1</v>
      </c>
    </row>
    <row r="8970" spans="1:6" x14ac:dyDescent="0.35">
      <c r="A8970" t="s">
        <v>9049</v>
      </c>
      <c r="B8970">
        <v>2003</v>
      </c>
      <c r="C8970" t="s">
        <v>56</v>
      </c>
      <c r="D8970" t="s">
        <v>117</v>
      </c>
      <c r="E8970" t="s">
        <v>74</v>
      </c>
      <c r="F8970">
        <v>1</v>
      </c>
    </row>
    <row r="8971" spans="1:6" x14ac:dyDescent="0.35">
      <c r="A8971" t="s">
        <v>9050</v>
      </c>
      <c r="B8971">
        <v>2003</v>
      </c>
      <c r="C8971" t="s">
        <v>56</v>
      </c>
      <c r="D8971" t="s">
        <v>73</v>
      </c>
      <c r="E8971" t="s">
        <v>74</v>
      </c>
      <c r="F8971">
        <v>1</v>
      </c>
    </row>
    <row r="8972" spans="1:6" x14ac:dyDescent="0.35">
      <c r="A8972" t="s">
        <v>9051</v>
      </c>
      <c r="B8972">
        <v>2003</v>
      </c>
      <c r="C8972" t="s">
        <v>56</v>
      </c>
      <c r="D8972" t="s">
        <v>73</v>
      </c>
      <c r="E8972" t="s">
        <v>74</v>
      </c>
      <c r="F8972">
        <v>1</v>
      </c>
    </row>
    <row r="8973" spans="1:6" x14ac:dyDescent="0.35">
      <c r="A8973" t="s">
        <v>9052</v>
      </c>
      <c r="B8973">
        <v>2003</v>
      </c>
      <c r="C8973" t="s">
        <v>56</v>
      </c>
      <c r="D8973" t="s">
        <v>73</v>
      </c>
      <c r="E8973" t="s">
        <v>74</v>
      </c>
      <c r="F8973">
        <v>1</v>
      </c>
    </row>
    <row r="8974" spans="1:6" x14ac:dyDescent="0.35">
      <c r="A8974" t="s">
        <v>9053</v>
      </c>
      <c r="B8974">
        <v>2003</v>
      </c>
      <c r="C8974" t="s">
        <v>56</v>
      </c>
      <c r="D8974" t="s">
        <v>73</v>
      </c>
      <c r="E8974" t="s">
        <v>74</v>
      </c>
      <c r="F8974">
        <v>1</v>
      </c>
    </row>
    <row r="8975" spans="1:6" x14ac:dyDescent="0.35">
      <c r="A8975" t="s">
        <v>9054</v>
      </c>
      <c r="B8975">
        <v>2003</v>
      </c>
      <c r="C8975" t="s">
        <v>54</v>
      </c>
      <c r="D8975" t="s">
        <v>73</v>
      </c>
      <c r="E8975" t="s">
        <v>406</v>
      </c>
      <c r="F8975">
        <v>1</v>
      </c>
    </row>
    <row r="8976" spans="1:6" x14ac:dyDescent="0.35">
      <c r="A8976" t="s">
        <v>9055</v>
      </c>
      <c r="B8976">
        <v>2003</v>
      </c>
      <c r="C8976" t="s">
        <v>56</v>
      </c>
      <c r="D8976" t="s">
        <v>73</v>
      </c>
      <c r="E8976" t="s">
        <v>406</v>
      </c>
      <c r="F8976">
        <v>1</v>
      </c>
    </row>
    <row r="8977" spans="1:6" x14ac:dyDescent="0.35">
      <c r="A8977" t="s">
        <v>9056</v>
      </c>
      <c r="B8977">
        <v>2003</v>
      </c>
      <c r="C8977" t="s">
        <v>55</v>
      </c>
      <c r="D8977" t="s">
        <v>73</v>
      </c>
      <c r="E8977" t="s">
        <v>74</v>
      </c>
      <c r="F8977">
        <v>1</v>
      </c>
    </row>
    <row r="8978" spans="1:6" x14ac:dyDescent="0.35">
      <c r="A8978" t="s">
        <v>9057</v>
      </c>
      <c r="B8978">
        <v>2003</v>
      </c>
      <c r="C8978" t="s">
        <v>54</v>
      </c>
      <c r="D8978" t="s">
        <v>117</v>
      </c>
      <c r="E8978" t="s">
        <v>74</v>
      </c>
      <c r="F8978">
        <v>0</v>
      </c>
    </row>
    <row r="8979" spans="1:6" x14ac:dyDescent="0.35">
      <c r="A8979" t="s">
        <v>9058</v>
      </c>
      <c r="B8979">
        <v>2003</v>
      </c>
      <c r="C8979" t="s">
        <v>56</v>
      </c>
      <c r="D8979" t="s">
        <v>73</v>
      </c>
      <c r="E8979" t="s">
        <v>74</v>
      </c>
      <c r="F8979">
        <v>1</v>
      </c>
    </row>
    <row r="8980" spans="1:6" x14ac:dyDescent="0.35">
      <c r="A8980" t="s">
        <v>9059</v>
      </c>
      <c r="B8980">
        <v>2003</v>
      </c>
      <c r="C8980" t="s">
        <v>54</v>
      </c>
      <c r="D8980" t="s">
        <v>73</v>
      </c>
      <c r="E8980" t="s">
        <v>74</v>
      </c>
      <c r="F8980">
        <v>1</v>
      </c>
    </row>
    <row r="8981" spans="1:6" x14ac:dyDescent="0.35">
      <c r="A8981" t="s">
        <v>9060</v>
      </c>
      <c r="B8981">
        <v>2003</v>
      </c>
      <c r="C8981" t="s">
        <v>54</v>
      </c>
      <c r="D8981" t="s">
        <v>73</v>
      </c>
      <c r="E8981" t="s">
        <v>74</v>
      </c>
      <c r="F8981">
        <v>1</v>
      </c>
    </row>
    <row r="8982" spans="1:6" x14ac:dyDescent="0.35">
      <c r="A8982" t="s">
        <v>9061</v>
      </c>
      <c r="B8982">
        <v>2003</v>
      </c>
      <c r="C8982" t="s">
        <v>54</v>
      </c>
      <c r="D8982" t="s">
        <v>73</v>
      </c>
      <c r="E8982" t="s">
        <v>484</v>
      </c>
      <c r="F8982">
        <v>1</v>
      </c>
    </row>
    <row r="8983" spans="1:6" x14ac:dyDescent="0.35">
      <c r="A8983" t="s">
        <v>9062</v>
      </c>
      <c r="B8983">
        <v>2003</v>
      </c>
      <c r="C8983" t="s">
        <v>56</v>
      </c>
      <c r="D8983" t="s">
        <v>73</v>
      </c>
      <c r="E8983" t="s">
        <v>484</v>
      </c>
      <c r="F8983">
        <v>1</v>
      </c>
    </row>
    <row r="8984" spans="1:6" x14ac:dyDescent="0.35">
      <c r="A8984" t="s">
        <v>9063</v>
      </c>
      <c r="B8984">
        <v>2003</v>
      </c>
      <c r="C8984" t="s">
        <v>56</v>
      </c>
      <c r="D8984" t="s">
        <v>117</v>
      </c>
      <c r="E8984" t="s">
        <v>484</v>
      </c>
      <c r="F8984">
        <v>1</v>
      </c>
    </row>
    <row r="8985" spans="1:6" x14ac:dyDescent="0.35">
      <c r="A8985" t="s">
        <v>9064</v>
      </c>
      <c r="B8985">
        <v>2003</v>
      </c>
      <c r="C8985" t="s">
        <v>56</v>
      </c>
      <c r="D8985" t="s">
        <v>117</v>
      </c>
      <c r="E8985" t="s">
        <v>484</v>
      </c>
      <c r="F8985">
        <v>1</v>
      </c>
    </row>
    <row r="8986" spans="1:6" x14ac:dyDescent="0.35">
      <c r="A8986" t="s">
        <v>9065</v>
      </c>
      <c r="B8986">
        <v>2003</v>
      </c>
      <c r="C8986" t="s">
        <v>56</v>
      </c>
      <c r="D8986" t="s">
        <v>73</v>
      </c>
      <c r="E8986" t="s">
        <v>484</v>
      </c>
      <c r="F8986">
        <v>1</v>
      </c>
    </row>
    <row r="8987" spans="1:6" x14ac:dyDescent="0.35">
      <c r="A8987" t="s">
        <v>9066</v>
      </c>
      <c r="B8987">
        <v>2003</v>
      </c>
      <c r="C8987" t="s">
        <v>55</v>
      </c>
      <c r="D8987" t="s">
        <v>117</v>
      </c>
      <c r="E8987" t="s">
        <v>484</v>
      </c>
      <c r="F8987">
        <v>0</v>
      </c>
    </row>
    <row r="8988" spans="1:6" x14ac:dyDescent="0.35">
      <c r="A8988" t="s">
        <v>9067</v>
      </c>
      <c r="B8988">
        <v>2003</v>
      </c>
      <c r="C8988" t="s">
        <v>55</v>
      </c>
      <c r="D8988" t="s">
        <v>117</v>
      </c>
      <c r="E8988" t="s">
        <v>484</v>
      </c>
      <c r="F8988">
        <v>0</v>
      </c>
    </row>
    <row r="8989" spans="1:6" x14ac:dyDescent="0.35">
      <c r="A8989" t="s">
        <v>9068</v>
      </c>
      <c r="B8989">
        <v>2003</v>
      </c>
      <c r="C8989" t="s">
        <v>56</v>
      </c>
      <c r="D8989" t="s">
        <v>117</v>
      </c>
      <c r="E8989" t="s">
        <v>484</v>
      </c>
      <c r="F8989">
        <v>1</v>
      </c>
    </row>
    <row r="8990" spans="1:6" x14ac:dyDescent="0.35">
      <c r="A8990" t="s">
        <v>9069</v>
      </c>
      <c r="B8990">
        <v>2003</v>
      </c>
      <c r="C8990" t="s">
        <v>56</v>
      </c>
      <c r="D8990" t="s">
        <v>117</v>
      </c>
      <c r="E8990" t="s">
        <v>484</v>
      </c>
      <c r="F8990">
        <v>1</v>
      </c>
    </row>
    <row r="8991" spans="1:6" x14ac:dyDescent="0.35">
      <c r="A8991" t="s">
        <v>9070</v>
      </c>
      <c r="B8991">
        <v>2003</v>
      </c>
      <c r="C8991" t="s">
        <v>56</v>
      </c>
      <c r="D8991" t="s">
        <v>73</v>
      </c>
      <c r="E8991" t="s">
        <v>484</v>
      </c>
      <c r="F8991">
        <v>1</v>
      </c>
    </row>
    <row r="8992" spans="1:6" x14ac:dyDescent="0.35">
      <c r="A8992" t="s">
        <v>9071</v>
      </c>
      <c r="B8992">
        <v>2003</v>
      </c>
      <c r="C8992" t="s">
        <v>56</v>
      </c>
      <c r="D8992" t="s">
        <v>441</v>
      </c>
      <c r="E8992" t="s">
        <v>484</v>
      </c>
      <c r="F8992">
        <v>1</v>
      </c>
    </row>
    <row r="8993" spans="1:6" x14ac:dyDescent="0.35">
      <c r="A8993" t="s">
        <v>9072</v>
      </c>
      <c r="B8993">
        <v>2003</v>
      </c>
      <c r="C8993" t="s">
        <v>56</v>
      </c>
      <c r="D8993" t="s">
        <v>73</v>
      </c>
      <c r="E8993" t="s">
        <v>484</v>
      </c>
      <c r="F8993">
        <v>1</v>
      </c>
    </row>
    <row r="8994" spans="1:6" x14ac:dyDescent="0.35">
      <c r="A8994" t="s">
        <v>9073</v>
      </c>
      <c r="B8994">
        <v>2003</v>
      </c>
      <c r="C8994" t="s">
        <v>56</v>
      </c>
      <c r="D8994" t="s">
        <v>73</v>
      </c>
      <c r="E8994" t="s">
        <v>484</v>
      </c>
      <c r="F8994">
        <v>1</v>
      </c>
    </row>
    <row r="8995" spans="1:6" x14ac:dyDescent="0.35">
      <c r="A8995" t="s">
        <v>9074</v>
      </c>
      <c r="B8995">
        <v>2003</v>
      </c>
      <c r="C8995" t="s">
        <v>56</v>
      </c>
      <c r="D8995" t="s">
        <v>73</v>
      </c>
      <c r="E8995" t="s">
        <v>484</v>
      </c>
      <c r="F8995">
        <v>1</v>
      </c>
    </row>
    <row r="8996" spans="1:6" x14ac:dyDescent="0.35">
      <c r="A8996" t="s">
        <v>9075</v>
      </c>
      <c r="B8996">
        <v>2003</v>
      </c>
      <c r="C8996" t="s">
        <v>56</v>
      </c>
      <c r="D8996" t="s">
        <v>73</v>
      </c>
      <c r="E8996" t="s">
        <v>484</v>
      </c>
      <c r="F8996">
        <v>1</v>
      </c>
    </row>
    <row r="8997" spans="1:6" x14ac:dyDescent="0.35">
      <c r="A8997" t="s">
        <v>9076</v>
      </c>
      <c r="B8997">
        <v>2003</v>
      </c>
      <c r="C8997" t="s">
        <v>54</v>
      </c>
      <c r="D8997" t="s">
        <v>73</v>
      </c>
      <c r="E8997" t="s">
        <v>74</v>
      </c>
      <c r="F8997">
        <v>1</v>
      </c>
    </row>
    <row r="8998" spans="1:6" x14ac:dyDescent="0.35">
      <c r="A8998" t="s">
        <v>9077</v>
      </c>
      <c r="B8998">
        <v>2003</v>
      </c>
      <c r="C8998" t="s">
        <v>56</v>
      </c>
      <c r="D8998" t="s">
        <v>117</v>
      </c>
      <c r="E8998" t="s">
        <v>74</v>
      </c>
      <c r="F8998">
        <v>1</v>
      </c>
    </row>
    <row r="8999" spans="1:6" x14ac:dyDescent="0.35">
      <c r="A8999" t="s">
        <v>9078</v>
      </c>
      <c r="B8999">
        <v>2003</v>
      </c>
      <c r="C8999" t="s">
        <v>56</v>
      </c>
      <c r="D8999" t="s">
        <v>73</v>
      </c>
      <c r="E8999" t="s">
        <v>74</v>
      </c>
      <c r="F8999">
        <v>1</v>
      </c>
    </row>
    <row r="9000" spans="1:6" x14ac:dyDescent="0.35">
      <c r="A9000" t="s">
        <v>9079</v>
      </c>
      <c r="B9000">
        <v>2003</v>
      </c>
      <c r="C9000" t="s">
        <v>56</v>
      </c>
      <c r="D9000" t="s">
        <v>117</v>
      </c>
      <c r="E9000" t="s">
        <v>74</v>
      </c>
      <c r="F9000">
        <v>1</v>
      </c>
    </row>
    <row r="9001" spans="1:6" x14ac:dyDescent="0.35">
      <c r="A9001" t="s">
        <v>9080</v>
      </c>
      <c r="B9001">
        <v>2003</v>
      </c>
      <c r="C9001" t="s">
        <v>56</v>
      </c>
      <c r="D9001" t="s">
        <v>73</v>
      </c>
      <c r="E9001" t="s">
        <v>74</v>
      </c>
      <c r="F9001">
        <v>1</v>
      </c>
    </row>
    <row r="9002" spans="1:6" x14ac:dyDescent="0.35">
      <c r="A9002" t="s">
        <v>9081</v>
      </c>
      <c r="B9002">
        <v>2003</v>
      </c>
      <c r="C9002" t="s">
        <v>56</v>
      </c>
      <c r="D9002" t="s">
        <v>73</v>
      </c>
      <c r="E9002" t="s">
        <v>74</v>
      </c>
      <c r="F9002">
        <v>1</v>
      </c>
    </row>
    <row r="9003" spans="1:6" x14ac:dyDescent="0.35">
      <c r="A9003" t="s">
        <v>9082</v>
      </c>
      <c r="B9003">
        <v>2003</v>
      </c>
      <c r="C9003" t="s">
        <v>56</v>
      </c>
      <c r="D9003" t="s">
        <v>117</v>
      </c>
      <c r="E9003" t="s">
        <v>74</v>
      </c>
      <c r="F9003">
        <v>1</v>
      </c>
    </row>
    <row r="9004" spans="1:6" x14ac:dyDescent="0.35">
      <c r="A9004" t="s">
        <v>9083</v>
      </c>
      <c r="B9004">
        <v>2003</v>
      </c>
      <c r="C9004" t="s">
        <v>56</v>
      </c>
      <c r="D9004" t="s">
        <v>73</v>
      </c>
      <c r="E9004" t="s">
        <v>74</v>
      </c>
      <c r="F9004">
        <v>1</v>
      </c>
    </row>
    <row r="9005" spans="1:6" x14ac:dyDescent="0.35">
      <c r="A9005" t="s">
        <v>9084</v>
      </c>
      <c r="B9005">
        <v>2003</v>
      </c>
      <c r="C9005" t="s">
        <v>56</v>
      </c>
      <c r="D9005" t="s">
        <v>117</v>
      </c>
      <c r="E9005" t="s">
        <v>74</v>
      </c>
      <c r="F9005">
        <v>1</v>
      </c>
    </row>
    <row r="9006" spans="1:6" x14ac:dyDescent="0.35">
      <c r="A9006" t="s">
        <v>9085</v>
      </c>
      <c r="B9006">
        <v>2003</v>
      </c>
      <c r="C9006" t="s">
        <v>56</v>
      </c>
      <c r="D9006" t="s">
        <v>73</v>
      </c>
      <c r="E9006" t="s">
        <v>406</v>
      </c>
      <c r="F9006">
        <v>1</v>
      </c>
    </row>
    <row r="9007" spans="1:6" x14ac:dyDescent="0.35">
      <c r="A9007" t="s">
        <v>9086</v>
      </c>
      <c r="B9007">
        <v>2003</v>
      </c>
      <c r="C9007" t="s">
        <v>56</v>
      </c>
      <c r="D9007" t="s">
        <v>117</v>
      </c>
      <c r="E9007" t="s">
        <v>406</v>
      </c>
      <c r="F9007">
        <v>1</v>
      </c>
    </row>
    <row r="9008" spans="1:6" x14ac:dyDescent="0.35">
      <c r="A9008" t="s">
        <v>9087</v>
      </c>
      <c r="B9008">
        <v>2003</v>
      </c>
      <c r="C9008" t="s">
        <v>56</v>
      </c>
      <c r="D9008" t="s">
        <v>73</v>
      </c>
      <c r="E9008" t="s">
        <v>406</v>
      </c>
      <c r="F9008">
        <v>1</v>
      </c>
    </row>
    <row r="9009" spans="1:6" x14ac:dyDescent="0.35">
      <c r="A9009" t="s">
        <v>9088</v>
      </c>
      <c r="B9009">
        <v>2003</v>
      </c>
      <c r="C9009" t="s">
        <v>56</v>
      </c>
      <c r="D9009" t="s">
        <v>73</v>
      </c>
      <c r="E9009" t="s">
        <v>406</v>
      </c>
      <c r="F9009">
        <v>1</v>
      </c>
    </row>
    <row r="9010" spans="1:6" x14ac:dyDescent="0.35">
      <c r="A9010" t="s">
        <v>9089</v>
      </c>
      <c r="B9010">
        <v>2003</v>
      </c>
      <c r="C9010" t="s">
        <v>56</v>
      </c>
      <c r="D9010" t="s">
        <v>73</v>
      </c>
      <c r="E9010" t="s">
        <v>406</v>
      </c>
      <c r="F9010">
        <v>1</v>
      </c>
    </row>
    <row r="9011" spans="1:6" x14ac:dyDescent="0.35">
      <c r="A9011" t="s">
        <v>9090</v>
      </c>
      <c r="B9011">
        <v>2003</v>
      </c>
      <c r="C9011" t="s">
        <v>56</v>
      </c>
      <c r="D9011" t="s">
        <v>117</v>
      </c>
      <c r="E9011" t="s">
        <v>406</v>
      </c>
      <c r="F9011">
        <v>1</v>
      </c>
    </row>
    <row r="9012" spans="1:6" x14ac:dyDescent="0.35">
      <c r="A9012" t="s">
        <v>9091</v>
      </c>
      <c r="B9012">
        <v>2003</v>
      </c>
      <c r="C9012" t="s">
        <v>56</v>
      </c>
      <c r="D9012" t="s">
        <v>73</v>
      </c>
      <c r="E9012" t="s">
        <v>406</v>
      </c>
      <c r="F9012">
        <v>1</v>
      </c>
    </row>
    <row r="9013" spans="1:6" x14ac:dyDescent="0.35">
      <c r="A9013" t="s">
        <v>9092</v>
      </c>
      <c r="B9013">
        <v>2003</v>
      </c>
      <c r="C9013" t="s">
        <v>56</v>
      </c>
      <c r="D9013" t="s">
        <v>73</v>
      </c>
      <c r="E9013" t="s">
        <v>406</v>
      </c>
      <c r="F9013">
        <v>1</v>
      </c>
    </row>
    <row r="9014" spans="1:6" x14ac:dyDescent="0.35">
      <c r="A9014" t="s">
        <v>9093</v>
      </c>
      <c r="B9014">
        <v>2003</v>
      </c>
      <c r="C9014" t="s">
        <v>56</v>
      </c>
      <c r="D9014" t="s">
        <v>73</v>
      </c>
      <c r="E9014" t="s">
        <v>406</v>
      </c>
      <c r="F9014">
        <v>1</v>
      </c>
    </row>
    <row r="9015" spans="1:6" x14ac:dyDescent="0.35">
      <c r="A9015" t="s">
        <v>9094</v>
      </c>
      <c r="B9015">
        <v>2003</v>
      </c>
      <c r="C9015" t="s">
        <v>56</v>
      </c>
      <c r="D9015" t="s">
        <v>73</v>
      </c>
      <c r="E9015" t="s">
        <v>406</v>
      </c>
      <c r="F9015">
        <v>1</v>
      </c>
    </row>
    <row r="9016" spans="1:6" x14ac:dyDescent="0.35">
      <c r="A9016" t="s">
        <v>9095</v>
      </c>
      <c r="B9016">
        <v>2003</v>
      </c>
      <c r="C9016" t="s">
        <v>56</v>
      </c>
      <c r="D9016" t="s">
        <v>73</v>
      </c>
      <c r="E9016" t="s">
        <v>406</v>
      </c>
      <c r="F9016">
        <v>1</v>
      </c>
    </row>
    <row r="9017" spans="1:6" x14ac:dyDescent="0.35">
      <c r="A9017" t="s">
        <v>9096</v>
      </c>
      <c r="B9017">
        <v>2003</v>
      </c>
      <c r="C9017" t="s">
        <v>56</v>
      </c>
      <c r="D9017" t="s">
        <v>73</v>
      </c>
      <c r="E9017" t="s">
        <v>406</v>
      </c>
      <c r="F9017">
        <v>1</v>
      </c>
    </row>
    <row r="9018" spans="1:6" x14ac:dyDescent="0.35">
      <c r="A9018" t="s">
        <v>9097</v>
      </c>
      <c r="B9018">
        <v>2003</v>
      </c>
      <c r="C9018" t="s">
        <v>56</v>
      </c>
      <c r="D9018" t="s">
        <v>73</v>
      </c>
      <c r="E9018" t="s">
        <v>406</v>
      </c>
      <c r="F9018">
        <v>1</v>
      </c>
    </row>
    <row r="9019" spans="1:6" x14ac:dyDescent="0.35">
      <c r="A9019" t="s">
        <v>9098</v>
      </c>
      <c r="B9019">
        <v>2003</v>
      </c>
      <c r="C9019" t="s">
        <v>56</v>
      </c>
      <c r="D9019" t="s">
        <v>73</v>
      </c>
      <c r="E9019" t="s">
        <v>406</v>
      </c>
      <c r="F9019">
        <v>1</v>
      </c>
    </row>
    <row r="9020" spans="1:6" x14ac:dyDescent="0.35">
      <c r="A9020" t="s">
        <v>9099</v>
      </c>
      <c r="B9020">
        <v>2003</v>
      </c>
      <c r="C9020" t="s">
        <v>56</v>
      </c>
      <c r="D9020" t="s">
        <v>117</v>
      </c>
      <c r="E9020" t="s">
        <v>406</v>
      </c>
      <c r="F9020">
        <v>1</v>
      </c>
    </row>
    <row r="9021" spans="1:6" x14ac:dyDescent="0.35">
      <c r="A9021" t="s">
        <v>9100</v>
      </c>
      <c r="B9021">
        <v>2003</v>
      </c>
      <c r="C9021" t="s">
        <v>56</v>
      </c>
      <c r="D9021" t="s">
        <v>73</v>
      </c>
      <c r="E9021" t="s">
        <v>406</v>
      </c>
      <c r="F9021">
        <v>1</v>
      </c>
    </row>
    <row r="9022" spans="1:6" x14ac:dyDescent="0.35">
      <c r="A9022" t="s">
        <v>9101</v>
      </c>
      <c r="B9022">
        <v>2003</v>
      </c>
      <c r="C9022" t="s">
        <v>56</v>
      </c>
      <c r="D9022" t="s">
        <v>117</v>
      </c>
      <c r="E9022" t="s">
        <v>406</v>
      </c>
      <c r="F9022">
        <v>1</v>
      </c>
    </row>
    <row r="9023" spans="1:6" x14ac:dyDescent="0.35">
      <c r="A9023" t="s">
        <v>9102</v>
      </c>
      <c r="B9023">
        <v>2003</v>
      </c>
      <c r="C9023" t="s">
        <v>56</v>
      </c>
      <c r="D9023" t="s">
        <v>73</v>
      </c>
      <c r="E9023" t="s">
        <v>406</v>
      </c>
      <c r="F9023">
        <v>1</v>
      </c>
    </row>
    <row r="9024" spans="1:6" x14ac:dyDescent="0.35">
      <c r="A9024" t="s">
        <v>9103</v>
      </c>
      <c r="B9024">
        <v>2003</v>
      </c>
      <c r="C9024" t="s">
        <v>56</v>
      </c>
      <c r="D9024" t="s">
        <v>73</v>
      </c>
      <c r="E9024" t="s">
        <v>406</v>
      </c>
      <c r="F9024">
        <v>1</v>
      </c>
    </row>
    <row r="9025" spans="1:6" x14ac:dyDescent="0.35">
      <c r="A9025" t="s">
        <v>9104</v>
      </c>
      <c r="B9025">
        <v>2003</v>
      </c>
      <c r="C9025" t="s">
        <v>56</v>
      </c>
      <c r="D9025" t="s">
        <v>73</v>
      </c>
      <c r="E9025" t="s">
        <v>406</v>
      </c>
      <c r="F9025">
        <v>1</v>
      </c>
    </row>
    <row r="9026" spans="1:6" x14ac:dyDescent="0.35">
      <c r="A9026" t="s">
        <v>9105</v>
      </c>
      <c r="B9026">
        <v>2003</v>
      </c>
      <c r="C9026" t="s">
        <v>56</v>
      </c>
      <c r="D9026" t="s">
        <v>73</v>
      </c>
      <c r="E9026" t="s">
        <v>406</v>
      </c>
      <c r="F9026">
        <v>1</v>
      </c>
    </row>
    <row r="9027" spans="1:6" x14ac:dyDescent="0.35">
      <c r="A9027" t="s">
        <v>9106</v>
      </c>
      <c r="B9027">
        <v>2003</v>
      </c>
      <c r="C9027" t="s">
        <v>56</v>
      </c>
      <c r="D9027" t="s">
        <v>73</v>
      </c>
      <c r="E9027" t="s">
        <v>406</v>
      </c>
      <c r="F9027">
        <v>1</v>
      </c>
    </row>
    <row r="9028" spans="1:6" x14ac:dyDescent="0.35">
      <c r="A9028" t="s">
        <v>9107</v>
      </c>
      <c r="B9028">
        <v>2003</v>
      </c>
      <c r="C9028" t="s">
        <v>56</v>
      </c>
      <c r="D9028" t="s">
        <v>73</v>
      </c>
      <c r="E9028" t="s">
        <v>406</v>
      </c>
      <c r="F9028">
        <v>1</v>
      </c>
    </row>
    <row r="9029" spans="1:6" x14ac:dyDescent="0.35">
      <c r="A9029" t="s">
        <v>9108</v>
      </c>
      <c r="B9029">
        <v>2003</v>
      </c>
      <c r="C9029" t="s">
        <v>56</v>
      </c>
      <c r="D9029" t="s">
        <v>73</v>
      </c>
      <c r="E9029" t="s">
        <v>406</v>
      </c>
      <c r="F9029">
        <v>1</v>
      </c>
    </row>
    <row r="9030" spans="1:6" x14ac:dyDescent="0.35">
      <c r="A9030" t="s">
        <v>9109</v>
      </c>
      <c r="B9030">
        <v>2003</v>
      </c>
      <c r="C9030" t="s">
        <v>56</v>
      </c>
      <c r="D9030" t="s">
        <v>73</v>
      </c>
      <c r="E9030" t="s">
        <v>406</v>
      </c>
      <c r="F9030">
        <v>1</v>
      </c>
    </row>
    <row r="9031" spans="1:6" x14ac:dyDescent="0.35">
      <c r="A9031" t="s">
        <v>9110</v>
      </c>
      <c r="B9031">
        <v>2003</v>
      </c>
      <c r="C9031" t="s">
        <v>56</v>
      </c>
      <c r="D9031" t="s">
        <v>73</v>
      </c>
      <c r="E9031" t="s">
        <v>406</v>
      </c>
      <c r="F9031">
        <v>1</v>
      </c>
    </row>
    <row r="9032" spans="1:6" x14ac:dyDescent="0.35">
      <c r="A9032" t="s">
        <v>9111</v>
      </c>
      <c r="B9032">
        <v>2003</v>
      </c>
      <c r="C9032" t="s">
        <v>56</v>
      </c>
      <c r="D9032" t="s">
        <v>73</v>
      </c>
      <c r="E9032" t="s">
        <v>406</v>
      </c>
      <c r="F9032">
        <v>1</v>
      </c>
    </row>
    <row r="9033" spans="1:6" x14ac:dyDescent="0.35">
      <c r="A9033" t="s">
        <v>9112</v>
      </c>
      <c r="B9033">
        <v>2003</v>
      </c>
      <c r="C9033" t="s">
        <v>56</v>
      </c>
      <c r="D9033" t="s">
        <v>73</v>
      </c>
      <c r="E9033" t="s">
        <v>406</v>
      </c>
      <c r="F9033">
        <v>1</v>
      </c>
    </row>
    <row r="9034" spans="1:6" x14ac:dyDescent="0.35">
      <c r="A9034" t="s">
        <v>9113</v>
      </c>
      <c r="B9034">
        <v>2003</v>
      </c>
      <c r="C9034" t="s">
        <v>56</v>
      </c>
      <c r="D9034" t="s">
        <v>73</v>
      </c>
      <c r="E9034" t="s">
        <v>406</v>
      </c>
      <c r="F9034">
        <v>1</v>
      </c>
    </row>
    <row r="9035" spans="1:6" x14ac:dyDescent="0.35">
      <c r="A9035" t="s">
        <v>9114</v>
      </c>
      <c r="B9035">
        <v>2003</v>
      </c>
      <c r="C9035" t="s">
        <v>56</v>
      </c>
      <c r="D9035" t="s">
        <v>441</v>
      </c>
      <c r="E9035" t="s">
        <v>406</v>
      </c>
      <c r="F9035">
        <v>1</v>
      </c>
    </row>
    <row r="9036" spans="1:6" x14ac:dyDescent="0.35">
      <c r="A9036" t="s">
        <v>9115</v>
      </c>
      <c r="B9036">
        <v>2003</v>
      </c>
      <c r="C9036" t="s">
        <v>56</v>
      </c>
      <c r="D9036" t="s">
        <v>73</v>
      </c>
      <c r="E9036" t="s">
        <v>406</v>
      </c>
      <c r="F9036">
        <v>1</v>
      </c>
    </row>
    <row r="9037" spans="1:6" x14ac:dyDescent="0.35">
      <c r="A9037" t="s">
        <v>9116</v>
      </c>
      <c r="B9037">
        <v>2003</v>
      </c>
      <c r="C9037" t="s">
        <v>56</v>
      </c>
      <c r="D9037" t="s">
        <v>73</v>
      </c>
      <c r="E9037" t="s">
        <v>406</v>
      </c>
      <c r="F9037">
        <v>1</v>
      </c>
    </row>
    <row r="9038" spans="1:6" x14ac:dyDescent="0.35">
      <c r="A9038" t="s">
        <v>9117</v>
      </c>
      <c r="B9038">
        <v>2003</v>
      </c>
      <c r="C9038" t="s">
        <v>54</v>
      </c>
      <c r="D9038" t="s">
        <v>73</v>
      </c>
      <c r="E9038" t="s">
        <v>484</v>
      </c>
      <c r="F9038">
        <v>1</v>
      </c>
    </row>
    <row r="9039" spans="1:6" x14ac:dyDescent="0.35">
      <c r="A9039" t="s">
        <v>9118</v>
      </c>
      <c r="B9039">
        <v>2003</v>
      </c>
      <c r="C9039" t="s">
        <v>54</v>
      </c>
      <c r="D9039" t="s">
        <v>73</v>
      </c>
      <c r="E9039" t="s">
        <v>74</v>
      </c>
      <c r="F9039">
        <v>1</v>
      </c>
    </row>
    <row r="9040" spans="1:6" x14ac:dyDescent="0.35">
      <c r="A9040" t="s">
        <v>9119</v>
      </c>
      <c r="B9040">
        <v>2003</v>
      </c>
      <c r="C9040" t="s">
        <v>56</v>
      </c>
      <c r="D9040" t="s">
        <v>117</v>
      </c>
      <c r="E9040" t="s">
        <v>74</v>
      </c>
      <c r="F9040">
        <v>1</v>
      </c>
    </row>
    <row r="9041" spans="1:6" x14ac:dyDescent="0.35">
      <c r="A9041" t="s">
        <v>9120</v>
      </c>
      <c r="B9041">
        <v>2003</v>
      </c>
      <c r="C9041" t="s">
        <v>56</v>
      </c>
      <c r="D9041" t="s">
        <v>117</v>
      </c>
      <c r="E9041" t="s">
        <v>74</v>
      </c>
      <c r="F9041">
        <v>1</v>
      </c>
    </row>
    <row r="9042" spans="1:6" x14ac:dyDescent="0.35">
      <c r="A9042" t="s">
        <v>9121</v>
      </c>
      <c r="B9042">
        <v>2003</v>
      </c>
      <c r="C9042" t="s">
        <v>56</v>
      </c>
      <c r="D9042" t="s">
        <v>73</v>
      </c>
      <c r="E9042" t="s">
        <v>74</v>
      </c>
      <c r="F9042">
        <v>1</v>
      </c>
    </row>
    <row r="9043" spans="1:6" x14ac:dyDescent="0.35">
      <c r="A9043" t="s">
        <v>9122</v>
      </c>
      <c r="B9043">
        <v>2003</v>
      </c>
      <c r="C9043" t="s">
        <v>56</v>
      </c>
      <c r="D9043" t="s">
        <v>73</v>
      </c>
      <c r="E9043" t="s">
        <v>74</v>
      </c>
      <c r="F9043">
        <v>1</v>
      </c>
    </row>
    <row r="9044" spans="1:6" x14ac:dyDescent="0.35">
      <c r="A9044" t="s">
        <v>9123</v>
      </c>
      <c r="B9044">
        <v>2003</v>
      </c>
      <c r="C9044" t="s">
        <v>55</v>
      </c>
      <c r="D9044" t="s">
        <v>73</v>
      </c>
      <c r="E9044" t="s">
        <v>74</v>
      </c>
      <c r="F9044">
        <v>1</v>
      </c>
    </row>
    <row r="9045" spans="1:6" x14ac:dyDescent="0.35">
      <c r="A9045" t="s">
        <v>9124</v>
      </c>
      <c r="B9045">
        <v>2003</v>
      </c>
      <c r="C9045" t="s">
        <v>55</v>
      </c>
      <c r="D9045" t="s">
        <v>73</v>
      </c>
      <c r="E9045" t="s">
        <v>74</v>
      </c>
      <c r="F9045">
        <v>1</v>
      </c>
    </row>
    <row r="9046" spans="1:6" x14ac:dyDescent="0.35">
      <c r="A9046" t="s">
        <v>9125</v>
      </c>
      <c r="B9046">
        <v>2003</v>
      </c>
      <c r="C9046" t="s">
        <v>56</v>
      </c>
      <c r="D9046" t="s">
        <v>441</v>
      </c>
      <c r="E9046" t="s">
        <v>74</v>
      </c>
      <c r="F9046">
        <v>1</v>
      </c>
    </row>
    <row r="9047" spans="1:6" x14ac:dyDescent="0.35">
      <c r="A9047" t="s">
        <v>9126</v>
      </c>
      <c r="B9047">
        <v>2003</v>
      </c>
      <c r="C9047" t="s">
        <v>56</v>
      </c>
      <c r="D9047" t="s">
        <v>73</v>
      </c>
      <c r="E9047" t="s">
        <v>74</v>
      </c>
      <c r="F9047">
        <v>1</v>
      </c>
    </row>
    <row r="9048" spans="1:6" x14ac:dyDescent="0.35">
      <c r="A9048" t="s">
        <v>9127</v>
      </c>
      <c r="B9048">
        <v>2003</v>
      </c>
      <c r="C9048" t="s">
        <v>54</v>
      </c>
      <c r="D9048" t="s">
        <v>73</v>
      </c>
      <c r="E9048" t="s">
        <v>74</v>
      </c>
      <c r="F9048">
        <v>1</v>
      </c>
    </row>
    <row r="9049" spans="1:6" x14ac:dyDescent="0.35">
      <c r="A9049" t="s">
        <v>9128</v>
      </c>
      <c r="B9049">
        <v>2003</v>
      </c>
      <c r="C9049" t="s">
        <v>55</v>
      </c>
      <c r="D9049" t="s">
        <v>73</v>
      </c>
      <c r="E9049" t="s">
        <v>74</v>
      </c>
      <c r="F9049">
        <v>1</v>
      </c>
    </row>
    <row r="9050" spans="1:6" x14ac:dyDescent="0.35">
      <c r="A9050" t="s">
        <v>9129</v>
      </c>
      <c r="B9050">
        <v>2003</v>
      </c>
      <c r="C9050" t="s">
        <v>54</v>
      </c>
      <c r="D9050" t="s">
        <v>73</v>
      </c>
      <c r="E9050" t="s">
        <v>406</v>
      </c>
      <c r="F9050">
        <v>1</v>
      </c>
    </row>
    <row r="9051" spans="1:6" x14ac:dyDescent="0.35">
      <c r="A9051" t="s">
        <v>9130</v>
      </c>
      <c r="B9051">
        <v>2003</v>
      </c>
      <c r="C9051" t="s">
        <v>56</v>
      </c>
      <c r="D9051" t="s">
        <v>73</v>
      </c>
      <c r="E9051" t="s">
        <v>406</v>
      </c>
      <c r="F9051">
        <v>1</v>
      </c>
    </row>
    <row r="9052" spans="1:6" x14ac:dyDescent="0.35">
      <c r="A9052" t="s">
        <v>9131</v>
      </c>
      <c r="B9052">
        <v>2003</v>
      </c>
      <c r="C9052" t="s">
        <v>56</v>
      </c>
      <c r="D9052" t="s">
        <v>73</v>
      </c>
      <c r="E9052" t="s">
        <v>406</v>
      </c>
      <c r="F9052">
        <v>1</v>
      </c>
    </row>
    <row r="9053" spans="1:6" x14ac:dyDescent="0.35">
      <c r="A9053" t="s">
        <v>9132</v>
      </c>
      <c r="B9053">
        <v>2003</v>
      </c>
      <c r="C9053" t="s">
        <v>56</v>
      </c>
      <c r="D9053" t="s">
        <v>73</v>
      </c>
      <c r="E9053" t="s">
        <v>406</v>
      </c>
      <c r="F9053">
        <v>1</v>
      </c>
    </row>
    <row r="9054" spans="1:6" x14ac:dyDescent="0.35">
      <c r="A9054" t="s">
        <v>9133</v>
      </c>
      <c r="B9054">
        <v>2003</v>
      </c>
      <c r="C9054" t="s">
        <v>56</v>
      </c>
      <c r="D9054" t="s">
        <v>73</v>
      </c>
      <c r="E9054" t="s">
        <v>406</v>
      </c>
      <c r="F9054">
        <v>1</v>
      </c>
    </row>
    <row r="9055" spans="1:6" x14ac:dyDescent="0.35">
      <c r="A9055" t="s">
        <v>9134</v>
      </c>
      <c r="B9055">
        <v>2003</v>
      </c>
      <c r="C9055" t="s">
        <v>56</v>
      </c>
      <c r="D9055" t="s">
        <v>73</v>
      </c>
      <c r="E9055" t="s">
        <v>406</v>
      </c>
      <c r="F9055">
        <v>1</v>
      </c>
    </row>
    <row r="9056" spans="1:6" x14ac:dyDescent="0.35">
      <c r="A9056" t="s">
        <v>9135</v>
      </c>
      <c r="B9056">
        <v>2003</v>
      </c>
      <c r="C9056" t="s">
        <v>56</v>
      </c>
      <c r="D9056" t="s">
        <v>73</v>
      </c>
      <c r="E9056" t="s">
        <v>406</v>
      </c>
      <c r="F9056">
        <v>1</v>
      </c>
    </row>
    <row r="9057" spans="1:6" x14ac:dyDescent="0.35">
      <c r="A9057" t="s">
        <v>9136</v>
      </c>
      <c r="B9057">
        <v>2003</v>
      </c>
      <c r="C9057" t="s">
        <v>56</v>
      </c>
      <c r="D9057" t="s">
        <v>73</v>
      </c>
      <c r="E9057" t="s">
        <v>406</v>
      </c>
      <c r="F9057">
        <v>1</v>
      </c>
    </row>
    <row r="9058" spans="1:6" x14ac:dyDescent="0.35">
      <c r="A9058" t="s">
        <v>9137</v>
      </c>
      <c r="B9058">
        <v>2003</v>
      </c>
      <c r="C9058" t="s">
        <v>56</v>
      </c>
      <c r="D9058" t="s">
        <v>117</v>
      </c>
      <c r="E9058" t="s">
        <v>406</v>
      </c>
      <c r="F9058">
        <v>1</v>
      </c>
    </row>
    <row r="9059" spans="1:6" x14ac:dyDescent="0.35">
      <c r="A9059" t="s">
        <v>9138</v>
      </c>
      <c r="B9059">
        <v>2003</v>
      </c>
      <c r="C9059" t="s">
        <v>56</v>
      </c>
      <c r="D9059" t="s">
        <v>73</v>
      </c>
      <c r="E9059" t="s">
        <v>406</v>
      </c>
      <c r="F9059">
        <v>1</v>
      </c>
    </row>
    <row r="9060" spans="1:6" x14ac:dyDescent="0.35">
      <c r="A9060" t="s">
        <v>9139</v>
      </c>
      <c r="B9060">
        <v>2003</v>
      </c>
      <c r="C9060" t="s">
        <v>56</v>
      </c>
      <c r="D9060" t="s">
        <v>117</v>
      </c>
      <c r="E9060" t="s">
        <v>406</v>
      </c>
      <c r="F9060">
        <v>1</v>
      </c>
    </row>
    <row r="9061" spans="1:6" x14ac:dyDescent="0.35">
      <c r="A9061" t="s">
        <v>9140</v>
      </c>
      <c r="B9061">
        <v>2003</v>
      </c>
      <c r="C9061" t="s">
        <v>56</v>
      </c>
      <c r="D9061" t="s">
        <v>73</v>
      </c>
      <c r="E9061" t="s">
        <v>406</v>
      </c>
      <c r="F9061">
        <v>1</v>
      </c>
    </row>
    <row r="9062" spans="1:6" x14ac:dyDescent="0.35">
      <c r="A9062" t="s">
        <v>9141</v>
      </c>
      <c r="B9062">
        <v>2003</v>
      </c>
      <c r="C9062" t="s">
        <v>56</v>
      </c>
      <c r="D9062" t="s">
        <v>117</v>
      </c>
      <c r="E9062" t="s">
        <v>406</v>
      </c>
      <c r="F9062">
        <v>1</v>
      </c>
    </row>
    <row r="9063" spans="1:6" x14ac:dyDescent="0.35">
      <c r="A9063" t="s">
        <v>9142</v>
      </c>
      <c r="B9063">
        <v>2003</v>
      </c>
      <c r="C9063" t="s">
        <v>56</v>
      </c>
      <c r="D9063" t="s">
        <v>117</v>
      </c>
      <c r="E9063" t="s">
        <v>406</v>
      </c>
      <c r="F9063">
        <v>1</v>
      </c>
    </row>
    <row r="9064" spans="1:6" x14ac:dyDescent="0.35">
      <c r="A9064" t="s">
        <v>9143</v>
      </c>
      <c r="B9064">
        <v>2003</v>
      </c>
      <c r="C9064" t="s">
        <v>56</v>
      </c>
      <c r="D9064" t="s">
        <v>73</v>
      </c>
      <c r="E9064" t="s">
        <v>406</v>
      </c>
      <c r="F9064">
        <v>1</v>
      </c>
    </row>
    <row r="9065" spans="1:6" x14ac:dyDescent="0.35">
      <c r="A9065" t="s">
        <v>9144</v>
      </c>
      <c r="B9065">
        <v>2003</v>
      </c>
      <c r="C9065" t="s">
        <v>56</v>
      </c>
      <c r="D9065" t="s">
        <v>73</v>
      </c>
      <c r="E9065" t="s">
        <v>406</v>
      </c>
      <c r="F9065">
        <v>1</v>
      </c>
    </row>
    <row r="9066" spans="1:6" x14ac:dyDescent="0.35">
      <c r="A9066" t="s">
        <v>9145</v>
      </c>
      <c r="B9066">
        <v>2003</v>
      </c>
      <c r="C9066" t="s">
        <v>56</v>
      </c>
      <c r="D9066" t="s">
        <v>73</v>
      </c>
      <c r="E9066" t="s">
        <v>406</v>
      </c>
      <c r="F9066">
        <v>1</v>
      </c>
    </row>
    <row r="9067" spans="1:6" x14ac:dyDescent="0.35">
      <c r="A9067" t="s">
        <v>9146</v>
      </c>
      <c r="B9067">
        <v>2003</v>
      </c>
      <c r="C9067" t="s">
        <v>56</v>
      </c>
      <c r="D9067" t="s">
        <v>73</v>
      </c>
      <c r="E9067" t="s">
        <v>406</v>
      </c>
      <c r="F9067">
        <v>1</v>
      </c>
    </row>
    <row r="9068" spans="1:6" x14ac:dyDescent="0.35">
      <c r="A9068" t="s">
        <v>9147</v>
      </c>
      <c r="B9068">
        <v>2003</v>
      </c>
      <c r="C9068" t="s">
        <v>56</v>
      </c>
      <c r="D9068" t="s">
        <v>73</v>
      </c>
      <c r="E9068" t="s">
        <v>406</v>
      </c>
      <c r="F9068">
        <v>1</v>
      </c>
    </row>
    <row r="9069" spans="1:6" x14ac:dyDescent="0.35">
      <c r="A9069" t="s">
        <v>9148</v>
      </c>
      <c r="B9069">
        <v>2003</v>
      </c>
      <c r="C9069" t="s">
        <v>55</v>
      </c>
      <c r="D9069" t="s">
        <v>117</v>
      </c>
      <c r="E9069" t="s">
        <v>74</v>
      </c>
      <c r="F9069">
        <v>0</v>
      </c>
    </row>
    <row r="9070" spans="1:6" x14ac:dyDescent="0.35">
      <c r="A9070" t="s">
        <v>9149</v>
      </c>
      <c r="B9070">
        <v>2003</v>
      </c>
      <c r="C9070" t="s">
        <v>55</v>
      </c>
      <c r="D9070" t="s">
        <v>117</v>
      </c>
      <c r="E9070" t="s">
        <v>74</v>
      </c>
      <c r="F9070">
        <v>0</v>
      </c>
    </row>
    <row r="9071" spans="1:6" x14ac:dyDescent="0.35">
      <c r="A9071" t="s">
        <v>9150</v>
      </c>
      <c r="B9071">
        <v>2003</v>
      </c>
      <c r="C9071" t="s">
        <v>54</v>
      </c>
      <c r="D9071" t="s">
        <v>117</v>
      </c>
      <c r="E9071" t="s">
        <v>74</v>
      </c>
      <c r="F9071">
        <v>0</v>
      </c>
    </row>
    <row r="9072" spans="1:6" x14ac:dyDescent="0.35">
      <c r="A9072" t="s">
        <v>9151</v>
      </c>
      <c r="B9072">
        <v>2003</v>
      </c>
      <c r="C9072" t="s">
        <v>56</v>
      </c>
      <c r="D9072" t="s">
        <v>117</v>
      </c>
      <c r="E9072" t="s">
        <v>74</v>
      </c>
      <c r="F9072">
        <v>1</v>
      </c>
    </row>
    <row r="9073" spans="1:6" x14ac:dyDescent="0.35">
      <c r="A9073" t="s">
        <v>9152</v>
      </c>
      <c r="B9073">
        <v>2003</v>
      </c>
      <c r="C9073" t="s">
        <v>56</v>
      </c>
      <c r="D9073" t="s">
        <v>117</v>
      </c>
      <c r="E9073" t="s">
        <v>74</v>
      </c>
      <c r="F9073">
        <v>1</v>
      </c>
    </row>
    <row r="9074" spans="1:6" x14ac:dyDescent="0.35">
      <c r="A9074" t="s">
        <v>9153</v>
      </c>
      <c r="B9074">
        <v>2003</v>
      </c>
      <c r="C9074" t="s">
        <v>54</v>
      </c>
      <c r="D9074" t="s">
        <v>73</v>
      </c>
      <c r="E9074" t="s">
        <v>74</v>
      </c>
      <c r="F9074">
        <v>1</v>
      </c>
    </row>
    <row r="9075" spans="1:6" x14ac:dyDescent="0.35">
      <c r="A9075" t="s">
        <v>9154</v>
      </c>
      <c r="B9075">
        <v>2003</v>
      </c>
      <c r="C9075" t="s">
        <v>55</v>
      </c>
      <c r="D9075" t="s">
        <v>441</v>
      </c>
      <c r="E9075" t="s">
        <v>74</v>
      </c>
      <c r="F9075">
        <v>1</v>
      </c>
    </row>
    <row r="9076" spans="1:6" x14ac:dyDescent="0.35">
      <c r="A9076" t="s">
        <v>9155</v>
      </c>
      <c r="B9076">
        <v>2003</v>
      </c>
      <c r="C9076" t="s">
        <v>56</v>
      </c>
      <c r="D9076" t="s">
        <v>73</v>
      </c>
      <c r="E9076" t="s">
        <v>74</v>
      </c>
      <c r="F9076">
        <v>1</v>
      </c>
    </row>
    <row r="9077" spans="1:6" x14ac:dyDescent="0.35">
      <c r="A9077" t="s">
        <v>9156</v>
      </c>
      <c r="B9077">
        <v>2003</v>
      </c>
      <c r="C9077" t="s">
        <v>56</v>
      </c>
      <c r="D9077" t="s">
        <v>117</v>
      </c>
      <c r="E9077" t="s">
        <v>74</v>
      </c>
      <c r="F9077">
        <v>1</v>
      </c>
    </row>
    <row r="9078" spans="1:6" x14ac:dyDescent="0.35">
      <c r="A9078" t="s">
        <v>9157</v>
      </c>
      <c r="B9078">
        <v>2003</v>
      </c>
      <c r="C9078" t="s">
        <v>56</v>
      </c>
      <c r="D9078" t="s">
        <v>117</v>
      </c>
      <c r="E9078" t="s">
        <v>74</v>
      </c>
      <c r="F9078">
        <v>1</v>
      </c>
    </row>
    <row r="9079" spans="1:6" x14ac:dyDescent="0.35">
      <c r="A9079" t="s">
        <v>9158</v>
      </c>
      <c r="B9079">
        <v>2003</v>
      </c>
      <c r="C9079" t="s">
        <v>54</v>
      </c>
      <c r="D9079" t="s">
        <v>73</v>
      </c>
      <c r="E9079" t="s">
        <v>74</v>
      </c>
      <c r="F9079">
        <v>1</v>
      </c>
    </row>
    <row r="9080" spans="1:6" x14ac:dyDescent="0.35">
      <c r="A9080" t="s">
        <v>9159</v>
      </c>
      <c r="B9080">
        <v>2003</v>
      </c>
      <c r="C9080" t="s">
        <v>56</v>
      </c>
      <c r="D9080" t="s">
        <v>73</v>
      </c>
      <c r="E9080" t="s">
        <v>74</v>
      </c>
      <c r="F9080">
        <v>1</v>
      </c>
    </row>
    <row r="9081" spans="1:6" x14ac:dyDescent="0.35">
      <c r="A9081" t="s">
        <v>9160</v>
      </c>
      <c r="B9081">
        <v>2003</v>
      </c>
      <c r="C9081" t="s">
        <v>56</v>
      </c>
      <c r="D9081" t="s">
        <v>117</v>
      </c>
      <c r="E9081" t="s">
        <v>74</v>
      </c>
      <c r="F9081">
        <v>1</v>
      </c>
    </row>
    <row r="9082" spans="1:6" x14ac:dyDescent="0.35">
      <c r="A9082" t="s">
        <v>9161</v>
      </c>
      <c r="B9082">
        <v>2003</v>
      </c>
      <c r="C9082" t="s">
        <v>56</v>
      </c>
      <c r="D9082" t="s">
        <v>73</v>
      </c>
      <c r="E9082" t="s">
        <v>74</v>
      </c>
      <c r="F9082">
        <v>1</v>
      </c>
    </row>
    <row r="9083" spans="1:6" x14ac:dyDescent="0.35">
      <c r="A9083" t="s">
        <v>9162</v>
      </c>
      <c r="B9083">
        <v>2003</v>
      </c>
      <c r="C9083" t="s">
        <v>55</v>
      </c>
      <c r="D9083" t="s">
        <v>73</v>
      </c>
      <c r="E9083" t="s">
        <v>74</v>
      </c>
      <c r="F9083">
        <v>1</v>
      </c>
    </row>
    <row r="9084" spans="1:6" x14ac:dyDescent="0.35">
      <c r="A9084" t="s">
        <v>9163</v>
      </c>
      <c r="B9084">
        <v>2003</v>
      </c>
      <c r="C9084" t="s">
        <v>55</v>
      </c>
      <c r="D9084" t="s">
        <v>117</v>
      </c>
      <c r="E9084" t="s">
        <v>74</v>
      </c>
      <c r="F9084">
        <v>0</v>
      </c>
    </row>
    <row r="9085" spans="1:6" x14ac:dyDescent="0.35">
      <c r="A9085" t="s">
        <v>9164</v>
      </c>
      <c r="B9085">
        <v>2003</v>
      </c>
      <c r="C9085" t="s">
        <v>55</v>
      </c>
      <c r="D9085" t="s">
        <v>117</v>
      </c>
      <c r="E9085" t="s">
        <v>74</v>
      </c>
      <c r="F9085">
        <v>0</v>
      </c>
    </row>
    <row r="9086" spans="1:6" x14ac:dyDescent="0.35">
      <c r="A9086" t="s">
        <v>9165</v>
      </c>
      <c r="B9086">
        <v>2003</v>
      </c>
      <c r="C9086" t="s">
        <v>56</v>
      </c>
      <c r="D9086" t="s">
        <v>73</v>
      </c>
      <c r="E9086" t="s">
        <v>74</v>
      </c>
      <c r="F9086">
        <v>1</v>
      </c>
    </row>
    <row r="9087" spans="1:6" x14ac:dyDescent="0.35">
      <c r="A9087" t="s">
        <v>9166</v>
      </c>
      <c r="B9087">
        <v>2003</v>
      </c>
      <c r="C9087" t="s">
        <v>56</v>
      </c>
      <c r="D9087" t="s">
        <v>73</v>
      </c>
      <c r="E9087" t="s">
        <v>74</v>
      </c>
      <c r="F9087">
        <v>1</v>
      </c>
    </row>
    <row r="9088" spans="1:6" x14ac:dyDescent="0.35">
      <c r="A9088" t="s">
        <v>9167</v>
      </c>
      <c r="B9088">
        <v>2003</v>
      </c>
      <c r="C9088" t="s">
        <v>56</v>
      </c>
      <c r="D9088" t="s">
        <v>73</v>
      </c>
      <c r="E9088" t="s">
        <v>74</v>
      </c>
      <c r="F9088">
        <v>1</v>
      </c>
    </row>
    <row r="9089" spans="1:6" x14ac:dyDescent="0.35">
      <c r="A9089" t="s">
        <v>9168</v>
      </c>
      <c r="B9089">
        <v>2003</v>
      </c>
      <c r="C9089" t="s">
        <v>56</v>
      </c>
      <c r="D9089" t="s">
        <v>73</v>
      </c>
      <c r="E9089" t="s">
        <v>76</v>
      </c>
      <c r="F9089">
        <v>1</v>
      </c>
    </row>
    <row r="9090" spans="1:6" x14ac:dyDescent="0.35">
      <c r="A9090" t="s">
        <v>9169</v>
      </c>
      <c r="B9090">
        <v>2003</v>
      </c>
      <c r="C9090" t="s">
        <v>56</v>
      </c>
      <c r="D9090" t="s">
        <v>73</v>
      </c>
      <c r="E9090" t="s">
        <v>76</v>
      </c>
      <c r="F9090">
        <v>1</v>
      </c>
    </row>
    <row r="9091" spans="1:6" x14ac:dyDescent="0.35">
      <c r="A9091" t="s">
        <v>9170</v>
      </c>
      <c r="B9091">
        <v>2003</v>
      </c>
      <c r="C9091" t="s">
        <v>56</v>
      </c>
      <c r="D9091" t="s">
        <v>117</v>
      </c>
      <c r="E9091" t="s">
        <v>76</v>
      </c>
      <c r="F9091">
        <v>1</v>
      </c>
    </row>
    <row r="9092" spans="1:6" x14ac:dyDescent="0.35">
      <c r="A9092" t="s">
        <v>9171</v>
      </c>
      <c r="B9092">
        <v>2003</v>
      </c>
      <c r="C9092" t="s">
        <v>56</v>
      </c>
      <c r="D9092" t="s">
        <v>117</v>
      </c>
      <c r="E9092" t="s">
        <v>76</v>
      </c>
      <c r="F9092">
        <v>1</v>
      </c>
    </row>
    <row r="9093" spans="1:6" x14ac:dyDescent="0.35">
      <c r="A9093" t="s">
        <v>9172</v>
      </c>
      <c r="B9093">
        <v>2003</v>
      </c>
      <c r="C9093" t="s">
        <v>56</v>
      </c>
      <c r="D9093" t="s">
        <v>73</v>
      </c>
      <c r="E9093" t="s">
        <v>76</v>
      </c>
      <c r="F9093">
        <v>1</v>
      </c>
    </row>
    <row r="9094" spans="1:6" x14ac:dyDescent="0.35">
      <c r="A9094" t="s">
        <v>9173</v>
      </c>
      <c r="B9094">
        <v>2003</v>
      </c>
      <c r="C9094" t="s">
        <v>56</v>
      </c>
      <c r="D9094" t="s">
        <v>117</v>
      </c>
      <c r="E9094" t="s">
        <v>76</v>
      </c>
      <c r="F9094">
        <v>1</v>
      </c>
    </row>
    <row r="9095" spans="1:6" x14ac:dyDescent="0.35">
      <c r="A9095" t="s">
        <v>9174</v>
      </c>
      <c r="B9095">
        <v>2003</v>
      </c>
      <c r="C9095" t="s">
        <v>56</v>
      </c>
      <c r="D9095" t="s">
        <v>117</v>
      </c>
      <c r="E9095" t="s">
        <v>76</v>
      </c>
      <c r="F9095">
        <v>1</v>
      </c>
    </row>
    <row r="9096" spans="1:6" x14ac:dyDescent="0.35">
      <c r="A9096" t="s">
        <v>9175</v>
      </c>
      <c r="B9096">
        <v>2003</v>
      </c>
      <c r="C9096" t="s">
        <v>56</v>
      </c>
      <c r="D9096" t="s">
        <v>117</v>
      </c>
      <c r="E9096" t="s">
        <v>76</v>
      </c>
      <c r="F9096">
        <v>1</v>
      </c>
    </row>
    <row r="9097" spans="1:6" x14ac:dyDescent="0.35">
      <c r="A9097" t="s">
        <v>9176</v>
      </c>
      <c r="B9097">
        <v>2003</v>
      </c>
      <c r="C9097" t="s">
        <v>56</v>
      </c>
      <c r="D9097" t="s">
        <v>117</v>
      </c>
      <c r="E9097" t="s">
        <v>76</v>
      </c>
      <c r="F9097">
        <v>1</v>
      </c>
    </row>
    <row r="9098" spans="1:6" x14ac:dyDescent="0.35">
      <c r="A9098" t="s">
        <v>9177</v>
      </c>
      <c r="B9098">
        <v>2003</v>
      </c>
      <c r="C9098" t="s">
        <v>56</v>
      </c>
      <c r="D9098" t="s">
        <v>73</v>
      </c>
      <c r="E9098" t="s">
        <v>76</v>
      </c>
      <c r="F9098">
        <v>1</v>
      </c>
    </row>
    <row r="9099" spans="1:6" x14ac:dyDescent="0.35">
      <c r="A9099" t="s">
        <v>9178</v>
      </c>
      <c r="B9099">
        <v>2003</v>
      </c>
      <c r="C9099" t="s">
        <v>56</v>
      </c>
      <c r="D9099" t="s">
        <v>117</v>
      </c>
      <c r="E9099" t="s">
        <v>76</v>
      </c>
      <c r="F9099">
        <v>1</v>
      </c>
    </row>
    <row r="9100" spans="1:6" x14ac:dyDescent="0.35">
      <c r="A9100" t="s">
        <v>9179</v>
      </c>
      <c r="B9100">
        <v>2003</v>
      </c>
      <c r="C9100" t="s">
        <v>56</v>
      </c>
      <c r="D9100" t="s">
        <v>117</v>
      </c>
      <c r="E9100" t="s">
        <v>76</v>
      </c>
      <c r="F9100">
        <v>1</v>
      </c>
    </row>
    <row r="9101" spans="1:6" x14ac:dyDescent="0.35">
      <c r="A9101" t="s">
        <v>9180</v>
      </c>
      <c r="B9101">
        <v>2003</v>
      </c>
      <c r="C9101" t="s">
        <v>56</v>
      </c>
      <c r="D9101" t="s">
        <v>73</v>
      </c>
      <c r="E9101" t="s">
        <v>76</v>
      </c>
      <c r="F9101">
        <v>1</v>
      </c>
    </row>
    <row r="9102" spans="1:6" x14ac:dyDescent="0.35">
      <c r="A9102" t="s">
        <v>9181</v>
      </c>
      <c r="B9102">
        <v>2003</v>
      </c>
      <c r="C9102" t="s">
        <v>56</v>
      </c>
      <c r="D9102" t="s">
        <v>117</v>
      </c>
      <c r="E9102" t="s">
        <v>76</v>
      </c>
      <c r="F9102">
        <v>1</v>
      </c>
    </row>
    <row r="9103" spans="1:6" x14ac:dyDescent="0.35">
      <c r="A9103" t="s">
        <v>9182</v>
      </c>
      <c r="B9103">
        <v>2003</v>
      </c>
      <c r="C9103" t="s">
        <v>56</v>
      </c>
      <c r="D9103" t="s">
        <v>117</v>
      </c>
      <c r="E9103" t="s">
        <v>76</v>
      </c>
      <c r="F9103">
        <v>1</v>
      </c>
    </row>
    <row r="9104" spans="1:6" x14ac:dyDescent="0.35">
      <c r="A9104" t="s">
        <v>9183</v>
      </c>
      <c r="B9104">
        <v>2003</v>
      </c>
      <c r="C9104" t="s">
        <v>56</v>
      </c>
      <c r="D9104" t="s">
        <v>73</v>
      </c>
      <c r="E9104" t="s">
        <v>76</v>
      </c>
      <c r="F9104">
        <v>1</v>
      </c>
    </row>
    <row r="9105" spans="1:6" x14ac:dyDescent="0.35">
      <c r="A9105" t="s">
        <v>9184</v>
      </c>
      <c r="B9105">
        <v>2003</v>
      </c>
      <c r="C9105" t="s">
        <v>56</v>
      </c>
      <c r="D9105" t="s">
        <v>117</v>
      </c>
      <c r="E9105" t="s">
        <v>76</v>
      </c>
      <c r="F9105">
        <v>1</v>
      </c>
    </row>
    <row r="9106" spans="1:6" x14ac:dyDescent="0.35">
      <c r="A9106" t="s">
        <v>9185</v>
      </c>
      <c r="B9106">
        <v>2003</v>
      </c>
      <c r="C9106" t="s">
        <v>56</v>
      </c>
      <c r="D9106" t="s">
        <v>117</v>
      </c>
      <c r="E9106" t="s">
        <v>76</v>
      </c>
      <c r="F9106">
        <v>1</v>
      </c>
    </row>
    <row r="9107" spans="1:6" x14ac:dyDescent="0.35">
      <c r="A9107" t="s">
        <v>9186</v>
      </c>
      <c r="B9107">
        <v>2003</v>
      </c>
      <c r="C9107" t="s">
        <v>56</v>
      </c>
      <c r="D9107" t="s">
        <v>117</v>
      </c>
      <c r="E9107" t="s">
        <v>76</v>
      </c>
      <c r="F9107">
        <v>1</v>
      </c>
    </row>
    <row r="9108" spans="1:6" x14ac:dyDescent="0.35">
      <c r="A9108" t="s">
        <v>9187</v>
      </c>
      <c r="B9108">
        <v>2003</v>
      </c>
      <c r="C9108" t="s">
        <v>56</v>
      </c>
      <c r="D9108" t="s">
        <v>117</v>
      </c>
      <c r="E9108" t="s">
        <v>76</v>
      </c>
      <c r="F9108">
        <v>1</v>
      </c>
    </row>
    <row r="9109" spans="1:6" x14ac:dyDescent="0.35">
      <c r="A9109" t="s">
        <v>9188</v>
      </c>
      <c r="B9109">
        <v>2003</v>
      </c>
      <c r="C9109" t="s">
        <v>56</v>
      </c>
      <c r="D9109" t="s">
        <v>117</v>
      </c>
      <c r="E9109" t="s">
        <v>76</v>
      </c>
      <c r="F9109">
        <v>1</v>
      </c>
    </row>
    <row r="9110" spans="1:6" x14ac:dyDescent="0.35">
      <c r="A9110" t="s">
        <v>9189</v>
      </c>
      <c r="B9110">
        <v>2003</v>
      </c>
      <c r="C9110" t="s">
        <v>56</v>
      </c>
      <c r="D9110" t="s">
        <v>73</v>
      </c>
      <c r="E9110" t="s">
        <v>76</v>
      </c>
      <c r="F9110">
        <v>1</v>
      </c>
    </row>
    <row r="9111" spans="1:6" x14ac:dyDescent="0.35">
      <c r="A9111" t="s">
        <v>9190</v>
      </c>
      <c r="B9111">
        <v>2003</v>
      </c>
      <c r="C9111" t="s">
        <v>56</v>
      </c>
      <c r="D9111" t="s">
        <v>441</v>
      </c>
      <c r="E9111" t="s">
        <v>76</v>
      </c>
      <c r="F9111">
        <v>1</v>
      </c>
    </row>
    <row r="9112" spans="1:6" x14ac:dyDescent="0.35">
      <c r="A9112" t="s">
        <v>9191</v>
      </c>
      <c r="B9112">
        <v>2003</v>
      </c>
      <c r="C9112" t="s">
        <v>56</v>
      </c>
      <c r="D9112" t="s">
        <v>117</v>
      </c>
      <c r="E9112" t="s">
        <v>76</v>
      </c>
      <c r="F9112">
        <v>1</v>
      </c>
    </row>
    <row r="9113" spans="1:6" x14ac:dyDescent="0.35">
      <c r="A9113" t="s">
        <v>9192</v>
      </c>
      <c r="B9113">
        <v>2003</v>
      </c>
      <c r="C9113" t="s">
        <v>56</v>
      </c>
      <c r="D9113" t="s">
        <v>117</v>
      </c>
      <c r="E9113" t="s">
        <v>76</v>
      </c>
      <c r="F9113">
        <v>1</v>
      </c>
    </row>
    <row r="9114" spans="1:6" x14ac:dyDescent="0.35">
      <c r="A9114" t="s">
        <v>9193</v>
      </c>
      <c r="B9114">
        <v>2003</v>
      </c>
      <c r="C9114" t="s">
        <v>56</v>
      </c>
      <c r="D9114" t="s">
        <v>117</v>
      </c>
      <c r="E9114" t="s">
        <v>76</v>
      </c>
      <c r="F9114">
        <v>1</v>
      </c>
    </row>
    <row r="9115" spans="1:6" x14ac:dyDescent="0.35">
      <c r="A9115" t="s">
        <v>9194</v>
      </c>
      <c r="B9115">
        <v>2003</v>
      </c>
      <c r="C9115" t="s">
        <v>54</v>
      </c>
      <c r="D9115" t="s">
        <v>73</v>
      </c>
      <c r="E9115" t="s">
        <v>76</v>
      </c>
      <c r="F9115">
        <v>1</v>
      </c>
    </row>
    <row r="9116" spans="1:6" x14ac:dyDescent="0.35">
      <c r="A9116" t="s">
        <v>9195</v>
      </c>
      <c r="B9116">
        <v>2003</v>
      </c>
      <c r="C9116" t="s">
        <v>55</v>
      </c>
      <c r="D9116" t="s">
        <v>73</v>
      </c>
      <c r="E9116" t="s">
        <v>76</v>
      </c>
      <c r="F9116">
        <v>1</v>
      </c>
    </row>
    <row r="9117" spans="1:6" x14ac:dyDescent="0.35">
      <c r="A9117" t="s">
        <v>9196</v>
      </c>
      <c r="B9117">
        <v>2003</v>
      </c>
      <c r="C9117" t="s">
        <v>56</v>
      </c>
      <c r="D9117" t="s">
        <v>441</v>
      </c>
      <c r="E9117" t="s">
        <v>76</v>
      </c>
      <c r="F9117">
        <v>1</v>
      </c>
    </row>
    <row r="9118" spans="1:6" x14ac:dyDescent="0.35">
      <c r="A9118" t="s">
        <v>9197</v>
      </c>
      <c r="B9118">
        <v>2003</v>
      </c>
      <c r="C9118" t="s">
        <v>56</v>
      </c>
      <c r="D9118" t="s">
        <v>73</v>
      </c>
      <c r="E9118" t="s">
        <v>76</v>
      </c>
      <c r="F9118">
        <v>1</v>
      </c>
    </row>
    <row r="9119" spans="1:6" x14ac:dyDescent="0.35">
      <c r="A9119" t="s">
        <v>9198</v>
      </c>
      <c r="B9119">
        <v>2003</v>
      </c>
      <c r="C9119" t="s">
        <v>56</v>
      </c>
      <c r="D9119" t="s">
        <v>117</v>
      </c>
      <c r="E9119" t="s">
        <v>76</v>
      </c>
      <c r="F9119">
        <v>1</v>
      </c>
    </row>
    <row r="9120" spans="1:6" x14ac:dyDescent="0.35">
      <c r="A9120" t="s">
        <v>9199</v>
      </c>
      <c r="B9120">
        <v>2003</v>
      </c>
      <c r="C9120" t="s">
        <v>55</v>
      </c>
      <c r="D9120" t="s">
        <v>73</v>
      </c>
      <c r="E9120" t="s">
        <v>76</v>
      </c>
      <c r="F9120">
        <v>1</v>
      </c>
    </row>
    <row r="9121" spans="1:6" x14ac:dyDescent="0.35">
      <c r="A9121" t="s">
        <v>9200</v>
      </c>
      <c r="B9121">
        <v>2003</v>
      </c>
      <c r="C9121" t="s">
        <v>54</v>
      </c>
      <c r="D9121" t="s">
        <v>73</v>
      </c>
      <c r="E9121" t="s">
        <v>76</v>
      </c>
      <c r="F9121">
        <v>1</v>
      </c>
    </row>
    <row r="9122" spans="1:6" x14ac:dyDescent="0.35">
      <c r="A9122" t="s">
        <v>9201</v>
      </c>
      <c r="B9122">
        <v>2003</v>
      </c>
      <c r="C9122" t="s">
        <v>55</v>
      </c>
      <c r="D9122" t="s">
        <v>73</v>
      </c>
      <c r="E9122" t="s">
        <v>76</v>
      </c>
      <c r="F9122">
        <v>1</v>
      </c>
    </row>
    <row r="9123" spans="1:6" x14ac:dyDescent="0.35">
      <c r="A9123" t="s">
        <v>9202</v>
      </c>
      <c r="B9123">
        <v>2003</v>
      </c>
      <c r="C9123" t="s">
        <v>54</v>
      </c>
      <c r="D9123" t="s">
        <v>73</v>
      </c>
      <c r="E9123" t="s">
        <v>76</v>
      </c>
      <c r="F9123">
        <v>1</v>
      </c>
    </row>
    <row r="9124" spans="1:6" x14ac:dyDescent="0.35">
      <c r="A9124" t="s">
        <v>9203</v>
      </c>
      <c r="B9124">
        <v>2003</v>
      </c>
      <c r="C9124" t="s">
        <v>56</v>
      </c>
      <c r="D9124" t="s">
        <v>73</v>
      </c>
      <c r="E9124" t="s">
        <v>76</v>
      </c>
      <c r="F9124">
        <v>1</v>
      </c>
    </row>
    <row r="9125" spans="1:6" x14ac:dyDescent="0.35">
      <c r="A9125" t="s">
        <v>9204</v>
      </c>
      <c r="B9125">
        <v>2003</v>
      </c>
      <c r="C9125" t="s">
        <v>56</v>
      </c>
      <c r="D9125" t="s">
        <v>73</v>
      </c>
      <c r="E9125" t="s">
        <v>76</v>
      </c>
      <c r="F9125">
        <v>1</v>
      </c>
    </row>
    <row r="9126" spans="1:6" x14ac:dyDescent="0.35">
      <c r="A9126" t="s">
        <v>9205</v>
      </c>
      <c r="B9126">
        <v>2003</v>
      </c>
      <c r="C9126" t="s">
        <v>54</v>
      </c>
      <c r="D9126" t="s">
        <v>117</v>
      </c>
      <c r="E9126" t="s">
        <v>76</v>
      </c>
      <c r="F9126">
        <v>0</v>
      </c>
    </row>
    <row r="9127" spans="1:6" x14ac:dyDescent="0.35">
      <c r="A9127" t="s">
        <v>9206</v>
      </c>
      <c r="B9127">
        <v>2003</v>
      </c>
      <c r="C9127" t="s">
        <v>54</v>
      </c>
      <c r="D9127" t="s">
        <v>73</v>
      </c>
      <c r="E9127" t="s">
        <v>76</v>
      </c>
      <c r="F9127">
        <v>1</v>
      </c>
    </row>
    <row r="9128" spans="1:6" x14ac:dyDescent="0.35">
      <c r="A9128" t="s">
        <v>9207</v>
      </c>
      <c r="B9128">
        <v>2003</v>
      </c>
      <c r="C9128" t="s">
        <v>54</v>
      </c>
      <c r="D9128" t="s">
        <v>73</v>
      </c>
      <c r="E9128" t="s">
        <v>76</v>
      </c>
      <c r="F9128">
        <v>1</v>
      </c>
    </row>
    <row r="9129" spans="1:6" x14ac:dyDescent="0.35">
      <c r="A9129" t="s">
        <v>9208</v>
      </c>
      <c r="B9129">
        <v>2003</v>
      </c>
      <c r="C9129" t="s">
        <v>56</v>
      </c>
      <c r="D9129" t="s">
        <v>73</v>
      </c>
      <c r="E9129" t="s">
        <v>76</v>
      </c>
      <c r="F9129">
        <v>1</v>
      </c>
    </row>
    <row r="9130" spans="1:6" x14ac:dyDescent="0.35">
      <c r="A9130" t="s">
        <v>9209</v>
      </c>
      <c r="B9130">
        <v>2003</v>
      </c>
      <c r="C9130" t="s">
        <v>56</v>
      </c>
      <c r="D9130" t="s">
        <v>73</v>
      </c>
      <c r="E9130" t="s">
        <v>76</v>
      </c>
      <c r="F9130">
        <v>1</v>
      </c>
    </row>
    <row r="9131" spans="1:6" x14ac:dyDescent="0.35">
      <c r="A9131" t="s">
        <v>9210</v>
      </c>
      <c r="B9131">
        <v>2003</v>
      </c>
      <c r="C9131" t="s">
        <v>54</v>
      </c>
      <c r="D9131" t="s">
        <v>73</v>
      </c>
      <c r="E9131" t="s">
        <v>76</v>
      </c>
      <c r="F9131">
        <v>1</v>
      </c>
    </row>
    <row r="9132" spans="1:6" x14ac:dyDescent="0.35">
      <c r="A9132" t="s">
        <v>9211</v>
      </c>
      <c r="B9132">
        <v>2003</v>
      </c>
      <c r="C9132" t="s">
        <v>54</v>
      </c>
      <c r="D9132" t="s">
        <v>73</v>
      </c>
      <c r="E9132" t="s">
        <v>76</v>
      </c>
      <c r="F9132">
        <v>1</v>
      </c>
    </row>
    <row r="9133" spans="1:6" x14ac:dyDescent="0.35">
      <c r="A9133" t="s">
        <v>9212</v>
      </c>
      <c r="B9133">
        <v>2003</v>
      </c>
      <c r="C9133" t="s">
        <v>56</v>
      </c>
      <c r="D9133" t="s">
        <v>73</v>
      </c>
      <c r="E9133" t="s">
        <v>406</v>
      </c>
      <c r="F9133">
        <v>1</v>
      </c>
    </row>
    <row r="9134" spans="1:6" x14ac:dyDescent="0.35">
      <c r="A9134" t="s">
        <v>9213</v>
      </c>
      <c r="B9134">
        <v>2003</v>
      </c>
      <c r="C9134" t="s">
        <v>56</v>
      </c>
      <c r="D9134" t="s">
        <v>73</v>
      </c>
      <c r="E9134" t="s">
        <v>406</v>
      </c>
      <c r="F9134">
        <v>1</v>
      </c>
    </row>
    <row r="9135" spans="1:6" x14ac:dyDescent="0.35">
      <c r="A9135" t="s">
        <v>9214</v>
      </c>
      <c r="B9135">
        <v>2003</v>
      </c>
      <c r="C9135" t="s">
        <v>56</v>
      </c>
      <c r="D9135" t="s">
        <v>73</v>
      </c>
      <c r="E9135" t="s">
        <v>406</v>
      </c>
      <c r="F9135">
        <v>1</v>
      </c>
    </row>
    <row r="9136" spans="1:6" x14ac:dyDescent="0.35">
      <c r="A9136" t="s">
        <v>9215</v>
      </c>
      <c r="B9136">
        <v>2003</v>
      </c>
      <c r="C9136" t="s">
        <v>56</v>
      </c>
      <c r="D9136" t="s">
        <v>117</v>
      </c>
      <c r="E9136" t="s">
        <v>406</v>
      </c>
      <c r="F9136">
        <v>1</v>
      </c>
    </row>
    <row r="9137" spans="1:6" x14ac:dyDescent="0.35">
      <c r="A9137" t="s">
        <v>9216</v>
      </c>
      <c r="B9137">
        <v>2003</v>
      </c>
      <c r="C9137" t="s">
        <v>56</v>
      </c>
      <c r="D9137" t="s">
        <v>73</v>
      </c>
      <c r="E9137" t="s">
        <v>406</v>
      </c>
      <c r="F9137">
        <v>1</v>
      </c>
    </row>
    <row r="9138" spans="1:6" x14ac:dyDescent="0.35">
      <c r="A9138" t="s">
        <v>9217</v>
      </c>
      <c r="B9138">
        <v>2003</v>
      </c>
      <c r="C9138" t="s">
        <v>56</v>
      </c>
      <c r="D9138" t="s">
        <v>117</v>
      </c>
      <c r="E9138" t="s">
        <v>406</v>
      </c>
      <c r="F9138">
        <v>1</v>
      </c>
    </row>
    <row r="9139" spans="1:6" x14ac:dyDescent="0.35">
      <c r="A9139" t="s">
        <v>9218</v>
      </c>
      <c r="B9139">
        <v>2003</v>
      </c>
      <c r="C9139" t="s">
        <v>56</v>
      </c>
      <c r="D9139" t="s">
        <v>117</v>
      </c>
      <c r="E9139" t="s">
        <v>406</v>
      </c>
      <c r="F9139">
        <v>1</v>
      </c>
    </row>
    <row r="9140" spans="1:6" x14ac:dyDescent="0.35">
      <c r="A9140" t="s">
        <v>9219</v>
      </c>
      <c r="B9140">
        <v>2003</v>
      </c>
      <c r="C9140" t="s">
        <v>56</v>
      </c>
      <c r="D9140" t="s">
        <v>73</v>
      </c>
      <c r="E9140" t="s">
        <v>406</v>
      </c>
      <c r="F9140">
        <v>1</v>
      </c>
    </row>
    <row r="9141" spans="1:6" x14ac:dyDescent="0.35">
      <c r="A9141" t="s">
        <v>9220</v>
      </c>
      <c r="B9141">
        <v>2003</v>
      </c>
      <c r="C9141" t="s">
        <v>56</v>
      </c>
      <c r="D9141" t="s">
        <v>73</v>
      </c>
      <c r="E9141" t="s">
        <v>406</v>
      </c>
      <c r="F9141">
        <v>1</v>
      </c>
    </row>
    <row r="9142" spans="1:6" x14ac:dyDescent="0.35">
      <c r="A9142" t="s">
        <v>9221</v>
      </c>
      <c r="B9142">
        <v>2003</v>
      </c>
      <c r="C9142" t="s">
        <v>56</v>
      </c>
      <c r="D9142" t="s">
        <v>73</v>
      </c>
      <c r="E9142" t="s">
        <v>406</v>
      </c>
      <c r="F9142">
        <v>1</v>
      </c>
    </row>
    <row r="9143" spans="1:6" x14ac:dyDescent="0.35">
      <c r="A9143" t="s">
        <v>9222</v>
      </c>
      <c r="B9143">
        <v>2003</v>
      </c>
      <c r="C9143" t="s">
        <v>56</v>
      </c>
      <c r="D9143" t="s">
        <v>73</v>
      </c>
      <c r="E9143" t="s">
        <v>406</v>
      </c>
      <c r="F9143">
        <v>1</v>
      </c>
    </row>
    <row r="9144" spans="1:6" x14ac:dyDescent="0.35">
      <c r="A9144" t="s">
        <v>9223</v>
      </c>
      <c r="B9144">
        <v>2003</v>
      </c>
      <c r="C9144" t="s">
        <v>56</v>
      </c>
      <c r="D9144" t="s">
        <v>117</v>
      </c>
      <c r="E9144" t="s">
        <v>406</v>
      </c>
      <c r="F9144">
        <v>1</v>
      </c>
    </row>
    <row r="9145" spans="1:6" x14ac:dyDescent="0.35">
      <c r="A9145" t="s">
        <v>9224</v>
      </c>
      <c r="B9145">
        <v>2003</v>
      </c>
      <c r="C9145" t="s">
        <v>56</v>
      </c>
      <c r="D9145" t="s">
        <v>117</v>
      </c>
      <c r="E9145" t="s">
        <v>406</v>
      </c>
      <c r="F9145">
        <v>1</v>
      </c>
    </row>
    <row r="9146" spans="1:6" x14ac:dyDescent="0.35">
      <c r="A9146" t="s">
        <v>9225</v>
      </c>
      <c r="B9146">
        <v>2003</v>
      </c>
      <c r="C9146" t="s">
        <v>56</v>
      </c>
      <c r="D9146" t="s">
        <v>117</v>
      </c>
      <c r="E9146" t="s">
        <v>406</v>
      </c>
      <c r="F9146">
        <v>1</v>
      </c>
    </row>
    <row r="9147" spans="1:6" x14ac:dyDescent="0.35">
      <c r="A9147" t="s">
        <v>9226</v>
      </c>
      <c r="B9147">
        <v>2003</v>
      </c>
      <c r="C9147" t="s">
        <v>56</v>
      </c>
      <c r="D9147" t="s">
        <v>73</v>
      </c>
      <c r="E9147" t="s">
        <v>406</v>
      </c>
      <c r="F9147">
        <v>1</v>
      </c>
    </row>
    <row r="9148" spans="1:6" x14ac:dyDescent="0.35">
      <c r="A9148" t="s">
        <v>9227</v>
      </c>
      <c r="B9148">
        <v>2003</v>
      </c>
      <c r="C9148" t="s">
        <v>56</v>
      </c>
      <c r="D9148" t="s">
        <v>117</v>
      </c>
      <c r="E9148" t="s">
        <v>406</v>
      </c>
      <c r="F9148">
        <v>1</v>
      </c>
    </row>
    <row r="9149" spans="1:6" x14ac:dyDescent="0.35">
      <c r="A9149" t="s">
        <v>9228</v>
      </c>
      <c r="B9149">
        <v>2003</v>
      </c>
      <c r="C9149" t="s">
        <v>56</v>
      </c>
      <c r="D9149" t="s">
        <v>117</v>
      </c>
      <c r="E9149" t="s">
        <v>406</v>
      </c>
      <c r="F9149">
        <v>1</v>
      </c>
    </row>
    <row r="9150" spans="1:6" x14ac:dyDescent="0.35">
      <c r="A9150" t="s">
        <v>9229</v>
      </c>
      <c r="B9150">
        <v>2004</v>
      </c>
      <c r="C9150" t="s">
        <v>56</v>
      </c>
      <c r="D9150" t="s">
        <v>73</v>
      </c>
      <c r="E9150" t="s">
        <v>270</v>
      </c>
      <c r="F9150">
        <v>1</v>
      </c>
    </row>
    <row r="9151" spans="1:6" x14ac:dyDescent="0.35">
      <c r="A9151" t="s">
        <v>9230</v>
      </c>
      <c r="B9151">
        <v>2004</v>
      </c>
      <c r="C9151" t="s">
        <v>56</v>
      </c>
      <c r="D9151" t="s">
        <v>73</v>
      </c>
      <c r="E9151" t="s">
        <v>74</v>
      </c>
      <c r="F9151">
        <v>1</v>
      </c>
    </row>
    <row r="9152" spans="1:6" x14ac:dyDescent="0.35">
      <c r="A9152" t="s">
        <v>9231</v>
      </c>
      <c r="B9152">
        <v>2004</v>
      </c>
      <c r="C9152" t="s">
        <v>56</v>
      </c>
      <c r="D9152" t="s">
        <v>117</v>
      </c>
      <c r="E9152" t="s">
        <v>74</v>
      </c>
      <c r="F9152">
        <v>1</v>
      </c>
    </row>
    <row r="9153" spans="1:6" x14ac:dyDescent="0.35">
      <c r="A9153" t="s">
        <v>9232</v>
      </c>
      <c r="B9153">
        <v>2004</v>
      </c>
      <c r="C9153" t="s">
        <v>56</v>
      </c>
      <c r="D9153" t="s">
        <v>73</v>
      </c>
      <c r="E9153" t="s">
        <v>74</v>
      </c>
      <c r="F9153">
        <v>1</v>
      </c>
    </row>
    <row r="9154" spans="1:6" x14ac:dyDescent="0.35">
      <c r="A9154" t="s">
        <v>9233</v>
      </c>
      <c r="B9154">
        <v>2004</v>
      </c>
      <c r="C9154" t="s">
        <v>56</v>
      </c>
      <c r="D9154" t="s">
        <v>117</v>
      </c>
      <c r="E9154" t="s">
        <v>74</v>
      </c>
      <c r="F9154">
        <v>1</v>
      </c>
    </row>
    <row r="9155" spans="1:6" x14ac:dyDescent="0.35">
      <c r="A9155" t="s">
        <v>9234</v>
      </c>
      <c r="B9155">
        <v>2004</v>
      </c>
      <c r="C9155" t="s">
        <v>54</v>
      </c>
      <c r="D9155" t="s">
        <v>73</v>
      </c>
      <c r="E9155" t="s">
        <v>74</v>
      </c>
      <c r="F9155">
        <v>1</v>
      </c>
    </row>
    <row r="9156" spans="1:6" x14ac:dyDescent="0.35">
      <c r="A9156" t="s">
        <v>9235</v>
      </c>
      <c r="B9156">
        <v>2004</v>
      </c>
      <c r="C9156" t="s">
        <v>56</v>
      </c>
      <c r="D9156" t="s">
        <v>117</v>
      </c>
      <c r="E9156" t="s">
        <v>74</v>
      </c>
      <c r="F9156">
        <v>1</v>
      </c>
    </row>
    <row r="9157" spans="1:6" x14ac:dyDescent="0.35">
      <c r="A9157" t="s">
        <v>9236</v>
      </c>
      <c r="B9157">
        <v>2004</v>
      </c>
      <c r="C9157" t="s">
        <v>56</v>
      </c>
      <c r="D9157" t="s">
        <v>117</v>
      </c>
      <c r="E9157" t="s">
        <v>74</v>
      </c>
      <c r="F9157">
        <v>1</v>
      </c>
    </row>
    <row r="9158" spans="1:6" x14ac:dyDescent="0.35">
      <c r="A9158" t="s">
        <v>9237</v>
      </c>
      <c r="B9158">
        <v>2004</v>
      </c>
      <c r="C9158" t="s">
        <v>56</v>
      </c>
      <c r="D9158" t="s">
        <v>73</v>
      </c>
      <c r="E9158" t="s">
        <v>74</v>
      </c>
      <c r="F9158">
        <v>1</v>
      </c>
    </row>
    <row r="9159" spans="1:6" x14ac:dyDescent="0.35">
      <c r="A9159" t="s">
        <v>9238</v>
      </c>
      <c r="B9159">
        <v>2004</v>
      </c>
      <c r="C9159" t="s">
        <v>56</v>
      </c>
      <c r="D9159" t="s">
        <v>73</v>
      </c>
      <c r="E9159" t="s">
        <v>74</v>
      </c>
      <c r="F9159">
        <v>1</v>
      </c>
    </row>
    <row r="9160" spans="1:6" x14ac:dyDescent="0.35">
      <c r="A9160" t="s">
        <v>9239</v>
      </c>
      <c r="B9160">
        <v>2004</v>
      </c>
      <c r="C9160" t="s">
        <v>55</v>
      </c>
      <c r="D9160" t="s">
        <v>73</v>
      </c>
      <c r="E9160" t="s">
        <v>74</v>
      </c>
      <c r="F9160">
        <v>1</v>
      </c>
    </row>
    <row r="9161" spans="1:6" x14ac:dyDescent="0.35">
      <c r="A9161" t="s">
        <v>9240</v>
      </c>
      <c r="B9161">
        <v>2004</v>
      </c>
      <c r="C9161" t="s">
        <v>56</v>
      </c>
      <c r="D9161" t="s">
        <v>117</v>
      </c>
      <c r="E9161" t="s">
        <v>74</v>
      </c>
      <c r="F9161">
        <v>1</v>
      </c>
    </row>
    <row r="9162" spans="1:6" x14ac:dyDescent="0.35">
      <c r="A9162" t="s">
        <v>9241</v>
      </c>
      <c r="B9162">
        <v>2004</v>
      </c>
      <c r="C9162" t="s">
        <v>56</v>
      </c>
      <c r="D9162" t="s">
        <v>117</v>
      </c>
      <c r="E9162" t="s">
        <v>74</v>
      </c>
      <c r="F9162">
        <v>1</v>
      </c>
    </row>
    <row r="9163" spans="1:6" x14ac:dyDescent="0.35">
      <c r="A9163" t="s">
        <v>9242</v>
      </c>
      <c r="B9163">
        <v>2004</v>
      </c>
      <c r="C9163" t="s">
        <v>55</v>
      </c>
      <c r="D9163" t="s">
        <v>73</v>
      </c>
      <c r="E9163" t="s">
        <v>406</v>
      </c>
      <c r="F9163">
        <v>1</v>
      </c>
    </row>
    <row r="9164" spans="1:6" x14ac:dyDescent="0.35">
      <c r="A9164" t="s">
        <v>9243</v>
      </c>
      <c r="B9164">
        <v>2004</v>
      </c>
      <c r="C9164" t="s">
        <v>56</v>
      </c>
      <c r="D9164" t="s">
        <v>73</v>
      </c>
      <c r="E9164" t="s">
        <v>74</v>
      </c>
      <c r="F9164">
        <v>1</v>
      </c>
    </row>
    <row r="9165" spans="1:6" x14ac:dyDescent="0.35">
      <c r="A9165" t="s">
        <v>9244</v>
      </c>
      <c r="B9165">
        <v>2004</v>
      </c>
      <c r="C9165" t="s">
        <v>56</v>
      </c>
      <c r="D9165" t="s">
        <v>73</v>
      </c>
      <c r="E9165" t="s">
        <v>74</v>
      </c>
      <c r="F9165">
        <v>1</v>
      </c>
    </row>
    <row r="9166" spans="1:6" x14ac:dyDescent="0.35">
      <c r="A9166" t="s">
        <v>9245</v>
      </c>
      <c r="B9166">
        <v>2004</v>
      </c>
      <c r="C9166" t="s">
        <v>56</v>
      </c>
      <c r="D9166" t="s">
        <v>73</v>
      </c>
      <c r="E9166" t="s">
        <v>74</v>
      </c>
      <c r="F9166">
        <v>1</v>
      </c>
    </row>
    <row r="9167" spans="1:6" x14ac:dyDescent="0.35">
      <c r="A9167" t="s">
        <v>9246</v>
      </c>
      <c r="B9167">
        <v>2004</v>
      </c>
      <c r="C9167" t="s">
        <v>56</v>
      </c>
      <c r="D9167" t="s">
        <v>117</v>
      </c>
      <c r="E9167" t="s">
        <v>74</v>
      </c>
      <c r="F9167">
        <v>1</v>
      </c>
    </row>
    <row r="9168" spans="1:6" x14ac:dyDescent="0.35">
      <c r="A9168" t="s">
        <v>9247</v>
      </c>
      <c r="B9168">
        <v>2004</v>
      </c>
      <c r="C9168" t="s">
        <v>55</v>
      </c>
      <c r="D9168" t="s">
        <v>73</v>
      </c>
      <c r="E9168" t="s">
        <v>406</v>
      </c>
      <c r="F9168">
        <v>1</v>
      </c>
    </row>
    <row r="9169" spans="1:6" x14ac:dyDescent="0.35">
      <c r="A9169" t="s">
        <v>9248</v>
      </c>
      <c r="B9169">
        <v>2004</v>
      </c>
      <c r="C9169" t="s">
        <v>55</v>
      </c>
      <c r="D9169" t="s">
        <v>73</v>
      </c>
      <c r="E9169" t="s">
        <v>406</v>
      </c>
      <c r="F9169">
        <v>1</v>
      </c>
    </row>
    <row r="9170" spans="1:6" x14ac:dyDescent="0.35">
      <c r="A9170" t="s">
        <v>9249</v>
      </c>
      <c r="B9170">
        <v>2004</v>
      </c>
      <c r="C9170" t="s">
        <v>55</v>
      </c>
      <c r="D9170" t="s">
        <v>117</v>
      </c>
      <c r="E9170" t="s">
        <v>406</v>
      </c>
      <c r="F9170">
        <v>0</v>
      </c>
    </row>
    <row r="9171" spans="1:6" x14ac:dyDescent="0.35">
      <c r="A9171" t="s">
        <v>9250</v>
      </c>
      <c r="B9171">
        <v>2004</v>
      </c>
      <c r="C9171" t="s">
        <v>55</v>
      </c>
      <c r="D9171" t="s">
        <v>117</v>
      </c>
      <c r="E9171" t="s">
        <v>406</v>
      </c>
      <c r="F9171">
        <v>0</v>
      </c>
    </row>
    <row r="9172" spans="1:6" x14ac:dyDescent="0.35">
      <c r="A9172" t="s">
        <v>9251</v>
      </c>
      <c r="B9172">
        <v>2004</v>
      </c>
      <c r="C9172" t="s">
        <v>54</v>
      </c>
      <c r="D9172" t="s">
        <v>73</v>
      </c>
      <c r="E9172" t="s">
        <v>406</v>
      </c>
      <c r="F9172">
        <v>1</v>
      </c>
    </row>
    <row r="9173" spans="1:6" x14ac:dyDescent="0.35">
      <c r="A9173" t="s">
        <v>9252</v>
      </c>
      <c r="B9173">
        <v>2004</v>
      </c>
      <c r="C9173" t="s">
        <v>55</v>
      </c>
      <c r="D9173" t="s">
        <v>117</v>
      </c>
      <c r="E9173" t="s">
        <v>406</v>
      </c>
      <c r="F9173">
        <v>0</v>
      </c>
    </row>
    <row r="9174" spans="1:6" x14ac:dyDescent="0.35">
      <c r="A9174" t="s">
        <v>9253</v>
      </c>
      <c r="B9174">
        <v>2004</v>
      </c>
      <c r="C9174" t="s">
        <v>55</v>
      </c>
      <c r="D9174" t="s">
        <v>73</v>
      </c>
      <c r="E9174" t="s">
        <v>406</v>
      </c>
      <c r="F9174">
        <v>1</v>
      </c>
    </row>
    <row r="9175" spans="1:6" x14ac:dyDescent="0.35">
      <c r="A9175" t="s">
        <v>9254</v>
      </c>
      <c r="B9175">
        <v>2004</v>
      </c>
      <c r="C9175" t="s">
        <v>55</v>
      </c>
      <c r="D9175" t="s">
        <v>73</v>
      </c>
      <c r="E9175" t="s">
        <v>406</v>
      </c>
      <c r="F9175">
        <v>1</v>
      </c>
    </row>
    <row r="9176" spans="1:6" x14ac:dyDescent="0.35">
      <c r="A9176" t="s">
        <v>9255</v>
      </c>
      <c r="B9176">
        <v>2004</v>
      </c>
      <c r="C9176" t="s">
        <v>55</v>
      </c>
      <c r="D9176" t="s">
        <v>117</v>
      </c>
      <c r="E9176" t="s">
        <v>406</v>
      </c>
      <c r="F9176">
        <v>0</v>
      </c>
    </row>
    <row r="9177" spans="1:6" x14ac:dyDescent="0.35">
      <c r="A9177" t="s">
        <v>9256</v>
      </c>
      <c r="B9177">
        <v>2004</v>
      </c>
      <c r="C9177" t="s">
        <v>55</v>
      </c>
      <c r="D9177" t="s">
        <v>117</v>
      </c>
      <c r="E9177" t="s">
        <v>406</v>
      </c>
      <c r="F9177">
        <v>0</v>
      </c>
    </row>
    <row r="9178" spans="1:6" x14ac:dyDescent="0.35">
      <c r="A9178" t="s">
        <v>9257</v>
      </c>
      <c r="B9178">
        <v>2004</v>
      </c>
      <c r="C9178" t="s">
        <v>55</v>
      </c>
      <c r="D9178" t="s">
        <v>73</v>
      </c>
      <c r="E9178" t="s">
        <v>406</v>
      </c>
      <c r="F9178">
        <v>1</v>
      </c>
    </row>
    <row r="9179" spans="1:6" x14ac:dyDescent="0.35">
      <c r="A9179" t="s">
        <v>9258</v>
      </c>
      <c r="B9179">
        <v>2004</v>
      </c>
      <c r="C9179" t="s">
        <v>55</v>
      </c>
      <c r="D9179" t="s">
        <v>117</v>
      </c>
      <c r="E9179" t="s">
        <v>406</v>
      </c>
      <c r="F9179">
        <v>0</v>
      </c>
    </row>
    <row r="9180" spans="1:6" x14ac:dyDescent="0.35">
      <c r="A9180" t="s">
        <v>9259</v>
      </c>
      <c r="B9180">
        <v>2004</v>
      </c>
      <c r="C9180" t="s">
        <v>55</v>
      </c>
      <c r="D9180" t="s">
        <v>117</v>
      </c>
      <c r="E9180" t="s">
        <v>406</v>
      </c>
      <c r="F9180">
        <v>0</v>
      </c>
    </row>
    <row r="9181" spans="1:6" x14ac:dyDescent="0.35">
      <c r="A9181" t="s">
        <v>9260</v>
      </c>
      <c r="B9181">
        <v>2004</v>
      </c>
      <c r="C9181" t="s">
        <v>54</v>
      </c>
      <c r="D9181" t="s">
        <v>73</v>
      </c>
      <c r="E9181" t="s">
        <v>74</v>
      </c>
      <c r="F9181">
        <v>1</v>
      </c>
    </row>
    <row r="9182" spans="1:6" x14ac:dyDescent="0.35">
      <c r="A9182" t="s">
        <v>9261</v>
      </c>
      <c r="B9182">
        <v>2004</v>
      </c>
      <c r="C9182" t="s">
        <v>56</v>
      </c>
      <c r="D9182" t="s">
        <v>73</v>
      </c>
      <c r="E9182" t="s">
        <v>74</v>
      </c>
      <c r="F9182">
        <v>1</v>
      </c>
    </row>
    <row r="9183" spans="1:6" x14ac:dyDescent="0.35">
      <c r="A9183" t="s">
        <v>9262</v>
      </c>
      <c r="B9183">
        <v>2004</v>
      </c>
      <c r="C9183" t="s">
        <v>56</v>
      </c>
      <c r="D9183" t="s">
        <v>73</v>
      </c>
      <c r="E9183" t="s">
        <v>74</v>
      </c>
      <c r="F9183">
        <v>1</v>
      </c>
    </row>
    <row r="9184" spans="1:6" x14ac:dyDescent="0.35">
      <c r="A9184" t="s">
        <v>9263</v>
      </c>
      <c r="B9184">
        <v>2004</v>
      </c>
      <c r="C9184" t="s">
        <v>56</v>
      </c>
      <c r="D9184" t="s">
        <v>73</v>
      </c>
      <c r="E9184" t="s">
        <v>74</v>
      </c>
      <c r="F9184">
        <v>1</v>
      </c>
    </row>
    <row r="9185" spans="1:6" x14ac:dyDescent="0.35">
      <c r="A9185" t="s">
        <v>9264</v>
      </c>
      <c r="B9185">
        <v>2004</v>
      </c>
      <c r="C9185" t="s">
        <v>56</v>
      </c>
      <c r="D9185" t="s">
        <v>117</v>
      </c>
      <c r="E9185" t="s">
        <v>74</v>
      </c>
      <c r="F9185">
        <v>1</v>
      </c>
    </row>
    <row r="9186" spans="1:6" x14ac:dyDescent="0.35">
      <c r="A9186" t="s">
        <v>9265</v>
      </c>
      <c r="B9186">
        <v>2004</v>
      </c>
      <c r="C9186" t="s">
        <v>56</v>
      </c>
      <c r="D9186" t="s">
        <v>73</v>
      </c>
      <c r="E9186" t="s">
        <v>74</v>
      </c>
      <c r="F9186">
        <v>1</v>
      </c>
    </row>
    <row r="9187" spans="1:6" x14ac:dyDescent="0.35">
      <c r="A9187" t="s">
        <v>9266</v>
      </c>
      <c r="B9187">
        <v>2004</v>
      </c>
      <c r="C9187" t="s">
        <v>56</v>
      </c>
      <c r="D9187" t="s">
        <v>73</v>
      </c>
      <c r="E9187" t="s">
        <v>74</v>
      </c>
      <c r="F9187">
        <v>1</v>
      </c>
    </row>
    <row r="9188" spans="1:6" x14ac:dyDescent="0.35">
      <c r="A9188" t="s">
        <v>9267</v>
      </c>
      <c r="B9188">
        <v>2004</v>
      </c>
      <c r="C9188" t="s">
        <v>56</v>
      </c>
      <c r="D9188" t="s">
        <v>117</v>
      </c>
      <c r="E9188" t="s">
        <v>74</v>
      </c>
      <c r="F9188">
        <v>1</v>
      </c>
    </row>
    <row r="9189" spans="1:6" x14ac:dyDescent="0.35">
      <c r="A9189" t="s">
        <v>9268</v>
      </c>
      <c r="B9189">
        <v>2004</v>
      </c>
      <c r="C9189" t="s">
        <v>56</v>
      </c>
      <c r="D9189" t="s">
        <v>117</v>
      </c>
      <c r="E9189" t="s">
        <v>74</v>
      </c>
      <c r="F9189">
        <v>1</v>
      </c>
    </row>
    <row r="9190" spans="1:6" x14ac:dyDescent="0.35">
      <c r="A9190" t="s">
        <v>9269</v>
      </c>
      <c r="B9190">
        <v>2004</v>
      </c>
      <c r="C9190" t="s">
        <v>56</v>
      </c>
      <c r="D9190" t="s">
        <v>73</v>
      </c>
      <c r="E9190" t="s">
        <v>406</v>
      </c>
      <c r="F9190">
        <v>1</v>
      </c>
    </row>
    <row r="9191" spans="1:6" x14ac:dyDescent="0.35">
      <c r="A9191" t="s">
        <v>9270</v>
      </c>
      <c r="B9191">
        <v>2004</v>
      </c>
      <c r="C9191" t="s">
        <v>56</v>
      </c>
      <c r="D9191" t="s">
        <v>117</v>
      </c>
      <c r="E9191" t="s">
        <v>406</v>
      </c>
      <c r="F9191">
        <v>1</v>
      </c>
    </row>
    <row r="9192" spans="1:6" x14ac:dyDescent="0.35">
      <c r="A9192" t="s">
        <v>9271</v>
      </c>
      <c r="B9192">
        <v>2004</v>
      </c>
      <c r="C9192" t="s">
        <v>56</v>
      </c>
      <c r="D9192" t="s">
        <v>73</v>
      </c>
      <c r="E9192" t="s">
        <v>406</v>
      </c>
      <c r="F9192">
        <v>1</v>
      </c>
    </row>
    <row r="9193" spans="1:6" x14ac:dyDescent="0.35">
      <c r="A9193" t="s">
        <v>9272</v>
      </c>
      <c r="B9193">
        <v>2004</v>
      </c>
      <c r="C9193" t="s">
        <v>56</v>
      </c>
      <c r="D9193" t="s">
        <v>117</v>
      </c>
      <c r="E9193" t="s">
        <v>406</v>
      </c>
      <c r="F9193">
        <v>1</v>
      </c>
    </row>
    <row r="9194" spans="1:6" x14ac:dyDescent="0.35">
      <c r="A9194" t="s">
        <v>9273</v>
      </c>
      <c r="B9194">
        <v>2004</v>
      </c>
      <c r="C9194" t="s">
        <v>56</v>
      </c>
      <c r="D9194" t="s">
        <v>117</v>
      </c>
      <c r="E9194" t="s">
        <v>406</v>
      </c>
      <c r="F9194">
        <v>1</v>
      </c>
    </row>
    <row r="9195" spans="1:6" x14ac:dyDescent="0.35">
      <c r="A9195" t="s">
        <v>9274</v>
      </c>
      <c r="B9195">
        <v>2004</v>
      </c>
      <c r="C9195" t="s">
        <v>56</v>
      </c>
      <c r="D9195" t="s">
        <v>117</v>
      </c>
      <c r="E9195" t="s">
        <v>406</v>
      </c>
      <c r="F9195">
        <v>1</v>
      </c>
    </row>
    <row r="9196" spans="1:6" x14ac:dyDescent="0.35">
      <c r="A9196" t="s">
        <v>9275</v>
      </c>
      <c r="B9196">
        <v>2004</v>
      </c>
      <c r="C9196" t="s">
        <v>54</v>
      </c>
      <c r="D9196" t="s">
        <v>73</v>
      </c>
      <c r="E9196" t="s">
        <v>406</v>
      </c>
      <c r="F9196">
        <v>1</v>
      </c>
    </row>
    <row r="9197" spans="1:6" x14ac:dyDescent="0.35">
      <c r="A9197" t="s">
        <v>9276</v>
      </c>
      <c r="B9197">
        <v>2004</v>
      </c>
      <c r="C9197" t="s">
        <v>56</v>
      </c>
      <c r="D9197" t="s">
        <v>117</v>
      </c>
      <c r="E9197" t="s">
        <v>74</v>
      </c>
      <c r="F9197">
        <v>1</v>
      </c>
    </row>
    <row r="9198" spans="1:6" x14ac:dyDescent="0.35">
      <c r="A9198" t="s">
        <v>9277</v>
      </c>
      <c r="B9198">
        <v>2004</v>
      </c>
      <c r="C9198" t="s">
        <v>56</v>
      </c>
      <c r="D9198" t="s">
        <v>117</v>
      </c>
      <c r="E9198" t="s">
        <v>74</v>
      </c>
      <c r="F9198">
        <v>1</v>
      </c>
    </row>
    <row r="9199" spans="1:6" x14ac:dyDescent="0.35">
      <c r="A9199" t="s">
        <v>9278</v>
      </c>
      <c r="B9199">
        <v>2004</v>
      </c>
      <c r="C9199" t="s">
        <v>56</v>
      </c>
      <c r="D9199" t="s">
        <v>73</v>
      </c>
      <c r="E9199" t="s">
        <v>74</v>
      </c>
      <c r="F9199">
        <v>1</v>
      </c>
    </row>
    <row r="9200" spans="1:6" x14ac:dyDescent="0.35">
      <c r="A9200" t="s">
        <v>9279</v>
      </c>
      <c r="B9200">
        <v>2004</v>
      </c>
      <c r="C9200" t="s">
        <v>56</v>
      </c>
      <c r="D9200" t="s">
        <v>117</v>
      </c>
      <c r="E9200" t="s">
        <v>74</v>
      </c>
      <c r="F9200">
        <v>1</v>
      </c>
    </row>
    <row r="9201" spans="1:6" x14ac:dyDescent="0.35">
      <c r="A9201" t="s">
        <v>9280</v>
      </c>
      <c r="B9201">
        <v>2004</v>
      </c>
      <c r="C9201" t="s">
        <v>56</v>
      </c>
      <c r="D9201" t="s">
        <v>73</v>
      </c>
      <c r="E9201" t="s">
        <v>74</v>
      </c>
      <c r="F9201">
        <v>1</v>
      </c>
    </row>
    <row r="9202" spans="1:6" x14ac:dyDescent="0.35">
      <c r="A9202" t="s">
        <v>9281</v>
      </c>
      <c r="B9202">
        <v>2004</v>
      </c>
      <c r="C9202" t="s">
        <v>56</v>
      </c>
      <c r="D9202" t="s">
        <v>117</v>
      </c>
      <c r="E9202" t="s">
        <v>74</v>
      </c>
      <c r="F9202">
        <v>1</v>
      </c>
    </row>
    <row r="9203" spans="1:6" x14ac:dyDescent="0.35">
      <c r="A9203" t="s">
        <v>9282</v>
      </c>
      <c r="B9203">
        <v>2004</v>
      </c>
      <c r="C9203" t="s">
        <v>56</v>
      </c>
      <c r="D9203" t="s">
        <v>117</v>
      </c>
      <c r="E9203" t="s">
        <v>74</v>
      </c>
      <c r="F9203">
        <v>1</v>
      </c>
    </row>
    <row r="9204" spans="1:6" x14ac:dyDescent="0.35">
      <c r="A9204" t="s">
        <v>9283</v>
      </c>
      <c r="B9204">
        <v>2004</v>
      </c>
      <c r="C9204" t="s">
        <v>56</v>
      </c>
      <c r="D9204" t="s">
        <v>117</v>
      </c>
      <c r="E9204" t="s">
        <v>74</v>
      </c>
      <c r="F9204">
        <v>1</v>
      </c>
    </row>
    <row r="9205" spans="1:6" x14ac:dyDescent="0.35">
      <c r="A9205" t="s">
        <v>9284</v>
      </c>
      <c r="B9205">
        <v>2004</v>
      </c>
      <c r="C9205" t="s">
        <v>56</v>
      </c>
      <c r="D9205" t="s">
        <v>73</v>
      </c>
      <c r="E9205" t="s">
        <v>74</v>
      </c>
      <c r="F9205">
        <v>1</v>
      </c>
    </row>
    <row r="9206" spans="1:6" x14ac:dyDescent="0.35">
      <c r="A9206" t="s">
        <v>9285</v>
      </c>
      <c r="B9206">
        <v>2004</v>
      </c>
      <c r="C9206" t="s">
        <v>56</v>
      </c>
      <c r="D9206" t="s">
        <v>73</v>
      </c>
      <c r="E9206" t="s">
        <v>74</v>
      </c>
      <c r="F9206">
        <v>1</v>
      </c>
    </row>
    <row r="9207" spans="1:6" x14ac:dyDescent="0.35">
      <c r="A9207" t="s">
        <v>9286</v>
      </c>
      <c r="B9207">
        <v>2004</v>
      </c>
      <c r="C9207" t="s">
        <v>56</v>
      </c>
      <c r="D9207" t="s">
        <v>73</v>
      </c>
      <c r="E9207" t="s">
        <v>74</v>
      </c>
      <c r="F9207">
        <v>1</v>
      </c>
    </row>
    <row r="9208" spans="1:6" x14ac:dyDescent="0.35">
      <c r="A9208" t="s">
        <v>9287</v>
      </c>
      <c r="B9208">
        <v>2004</v>
      </c>
      <c r="C9208" t="s">
        <v>56</v>
      </c>
      <c r="D9208" t="s">
        <v>73</v>
      </c>
      <c r="E9208" t="s">
        <v>74</v>
      </c>
      <c r="F9208">
        <v>1</v>
      </c>
    </row>
    <row r="9209" spans="1:6" x14ac:dyDescent="0.35">
      <c r="A9209" t="s">
        <v>9288</v>
      </c>
      <c r="B9209">
        <v>2004</v>
      </c>
      <c r="C9209" t="s">
        <v>56</v>
      </c>
      <c r="D9209" t="s">
        <v>73</v>
      </c>
      <c r="E9209" t="s">
        <v>74</v>
      </c>
      <c r="F9209">
        <v>1</v>
      </c>
    </row>
    <row r="9210" spans="1:6" x14ac:dyDescent="0.35">
      <c r="A9210" t="s">
        <v>9289</v>
      </c>
      <c r="B9210">
        <v>2004</v>
      </c>
      <c r="C9210" t="s">
        <v>56</v>
      </c>
      <c r="D9210" t="s">
        <v>73</v>
      </c>
      <c r="E9210" t="s">
        <v>74</v>
      </c>
      <c r="F9210">
        <v>1</v>
      </c>
    </row>
    <row r="9211" spans="1:6" x14ac:dyDescent="0.35">
      <c r="A9211" t="s">
        <v>9290</v>
      </c>
      <c r="B9211">
        <v>2004</v>
      </c>
      <c r="C9211" t="s">
        <v>56</v>
      </c>
      <c r="D9211" t="s">
        <v>73</v>
      </c>
      <c r="E9211" t="s">
        <v>74</v>
      </c>
      <c r="F9211">
        <v>1</v>
      </c>
    </row>
    <row r="9212" spans="1:6" x14ac:dyDescent="0.35">
      <c r="A9212" t="s">
        <v>9291</v>
      </c>
      <c r="B9212">
        <v>2004</v>
      </c>
      <c r="C9212" t="s">
        <v>56</v>
      </c>
      <c r="D9212" t="s">
        <v>117</v>
      </c>
      <c r="E9212" t="s">
        <v>74</v>
      </c>
      <c r="F9212">
        <v>1</v>
      </c>
    </row>
    <row r="9213" spans="1:6" x14ac:dyDescent="0.35">
      <c r="A9213" t="s">
        <v>9292</v>
      </c>
      <c r="B9213">
        <v>2004</v>
      </c>
      <c r="C9213" t="s">
        <v>56</v>
      </c>
      <c r="D9213" t="s">
        <v>117</v>
      </c>
      <c r="E9213" t="s">
        <v>74</v>
      </c>
      <c r="F9213">
        <v>1</v>
      </c>
    </row>
    <row r="9214" spans="1:6" x14ac:dyDescent="0.35">
      <c r="A9214" t="s">
        <v>9293</v>
      </c>
      <c r="B9214">
        <v>2004</v>
      </c>
      <c r="C9214" t="s">
        <v>56</v>
      </c>
      <c r="D9214" t="s">
        <v>117</v>
      </c>
      <c r="E9214" t="s">
        <v>74</v>
      </c>
      <c r="F9214">
        <v>1</v>
      </c>
    </row>
    <row r="9215" spans="1:6" x14ac:dyDescent="0.35">
      <c r="A9215" t="s">
        <v>9294</v>
      </c>
      <c r="B9215">
        <v>2004</v>
      </c>
      <c r="C9215" t="s">
        <v>56</v>
      </c>
      <c r="D9215" t="s">
        <v>117</v>
      </c>
      <c r="E9215" t="s">
        <v>74</v>
      </c>
      <c r="F9215">
        <v>1</v>
      </c>
    </row>
    <row r="9216" spans="1:6" x14ac:dyDescent="0.35">
      <c r="A9216" t="s">
        <v>9295</v>
      </c>
      <c r="B9216">
        <v>2004</v>
      </c>
      <c r="C9216" t="s">
        <v>56</v>
      </c>
      <c r="D9216" t="s">
        <v>73</v>
      </c>
      <c r="E9216" t="s">
        <v>74</v>
      </c>
      <c r="F9216">
        <v>1</v>
      </c>
    </row>
    <row r="9217" spans="1:6" x14ac:dyDescent="0.35">
      <c r="A9217" t="s">
        <v>9296</v>
      </c>
      <c r="B9217">
        <v>2004</v>
      </c>
      <c r="C9217" t="s">
        <v>56</v>
      </c>
      <c r="D9217" t="s">
        <v>117</v>
      </c>
      <c r="E9217" t="s">
        <v>74</v>
      </c>
      <c r="F9217">
        <v>1</v>
      </c>
    </row>
    <row r="9218" spans="1:6" x14ac:dyDescent="0.35">
      <c r="A9218" t="s">
        <v>9297</v>
      </c>
      <c r="B9218">
        <v>2004</v>
      </c>
      <c r="C9218" t="s">
        <v>56</v>
      </c>
      <c r="D9218" t="s">
        <v>73</v>
      </c>
      <c r="E9218" t="s">
        <v>74</v>
      </c>
      <c r="F9218">
        <v>1</v>
      </c>
    </row>
    <row r="9219" spans="1:6" x14ac:dyDescent="0.35">
      <c r="A9219" t="s">
        <v>9298</v>
      </c>
      <c r="B9219">
        <v>2004</v>
      </c>
      <c r="C9219" t="s">
        <v>56</v>
      </c>
      <c r="D9219" t="s">
        <v>117</v>
      </c>
      <c r="E9219" t="s">
        <v>74</v>
      </c>
      <c r="F9219">
        <v>1</v>
      </c>
    </row>
    <row r="9220" spans="1:6" x14ac:dyDescent="0.35">
      <c r="A9220" t="s">
        <v>9299</v>
      </c>
      <c r="B9220">
        <v>2004</v>
      </c>
      <c r="C9220" t="s">
        <v>56</v>
      </c>
      <c r="D9220" t="s">
        <v>117</v>
      </c>
      <c r="E9220" t="s">
        <v>74</v>
      </c>
      <c r="F9220">
        <v>1</v>
      </c>
    </row>
    <row r="9221" spans="1:6" x14ac:dyDescent="0.35">
      <c r="A9221" t="s">
        <v>9300</v>
      </c>
      <c r="B9221">
        <v>2004</v>
      </c>
      <c r="C9221" t="s">
        <v>56</v>
      </c>
      <c r="D9221" t="s">
        <v>117</v>
      </c>
      <c r="E9221" t="s">
        <v>74</v>
      </c>
      <c r="F9221">
        <v>1</v>
      </c>
    </row>
    <row r="9222" spans="1:6" x14ac:dyDescent="0.35">
      <c r="A9222" t="s">
        <v>9301</v>
      </c>
      <c r="B9222">
        <v>2004</v>
      </c>
      <c r="C9222" t="s">
        <v>56</v>
      </c>
      <c r="D9222" t="s">
        <v>73</v>
      </c>
      <c r="E9222" t="s">
        <v>406</v>
      </c>
      <c r="F9222">
        <v>1</v>
      </c>
    </row>
    <row r="9223" spans="1:6" x14ac:dyDescent="0.35">
      <c r="A9223" t="s">
        <v>9302</v>
      </c>
      <c r="B9223">
        <v>2004</v>
      </c>
      <c r="C9223" t="s">
        <v>55</v>
      </c>
      <c r="D9223" t="s">
        <v>73</v>
      </c>
      <c r="E9223" t="s">
        <v>406</v>
      </c>
      <c r="F9223">
        <v>1</v>
      </c>
    </row>
    <row r="9224" spans="1:6" x14ac:dyDescent="0.35">
      <c r="A9224" t="s">
        <v>9303</v>
      </c>
      <c r="B9224">
        <v>2004</v>
      </c>
      <c r="C9224" t="s">
        <v>55</v>
      </c>
      <c r="D9224" t="s">
        <v>117</v>
      </c>
      <c r="E9224" t="s">
        <v>406</v>
      </c>
      <c r="F9224">
        <v>0</v>
      </c>
    </row>
    <row r="9225" spans="1:6" x14ac:dyDescent="0.35">
      <c r="A9225" t="s">
        <v>9304</v>
      </c>
      <c r="B9225">
        <v>2004</v>
      </c>
      <c r="C9225" t="s">
        <v>54</v>
      </c>
      <c r="D9225" t="s">
        <v>73</v>
      </c>
      <c r="E9225" t="s">
        <v>74</v>
      </c>
      <c r="F9225">
        <v>1</v>
      </c>
    </row>
    <row r="9226" spans="1:6" x14ac:dyDescent="0.35">
      <c r="A9226" t="s">
        <v>9305</v>
      </c>
      <c r="B9226">
        <v>2004</v>
      </c>
      <c r="C9226" t="s">
        <v>54</v>
      </c>
      <c r="D9226" t="s">
        <v>73</v>
      </c>
      <c r="E9226" t="s">
        <v>74</v>
      </c>
      <c r="F9226">
        <v>1</v>
      </c>
    </row>
    <row r="9227" spans="1:6" x14ac:dyDescent="0.35">
      <c r="A9227" t="s">
        <v>9306</v>
      </c>
      <c r="B9227">
        <v>2004</v>
      </c>
      <c r="C9227" t="s">
        <v>54</v>
      </c>
      <c r="D9227" t="s">
        <v>73</v>
      </c>
      <c r="E9227" t="s">
        <v>74</v>
      </c>
      <c r="F9227">
        <v>1</v>
      </c>
    </row>
    <row r="9228" spans="1:6" x14ac:dyDescent="0.35">
      <c r="A9228" t="s">
        <v>9307</v>
      </c>
      <c r="B9228">
        <v>2004</v>
      </c>
      <c r="C9228" t="s">
        <v>56</v>
      </c>
      <c r="D9228" t="s">
        <v>73</v>
      </c>
      <c r="E9228" t="s">
        <v>406</v>
      </c>
      <c r="F9228">
        <v>1</v>
      </c>
    </row>
    <row r="9229" spans="1:6" x14ac:dyDescent="0.35">
      <c r="A9229" t="s">
        <v>9308</v>
      </c>
      <c r="B9229">
        <v>2004</v>
      </c>
      <c r="C9229" t="s">
        <v>56</v>
      </c>
      <c r="D9229" t="s">
        <v>73</v>
      </c>
      <c r="E9229" t="s">
        <v>406</v>
      </c>
      <c r="F9229">
        <v>1</v>
      </c>
    </row>
    <row r="9230" spans="1:6" x14ac:dyDescent="0.35">
      <c r="A9230" t="s">
        <v>9309</v>
      </c>
      <c r="B9230">
        <v>2004</v>
      </c>
      <c r="C9230" t="s">
        <v>56</v>
      </c>
      <c r="D9230" t="s">
        <v>117</v>
      </c>
      <c r="E9230" t="s">
        <v>406</v>
      </c>
      <c r="F9230">
        <v>1</v>
      </c>
    </row>
    <row r="9231" spans="1:6" x14ac:dyDescent="0.35">
      <c r="A9231" t="s">
        <v>9310</v>
      </c>
      <c r="B9231">
        <v>2004</v>
      </c>
      <c r="C9231" t="s">
        <v>54</v>
      </c>
      <c r="D9231" t="s">
        <v>73</v>
      </c>
      <c r="E9231" t="s">
        <v>74</v>
      </c>
      <c r="F9231">
        <v>1</v>
      </c>
    </row>
    <row r="9232" spans="1:6" x14ac:dyDescent="0.35">
      <c r="A9232" t="s">
        <v>9311</v>
      </c>
      <c r="B9232">
        <v>2004</v>
      </c>
      <c r="C9232" t="s">
        <v>54</v>
      </c>
      <c r="D9232" t="s">
        <v>73</v>
      </c>
      <c r="E9232" t="s">
        <v>74</v>
      </c>
      <c r="F9232">
        <v>1</v>
      </c>
    </row>
    <row r="9233" spans="1:6" x14ac:dyDescent="0.35">
      <c r="A9233" t="s">
        <v>9312</v>
      </c>
      <c r="B9233">
        <v>2004</v>
      </c>
      <c r="C9233" t="s">
        <v>54</v>
      </c>
      <c r="D9233" t="s">
        <v>73</v>
      </c>
      <c r="E9233" t="s">
        <v>484</v>
      </c>
      <c r="F9233">
        <v>1</v>
      </c>
    </row>
    <row r="9234" spans="1:6" x14ac:dyDescent="0.35">
      <c r="A9234" t="s">
        <v>9313</v>
      </c>
      <c r="B9234">
        <v>2004</v>
      </c>
      <c r="C9234" t="s">
        <v>56</v>
      </c>
      <c r="D9234" t="s">
        <v>441</v>
      </c>
      <c r="E9234" t="s">
        <v>484</v>
      </c>
      <c r="F9234">
        <v>1</v>
      </c>
    </row>
    <row r="9235" spans="1:6" x14ac:dyDescent="0.35">
      <c r="A9235" t="s">
        <v>9314</v>
      </c>
      <c r="B9235">
        <v>2004</v>
      </c>
      <c r="C9235" t="s">
        <v>54</v>
      </c>
      <c r="D9235" t="s">
        <v>73</v>
      </c>
      <c r="E9235" t="s">
        <v>484</v>
      </c>
      <c r="F9235">
        <v>1</v>
      </c>
    </row>
    <row r="9236" spans="1:6" x14ac:dyDescent="0.35">
      <c r="A9236" t="s">
        <v>9315</v>
      </c>
      <c r="B9236">
        <v>2004</v>
      </c>
      <c r="C9236" t="s">
        <v>56</v>
      </c>
      <c r="D9236" t="s">
        <v>73</v>
      </c>
      <c r="E9236" t="s">
        <v>484</v>
      </c>
      <c r="F9236">
        <v>1</v>
      </c>
    </row>
    <row r="9237" spans="1:6" x14ac:dyDescent="0.35">
      <c r="A9237" t="s">
        <v>9316</v>
      </c>
      <c r="B9237">
        <v>2004</v>
      </c>
      <c r="C9237" t="s">
        <v>56</v>
      </c>
      <c r="D9237" t="s">
        <v>117</v>
      </c>
      <c r="E9237" t="s">
        <v>484</v>
      </c>
      <c r="F9237">
        <v>1</v>
      </c>
    </row>
    <row r="9238" spans="1:6" x14ac:dyDescent="0.35">
      <c r="A9238" t="s">
        <v>9317</v>
      </c>
      <c r="B9238">
        <v>2004</v>
      </c>
      <c r="C9238" t="s">
        <v>56</v>
      </c>
      <c r="D9238" t="s">
        <v>73</v>
      </c>
      <c r="E9238" t="s">
        <v>484</v>
      </c>
      <c r="F9238">
        <v>1</v>
      </c>
    </row>
    <row r="9239" spans="1:6" x14ac:dyDescent="0.35">
      <c r="A9239" t="s">
        <v>9318</v>
      </c>
      <c r="B9239">
        <v>2004</v>
      </c>
      <c r="C9239" t="s">
        <v>56</v>
      </c>
      <c r="D9239" t="s">
        <v>73</v>
      </c>
      <c r="E9239" t="s">
        <v>484</v>
      </c>
      <c r="F9239">
        <v>1</v>
      </c>
    </row>
    <row r="9240" spans="1:6" x14ac:dyDescent="0.35">
      <c r="A9240" t="s">
        <v>9319</v>
      </c>
      <c r="B9240">
        <v>2004</v>
      </c>
      <c r="C9240" t="s">
        <v>56</v>
      </c>
      <c r="D9240" t="s">
        <v>117</v>
      </c>
      <c r="E9240" t="s">
        <v>484</v>
      </c>
      <c r="F9240">
        <v>1</v>
      </c>
    </row>
    <row r="9241" spans="1:6" x14ac:dyDescent="0.35">
      <c r="A9241" t="s">
        <v>9320</v>
      </c>
      <c r="B9241">
        <v>2004</v>
      </c>
      <c r="C9241" t="s">
        <v>55</v>
      </c>
      <c r="D9241" t="s">
        <v>73</v>
      </c>
      <c r="E9241" t="s">
        <v>484</v>
      </c>
      <c r="F9241">
        <v>1</v>
      </c>
    </row>
    <row r="9242" spans="1:6" x14ac:dyDescent="0.35">
      <c r="A9242" t="s">
        <v>9321</v>
      </c>
      <c r="B9242">
        <v>2004</v>
      </c>
      <c r="C9242" t="s">
        <v>55</v>
      </c>
      <c r="D9242" t="s">
        <v>73</v>
      </c>
      <c r="E9242" t="s">
        <v>484</v>
      </c>
      <c r="F9242">
        <v>1</v>
      </c>
    </row>
    <row r="9243" spans="1:6" x14ac:dyDescent="0.35">
      <c r="A9243" t="s">
        <v>9322</v>
      </c>
      <c r="B9243">
        <v>2004</v>
      </c>
      <c r="C9243" t="s">
        <v>55</v>
      </c>
      <c r="D9243" t="s">
        <v>441</v>
      </c>
      <c r="E9243" t="s">
        <v>484</v>
      </c>
      <c r="F9243">
        <v>1</v>
      </c>
    </row>
    <row r="9244" spans="1:6" x14ac:dyDescent="0.35">
      <c r="A9244" t="s">
        <v>9323</v>
      </c>
      <c r="B9244">
        <v>2004</v>
      </c>
      <c r="C9244" t="s">
        <v>55</v>
      </c>
      <c r="D9244" t="s">
        <v>73</v>
      </c>
      <c r="E9244" t="s">
        <v>74</v>
      </c>
      <c r="F9244">
        <v>1</v>
      </c>
    </row>
    <row r="9245" spans="1:6" x14ac:dyDescent="0.35">
      <c r="A9245" t="s">
        <v>9324</v>
      </c>
      <c r="B9245">
        <v>2004</v>
      </c>
      <c r="C9245" t="s">
        <v>55</v>
      </c>
      <c r="D9245" t="s">
        <v>73</v>
      </c>
      <c r="E9245" t="s">
        <v>74</v>
      </c>
      <c r="F9245">
        <v>1</v>
      </c>
    </row>
    <row r="9246" spans="1:6" x14ac:dyDescent="0.35">
      <c r="A9246" t="s">
        <v>9325</v>
      </c>
      <c r="B9246">
        <v>2004</v>
      </c>
      <c r="C9246" t="s">
        <v>54</v>
      </c>
      <c r="D9246" t="s">
        <v>117</v>
      </c>
      <c r="E9246" t="s">
        <v>74</v>
      </c>
      <c r="F9246">
        <v>0</v>
      </c>
    </row>
    <row r="9247" spans="1:6" x14ac:dyDescent="0.35">
      <c r="A9247" t="s">
        <v>9326</v>
      </c>
      <c r="B9247">
        <v>2004</v>
      </c>
      <c r="C9247" t="s">
        <v>56</v>
      </c>
      <c r="D9247" t="s">
        <v>73</v>
      </c>
      <c r="E9247" t="s">
        <v>74</v>
      </c>
      <c r="F9247">
        <v>1</v>
      </c>
    </row>
    <row r="9248" spans="1:6" x14ac:dyDescent="0.35">
      <c r="A9248" t="s">
        <v>9327</v>
      </c>
      <c r="B9248">
        <v>2004</v>
      </c>
      <c r="C9248" t="s">
        <v>56</v>
      </c>
      <c r="D9248" t="s">
        <v>73</v>
      </c>
      <c r="E9248" t="s">
        <v>74</v>
      </c>
      <c r="F9248">
        <v>1</v>
      </c>
    </row>
    <row r="9249" spans="1:6" x14ac:dyDescent="0.35">
      <c r="A9249" t="s">
        <v>9328</v>
      </c>
      <c r="B9249">
        <v>2004</v>
      </c>
      <c r="C9249" t="s">
        <v>56</v>
      </c>
      <c r="D9249" t="s">
        <v>73</v>
      </c>
      <c r="E9249" t="s">
        <v>74</v>
      </c>
      <c r="F9249">
        <v>1</v>
      </c>
    </row>
    <row r="9250" spans="1:6" x14ac:dyDescent="0.35">
      <c r="A9250" t="s">
        <v>9329</v>
      </c>
      <c r="B9250">
        <v>2004</v>
      </c>
      <c r="C9250" t="s">
        <v>56</v>
      </c>
      <c r="D9250" t="s">
        <v>73</v>
      </c>
      <c r="E9250" t="s">
        <v>74</v>
      </c>
      <c r="F9250">
        <v>1</v>
      </c>
    </row>
    <row r="9251" spans="1:6" x14ac:dyDescent="0.35">
      <c r="A9251" t="s">
        <v>9330</v>
      </c>
      <c r="B9251">
        <v>2004</v>
      </c>
      <c r="C9251" t="s">
        <v>56</v>
      </c>
      <c r="D9251" t="s">
        <v>117</v>
      </c>
      <c r="E9251" t="s">
        <v>74</v>
      </c>
      <c r="F9251">
        <v>1</v>
      </c>
    </row>
    <row r="9252" spans="1:6" x14ac:dyDescent="0.35">
      <c r="A9252" t="s">
        <v>9331</v>
      </c>
      <c r="B9252">
        <v>2004</v>
      </c>
      <c r="C9252" t="s">
        <v>56</v>
      </c>
      <c r="D9252" t="s">
        <v>117</v>
      </c>
      <c r="E9252" t="s">
        <v>74</v>
      </c>
      <c r="F9252">
        <v>1</v>
      </c>
    </row>
    <row r="9253" spans="1:6" x14ac:dyDescent="0.35">
      <c r="A9253" t="s">
        <v>9332</v>
      </c>
      <c r="B9253">
        <v>2004</v>
      </c>
      <c r="C9253" t="s">
        <v>56</v>
      </c>
      <c r="D9253" t="s">
        <v>73</v>
      </c>
      <c r="E9253" t="s">
        <v>74</v>
      </c>
      <c r="F9253">
        <v>1</v>
      </c>
    </row>
    <row r="9254" spans="1:6" x14ac:dyDescent="0.35">
      <c r="A9254" t="s">
        <v>9333</v>
      </c>
      <c r="B9254">
        <v>2004</v>
      </c>
      <c r="C9254" t="s">
        <v>56</v>
      </c>
      <c r="D9254" t="s">
        <v>73</v>
      </c>
      <c r="E9254" t="s">
        <v>74</v>
      </c>
      <c r="F9254">
        <v>1</v>
      </c>
    </row>
    <row r="9255" spans="1:6" x14ac:dyDescent="0.35">
      <c r="A9255" t="s">
        <v>9334</v>
      </c>
      <c r="B9255">
        <v>2004</v>
      </c>
      <c r="C9255" t="s">
        <v>54</v>
      </c>
      <c r="D9255" t="s">
        <v>73</v>
      </c>
      <c r="E9255" t="s">
        <v>74</v>
      </c>
      <c r="F9255">
        <v>1</v>
      </c>
    </row>
    <row r="9256" spans="1:6" x14ac:dyDescent="0.35">
      <c r="A9256" t="s">
        <v>9335</v>
      </c>
      <c r="B9256">
        <v>2004</v>
      </c>
      <c r="C9256" t="s">
        <v>56</v>
      </c>
      <c r="D9256" t="s">
        <v>73</v>
      </c>
      <c r="E9256" t="s">
        <v>74</v>
      </c>
      <c r="F9256">
        <v>1</v>
      </c>
    </row>
    <row r="9257" spans="1:6" x14ac:dyDescent="0.35">
      <c r="A9257" t="s">
        <v>9336</v>
      </c>
      <c r="B9257">
        <v>2004</v>
      </c>
      <c r="C9257" t="s">
        <v>56</v>
      </c>
      <c r="D9257" t="s">
        <v>117</v>
      </c>
      <c r="E9257" t="s">
        <v>74</v>
      </c>
      <c r="F9257">
        <v>1</v>
      </c>
    </row>
    <row r="9258" spans="1:6" x14ac:dyDescent="0.35">
      <c r="A9258" t="s">
        <v>9337</v>
      </c>
      <c r="B9258">
        <v>2004</v>
      </c>
      <c r="C9258" t="s">
        <v>56</v>
      </c>
      <c r="D9258" t="s">
        <v>73</v>
      </c>
      <c r="E9258" t="s">
        <v>74</v>
      </c>
      <c r="F9258">
        <v>1</v>
      </c>
    </row>
    <row r="9259" spans="1:6" x14ac:dyDescent="0.35">
      <c r="A9259" t="s">
        <v>9338</v>
      </c>
      <c r="B9259">
        <v>2004</v>
      </c>
      <c r="C9259" t="s">
        <v>56</v>
      </c>
      <c r="D9259" t="s">
        <v>117</v>
      </c>
      <c r="E9259" t="s">
        <v>74</v>
      </c>
      <c r="F9259">
        <v>1</v>
      </c>
    </row>
    <row r="9260" spans="1:6" x14ac:dyDescent="0.35">
      <c r="A9260" t="s">
        <v>9339</v>
      </c>
      <c r="B9260">
        <v>2004</v>
      </c>
      <c r="C9260" t="s">
        <v>56</v>
      </c>
      <c r="D9260" t="s">
        <v>73</v>
      </c>
      <c r="E9260" t="s">
        <v>74</v>
      </c>
      <c r="F9260">
        <v>1</v>
      </c>
    </row>
    <row r="9261" spans="1:6" x14ac:dyDescent="0.35">
      <c r="A9261" t="s">
        <v>9340</v>
      </c>
      <c r="B9261">
        <v>2004</v>
      </c>
      <c r="C9261" t="s">
        <v>56</v>
      </c>
      <c r="D9261" t="s">
        <v>117</v>
      </c>
      <c r="E9261" t="s">
        <v>74</v>
      </c>
      <c r="F9261">
        <v>1</v>
      </c>
    </row>
    <row r="9262" spans="1:6" x14ac:dyDescent="0.35">
      <c r="A9262" t="s">
        <v>9341</v>
      </c>
      <c r="B9262">
        <v>2004</v>
      </c>
      <c r="C9262" t="s">
        <v>56</v>
      </c>
      <c r="D9262" t="s">
        <v>73</v>
      </c>
      <c r="E9262" t="s">
        <v>74</v>
      </c>
      <c r="F9262">
        <v>1</v>
      </c>
    </row>
    <row r="9263" spans="1:6" x14ac:dyDescent="0.35">
      <c r="A9263" t="s">
        <v>9342</v>
      </c>
      <c r="B9263">
        <v>2004</v>
      </c>
      <c r="C9263" t="s">
        <v>56</v>
      </c>
      <c r="D9263" t="s">
        <v>117</v>
      </c>
      <c r="E9263" t="s">
        <v>406</v>
      </c>
      <c r="F9263">
        <v>1</v>
      </c>
    </row>
    <row r="9264" spans="1:6" x14ac:dyDescent="0.35">
      <c r="A9264" t="s">
        <v>9343</v>
      </c>
      <c r="B9264">
        <v>2004</v>
      </c>
      <c r="C9264" t="s">
        <v>56</v>
      </c>
      <c r="D9264" t="s">
        <v>73</v>
      </c>
      <c r="E9264" t="s">
        <v>406</v>
      </c>
      <c r="F9264">
        <v>1</v>
      </c>
    </row>
    <row r="9265" spans="1:6" x14ac:dyDescent="0.35">
      <c r="A9265" t="s">
        <v>9344</v>
      </c>
      <c r="B9265">
        <v>2004</v>
      </c>
      <c r="C9265" t="s">
        <v>56</v>
      </c>
      <c r="D9265" t="s">
        <v>73</v>
      </c>
      <c r="E9265" t="s">
        <v>406</v>
      </c>
      <c r="F9265">
        <v>1</v>
      </c>
    </row>
    <row r="9266" spans="1:6" x14ac:dyDescent="0.35">
      <c r="A9266" t="s">
        <v>9345</v>
      </c>
      <c r="B9266">
        <v>2004</v>
      </c>
      <c r="C9266" t="s">
        <v>55</v>
      </c>
      <c r="D9266" t="s">
        <v>73</v>
      </c>
      <c r="E9266" t="s">
        <v>406</v>
      </c>
      <c r="F9266">
        <v>1</v>
      </c>
    </row>
    <row r="9267" spans="1:6" x14ac:dyDescent="0.35">
      <c r="A9267" t="s">
        <v>9346</v>
      </c>
      <c r="B9267">
        <v>2004</v>
      </c>
      <c r="C9267" t="s">
        <v>56</v>
      </c>
      <c r="D9267" t="s">
        <v>73</v>
      </c>
      <c r="E9267" t="s">
        <v>406</v>
      </c>
      <c r="F9267">
        <v>1</v>
      </c>
    </row>
    <row r="9268" spans="1:6" x14ac:dyDescent="0.35">
      <c r="A9268" t="s">
        <v>9347</v>
      </c>
      <c r="B9268">
        <v>2004</v>
      </c>
      <c r="C9268" t="s">
        <v>56</v>
      </c>
      <c r="D9268" t="s">
        <v>117</v>
      </c>
      <c r="E9268" t="s">
        <v>406</v>
      </c>
      <c r="F9268">
        <v>1</v>
      </c>
    </row>
    <row r="9269" spans="1:6" x14ac:dyDescent="0.35">
      <c r="A9269" t="s">
        <v>9348</v>
      </c>
      <c r="B9269">
        <v>2004</v>
      </c>
      <c r="C9269" t="s">
        <v>56</v>
      </c>
      <c r="D9269" t="s">
        <v>73</v>
      </c>
      <c r="E9269" t="s">
        <v>406</v>
      </c>
      <c r="F9269">
        <v>1</v>
      </c>
    </row>
    <row r="9270" spans="1:6" x14ac:dyDescent="0.35">
      <c r="A9270" t="s">
        <v>9349</v>
      </c>
      <c r="B9270">
        <v>2004</v>
      </c>
      <c r="C9270" t="s">
        <v>56</v>
      </c>
      <c r="D9270" t="s">
        <v>73</v>
      </c>
      <c r="E9270" t="s">
        <v>406</v>
      </c>
      <c r="F9270">
        <v>1</v>
      </c>
    </row>
    <row r="9271" spans="1:6" x14ac:dyDescent="0.35">
      <c r="A9271" t="s">
        <v>9350</v>
      </c>
      <c r="B9271">
        <v>2004</v>
      </c>
      <c r="C9271" t="s">
        <v>56</v>
      </c>
      <c r="D9271" t="s">
        <v>73</v>
      </c>
      <c r="E9271" t="s">
        <v>406</v>
      </c>
      <c r="F9271">
        <v>1</v>
      </c>
    </row>
    <row r="9272" spans="1:6" x14ac:dyDescent="0.35">
      <c r="A9272" t="s">
        <v>9351</v>
      </c>
      <c r="B9272">
        <v>2004</v>
      </c>
      <c r="C9272" t="s">
        <v>56</v>
      </c>
      <c r="D9272" t="s">
        <v>73</v>
      </c>
      <c r="E9272" t="s">
        <v>406</v>
      </c>
      <c r="F9272">
        <v>1</v>
      </c>
    </row>
    <row r="9273" spans="1:6" x14ac:dyDescent="0.35">
      <c r="A9273" t="s">
        <v>9352</v>
      </c>
      <c r="B9273">
        <v>2004</v>
      </c>
      <c r="C9273" t="s">
        <v>56</v>
      </c>
      <c r="D9273" t="s">
        <v>73</v>
      </c>
      <c r="E9273" t="s">
        <v>406</v>
      </c>
      <c r="F9273">
        <v>1</v>
      </c>
    </row>
    <row r="9274" spans="1:6" x14ac:dyDescent="0.35">
      <c r="A9274" t="s">
        <v>9353</v>
      </c>
      <c r="B9274">
        <v>2004</v>
      </c>
      <c r="C9274" t="s">
        <v>54</v>
      </c>
      <c r="D9274" t="s">
        <v>73</v>
      </c>
      <c r="E9274" t="s">
        <v>484</v>
      </c>
      <c r="F9274">
        <v>1</v>
      </c>
    </row>
    <row r="9275" spans="1:6" x14ac:dyDescent="0.35">
      <c r="A9275" t="s">
        <v>9354</v>
      </c>
      <c r="B9275">
        <v>2004</v>
      </c>
      <c r="C9275" t="s">
        <v>54</v>
      </c>
      <c r="D9275" t="s">
        <v>117</v>
      </c>
      <c r="E9275" t="s">
        <v>484</v>
      </c>
      <c r="F9275">
        <v>0</v>
      </c>
    </row>
    <row r="9276" spans="1:6" x14ac:dyDescent="0.35">
      <c r="A9276" t="s">
        <v>9355</v>
      </c>
      <c r="B9276">
        <v>2004</v>
      </c>
      <c r="C9276" t="s">
        <v>55</v>
      </c>
      <c r="D9276" t="s">
        <v>73</v>
      </c>
      <c r="E9276" t="s">
        <v>74</v>
      </c>
      <c r="F9276">
        <v>1</v>
      </c>
    </row>
    <row r="9277" spans="1:6" x14ac:dyDescent="0.35">
      <c r="A9277" t="s">
        <v>9356</v>
      </c>
      <c r="B9277">
        <v>2004</v>
      </c>
      <c r="C9277" t="s">
        <v>56</v>
      </c>
      <c r="D9277" t="s">
        <v>73</v>
      </c>
      <c r="E9277" t="s">
        <v>74</v>
      </c>
      <c r="F9277">
        <v>1</v>
      </c>
    </row>
    <row r="9278" spans="1:6" x14ac:dyDescent="0.35">
      <c r="A9278" t="s">
        <v>9357</v>
      </c>
      <c r="B9278">
        <v>2004</v>
      </c>
      <c r="C9278" t="s">
        <v>56</v>
      </c>
      <c r="D9278" t="s">
        <v>117</v>
      </c>
      <c r="E9278" t="s">
        <v>74</v>
      </c>
      <c r="F9278">
        <v>1</v>
      </c>
    </row>
    <row r="9279" spans="1:6" x14ac:dyDescent="0.35">
      <c r="A9279" t="s">
        <v>9358</v>
      </c>
      <c r="B9279">
        <v>2004</v>
      </c>
      <c r="C9279" t="s">
        <v>56</v>
      </c>
      <c r="D9279" t="s">
        <v>117</v>
      </c>
      <c r="E9279" t="s">
        <v>74</v>
      </c>
      <c r="F9279">
        <v>1</v>
      </c>
    </row>
    <row r="9280" spans="1:6" x14ac:dyDescent="0.35">
      <c r="A9280" t="s">
        <v>9359</v>
      </c>
      <c r="B9280">
        <v>2004</v>
      </c>
      <c r="C9280" t="s">
        <v>56</v>
      </c>
      <c r="D9280" t="s">
        <v>117</v>
      </c>
      <c r="E9280" t="s">
        <v>74</v>
      </c>
      <c r="F9280">
        <v>1</v>
      </c>
    </row>
    <row r="9281" spans="1:6" x14ac:dyDescent="0.35">
      <c r="A9281" t="s">
        <v>9360</v>
      </c>
      <c r="B9281">
        <v>2004</v>
      </c>
      <c r="C9281" t="s">
        <v>56</v>
      </c>
      <c r="D9281" t="s">
        <v>117</v>
      </c>
      <c r="E9281" t="s">
        <v>74</v>
      </c>
      <c r="F9281">
        <v>1</v>
      </c>
    </row>
    <row r="9282" spans="1:6" x14ac:dyDescent="0.35">
      <c r="A9282" t="s">
        <v>9361</v>
      </c>
      <c r="B9282">
        <v>2004</v>
      </c>
      <c r="C9282" t="s">
        <v>56</v>
      </c>
      <c r="D9282" t="s">
        <v>117</v>
      </c>
      <c r="E9282" t="s">
        <v>74</v>
      </c>
      <c r="F9282">
        <v>1</v>
      </c>
    </row>
    <row r="9283" spans="1:6" x14ac:dyDescent="0.35">
      <c r="A9283" t="s">
        <v>9362</v>
      </c>
      <c r="B9283">
        <v>2004</v>
      </c>
      <c r="C9283" t="s">
        <v>56</v>
      </c>
      <c r="D9283" t="s">
        <v>117</v>
      </c>
      <c r="E9283" t="s">
        <v>74</v>
      </c>
      <c r="F9283">
        <v>1</v>
      </c>
    </row>
    <row r="9284" spans="1:6" x14ac:dyDescent="0.35">
      <c r="A9284" t="s">
        <v>9363</v>
      </c>
      <c r="B9284">
        <v>2004</v>
      </c>
      <c r="C9284" t="s">
        <v>56</v>
      </c>
      <c r="D9284" t="s">
        <v>73</v>
      </c>
      <c r="E9284" t="s">
        <v>74</v>
      </c>
      <c r="F9284">
        <v>1</v>
      </c>
    </row>
    <row r="9285" spans="1:6" x14ac:dyDescent="0.35">
      <c r="A9285" t="s">
        <v>9364</v>
      </c>
      <c r="B9285">
        <v>2004</v>
      </c>
      <c r="C9285" t="s">
        <v>56</v>
      </c>
      <c r="D9285" t="s">
        <v>73</v>
      </c>
      <c r="E9285" t="s">
        <v>74</v>
      </c>
      <c r="F9285">
        <v>1</v>
      </c>
    </row>
    <row r="9286" spans="1:6" x14ac:dyDescent="0.35">
      <c r="A9286" t="s">
        <v>9365</v>
      </c>
      <c r="B9286">
        <v>2004</v>
      </c>
      <c r="C9286" t="s">
        <v>56</v>
      </c>
      <c r="D9286" t="s">
        <v>117</v>
      </c>
      <c r="E9286" t="s">
        <v>74</v>
      </c>
      <c r="F9286">
        <v>1</v>
      </c>
    </row>
    <row r="9287" spans="1:6" x14ac:dyDescent="0.35">
      <c r="A9287" t="s">
        <v>9366</v>
      </c>
      <c r="B9287">
        <v>2004</v>
      </c>
      <c r="C9287" t="s">
        <v>56</v>
      </c>
      <c r="D9287" t="s">
        <v>73</v>
      </c>
      <c r="E9287" t="s">
        <v>74</v>
      </c>
      <c r="F9287">
        <v>1</v>
      </c>
    </row>
    <row r="9288" spans="1:6" x14ac:dyDescent="0.35">
      <c r="A9288" t="s">
        <v>9367</v>
      </c>
      <c r="B9288">
        <v>2004</v>
      </c>
      <c r="C9288" t="s">
        <v>56</v>
      </c>
      <c r="D9288" t="s">
        <v>73</v>
      </c>
      <c r="E9288" t="s">
        <v>74</v>
      </c>
      <c r="F9288">
        <v>1</v>
      </c>
    </row>
    <row r="9289" spans="1:6" x14ac:dyDescent="0.35">
      <c r="A9289" t="s">
        <v>9368</v>
      </c>
      <c r="B9289">
        <v>2004</v>
      </c>
      <c r="C9289" t="s">
        <v>56</v>
      </c>
      <c r="D9289" t="s">
        <v>441</v>
      </c>
      <c r="E9289" t="s">
        <v>74</v>
      </c>
      <c r="F9289">
        <v>1</v>
      </c>
    </row>
    <row r="9290" spans="1:6" x14ac:dyDescent="0.35">
      <c r="A9290" t="s">
        <v>9369</v>
      </c>
      <c r="B9290">
        <v>2004</v>
      </c>
      <c r="C9290" t="s">
        <v>56</v>
      </c>
      <c r="D9290" t="s">
        <v>73</v>
      </c>
      <c r="E9290" t="s">
        <v>74</v>
      </c>
      <c r="F9290">
        <v>1</v>
      </c>
    </row>
    <row r="9291" spans="1:6" x14ac:dyDescent="0.35">
      <c r="A9291" t="s">
        <v>9370</v>
      </c>
      <c r="B9291">
        <v>2004</v>
      </c>
      <c r="C9291" t="s">
        <v>56</v>
      </c>
      <c r="D9291" t="s">
        <v>441</v>
      </c>
      <c r="E9291" t="s">
        <v>74</v>
      </c>
      <c r="F9291">
        <v>1</v>
      </c>
    </row>
    <row r="9292" spans="1:6" x14ac:dyDescent="0.35">
      <c r="A9292" t="s">
        <v>9371</v>
      </c>
      <c r="B9292">
        <v>2004</v>
      </c>
      <c r="C9292" t="s">
        <v>56</v>
      </c>
      <c r="D9292" t="s">
        <v>117</v>
      </c>
      <c r="E9292" t="s">
        <v>74</v>
      </c>
      <c r="F9292">
        <v>1</v>
      </c>
    </row>
    <row r="9293" spans="1:6" x14ac:dyDescent="0.35">
      <c r="A9293" t="s">
        <v>9372</v>
      </c>
      <c r="B9293">
        <v>2004</v>
      </c>
      <c r="C9293" t="s">
        <v>56</v>
      </c>
      <c r="D9293" t="s">
        <v>117</v>
      </c>
      <c r="E9293" t="s">
        <v>74</v>
      </c>
      <c r="F9293">
        <v>1</v>
      </c>
    </row>
    <row r="9294" spans="1:6" x14ac:dyDescent="0.35">
      <c r="A9294" t="s">
        <v>9373</v>
      </c>
      <c r="B9294">
        <v>2004</v>
      </c>
      <c r="C9294" t="s">
        <v>56</v>
      </c>
      <c r="D9294" t="s">
        <v>73</v>
      </c>
      <c r="E9294" t="s">
        <v>74</v>
      </c>
      <c r="F9294">
        <v>1</v>
      </c>
    </row>
    <row r="9295" spans="1:6" x14ac:dyDescent="0.35">
      <c r="A9295" t="s">
        <v>9374</v>
      </c>
      <c r="B9295">
        <v>2004</v>
      </c>
      <c r="C9295" t="s">
        <v>56</v>
      </c>
      <c r="D9295" t="s">
        <v>73</v>
      </c>
      <c r="E9295" t="s">
        <v>74</v>
      </c>
      <c r="F9295">
        <v>1</v>
      </c>
    </row>
    <row r="9296" spans="1:6" x14ac:dyDescent="0.35">
      <c r="A9296" t="s">
        <v>9375</v>
      </c>
      <c r="B9296">
        <v>2004</v>
      </c>
      <c r="C9296" t="s">
        <v>56</v>
      </c>
      <c r="D9296" t="s">
        <v>73</v>
      </c>
      <c r="E9296" t="s">
        <v>74</v>
      </c>
      <c r="F9296">
        <v>1</v>
      </c>
    </row>
    <row r="9297" spans="1:6" x14ac:dyDescent="0.35">
      <c r="A9297" t="s">
        <v>9376</v>
      </c>
      <c r="B9297">
        <v>2004</v>
      </c>
      <c r="C9297" t="s">
        <v>56</v>
      </c>
      <c r="D9297" t="s">
        <v>73</v>
      </c>
      <c r="E9297" t="s">
        <v>74</v>
      </c>
      <c r="F9297">
        <v>1</v>
      </c>
    </row>
    <row r="9298" spans="1:6" x14ac:dyDescent="0.35">
      <c r="A9298" t="s">
        <v>9377</v>
      </c>
      <c r="B9298">
        <v>2004</v>
      </c>
      <c r="C9298" t="s">
        <v>56</v>
      </c>
      <c r="D9298" t="s">
        <v>73</v>
      </c>
      <c r="E9298" t="s">
        <v>74</v>
      </c>
      <c r="F9298">
        <v>1</v>
      </c>
    </row>
    <row r="9299" spans="1:6" x14ac:dyDescent="0.35">
      <c r="A9299" t="s">
        <v>9378</v>
      </c>
      <c r="B9299">
        <v>2004</v>
      </c>
      <c r="C9299" t="s">
        <v>56</v>
      </c>
      <c r="D9299" t="s">
        <v>117</v>
      </c>
      <c r="E9299" t="s">
        <v>74</v>
      </c>
      <c r="F9299">
        <v>1</v>
      </c>
    </row>
    <row r="9300" spans="1:6" x14ac:dyDescent="0.35">
      <c r="A9300" t="s">
        <v>9379</v>
      </c>
      <c r="B9300">
        <v>2004</v>
      </c>
      <c r="C9300" t="s">
        <v>54</v>
      </c>
      <c r="D9300" t="s">
        <v>73</v>
      </c>
      <c r="E9300" t="s">
        <v>74</v>
      </c>
      <c r="F9300">
        <v>1</v>
      </c>
    </row>
    <row r="9301" spans="1:6" x14ac:dyDescent="0.35">
      <c r="A9301" t="s">
        <v>9380</v>
      </c>
      <c r="B9301">
        <v>2004</v>
      </c>
      <c r="C9301" t="s">
        <v>56</v>
      </c>
      <c r="D9301" t="s">
        <v>73</v>
      </c>
      <c r="E9301" t="s">
        <v>74</v>
      </c>
      <c r="F9301">
        <v>1</v>
      </c>
    </row>
    <row r="9302" spans="1:6" x14ac:dyDescent="0.35">
      <c r="A9302" t="s">
        <v>9381</v>
      </c>
      <c r="B9302">
        <v>2004</v>
      </c>
      <c r="C9302" t="s">
        <v>56</v>
      </c>
      <c r="D9302" t="s">
        <v>117</v>
      </c>
      <c r="E9302" t="s">
        <v>74</v>
      </c>
      <c r="F9302">
        <v>1</v>
      </c>
    </row>
    <row r="9303" spans="1:6" x14ac:dyDescent="0.35">
      <c r="A9303" t="s">
        <v>9382</v>
      </c>
      <c r="B9303">
        <v>2004</v>
      </c>
      <c r="C9303" t="s">
        <v>55</v>
      </c>
      <c r="D9303" t="s">
        <v>73</v>
      </c>
      <c r="E9303" t="s">
        <v>74</v>
      </c>
      <c r="F9303">
        <v>1</v>
      </c>
    </row>
    <row r="9304" spans="1:6" x14ac:dyDescent="0.35">
      <c r="A9304" t="s">
        <v>9383</v>
      </c>
      <c r="B9304">
        <v>2004</v>
      </c>
      <c r="C9304" t="s">
        <v>56</v>
      </c>
      <c r="D9304" t="s">
        <v>73</v>
      </c>
      <c r="E9304" t="s">
        <v>74</v>
      </c>
      <c r="F9304">
        <v>1</v>
      </c>
    </row>
    <row r="9305" spans="1:6" x14ac:dyDescent="0.35">
      <c r="A9305" t="s">
        <v>9384</v>
      </c>
      <c r="B9305">
        <v>2004</v>
      </c>
      <c r="C9305" t="s">
        <v>56</v>
      </c>
      <c r="D9305" t="s">
        <v>117</v>
      </c>
      <c r="E9305" t="s">
        <v>74</v>
      </c>
      <c r="F9305">
        <v>1</v>
      </c>
    </row>
    <row r="9306" spans="1:6" x14ac:dyDescent="0.35">
      <c r="A9306" t="s">
        <v>9385</v>
      </c>
      <c r="B9306">
        <v>2004</v>
      </c>
      <c r="C9306" t="s">
        <v>56</v>
      </c>
      <c r="D9306" t="s">
        <v>73</v>
      </c>
      <c r="E9306" t="s">
        <v>74</v>
      </c>
      <c r="F9306">
        <v>1</v>
      </c>
    </row>
    <row r="9307" spans="1:6" x14ac:dyDescent="0.35">
      <c r="A9307" t="s">
        <v>9386</v>
      </c>
      <c r="B9307">
        <v>2004</v>
      </c>
      <c r="C9307" t="s">
        <v>54</v>
      </c>
      <c r="D9307" t="s">
        <v>73</v>
      </c>
      <c r="E9307" t="s">
        <v>74</v>
      </c>
      <c r="F9307">
        <v>1</v>
      </c>
    </row>
    <row r="9308" spans="1:6" x14ac:dyDescent="0.35">
      <c r="A9308" t="s">
        <v>9387</v>
      </c>
      <c r="B9308">
        <v>2004</v>
      </c>
      <c r="C9308" t="s">
        <v>55</v>
      </c>
      <c r="D9308" t="s">
        <v>73</v>
      </c>
      <c r="E9308" t="s">
        <v>74</v>
      </c>
      <c r="F9308">
        <v>1</v>
      </c>
    </row>
    <row r="9309" spans="1:6" x14ac:dyDescent="0.35">
      <c r="A9309" t="s">
        <v>9388</v>
      </c>
      <c r="B9309">
        <v>2004</v>
      </c>
      <c r="C9309" t="s">
        <v>56</v>
      </c>
      <c r="D9309" t="s">
        <v>73</v>
      </c>
      <c r="E9309" t="s">
        <v>74</v>
      </c>
      <c r="F9309">
        <v>1</v>
      </c>
    </row>
    <row r="9310" spans="1:6" x14ac:dyDescent="0.35">
      <c r="A9310" t="s">
        <v>9389</v>
      </c>
      <c r="B9310">
        <v>2004</v>
      </c>
      <c r="C9310" t="s">
        <v>56</v>
      </c>
      <c r="D9310" t="s">
        <v>73</v>
      </c>
      <c r="E9310" t="s">
        <v>74</v>
      </c>
      <c r="F9310">
        <v>1</v>
      </c>
    </row>
    <row r="9311" spans="1:6" x14ac:dyDescent="0.35">
      <c r="A9311" t="s">
        <v>9390</v>
      </c>
      <c r="B9311">
        <v>2004</v>
      </c>
      <c r="C9311" t="s">
        <v>56</v>
      </c>
      <c r="D9311" t="s">
        <v>73</v>
      </c>
      <c r="E9311" t="s">
        <v>74</v>
      </c>
      <c r="F9311">
        <v>1</v>
      </c>
    </row>
    <row r="9312" spans="1:6" x14ac:dyDescent="0.35">
      <c r="A9312" t="s">
        <v>9391</v>
      </c>
      <c r="B9312">
        <v>2004</v>
      </c>
      <c r="C9312" t="s">
        <v>56</v>
      </c>
      <c r="D9312" t="s">
        <v>73</v>
      </c>
      <c r="E9312" t="s">
        <v>406</v>
      </c>
      <c r="F9312">
        <v>1</v>
      </c>
    </row>
    <row r="9313" spans="1:6" x14ac:dyDescent="0.35">
      <c r="A9313" t="s">
        <v>9392</v>
      </c>
      <c r="B9313">
        <v>2004</v>
      </c>
      <c r="C9313" t="s">
        <v>56</v>
      </c>
      <c r="D9313" t="s">
        <v>73</v>
      </c>
      <c r="E9313" t="s">
        <v>406</v>
      </c>
      <c r="F9313">
        <v>1</v>
      </c>
    </row>
    <row r="9314" spans="1:6" x14ac:dyDescent="0.35">
      <c r="A9314" t="s">
        <v>9393</v>
      </c>
      <c r="B9314">
        <v>2004</v>
      </c>
      <c r="C9314" t="s">
        <v>56</v>
      </c>
      <c r="D9314" t="s">
        <v>73</v>
      </c>
      <c r="E9314" t="s">
        <v>406</v>
      </c>
      <c r="F9314">
        <v>1</v>
      </c>
    </row>
    <row r="9315" spans="1:6" x14ac:dyDescent="0.35">
      <c r="A9315" t="s">
        <v>9394</v>
      </c>
      <c r="B9315">
        <v>2004</v>
      </c>
      <c r="C9315" t="s">
        <v>56</v>
      </c>
      <c r="D9315" t="s">
        <v>73</v>
      </c>
      <c r="E9315" t="s">
        <v>406</v>
      </c>
      <c r="F9315">
        <v>1</v>
      </c>
    </row>
    <row r="9316" spans="1:6" x14ac:dyDescent="0.35">
      <c r="A9316" t="s">
        <v>9395</v>
      </c>
      <c r="B9316">
        <v>2004</v>
      </c>
      <c r="C9316" t="s">
        <v>56</v>
      </c>
      <c r="D9316" t="s">
        <v>73</v>
      </c>
      <c r="E9316" t="s">
        <v>406</v>
      </c>
      <c r="F9316">
        <v>1</v>
      </c>
    </row>
    <row r="9317" spans="1:6" x14ac:dyDescent="0.35">
      <c r="A9317" t="s">
        <v>9396</v>
      </c>
      <c r="B9317">
        <v>2004</v>
      </c>
      <c r="C9317" t="s">
        <v>55</v>
      </c>
      <c r="D9317" t="s">
        <v>73</v>
      </c>
      <c r="E9317" t="s">
        <v>406</v>
      </c>
      <c r="F9317">
        <v>1</v>
      </c>
    </row>
    <row r="9318" spans="1:6" x14ac:dyDescent="0.35">
      <c r="A9318" t="s">
        <v>9397</v>
      </c>
      <c r="B9318">
        <v>2004</v>
      </c>
      <c r="C9318" t="s">
        <v>56</v>
      </c>
      <c r="D9318" t="s">
        <v>73</v>
      </c>
      <c r="E9318" t="s">
        <v>406</v>
      </c>
      <c r="F9318">
        <v>1</v>
      </c>
    </row>
    <row r="9319" spans="1:6" x14ac:dyDescent="0.35">
      <c r="A9319" t="s">
        <v>9398</v>
      </c>
      <c r="B9319">
        <v>2004</v>
      </c>
      <c r="C9319" t="s">
        <v>56</v>
      </c>
      <c r="D9319" t="s">
        <v>117</v>
      </c>
      <c r="E9319" t="s">
        <v>406</v>
      </c>
      <c r="F9319">
        <v>1</v>
      </c>
    </row>
    <row r="9320" spans="1:6" x14ac:dyDescent="0.35">
      <c r="A9320" t="s">
        <v>9399</v>
      </c>
      <c r="B9320">
        <v>2004</v>
      </c>
      <c r="C9320" t="s">
        <v>56</v>
      </c>
      <c r="D9320" t="s">
        <v>73</v>
      </c>
      <c r="E9320" t="s">
        <v>406</v>
      </c>
      <c r="F9320">
        <v>1</v>
      </c>
    </row>
    <row r="9321" spans="1:6" x14ac:dyDescent="0.35">
      <c r="A9321" t="s">
        <v>9400</v>
      </c>
      <c r="B9321">
        <v>2004</v>
      </c>
      <c r="C9321" t="s">
        <v>56</v>
      </c>
      <c r="D9321" t="s">
        <v>73</v>
      </c>
      <c r="E9321" t="s">
        <v>406</v>
      </c>
      <c r="F9321">
        <v>1</v>
      </c>
    </row>
    <row r="9322" spans="1:6" x14ac:dyDescent="0.35">
      <c r="A9322" t="s">
        <v>9401</v>
      </c>
      <c r="B9322">
        <v>2004</v>
      </c>
      <c r="C9322" t="s">
        <v>56</v>
      </c>
      <c r="D9322" t="s">
        <v>73</v>
      </c>
      <c r="E9322" t="s">
        <v>406</v>
      </c>
      <c r="F9322">
        <v>1</v>
      </c>
    </row>
    <row r="9323" spans="1:6" x14ac:dyDescent="0.35">
      <c r="A9323" t="s">
        <v>9402</v>
      </c>
      <c r="B9323">
        <v>2004</v>
      </c>
      <c r="C9323" t="s">
        <v>56</v>
      </c>
      <c r="D9323" t="s">
        <v>73</v>
      </c>
      <c r="E9323" t="s">
        <v>406</v>
      </c>
      <c r="F9323">
        <v>1</v>
      </c>
    </row>
    <row r="9324" spans="1:6" x14ac:dyDescent="0.35">
      <c r="A9324" t="s">
        <v>9403</v>
      </c>
      <c r="B9324">
        <v>2004</v>
      </c>
      <c r="C9324" t="s">
        <v>56</v>
      </c>
      <c r="D9324" t="s">
        <v>73</v>
      </c>
      <c r="E9324" t="s">
        <v>406</v>
      </c>
      <c r="F9324">
        <v>1</v>
      </c>
    </row>
    <row r="9325" spans="1:6" x14ac:dyDescent="0.35">
      <c r="A9325" t="s">
        <v>9404</v>
      </c>
      <c r="B9325">
        <v>2004</v>
      </c>
      <c r="C9325" t="s">
        <v>56</v>
      </c>
      <c r="D9325" t="s">
        <v>73</v>
      </c>
      <c r="E9325" t="s">
        <v>406</v>
      </c>
      <c r="F9325">
        <v>1</v>
      </c>
    </row>
    <row r="9326" spans="1:6" x14ac:dyDescent="0.35">
      <c r="A9326" t="s">
        <v>9405</v>
      </c>
      <c r="B9326">
        <v>2004</v>
      </c>
      <c r="C9326" t="s">
        <v>56</v>
      </c>
      <c r="D9326" t="s">
        <v>117</v>
      </c>
      <c r="E9326" t="s">
        <v>406</v>
      </c>
      <c r="F9326">
        <v>1</v>
      </c>
    </row>
    <row r="9327" spans="1:6" x14ac:dyDescent="0.35">
      <c r="A9327" t="s">
        <v>9406</v>
      </c>
      <c r="B9327">
        <v>2004</v>
      </c>
      <c r="C9327" t="s">
        <v>56</v>
      </c>
      <c r="D9327" t="s">
        <v>73</v>
      </c>
      <c r="E9327" t="s">
        <v>406</v>
      </c>
      <c r="F9327">
        <v>1</v>
      </c>
    </row>
    <row r="9328" spans="1:6" x14ac:dyDescent="0.35">
      <c r="A9328" t="s">
        <v>9407</v>
      </c>
      <c r="B9328">
        <v>2004</v>
      </c>
      <c r="C9328" t="s">
        <v>55</v>
      </c>
      <c r="D9328" t="s">
        <v>73</v>
      </c>
      <c r="E9328" t="s">
        <v>406</v>
      </c>
      <c r="F9328">
        <v>1</v>
      </c>
    </row>
    <row r="9329" spans="1:6" x14ac:dyDescent="0.35">
      <c r="A9329" t="s">
        <v>9408</v>
      </c>
      <c r="B9329">
        <v>2004</v>
      </c>
      <c r="C9329" t="s">
        <v>56</v>
      </c>
      <c r="D9329" t="s">
        <v>73</v>
      </c>
      <c r="E9329" t="s">
        <v>406</v>
      </c>
      <c r="F9329">
        <v>1</v>
      </c>
    </row>
    <row r="9330" spans="1:6" x14ac:dyDescent="0.35">
      <c r="A9330" t="s">
        <v>9409</v>
      </c>
      <c r="B9330">
        <v>2004</v>
      </c>
      <c r="C9330" t="s">
        <v>56</v>
      </c>
      <c r="D9330" t="s">
        <v>73</v>
      </c>
      <c r="E9330" t="s">
        <v>406</v>
      </c>
      <c r="F9330">
        <v>1</v>
      </c>
    </row>
    <row r="9331" spans="1:6" x14ac:dyDescent="0.35">
      <c r="A9331" t="s">
        <v>9410</v>
      </c>
      <c r="B9331">
        <v>2004</v>
      </c>
      <c r="C9331" t="s">
        <v>56</v>
      </c>
      <c r="D9331" t="s">
        <v>73</v>
      </c>
      <c r="E9331" t="s">
        <v>74</v>
      </c>
      <c r="F9331">
        <v>1</v>
      </c>
    </row>
    <row r="9332" spans="1:6" x14ac:dyDescent="0.35">
      <c r="A9332" t="s">
        <v>9411</v>
      </c>
      <c r="B9332">
        <v>2004</v>
      </c>
      <c r="C9332" t="s">
        <v>55</v>
      </c>
      <c r="D9332" t="s">
        <v>73</v>
      </c>
      <c r="E9332" t="s">
        <v>74</v>
      </c>
      <c r="F9332">
        <v>1</v>
      </c>
    </row>
    <row r="9333" spans="1:6" x14ac:dyDescent="0.35">
      <c r="A9333" t="s">
        <v>9412</v>
      </c>
      <c r="B9333">
        <v>2004</v>
      </c>
      <c r="C9333" t="s">
        <v>55</v>
      </c>
      <c r="D9333" t="s">
        <v>117</v>
      </c>
      <c r="E9333" t="s">
        <v>74</v>
      </c>
      <c r="F9333">
        <v>0</v>
      </c>
    </row>
    <row r="9334" spans="1:6" x14ac:dyDescent="0.35">
      <c r="A9334" t="s">
        <v>9413</v>
      </c>
      <c r="B9334">
        <v>2004</v>
      </c>
      <c r="C9334" t="s">
        <v>56</v>
      </c>
      <c r="D9334" t="s">
        <v>73</v>
      </c>
      <c r="E9334" t="s">
        <v>74</v>
      </c>
      <c r="F9334">
        <v>1</v>
      </c>
    </row>
    <row r="9335" spans="1:6" x14ac:dyDescent="0.35">
      <c r="A9335" t="s">
        <v>9414</v>
      </c>
      <c r="B9335">
        <v>2004</v>
      </c>
      <c r="C9335" t="s">
        <v>54</v>
      </c>
      <c r="D9335" t="s">
        <v>73</v>
      </c>
      <c r="E9335" t="s">
        <v>74</v>
      </c>
      <c r="F9335">
        <v>1</v>
      </c>
    </row>
    <row r="9336" spans="1:6" x14ac:dyDescent="0.35">
      <c r="A9336" t="s">
        <v>9415</v>
      </c>
      <c r="B9336">
        <v>2004</v>
      </c>
      <c r="C9336" t="s">
        <v>55</v>
      </c>
      <c r="D9336" t="s">
        <v>73</v>
      </c>
      <c r="E9336" t="s">
        <v>74</v>
      </c>
      <c r="F9336">
        <v>1</v>
      </c>
    </row>
    <row r="9337" spans="1:6" x14ac:dyDescent="0.35">
      <c r="A9337" t="s">
        <v>9416</v>
      </c>
      <c r="B9337">
        <v>2004</v>
      </c>
      <c r="C9337" t="s">
        <v>56</v>
      </c>
      <c r="D9337" t="s">
        <v>73</v>
      </c>
      <c r="E9337" t="s">
        <v>74</v>
      </c>
      <c r="F9337">
        <v>1</v>
      </c>
    </row>
    <row r="9338" spans="1:6" x14ac:dyDescent="0.35">
      <c r="A9338" t="s">
        <v>9417</v>
      </c>
      <c r="B9338">
        <v>2004</v>
      </c>
      <c r="C9338" t="s">
        <v>54</v>
      </c>
      <c r="D9338" t="s">
        <v>73</v>
      </c>
      <c r="E9338" t="s">
        <v>74</v>
      </c>
      <c r="F9338">
        <v>1</v>
      </c>
    </row>
    <row r="9339" spans="1:6" x14ac:dyDescent="0.35">
      <c r="A9339" t="s">
        <v>9418</v>
      </c>
      <c r="B9339">
        <v>2004</v>
      </c>
      <c r="C9339" t="s">
        <v>54</v>
      </c>
      <c r="D9339" t="s">
        <v>117</v>
      </c>
      <c r="E9339" t="s">
        <v>74</v>
      </c>
      <c r="F9339">
        <v>0</v>
      </c>
    </row>
    <row r="9340" spans="1:6" x14ac:dyDescent="0.35">
      <c r="A9340" t="s">
        <v>9419</v>
      </c>
      <c r="B9340">
        <v>2004</v>
      </c>
      <c r="C9340" t="s">
        <v>56</v>
      </c>
      <c r="D9340" t="s">
        <v>73</v>
      </c>
      <c r="E9340" t="s">
        <v>74</v>
      </c>
      <c r="F9340">
        <v>1</v>
      </c>
    </row>
    <row r="9341" spans="1:6" x14ac:dyDescent="0.35">
      <c r="A9341" t="s">
        <v>9420</v>
      </c>
      <c r="B9341">
        <v>2004</v>
      </c>
      <c r="C9341" t="s">
        <v>56</v>
      </c>
      <c r="D9341" t="s">
        <v>117</v>
      </c>
      <c r="E9341" t="s">
        <v>74</v>
      </c>
      <c r="F9341">
        <v>1</v>
      </c>
    </row>
    <row r="9342" spans="1:6" x14ac:dyDescent="0.35">
      <c r="A9342" t="s">
        <v>9421</v>
      </c>
      <c r="B9342">
        <v>2004</v>
      </c>
      <c r="C9342" t="s">
        <v>54</v>
      </c>
      <c r="D9342" t="s">
        <v>73</v>
      </c>
      <c r="E9342" t="s">
        <v>74</v>
      </c>
      <c r="F9342">
        <v>1</v>
      </c>
    </row>
    <row r="9343" spans="1:6" x14ac:dyDescent="0.35">
      <c r="A9343" t="s">
        <v>9422</v>
      </c>
      <c r="B9343">
        <v>2004</v>
      </c>
      <c r="C9343" t="s">
        <v>54</v>
      </c>
      <c r="D9343" t="s">
        <v>73</v>
      </c>
      <c r="E9343" t="s">
        <v>76</v>
      </c>
      <c r="F9343">
        <v>1</v>
      </c>
    </row>
    <row r="9344" spans="1:6" x14ac:dyDescent="0.35">
      <c r="A9344" t="s">
        <v>9423</v>
      </c>
      <c r="B9344">
        <v>2004</v>
      </c>
      <c r="C9344" t="s">
        <v>54</v>
      </c>
      <c r="D9344" t="s">
        <v>73</v>
      </c>
      <c r="E9344" t="s">
        <v>76</v>
      </c>
      <c r="F9344">
        <v>1</v>
      </c>
    </row>
    <row r="9345" spans="1:6" x14ac:dyDescent="0.35">
      <c r="A9345" t="s">
        <v>9424</v>
      </c>
      <c r="B9345">
        <v>2004</v>
      </c>
      <c r="C9345" t="s">
        <v>54</v>
      </c>
      <c r="D9345" t="s">
        <v>73</v>
      </c>
      <c r="E9345" t="s">
        <v>76</v>
      </c>
      <c r="F9345">
        <v>1</v>
      </c>
    </row>
    <row r="9346" spans="1:6" x14ac:dyDescent="0.35">
      <c r="A9346" t="s">
        <v>9425</v>
      </c>
      <c r="B9346">
        <v>2004</v>
      </c>
      <c r="C9346" t="s">
        <v>56</v>
      </c>
      <c r="D9346" t="s">
        <v>117</v>
      </c>
      <c r="E9346" t="s">
        <v>76</v>
      </c>
      <c r="F9346">
        <v>1</v>
      </c>
    </row>
    <row r="9347" spans="1:6" x14ac:dyDescent="0.35">
      <c r="A9347" t="s">
        <v>9426</v>
      </c>
      <c r="B9347">
        <v>2004</v>
      </c>
      <c r="C9347" t="s">
        <v>54</v>
      </c>
      <c r="D9347" t="s">
        <v>73</v>
      </c>
      <c r="E9347" t="s">
        <v>76</v>
      </c>
      <c r="F9347">
        <v>1</v>
      </c>
    </row>
    <row r="9348" spans="1:6" x14ac:dyDescent="0.35">
      <c r="A9348" t="s">
        <v>9427</v>
      </c>
      <c r="B9348">
        <v>2004</v>
      </c>
      <c r="C9348" t="s">
        <v>55</v>
      </c>
      <c r="D9348" t="s">
        <v>117</v>
      </c>
      <c r="E9348" t="s">
        <v>76</v>
      </c>
      <c r="F9348">
        <v>0</v>
      </c>
    </row>
    <row r="9349" spans="1:6" x14ac:dyDescent="0.35">
      <c r="A9349" t="s">
        <v>9428</v>
      </c>
      <c r="B9349">
        <v>2004</v>
      </c>
      <c r="C9349" t="s">
        <v>54</v>
      </c>
      <c r="D9349" t="s">
        <v>73</v>
      </c>
      <c r="E9349" t="s">
        <v>76</v>
      </c>
      <c r="F9349">
        <v>1</v>
      </c>
    </row>
    <row r="9350" spans="1:6" x14ac:dyDescent="0.35">
      <c r="A9350" t="s">
        <v>9429</v>
      </c>
      <c r="B9350">
        <v>2004</v>
      </c>
      <c r="C9350" t="s">
        <v>54</v>
      </c>
      <c r="D9350" t="s">
        <v>117</v>
      </c>
      <c r="E9350" t="s">
        <v>76</v>
      </c>
      <c r="F9350">
        <v>0</v>
      </c>
    </row>
    <row r="9351" spans="1:6" x14ac:dyDescent="0.35">
      <c r="A9351" t="s">
        <v>9430</v>
      </c>
      <c r="B9351">
        <v>2004</v>
      </c>
      <c r="C9351" t="s">
        <v>54</v>
      </c>
      <c r="D9351" t="s">
        <v>117</v>
      </c>
      <c r="E9351" t="s">
        <v>76</v>
      </c>
      <c r="F9351">
        <v>0</v>
      </c>
    </row>
    <row r="9352" spans="1:6" x14ac:dyDescent="0.35">
      <c r="A9352" t="s">
        <v>9431</v>
      </c>
      <c r="B9352">
        <v>2004</v>
      </c>
      <c r="C9352" t="s">
        <v>56</v>
      </c>
      <c r="D9352" t="s">
        <v>73</v>
      </c>
      <c r="E9352" t="s">
        <v>76</v>
      </c>
      <c r="F9352">
        <v>1</v>
      </c>
    </row>
    <row r="9353" spans="1:6" x14ac:dyDescent="0.35">
      <c r="A9353" t="s">
        <v>9432</v>
      </c>
      <c r="B9353">
        <v>2004</v>
      </c>
      <c r="C9353" t="s">
        <v>56</v>
      </c>
      <c r="D9353" t="s">
        <v>117</v>
      </c>
      <c r="E9353" t="s">
        <v>76</v>
      </c>
      <c r="F9353">
        <v>1</v>
      </c>
    </row>
    <row r="9354" spans="1:6" x14ac:dyDescent="0.35">
      <c r="A9354" t="s">
        <v>9433</v>
      </c>
      <c r="B9354">
        <v>2004</v>
      </c>
      <c r="C9354" t="s">
        <v>55</v>
      </c>
      <c r="D9354" t="s">
        <v>73</v>
      </c>
      <c r="E9354" t="s">
        <v>76</v>
      </c>
      <c r="F9354">
        <v>1</v>
      </c>
    </row>
    <row r="9355" spans="1:6" x14ac:dyDescent="0.35">
      <c r="A9355" t="s">
        <v>9434</v>
      </c>
      <c r="B9355">
        <v>2004</v>
      </c>
      <c r="C9355" t="s">
        <v>56</v>
      </c>
      <c r="D9355" t="s">
        <v>73</v>
      </c>
      <c r="E9355" t="s">
        <v>76</v>
      </c>
      <c r="F9355">
        <v>1</v>
      </c>
    </row>
    <row r="9356" spans="1:6" x14ac:dyDescent="0.35">
      <c r="A9356" t="s">
        <v>9435</v>
      </c>
      <c r="B9356">
        <v>2004</v>
      </c>
      <c r="C9356" t="s">
        <v>56</v>
      </c>
      <c r="D9356" t="s">
        <v>117</v>
      </c>
      <c r="E9356" t="s">
        <v>76</v>
      </c>
      <c r="F9356">
        <v>1</v>
      </c>
    </row>
    <row r="9357" spans="1:6" x14ac:dyDescent="0.35">
      <c r="A9357" t="s">
        <v>9436</v>
      </c>
      <c r="B9357">
        <v>2004</v>
      </c>
      <c r="C9357" t="s">
        <v>56</v>
      </c>
      <c r="D9357" t="s">
        <v>117</v>
      </c>
      <c r="E9357" t="s">
        <v>76</v>
      </c>
      <c r="F9357">
        <v>1</v>
      </c>
    </row>
    <row r="9358" spans="1:6" x14ac:dyDescent="0.35">
      <c r="A9358" t="s">
        <v>9437</v>
      </c>
      <c r="B9358">
        <v>2004</v>
      </c>
      <c r="C9358" t="s">
        <v>56</v>
      </c>
      <c r="D9358" t="s">
        <v>73</v>
      </c>
      <c r="E9358" t="s">
        <v>76</v>
      </c>
      <c r="F9358">
        <v>1</v>
      </c>
    </row>
    <row r="9359" spans="1:6" x14ac:dyDescent="0.35">
      <c r="A9359" t="s">
        <v>9438</v>
      </c>
      <c r="B9359">
        <v>2004</v>
      </c>
      <c r="C9359" t="s">
        <v>56</v>
      </c>
      <c r="D9359" t="s">
        <v>73</v>
      </c>
      <c r="E9359" t="s">
        <v>76</v>
      </c>
      <c r="F9359">
        <v>1</v>
      </c>
    </row>
    <row r="9360" spans="1:6" x14ac:dyDescent="0.35">
      <c r="A9360" t="s">
        <v>9439</v>
      </c>
      <c r="B9360">
        <v>2004</v>
      </c>
      <c r="C9360" t="s">
        <v>56</v>
      </c>
      <c r="D9360" t="s">
        <v>117</v>
      </c>
      <c r="E9360" t="s">
        <v>76</v>
      </c>
      <c r="F9360">
        <v>1</v>
      </c>
    </row>
    <row r="9361" spans="1:6" x14ac:dyDescent="0.35">
      <c r="A9361" t="s">
        <v>9440</v>
      </c>
      <c r="B9361">
        <v>2004</v>
      </c>
      <c r="C9361" t="s">
        <v>56</v>
      </c>
      <c r="D9361" t="s">
        <v>117</v>
      </c>
      <c r="E9361" t="s">
        <v>76</v>
      </c>
      <c r="F9361">
        <v>1</v>
      </c>
    </row>
    <row r="9362" spans="1:6" x14ac:dyDescent="0.35">
      <c r="A9362" t="s">
        <v>9441</v>
      </c>
      <c r="B9362">
        <v>2004</v>
      </c>
      <c r="C9362" t="s">
        <v>54</v>
      </c>
      <c r="D9362" t="s">
        <v>73</v>
      </c>
      <c r="E9362" t="s">
        <v>76</v>
      </c>
      <c r="F9362">
        <v>1</v>
      </c>
    </row>
    <row r="9363" spans="1:6" x14ac:dyDescent="0.35">
      <c r="A9363" t="s">
        <v>9442</v>
      </c>
      <c r="B9363">
        <v>2004</v>
      </c>
      <c r="C9363" t="s">
        <v>54</v>
      </c>
      <c r="D9363" t="s">
        <v>73</v>
      </c>
      <c r="E9363" t="s">
        <v>76</v>
      </c>
      <c r="F9363">
        <v>1</v>
      </c>
    </row>
    <row r="9364" spans="1:6" x14ac:dyDescent="0.35">
      <c r="A9364" t="s">
        <v>9443</v>
      </c>
      <c r="B9364">
        <v>2004</v>
      </c>
      <c r="C9364" t="s">
        <v>54</v>
      </c>
      <c r="D9364" t="s">
        <v>117</v>
      </c>
      <c r="E9364" t="s">
        <v>76</v>
      </c>
      <c r="F9364">
        <v>0</v>
      </c>
    </row>
    <row r="9365" spans="1:6" x14ac:dyDescent="0.35">
      <c r="A9365" t="s">
        <v>9444</v>
      </c>
      <c r="B9365">
        <v>2004</v>
      </c>
      <c r="C9365" t="s">
        <v>54</v>
      </c>
      <c r="D9365" t="s">
        <v>73</v>
      </c>
      <c r="E9365" t="s">
        <v>76</v>
      </c>
      <c r="F9365">
        <v>1</v>
      </c>
    </row>
    <row r="9366" spans="1:6" x14ac:dyDescent="0.35">
      <c r="A9366" t="s">
        <v>9445</v>
      </c>
      <c r="B9366">
        <v>2004</v>
      </c>
      <c r="C9366" t="s">
        <v>56</v>
      </c>
      <c r="D9366" t="s">
        <v>73</v>
      </c>
      <c r="E9366" t="s">
        <v>76</v>
      </c>
      <c r="F9366">
        <v>1</v>
      </c>
    </row>
    <row r="9367" spans="1:6" x14ac:dyDescent="0.35">
      <c r="A9367" t="s">
        <v>9446</v>
      </c>
      <c r="B9367">
        <v>2004</v>
      </c>
      <c r="C9367" t="s">
        <v>56</v>
      </c>
      <c r="D9367" t="s">
        <v>73</v>
      </c>
      <c r="E9367" t="s">
        <v>76</v>
      </c>
      <c r="F9367">
        <v>1</v>
      </c>
    </row>
    <row r="9368" spans="1:6" x14ac:dyDescent="0.35">
      <c r="A9368" t="s">
        <v>9447</v>
      </c>
      <c r="B9368">
        <v>2004</v>
      </c>
      <c r="C9368" t="s">
        <v>56</v>
      </c>
      <c r="D9368" t="s">
        <v>73</v>
      </c>
      <c r="E9368" t="s">
        <v>76</v>
      </c>
      <c r="F9368">
        <v>1</v>
      </c>
    </row>
    <row r="9369" spans="1:6" x14ac:dyDescent="0.35">
      <c r="A9369" t="s">
        <v>9448</v>
      </c>
      <c r="B9369">
        <v>2004</v>
      </c>
      <c r="C9369" t="s">
        <v>56</v>
      </c>
      <c r="D9369" t="s">
        <v>73</v>
      </c>
      <c r="E9369" t="s">
        <v>406</v>
      </c>
      <c r="F9369">
        <v>1</v>
      </c>
    </row>
    <row r="9370" spans="1:6" x14ac:dyDescent="0.35">
      <c r="A9370" t="s">
        <v>9449</v>
      </c>
      <c r="B9370">
        <v>2004</v>
      </c>
      <c r="C9370" t="s">
        <v>56</v>
      </c>
      <c r="D9370" t="s">
        <v>117</v>
      </c>
      <c r="E9370" t="s">
        <v>406</v>
      </c>
      <c r="F9370">
        <v>1</v>
      </c>
    </row>
    <row r="9371" spans="1:6" x14ac:dyDescent="0.35">
      <c r="A9371" t="s">
        <v>9450</v>
      </c>
      <c r="B9371">
        <v>2004</v>
      </c>
      <c r="C9371" t="s">
        <v>56</v>
      </c>
      <c r="D9371" t="s">
        <v>117</v>
      </c>
      <c r="E9371" t="s">
        <v>406</v>
      </c>
      <c r="F9371">
        <v>1</v>
      </c>
    </row>
    <row r="9372" spans="1:6" x14ac:dyDescent="0.35">
      <c r="A9372" t="s">
        <v>9451</v>
      </c>
      <c r="B9372">
        <v>2004</v>
      </c>
      <c r="C9372" t="s">
        <v>56</v>
      </c>
      <c r="D9372" t="s">
        <v>73</v>
      </c>
      <c r="E9372" t="s">
        <v>406</v>
      </c>
      <c r="F9372">
        <v>1</v>
      </c>
    </row>
    <row r="9373" spans="1:6" x14ac:dyDescent="0.35">
      <c r="A9373" t="s">
        <v>9452</v>
      </c>
      <c r="B9373">
        <v>2004</v>
      </c>
      <c r="C9373" t="s">
        <v>56</v>
      </c>
      <c r="D9373" t="s">
        <v>117</v>
      </c>
      <c r="E9373" t="s">
        <v>406</v>
      </c>
      <c r="F9373">
        <v>1</v>
      </c>
    </row>
    <row r="9374" spans="1:6" x14ac:dyDescent="0.35">
      <c r="A9374" t="s">
        <v>9453</v>
      </c>
      <c r="B9374">
        <v>2004</v>
      </c>
      <c r="C9374" t="s">
        <v>56</v>
      </c>
      <c r="D9374" t="s">
        <v>73</v>
      </c>
      <c r="E9374" t="s">
        <v>406</v>
      </c>
      <c r="F9374">
        <v>1</v>
      </c>
    </row>
    <row r="9375" spans="1:6" x14ac:dyDescent="0.35">
      <c r="A9375" t="s">
        <v>9454</v>
      </c>
      <c r="B9375">
        <v>2004</v>
      </c>
      <c r="C9375" t="s">
        <v>56</v>
      </c>
      <c r="D9375" t="s">
        <v>117</v>
      </c>
      <c r="E9375" t="s">
        <v>406</v>
      </c>
      <c r="F9375">
        <v>1</v>
      </c>
    </row>
    <row r="9376" spans="1:6" x14ac:dyDescent="0.35">
      <c r="A9376" t="s">
        <v>9455</v>
      </c>
      <c r="B9376">
        <v>2004</v>
      </c>
      <c r="C9376" t="s">
        <v>56</v>
      </c>
      <c r="D9376" t="s">
        <v>73</v>
      </c>
      <c r="E9376" t="s">
        <v>406</v>
      </c>
      <c r="F9376">
        <v>1</v>
      </c>
    </row>
    <row r="9377" spans="1:6" x14ac:dyDescent="0.35">
      <c r="A9377" t="s">
        <v>9456</v>
      </c>
      <c r="B9377">
        <v>2004</v>
      </c>
      <c r="C9377" t="s">
        <v>56</v>
      </c>
      <c r="D9377" t="s">
        <v>117</v>
      </c>
      <c r="E9377" t="s">
        <v>406</v>
      </c>
      <c r="F9377">
        <v>1</v>
      </c>
    </row>
    <row r="9378" spans="1:6" x14ac:dyDescent="0.35">
      <c r="A9378" t="s">
        <v>9457</v>
      </c>
      <c r="B9378">
        <v>2004</v>
      </c>
      <c r="C9378" t="s">
        <v>56</v>
      </c>
      <c r="D9378" t="s">
        <v>117</v>
      </c>
      <c r="E9378" t="s">
        <v>406</v>
      </c>
      <c r="F9378">
        <v>1</v>
      </c>
    </row>
    <row r="9379" spans="1:6" x14ac:dyDescent="0.35">
      <c r="A9379" t="s">
        <v>9458</v>
      </c>
      <c r="B9379">
        <v>2004</v>
      </c>
      <c r="C9379" t="s">
        <v>56</v>
      </c>
      <c r="D9379" t="s">
        <v>73</v>
      </c>
      <c r="E9379" t="s">
        <v>406</v>
      </c>
      <c r="F9379">
        <v>1</v>
      </c>
    </row>
    <row r="9380" spans="1:6" x14ac:dyDescent="0.35">
      <c r="A9380" t="s">
        <v>9459</v>
      </c>
      <c r="B9380">
        <v>2004</v>
      </c>
      <c r="C9380" t="s">
        <v>54</v>
      </c>
      <c r="D9380" t="s">
        <v>73</v>
      </c>
      <c r="E9380" t="s">
        <v>406</v>
      </c>
      <c r="F9380">
        <v>1</v>
      </c>
    </row>
    <row r="9381" spans="1:6" x14ac:dyDescent="0.35">
      <c r="A9381" t="s">
        <v>9460</v>
      </c>
      <c r="B9381">
        <v>2004</v>
      </c>
      <c r="C9381" t="s">
        <v>55</v>
      </c>
      <c r="D9381" t="s">
        <v>73</v>
      </c>
      <c r="E9381" t="s">
        <v>406</v>
      </c>
      <c r="F9381">
        <v>1</v>
      </c>
    </row>
    <row r="9382" spans="1:6" x14ac:dyDescent="0.35">
      <c r="A9382" t="s">
        <v>9461</v>
      </c>
      <c r="B9382">
        <v>2004</v>
      </c>
      <c r="C9382" t="s">
        <v>54</v>
      </c>
      <c r="D9382" t="s">
        <v>117</v>
      </c>
      <c r="E9382" t="s">
        <v>406</v>
      </c>
      <c r="F9382">
        <v>0</v>
      </c>
    </row>
    <row r="9383" spans="1:6" x14ac:dyDescent="0.35">
      <c r="A9383" t="s">
        <v>9462</v>
      </c>
      <c r="B9383">
        <v>2004</v>
      </c>
      <c r="C9383" t="s">
        <v>55</v>
      </c>
      <c r="D9383" t="s">
        <v>73</v>
      </c>
      <c r="E9383" t="s">
        <v>406</v>
      </c>
      <c r="F9383">
        <v>1</v>
      </c>
    </row>
    <row r="9384" spans="1:6" x14ac:dyDescent="0.35">
      <c r="A9384" t="s">
        <v>9463</v>
      </c>
      <c r="B9384">
        <v>2004</v>
      </c>
      <c r="C9384" t="s">
        <v>55</v>
      </c>
      <c r="D9384" t="s">
        <v>117</v>
      </c>
      <c r="E9384" t="s">
        <v>406</v>
      </c>
      <c r="F9384">
        <v>0</v>
      </c>
    </row>
    <row r="9385" spans="1:6" x14ac:dyDescent="0.35">
      <c r="A9385" t="s">
        <v>9464</v>
      </c>
      <c r="B9385">
        <v>2004</v>
      </c>
      <c r="C9385" t="s">
        <v>55</v>
      </c>
      <c r="D9385" t="s">
        <v>117</v>
      </c>
      <c r="E9385" t="s">
        <v>406</v>
      </c>
      <c r="F9385">
        <v>0</v>
      </c>
    </row>
    <row r="9386" spans="1:6" x14ac:dyDescent="0.35">
      <c r="A9386" t="s">
        <v>9465</v>
      </c>
      <c r="B9386">
        <v>2004</v>
      </c>
      <c r="C9386" t="s">
        <v>55</v>
      </c>
      <c r="D9386" t="s">
        <v>117</v>
      </c>
      <c r="E9386" t="s">
        <v>406</v>
      </c>
      <c r="F9386">
        <v>0</v>
      </c>
    </row>
    <row r="9387" spans="1:6" x14ac:dyDescent="0.35">
      <c r="A9387" t="s">
        <v>9466</v>
      </c>
      <c r="B9387">
        <v>2004</v>
      </c>
      <c r="C9387" t="s">
        <v>55</v>
      </c>
      <c r="D9387" t="s">
        <v>117</v>
      </c>
      <c r="E9387" t="s">
        <v>406</v>
      </c>
      <c r="F9387">
        <v>0</v>
      </c>
    </row>
    <row r="9388" spans="1:6" x14ac:dyDescent="0.35">
      <c r="A9388" t="s">
        <v>9467</v>
      </c>
      <c r="B9388">
        <v>2004</v>
      </c>
      <c r="C9388" t="s">
        <v>56</v>
      </c>
      <c r="D9388" t="s">
        <v>73</v>
      </c>
      <c r="E9388" t="s">
        <v>406</v>
      </c>
      <c r="F9388">
        <v>1</v>
      </c>
    </row>
    <row r="9389" spans="1:6" x14ac:dyDescent="0.35">
      <c r="A9389" t="s">
        <v>9468</v>
      </c>
      <c r="B9389">
        <v>2004</v>
      </c>
      <c r="C9389" t="s">
        <v>56</v>
      </c>
      <c r="D9389" t="s">
        <v>73</v>
      </c>
      <c r="E9389" t="s">
        <v>406</v>
      </c>
      <c r="F9389">
        <v>1</v>
      </c>
    </row>
    <row r="9390" spans="1:6" x14ac:dyDescent="0.35">
      <c r="A9390" t="s">
        <v>9469</v>
      </c>
      <c r="B9390">
        <v>2004</v>
      </c>
      <c r="C9390" t="s">
        <v>56</v>
      </c>
      <c r="D9390" t="s">
        <v>73</v>
      </c>
      <c r="E9390" t="s">
        <v>406</v>
      </c>
      <c r="F9390">
        <v>1</v>
      </c>
    </row>
    <row r="9391" spans="1:6" x14ac:dyDescent="0.35">
      <c r="A9391" t="s">
        <v>9470</v>
      </c>
      <c r="B9391">
        <v>2004</v>
      </c>
      <c r="C9391" t="s">
        <v>56</v>
      </c>
      <c r="D9391" t="s">
        <v>117</v>
      </c>
      <c r="E9391" t="s">
        <v>406</v>
      </c>
      <c r="F9391">
        <v>1</v>
      </c>
    </row>
    <row r="9392" spans="1:6" x14ac:dyDescent="0.35">
      <c r="A9392" t="s">
        <v>9471</v>
      </c>
      <c r="B9392">
        <v>2004</v>
      </c>
      <c r="C9392" t="s">
        <v>56</v>
      </c>
      <c r="D9392" t="s">
        <v>117</v>
      </c>
      <c r="E9392" t="s">
        <v>406</v>
      </c>
      <c r="F9392">
        <v>1</v>
      </c>
    </row>
    <row r="9393" spans="1:6" x14ac:dyDescent="0.35">
      <c r="A9393" t="s">
        <v>9472</v>
      </c>
      <c r="B9393">
        <v>2005</v>
      </c>
      <c r="C9393" t="s">
        <v>55</v>
      </c>
      <c r="D9393" t="s">
        <v>73</v>
      </c>
      <c r="E9393" t="s">
        <v>270</v>
      </c>
      <c r="F9393">
        <v>1</v>
      </c>
    </row>
    <row r="9394" spans="1:6" x14ac:dyDescent="0.35">
      <c r="A9394" t="s">
        <v>9473</v>
      </c>
      <c r="B9394">
        <v>2005</v>
      </c>
      <c r="C9394" t="s">
        <v>56</v>
      </c>
      <c r="D9394" t="s">
        <v>73</v>
      </c>
      <c r="E9394" t="s">
        <v>270</v>
      </c>
      <c r="F9394">
        <v>1</v>
      </c>
    </row>
    <row r="9395" spans="1:6" x14ac:dyDescent="0.35">
      <c r="A9395" t="s">
        <v>9474</v>
      </c>
      <c r="B9395">
        <v>2005</v>
      </c>
      <c r="C9395" t="s">
        <v>56</v>
      </c>
      <c r="D9395" t="s">
        <v>73</v>
      </c>
      <c r="E9395" t="s">
        <v>270</v>
      </c>
      <c r="F9395">
        <v>1</v>
      </c>
    </row>
    <row r="9396" spans="1:6" x14ac:dyDescent="0.35">
      <c r="A9396" t="s">
        <v>9475</v>
      </c>
      <c r="B9396">
        <v>2005</v>
      </c>
      <c r="C9396" t="s">
        <v>56</v>
      </c>
      <c r="D9396" t="s">
        <v>117</v>
      </c>
      <c r="E9396" t="s">
        <v>270</v>
      </c>
      <c r="F9396">
        <v>1</v>
      </c>
    </row>
    <row r="9397" spans="1:6" x14ac:dyDescent="0.35">
      <c r="A9397" t="s">
        <v>9476</v>
      </c>
      <c r="B9397">
        <v>2005</v>
      </c>
      <c r="C9397" t="s">
        <v>56</v>
      </c>
      <c r="D9397" t="s">
        <v>117</v>
      </c>
      <c r="E9397" t="s">
        <v>270</v>
      </c>
      <c r="F9397">
        <v>1</v>
      </c>
    </row>
    <row r="9398" spans="1:6" x14ac:dyDescent="0.35">
      <c r="A9398" t="s">
        <v>9477</v>
      </c>
      <c r="B9398">
        <v>2005</v>
      </c>
      <c r="C9398" t="s">
        <v>55</v>
      </c>
      <c r="D9398" t="s">
        <v>73</v>
      </c>
      <c r="E9398" t="s">
        <v>270</v>
      </c>
      <c r="F9398">
        <v>1</v>
      </c>
    </row>
    <row r="9399" spans="1:6" x14ac:dyDescent="0.35">
      <c r="A9399" t="s">
        <v>9478</v>
      </c>
      <c r="B9399">
        <v>2005</v>
      </c>
      <c r="C9399" t="s">
        <v>55</v>
      </c>
      <c r="D9399" t="s">
        <v>117</v>
      </c>
      <c r="E9399" t="s">
        <v>270</v>
      </c>
      <c r="F9399">
        <v>0</v>
      </c>
    </row>
    <row r="9400" spans="1:6" x14ac:dyDescent="0.35">
      <c r="A9400" t="s">
        <v>9479</v>
      </c>
      <c r="B9400">
        <v>2005</v>
      </c>
      <c r="C9400" t="s">
        <v>54</v>
      </c>
      <c r="D9400" t="s">
        <v>73</v>
      </c>
      <c r="E9400" t="s">
        <v>270</v>
      </c>
      <c r="F9400">
        <v>1</v>
      </c>
    </row>
    <row r="9401" spans="1:6" x14ac:dyDescent="0.35">
      <c r="A9401" t="s">
        <v>9480</v>
      </c>
      <c r="B9401">
        <v>2005</v>
      </c>
      <c r="C9401" t="s">
        <v>55</v>
      </c>
      <c r="D9401" t="s">
        <v>73</v>
      </c>
      <c r="E9401" t="s">
        <v>270</v>
      </c>
      <c r="F9401">
        <v>1</v>
      </c>
    </row>
    <row r="9402" spans="1:6" x14ac:dyDescent="0.35">
      <c r="A9402" t="s">
        <v>9481</v>
      </c>
      <c r="B9402">
        <v>2005</v>
      </c>
      <c r="C9402" t="s">
        <v>54</v>
      </c>
      <c r="D9402" t="s">
        <v>73</v>
      </c>
      <c r="E9402" t="s">
        <v>270</v>
      </c>
      <c r="F9402">
        <v>1</v>
      </c>
    </row>
    <row r="9403" spans="1:6" x14ac:dyDescent="0.35">
      <c r="A9403" t="s">
        <v>9482</v>
      </c>
      <c r="B9403">
        <v>2005</v>
      </c>
      <c r="C9403" t="s">
        <v>54</v>
      </c>
      <c r="D9403" t="s">
        <v>117</v>
      </c>
      <c r="E9403" t="s">
        <v>270</v>
      </c>
      <c r="F9403">
        <v>0</v>
      </c>
    </row>
    <row r="9404" spans="1:6" x14ac:dyDescent="0.35">
      <c r="A9404" t="s">
        <v>9483</v>
      </c>
      <c r="B9404">
        <v>2005</v>
      </c>
      <c r="C9404" t="s">
        <v>56</v>
      </c>
      <c r="D9404" t="s">
        <v>441</v>
      </c>
      <c r="E9404" t="s">
        <v>74</v>
      </c>
      <c r="F9404">
        <v>1</v>
      </c>
    </row>
    <row r="9405" spans="1:6" x14ac:dyDescent="0.35">
      <c r="A9405" t="s">
        <v>9484</v>
      </c>
      <c r="B9405">
        <v>2005</v>
      </c>
      <c r="C9405" t="s">
        <v>56</v>
      </c>
      <c r="D9405" t="s">
        <v>117</v>
      </c>
      <c r="E9405" t="s">
        <v>74</v>
      </c>
      <c r="F9405">
        <v>1</v>
      </c>
    </row>
    <row r="9406" spans="1:6" x14ac:dyDescent="0.35">
      <c r="A9406" t="s">
        <v>9485</v>
      </c>
      <c r="B9406">
        <v>2005</v>
      </c>
      <c r="C9406" t="s">
        <v>56</v>
      </c>
      <c r="D9406" t="s">
        <v>73</v>
      </c>
      <c r="E9406" t="s">
        <v>74</v>
      </c>
      <c r="F9406">
        <v>1</v>
      </c>
    </row>
    <row r="9407" spans="1:6" x14ac:dyDescent="0.35">
      <c r="A9407" t="s">
        <v>9486</v>
      </c>
      <c r="B9407">
        <v>2005</v>
      </c>
      <c r="C9407" t="s">
        <v>56</v>
      </c>
      <c r="D9407" t="s">
        <v>117</v>
      </c>
      <c r="E9407" t="s">
        <v>74</v>
      </c>
      <c r="F9407">
        <v>1</v>
      </c>
    </row>
    <row r="9408" spans="1:6" x14ac:dyDescent="0.35">
      <c r="A9408" t="s">
        <v>9487</v>
      </c>
      <c r="B9408">
        <v>2005</v>
      </c>
      <c r="C9408" t="s">
        <v>56</v>
      </c>
      <c r="D9408" t="s">
        <v>117</v>
      </c>
      <c r="E9408" t="s">
        <v>74</v>
      </c>
      <c r="F9408">
        <v>1</v>
      </c>
    </row>
    <row r="9409" spans="1:6" x14ac:dyDescent="0.35">
      <c r="A9409" t="s">
        <v>9488</v>
      </c>
      <c r="B9409">
        <v>2005</v>
      </c>
      <c r="C9409" t="s">
        <v>56</v>
      </c>
      <c r="D9409" t="s">
        <v>117</v>
      </c>
      <c r="E9409" t="s">
        <v>74</v>
      </c>
      <c r="F9409">
        <v>1</v>
      </c>
    </row>
    <row r="9410" spans="1:6" x14ac:dyDescent="0.35">
      <c r="A9410" t="s">
        <v>9489</v>
      </c>
      <c r="B9410">
        <v>2005</v>
      </c>
      <c r="C9410" t="s">
        <v>56</v>
      </c>
      <c r="D9410" t="s">
        <v>117</v>
      </c>
      <c r="E9410" t="s">
        <v>74</v>
      </c>
      <c r="F9410">
        <v>1</v>
      </c>
    </row>
    <row r="9411" spans="1:6" x14ac:dyDescent="0.35">
      <c r="A9411" t="s">
        <v>9490</v>
      </c>
      <c r="B9411">
        <v>2005</v>
      </c>
      <c r="C9411" t="s">
        <v>56</v>
      </c>
      <c r="D9411" t="s">
        <v>73</v>
      </c>
      <c r="E9411" t="s">
        <v>74</v>
      </c>
      <c r="F9411">
        <v>1</v>
      </c>
    </row>
    <row r="9412" spans="1:6" x14ac:dyDescent="0.35">
      <c r="A9412" t="s">
        <v>9491</v>
      </c>
      <c r="B9412">
        <v>2005</v>
      </c>
      <c r="C9412" t="s">
        <v>56</v>
      </c>
      <c r="D9412" t="s">
        <v>441</v>
      </c>
      <c r="E9412" t="s">
        <v>74</v>
      </c>
      <c r="F9412">
        <v>1</v>
      </c>
    </row>
    <row r="9413" spans="1:6" x14ac:dyDescent="0.35">
      <c r="A9413" t="s">
        <v>9492</v>
      </c>
      <c r="B9413">
        <v>2005</v>
      </c>
      <c r="C9413" t="s">
        <v>56</v>
      </c>
      <c r="D9413" t="s">
        <v>117</v>
      </c>
      <c r="E9413" t="s">
        <v>74</v>
      </c>
      <c r="F9413">
        <v>1</v>
      </c>
    </row>
    <row r="9414" spans="1:6" x14ac:dyDescent="0.35">
      <c r="A9414" t="s">
        <v>9493</v>
      </c>
      <c r="B9414">
        <v>2005</v>
      </c>
      <c r="C9414" t="s">
        <v>56</v>
      </c>
      <c r="D9414" t="s">
        <v>73</v>
      </c>
      <c r="E9414" t="s">
        <v>74</v>
      </c>
      <c r="F9414">
        <v>1</v>
      </c>
    </row>
    <row r="9415" spans="1:6" x14ac:dyDescent="0.35">
      <c r="A9415" t="s">
        <v>9494</v>
      </c>
      <c r="B9415">
        <v>2005</v>
      </c>
      <c r="C9415" t="s">
        <v>56</v>
      </c>
      <c r="D9415" t="s">
        <v>117</v>
      </c>
      <c r="E9415" t="s">
        <v>74</v>
      </c>
      <c r="F9415">
        <v>1</v>
      </c>
    </row>
    <row r="9416" spans="1:6" x14ac:dyDescent="0.35">
      <c r="A9416" t="s">
        <v>9495</v>
      </c>
      <c r="B9416">
        <v>2005</v>
      </c>
      <c r="C9416" t="s">
        <v>56</v>
      </c>
      <c r="D9416" t="s">
        <v>117</v>
      </c>
      <c r="E9416" t="s">
        <v>74</v>
      </c>
      <c r="F9416">
        <v>1</v>
      </c>
    </row>
    <row r="9417" spans="1:6" x14ac:dyDescent="0.35">
      <c r="A9417" t="s">
        <v>9496</v>
      </c>
      <c r="B9417">
        <v>2005</v>
      </c>
      <c r="C9417" t="s">
        <v>54</v>
      </c>
      <c r="D9417" t="s">
        <v>73</v>
      </c>
      <c r="E9417" t="s">
        <v>74</v>
      </c>
      <c r="F9417">
        <v>1</v>
      </c>
    </row>
    <row r="9418" spans="1:6" x14ac:dyDescent="0.35">
      <c r="A9418" t="s">
        <v>9497</v>
      </c>
      <c r="B9418">
        <v>2005</v>
      </c>
      <c r="C9418" t="s">
        <v>55</v>
      </c>
      <c r="D9418" t="s">
        <v>117</v>
      </c>
      <c r="E9418" t="s">
        <v>74</v>
      </c>
      <c r="F9418">
        <v>0</v>
      </c>
    </row>
    <row r="9419" spans="1:6" x14ac:dyDescent="0.35">
      <c r="A9419" t="s">
        <v>9498</v>
      </c>
      <c r="B9419">
        <v>2005</v>
      </c>
      <c r="C9419" t="s">
        <v>55</v>
      </c>
      <c r="D9419" t="s">
        <v>117</v>
      </c>
      <c r="E9419" t="s">
        <v>74</v>
      </c>
      <c r="F9419">
        <v>0</v>
      </c>
    </row>
    <row r="9420" spans="1:6" x14ac:dyDescent="0.35">
      <c r="A9420" t="s">
        <v>9499</v>
      </c>
      <c r="B9420">
        <v>2005</v>
      </c>
      <c r="C9420" t="s">
        <v>55</v>
      </c>
      <c r="D9420" t="s">
        <v>73</v>
      </c>
      <c r="E9420" t="s">
        <v>74</v>
      </c>
      <c r="F9420">
        <v>1</v>
      </c>
    </row>
    <row r="9421" spans="1:6" x14ac:dyDescent="0.35">
      <c r="A9421" t="s">
        <v>9500</v>
      </c>
      <c r="B9421">
        <v>2005</v>
      </c>
      <c r="C9421" t="s">
        <v>56</v>
      </c>
      <c r="D9421" t="s">
        <v>73</v>
      </c>
      <c r="E9421" t="s">
        <v>74</v>
      </c>
      <c r="F9421">
        <v>1</v>
      </c>
    </row>
    <row r="9422" spans="1:6" x14ac:dyDescent="0.35">
      <c r="A9422" t="s">
        <v>9501</v>
      </c>
      <c r="B9422">
        <v>2005</v>
      </c>
      <c r="C9422" t="s">
        <v>56</v>
      </c>
      <c r="D9422" t="s">
        <v>117</v>
      </c>
      <c r="E9422" t="s">
        <v>74</v>
      </c>
      <c r="F9422">
        <v>1</v>
      </c>
    </row>
    <row r="9423" spans="1:6" x14ac:dyDescent="0.35">
      <c r="A9423" t="s">
        <v>9502</v>
      </c>
      <c r="B9423">
        <v>2005</v>
      </c>
      <c r="C9423" t="s">
        <v>56</v>
      </c>
      <c r="D9423" t="s">
        <v>73</v>
      </c>
      <c r="E9423" t="s">
        <v>74</v>
      </c>
      <c r="F9423">
        <v>1</v>
      </c>
    </row>
    <row r="9424" spans="1:6" x14ac:dyDescent="0.35">
      <c r="A9424" t="s">
        <v>9503</v>
      </c>
      <c r="B9424">
        <v>2005</v>
      </c>
      <c r="C9424" t="s">
        <v>56</v>
      </c>
      <c r="D9424" t="s">
        <v>73</v>
      </c>
      <c r="E9424" t="s">
        <v>74</v>
      </c>
      <c r="F9424">
        <v>1</v>
      </c>
    </row>
    <row r="9425" spans="1:6" x14ac:dyDescent="0.35">
      <c r="A9425" t="s">
        <v>9504</v>
      </c>
      <c r="B9425">
        <v>2005</v>
      </c>
      <c r="C9425" t="s">
        <v>55</v>
      </c>
      <c r="D9425" t="s">
        <v>73</v>
      </c>
      <c r="E9425" t="s">
        <v>74</v>
      </c>
      <c r="F9425">
        <v>1</v>
      </c>
    </row>
    <row r="9426" spans="1:6" x14ac:dyDescent="0.35">
      <c r="A9426" t="s">
        <v>9505</v>
      </c>
      <c r="B9426">
        <v>2005</v>
      </c>
      <c r="C9426" t="s">
        <v>56</v>
      </c>
      <c r="D9426" t="s">
        <v>73</v>
      </c>
      <c r="E9426" t="s">
        <v>74</v>
      </c>
      <c r="F9426">
        <v>1</v>
      </c>
    </row>
    <row r="9427" spans="1:6" x14ac:dyDescent="0.35">
      <c r="A9427" t="s">
        <v>9506</v>
      </c>
      <c r="B9427">
        <v>2005</v>
      </c>
      <c r="C9427" t="s">
        <v>56</v>
      </c>
      <c r="D9427" t="s">
        <v>117</v>
      </c>
      <c r="E9427" t="s">
        <v>74</v>
      </c>
      <c r="F9427">
        <v>1</v>
      </c>
    </row>
    <row r="9428" spans="1:6" x14ac:dyDescent="0.35">
      <c r="A9428" t="s">
        <v>9507</v>
      </c>
      <c r="B9428">
        <v>2005</v>
      </c>
      <c r="C9428" t="s">
        <v>56</v>
      </c>
      <c r="D9428" t="s">
        <v>117</v>
      </c>
      <c r="E9428" t="s">
        <v>74</v>
      </c>
      <c r="F9428">
        <v>1</v>
      </c>
    </row>
    <row r="9429" spans="1:6" x14ac:dyDescent="0.35">
      <c r="A9429" t="s">
        <v>9508</v>
      </c>
      <c r="B9429">
        <v>2005</v>
      </c>
      <c r="C9429" t="s">
        <v>56</v>
      </c>
      <c r="D9429" t="s">
        <v>73</v>
      </c>
      <c r="E9429" t="s">
        <v>74</v>
      </c>
      <c r="F9429">
        <v>1</v>
      </c>
    </row>
    <row r="9430" spans="1:6" x14ac:dyDescent="0.35">
      <c r="A9430" t="s">
        <v>9509</v>
      </c>
      <c r="B9430">
        <v>2005</v>
      </c>
      <c r="C9430" t="s">
        <v>56</v>
      </c>
      <c r="D9430" t="s">
        <v>73</v>
      </c>
      <c r="E9430" t="s">
        <v>74</v>
      </c>
      <c r="F9430">
        <v>1</v>
      </c>
    </row>
    <row r="9431" spans="1:6" x14ac:dyDescent="0.35">
      <c r="A9431" t="s">
        <v>9510</v>
      </c>
      <c r="B9431">
        <v>2005</v>
      </c>
      <c r="C9431" t="s">
        <v>55</v>
      </c>
      <c r="D9431" t="s">
        <v>73</v>
      </c>
      <c r="E9431" t="s">
        <v>74</v>
      </c>
      <c r="F9431">
        <v>1</v>
      </c>
    </row>
    <row r="9432" spans="1:6" x14ac:dyDescent="0.35">
      <c r="A9432" t="s">
        <v>9511</v>
      </c>
      <c r="B9432">
        <v>2005</v>
      </c>
      <c r="C9432" t="s">
        <v>56</v>
      </c>
      <c r="D9432" t="s">
        <v>73</v>
      </c>
      <c r="E9432" t="s">
        <v>74</v>
      </c>
      <c r="F9432">
        <v>1</v>
      </c>
    </row>
    <row r="9433" spans="1:6" x14ac:dyDescent="0.35">
      <c r="A9433" t="s">
        <v>9512</v>
      </c>
      <c r="B9433">
        <v>2005</v>
      </c>
      <c r="C9433" t="s">
        <v>54</v>
      </c>
      <c r="D9433" t="s">
        <v>73</v>
      </c>
      <c r="E9433" t="s">
        <v>74</v>
      </c>
      <c r="F9433">
        <v>1</v>
      </c>
    </row>
    <row r="9434" spans="1:6" x14ac:dyDescent="0.35">
      <c r="A9434" t="s">
        <v>9513</v>
      </c>
      <c r="B9434">
        <v>2005</v>
      </c>
      <c r="C9434" t="s">
        <v>54</v>
      </c>
      <c r="D9434" t="s">
        <v>73</v>
      </c>
      <c r="E9434" t="s">
        <v>74</v>
      </c>
      <c r="F9434">
        <v>1</v>
      </c>
    </row>
    <row r="9435" spans="1:6" x14ac:dyDescent="0.35">
      <c r="A9435" t="s">
        <v>9514</v>
      </c>
      <c r="B9435">
        <v>2005</v>
      </c>
      <c r="C9435" t="s">
        <v>55</v>
      </c>
      <c r="D9435" t="s">
        <v>73</v>
      </c>
      <c r="E9435" t="s">
        <v>406</v>
      </c>
      <c r="F9435">
        <v>1</v>
      </c>
    </row>
    <row r="9436" spans="1:6" x14ac:dyDescent="0.35">
      <c r="A9436" t="s">
        <v>9515</v>
      </c>
      <c r="B9436">
        <v>2005</v>
      </c>
      <c r="C9436" t="s">
        <v>56</v>
      </c>
      <c r="D9436" t="s">
        <v>73</v>
      </c>
      <c r="E9436" t="s">
        <v>74</v>
      </c>
      <c r="F9436">
        <v>1</v>
      </c>
    </row>
    <row r="9437" spans="1:6" x14ac:dyDescent="0.35">
      <c r="A9437" t="s">
        <v>9516</v>
      </c>
      <c r="B9437">
        <v>2005</v>
      </c>
      <c r="C9437" t="s">
        <v>56</v>
      </c>
      <c r="D9437" t="s">
        <v>117</v>
      </c>
      <c r="E9437" t="s">
        <v>74</v>
      </c>
      <c r="F9437">
        <v>1</v>
      </c>
    </row>
    <row r="9438" spans="1:6" x14ac:dyDescent="0.35">
      <c r="A9438" t="s">
        <v>9517</v>
      </c>
      <c r="B9438">
        <v>2005</v>
      </c>
      <c r="C9438" t="s">
        <v>55</v>
      </c>
      <c r="D9438" t="s">
        <v>73</v>
      </c>
      <c r="E9438" t="s">
        <v>74</v>
      </c>
      <c r="F9438">
        <v>1</v>
      </c>
    </row>
    <row r="9439" spans="1:6" x14ac:dyDescent="0.35">
      <c r="A9439" t="s">
        <v>9518</v>
      </c>
      <c r="B9439">
        <v>2005</v>
      </c>
      <c r="C9439" t="s">
        <v>54</v>
      </c>
      <c r="D9439" t="s">
        <v>117</v>
      </c>
      <c r="E9439" t="s">
        <v>74</v>
      </c>
      <c r="F9439">
        <v>0</v>
      </c>
    </row>
    <row r="9440" spans="1:6" x14ac:dyDescent="0.35">
      <c r="A9440" t="s">
        <v>9519</v>
      </c>
      <c r="B9440">
        <v>2005</v>
      </c>
      <c r="C9440" t="s">
        <v>56</v>
      </c>
      <c r="D9440" t="s">
        <v>73</v>
      </c>
      <c r="E9440" t="s">
        <v>74</v>
      </c>
      <c r="F9440">
        <v>1</v>
      </c>
    </row>
    <row r="9441" spans="1:6" x14ac:dyDescent="0.35">
      <c r="A9441" t="s">
        <v>9520</v>
      </c>
      <c r="B9441">
        <v>2005</v>
      </c>
      <c r="C9441" t="s">
        <v>56</v>
      </c>
      <c r="D9441" t="s">
        <v>73</v>
      </c>
      <c r="E9441" t="s">
        <v>74</v>
      </c>
      <c r="F9441">
        <v>1</v>
      </c>
    </row>
    <row r="9442" spans="1:6" x14ac:dyDescent="0.35">
      <c r="A9442" t="s">
        <v>9521</v>
      </c>
      <c r="B9442">
        <v>2005</v>
      </c>
      <c r="C9442" t="s">
        <v>56</v>
      </c>
      <c r="D9442" t="s">
        <v>117</v>
      </c>
      <c r="E9442" t="s">
        <v>74</v>
      </c>
      <c r="F9442">
        <v>1</v>
      </c>
    </row>
    <row r="9443" spans="1:6" x14ac:dyDescent="0.35">
      <c r="A9443" t="s">
        <v>9522</v>
      </c>
      <c r="B9443">
        <v>2005</v>
      </c>
      <c r="C9443" t="s">
        <v>55</v>
      </c>
      <c r="D9443" t="s">
        <v>73</v>
      </c>
      <c r="E9443" t="s">
        <v>74</v>
      </c>
      <c r="F9443">
        <v>1</v>
      </c>
    </row>
    <row r="9444" spans="1:6" x14ac:dyDescent="0.35">
      <c r="A9444" t="s">
        <v>9523</v>
      </c>
      <c r="B9444">
        <v>2005</v>
      </c>
      <c r="C9444" t="s">
        <v>55</v>
      </c>
      <c r="D9444" t="s">
        <v>117</v>
      </c>
      <c r="E9444" t="s">
        <v>74</v>
      </c>
      <c r="F9444">
        <v>0</v>
      </c>
    </row>
    <row r="9445" spans="1:6" x14ac:dyDescent="0.35">
      <c r="A9445" t="s">
        <v>9524</v>
      </c>
      <c r="B9445">
        <v>2005</v>
      </c>
      <c r="C9445" t="s">
        <v>55</v>
      </c>
      <c r="D9445" t="s">
        <v>73</v>
      </c>
      <c r="E9445" t="s">
        <v>406</v>
      </c>
      <c r="F9445">
        <v>1</v>
      </c>
    </row>
    <row r="9446" spans="1:6" x14ac:dyDescent="0.35">
      <c r="A9446" t="s">
        <v>9525</v>
      </c>
      <c r="B9446">
        <v>2005</v>
      </c>
      <c r="C9446" t="s">
        <v>55</v>
      </c>
      <c r="D9446" t="s">
        <v>117</v>
      </c>
      <c r="E9446" t="s">
        <v>406</v>
      </c>
      <c r="F9446">
        <v>0</v>
      </c>
    </row>
    <row r="9447" spans="1:6" x14ac:dyDescent="0.35">
      <c r="A9447" t="s">
        <v>9526</v>
      </c>
      <c r="B9447">
        <v>2005</v>
      </c>
      <c r="C9447" t="s">
        <v>55</v>
      </c>
      <c r="D9447" t="s">
        <v>117</v>
      </c>
      <c r="E9447" t="s">
        <v>406</v>
      </c>
      <c r="F9447">
        <v>0</v>
      </c>
    </row>
    <row r="9448" spans="1:6" x14ac:dyDescent="0.35">
      <c r="A9448" t="s">
        <v>9527</v>
      </c>
      <c r="B9448">
        <v>2005</v>
      </c>
      <c r="C9448" t="s">
        <v>55</v>
      </c>
      <c r="D9448" t="s">
        <v>117</v>
      </c>
      <c r="E9448" t="s">
        <v>406</v>
      </c>
      <c r="F9448">
        <v>0</v>
      </c>
    </row>
    <row r="9449" spans="1:6" x14ac:dyDescent="0.35">
      <c r="A9449" t="s">
        <v>9528</v>
      </c>
      <c r="B9449">
        <v>2005</v>
      </c>
      <c r="C9449" t="s">
        <v>56</v>
      </c>
      <c r="D9449" t="s">
        <v>73</v>
      </c>
      <c r="E9449" t="s">
        <v>406</v>
      </c>
      <c r="F9449">
        <v>1</v>
      </c>
    </row>
    <row r="9450" spans="1:6" x14ac:dyDescent="0.35">
      <c r="A9450" t="s">
        <v>9529</v>
      </c>
      <c r="B9450">
        <v>2005</v>
      </c>
      <c r="C9450" t="s">
        <v>56</v>
      </c>
      <c r="D9450" t="s">
        <v>73</v>
      </c>
      <c r="E9450" t="s">
        <v>406</v>
      </c>
      <c r="F9450">
        <v>1</v>
      </c>
    </row>
    <row r="9451" spans="1:6" x14ac:dyDescent="0.35">
      <c r="A9451" t="s">
        <v>9530</v>
      </c>
      <c r="B9451">
        <v>2005</v>
      </c>
      <c r="C9451" t="s">
        <v>56</v>
      </c>
      <c r="D9451" t="s">
        <v>117</v>
      </c>
      <c r="E9451" t="s">
        <v>406</v>
      </c>
      <c r="F9451">
        <v>1</v>
      </c>
    </row>
    <row r="9452" spans="1:6" x14ac:dyDescent="0.35">
      <c r="A9452" t="s">
        <v>9531</v>
      </c>
      <c r="B9452">
        <v>2005</v>
      </c>
      <c r="C9452" t="s">
        <v>56</v>
      </c>
      <c r="D9452" t="s">
        <v>117</v>
      </c>
      <c r="E9452" t="s">
        <v>406</v>
      </c>
      <c r="F9452">
        <v>1</v>
      </c>
    </row>
    <row r="9453" spans="1:6" x14ac:dyDescent="0.35">
      <c r="A9453" t="s">
        <v>9532</v>
      </c>
      <c r="B9453">
        <v>2005</v>
      </c>
      <c r="C9453" t="s">
        <v>56</v>
      </c>
      <c r="D9453" t="s">
        <v>73</v>
      </c>
      <c r="E9453" t="s">
        <v>406</v>
      </c>
      <c r="F9453">
        <v>1</v>
      </c>
    </row>
    <row r="9454" spans="1:6" x14ac:dyDescent="0.35">
      <c r="A9454" t="s">
        <v>9533</v>
      </c>
      <c r="B9454">
        <v>2005</v>
      </c>
      <c r="C9454" t="s">
        <v>56</v>
      </c>
      <c r="D9454" t="s">
        <v>73</v>
      </c>
      <c r="E9454" t="s">
        <v>406</v>
      </c>
      <c r="F9454">
        <v>1</v>
      </c>
    </row>
    <row r="9455" spans="1:6" x14ac:dyDescent="0.35">
      <c r="A9455" t="s">
        <v>9534</v>
      </c>
      <c r="B9455">
        <v>2005</v>
      </c>
      <c r="C9455" t="s">
        <v>56</v>
      </c>
      <c r="D9455" t="s">
        <v>73</v>
      </c>
      <c r="E9455" t="s">
        <v>406</v>
      </c>
      <c r="F9455">
        <v>1</v>
      </c>
    </row>
    <row r="9456" spans="1:6" x14ac:dyDescent="0.35">
      <c r="A9456" t="s">
        <v>9535</v>
      </c>
      <c r="B9456">
        <v>2005</v>
      </c>
      <c r="C9456" t="s">
        <v>56</v>
      </c>
      <c r="D9456" t="s">
        <v>117</v>
      </c>
      <c r="E9456" t="s">
        <v>406</v>
      </c>
      <c r="F9456">
        <v>1</v>
      </c>
    </row>
    <row r="9457" spans="1:6" x14ac:dyDescent="0.35">
      <c r="A9457" t="s">
        <v>9536</v>
      </c>
      <c r="B9457">
        <v>2005</v>
      </c>
      <c r="C9457" t="s">
        <v>56</v>
      </c>
      <c r="D9457" t="s">
        <v>117</v>
      </c>
      <c r="E9457" t="s">
        <v>406</v>
      </c>
      <c r="F9457">
        <v>1</v>
      </c>
    </row>
    <row r="9458" spans="1:6" x14ac:dyDescent="0.35">
      <c r="A9458" t="s">
        <v>9537</v>
      </c>
      <c r="B9458">
        <v>2005</v>
      </c>
      <c r="C9458" t="s">
        <v>56</v>
      </c>
      <c r="D9458" t="s">
        <v>73</v>
      </c>
      <c r="E9458" t="s">
        <v>406</v>
      </c>
      <c r="F9458">
        <v>1</v>
      </c>
    </row>
    <row r="9459" spans="1:6" x14ac:dyDescent="0.35">
      <c r="A9459" t="s">
        <v>9538</v>
      </c>
      <c r="B9459">
        <v>2005</v>
      </c>
      <c r="C9459" t="s">
        <v>56</v>
      </c>
      <c r="D9459" t="s">
        <v>73</v>
      </c>
      <c r="E9459" t="s">
        <v>406</v>
      </c>
      <c r="F9459">
        <v>1</v>
      </c>
    </row>
    <row r="9460" spans="1:6" x14ac:dyDescent="0.35">
      <c r="A9460" t="s">
        <v>9539</v>
      </c>
      <c r="B9460">
        <v>2005</v>
      </c>
      <c r="C9460" t="s">
        <v>56</v>
      </c>
      <c r="D9460" t="s">
        <v>117</v>
      </c>
      <c r="E9460" t="s">
        <v>406</v>
      </c>
      <c r="F9460">
        <v>1</v>
      </c>
    </row>
    <row r="9461" spans="1:6" x14ac:dyDescent="0.35">
      <c r="A9461" t="s">
        <v>9540</v>
      </c>
      <c r="B9461">
        <v>2005</v>
      </c>
      <c r="C9461" t="s">
        <v>56</v>
      </c>
      <c r="D9461" t="s">
        <v>117</v>
      </c>
      <c r="E9461" t="s">
        <v>406</v>
      </c>
      <c r="F9461">
        <v>1</v>
      </c>
    </row>
    <row r="9462" spans="1:6" x14ac:dyDescent="0.35">
      <c r="A9462" t="s">
        <v>9541</v>
      </c>
      <c r="B9462">
        <v>2005</v>
      </c>
      <c r="C9462" t="s">
        <v>56</v>
      </c>
      <c r="D9462" t="s">
        <v>117</v>
      </c>
      <c r="E9462" t="s">
        <v>406</v>
      </c>
      <c r="F9462">
        <v>1</v>
      </c>
    </row>
    <row r="9463" spans="1:6" x14ac:dyDescent="0.35">
      <c r="A9463" t="s">
        <v>9542</v>
      </c>
      <c r="B9463">
        <v>2005</v>
      </c>
      <c r="C9463" t="s">
        <v>55</v>
      </c>
      <c r="D9463" t="s">
        <v>73</v>
      </c>
      <c r="E9463" t="s">
        <v>406</v>
      </c>
      <c r="F9463">
        <v>1</v>
      </c>
    </row>
    <row r="9464" spans="1:6" x14ac:dyDescent="0.35">
      <c r="A9464" t="s">
        <v>9543</v>
      </c>
      <c r="B9464">
        <v>2005</v>
      </c>
      <c r="C9464" t="s">
        <v>55</v>
      </c>
      <c r="D9464" t="s">
        <v>117</v>
      </c>
      <c r="E9464" t="s">
        <v>406</v>
      </c>
      <c r="F9464">
        <v>0</v>
      </c>
    </row>
    <row r="9465" spans="1:6" x14ac:dyDescent="0.35">
      <c r="A9465" t="s">
        <v>9544</v>
      </c>
      <c r="B9465">
        <v>2005</v>
      </c>
      <c r="C9465" t="s">
        <v>56</v>
      </c>
      <c r="D9465" t="s">
        <v>73</v>
      </c>
      <c r="E9465" t="s">
        <v>74</v>
      </c>
      <c r="F9465">
        <v>1</v>
      </c>
    </row>
    <row r="9466" spans="1:6" x14ac:dyDescent="0.35">
      <c r="A9466" t="s">
        <v>9545</v>
      </c>
      <c r="B9466">
        <v>2005</v>
      </c>
      <c r="C9466" t="s">
        <v>56</v>
      </c>
      <c r="D9466" t="s">
        <v>117</v>
      </c>
      <c r="E9466" t="s">
        <v>74</v>
      </c>
      <c r="F9466">
        <v>1</v>
      </c>
    </row>
    <row r="9467" spans="1:6" x14ac:dyDescent="0.35">
      <c r="A9467" t="s">
        <v>9546</v>
      </c>
      <c r="B9467">
        <v>2005</v>
      </c>
      <c r="C9467" t="s">
        <v>56</v>
      </c>
      <c r="D9467" t="s">
        <v>117</v>
      </c>
      <c r="E9467" t="s">
        <v>74</v>
      </c>
      <c r="F9467">
        <v>1</v>
      </c>
    </row>
    <row r="9468" spans="1:6" x14ac:dyDescent="0.35">
      <c r="A9468" t="s">
        <v>9547</v>
      </c>
      <c r="B9468">
        <v>2005</v>
      </c>
      <c r="C9468" t="s">
        <v>56</v>
      </c>
      <c r="D9468" t="s">
        <v>117</v>
      </c>
      <c r="E9468" t="s">
        <v>74</v>
      </c>
      <c r="F9468">
        <v>1</v>
      </c>
    </row>
    <row r="9469" spans="1:6" x14ac:dyDescent="0.35">
      <c r="A9469" t="s">
        <v>9548</v>
      </c>
      <c r="B9469">
        <v>2005</v>
      </c>
      <c r="C9469" t="s">
        <v>56</v>
      </c>
      <c r="D9469" t="s">
        <v>117</v>
      </c>
      <c r="E9469" t="s">
        <v>74</v>
      </c>
      <c r="F9469">
        <v>1</v>
      </c>
    </row>
    <row r="9470" spans="1:6" x14ac:dyDescent="0.35">
      <c r="A9470" t="s">
        <v>9549</v>
      </c>
      <c r="B9470">
        <v>2005</v>
      </c>
      <c r="C9470" t="s">
        <v>56</v>
      </c>
      <c r="D9470" t="s">
        <v>117</v>
      </c>
      <c r="E9470" t="s">
        <v>74</v>
      </c>
      <c r="F9470">
        <v>1</v>
      </c>
    </row>
    <row r="9471" spans="1:6" x14ac:dyDescent="0.35">
      <c r="A9471" t="s">
        <v>9550</v>
      </c>
      <c r="B9471">
        <v>2005</v>
      </c>
      <c r="C9471" t="s">
        <v>56</v>
      </c>
      <c r="D9471" t="s">
        <v>117</v>
      </c>
      <c r="E9471" t="s">
        <v>74</v>
      </c>
      <c r="F9471">
        <v>1</v>
      </c>
    </row>
    <row r="9472" spans="1:6" x14ac:dyDescent="0.35">
      <c r="A9472" t="s">
        <v>9551</v>
      </c>
      <c r="B9472">
        <v>2005</v>
      </c>
      <c r="C9472" t="s">
        <v>56</v>
      </c>
      <c r="D9472" t="s">
        <v>117</v>
      </c>
      <c r="E9472" t="s">
        <v>74</v>
      </c>
      <c r="F9472">
        <v>1</v>
      </c>
    </row>
    <row r="9473" spans="1:6" x14ac:dyDescent="0.35">
      <c r="A9473" t="s">
        <v>9552</v>
      </c>
      <c r="B9473">
        <v>2005</v>
      </c>
      <c r="C9473" t="s">
        <v>56</v>
      </c>
      <c r="D9473" t="s">
        <v>117</v>
      </c>
      <c r="E9473" t="s">
        <v>74</v>
      </c>
      <c r="F9473">
        <v>1</v>
      </c>
    </row>
    <row r="9474" spans="1:6" x14ac:dyDescent="0.35">
      <c r="A9474" t="s">
        <v>9553</v>
      </c>
      <c r="B9474">
        <v>2005</v>
      </c>
      <c r="C9474" t="s">
        <v>56</v>
      </c>
      <c r="D9474" t="s">
        <v>73</v>
      </c>
      <c r="E9474" t="s">
        <v>74</v>
      </c>
      <c r="F9474">
        <v>1</v>
      </c>
    </row>
    <row r="9475" spans="1:6" x14ac:dyDescent="0.35">
      <c r="A9475" t="s">
        <v>9554</v>
      </c>
      <c r="B9475">
        <v>2005</v>
      </c>
      <c r="C9475" t="s">
        <v>56</v>
      </c>
      <c r="D9475" t="s">
        <v>441</v>
      </c>
      <c r="E9475" t="s">
        <v>74</v>
      </c>
      <c r="F9475">
        <v>1</v>
      </c>
    </row>
    <row r="9476" spans="1:6" x14ac:dyDescent="0.35">
      <c r="A9476" t="s">
        <v>9555</v>
      </c>
      <c r="B9476">
        <v>2005</v>
      </c>
      <c r="C9476" t="s">
        <v>56</v>
      </c>
      <c r="D9476" t="s">
        <v>117</v>
      </c>
      <c r="E9476" t="s">
        <v>74</v>
      </c>
      <c r="F9476">
        <v>1</v>
      </c>
    </row>
    <row r="9477" spans="1:6" x14ac:dyDescent="0.35">
      <c r="A9477" t="s">
        <v>9556</v>
      </c>
      <c r="B9477">
        <v>2005</v>
      </c>
      <c r="C9477" t="s">
        <v>56</v>
      </c>
      <c r="D9477" t="s">
        <v>117</v>
      </c>
      <c r="E9477" t="s">
        <v>74</v>
      </c>
      <c r="F9477">
        <v>1</v>
      </c>
    </row>
    <row r="9478" spans="1:6" x14ac:dyDescent="0.35">
      <c r="A9478" t="s">
        <v>9557</v>
      </c>
      <c r="B9478">
        <v>2005</v>
      </c>
      <c r="C9478" t="s">
        <v>56</v>
      </c>
      <c r="D9478" t="s">
        <v>117</v>
      </c>
      <c r="E9478" t="s">
        <v>74</v>
      </c>
      <c r="F9478">
        <v>1</v>
      </c>
    </row>
    <row r="9479" spans="1:6" x14ac:dyDescent="0.35">
      <c r="A9479" t="s">
        <v>9558</v>
      </c>
      <c r="B9479">
        <v>2005</v>
      </c>
      <c r="C9479" t="s">
        <v>56</v>
      </c>
      <c r="D9479" t="s">
        <v>117</v>
      </c>
      <c r="E9479" t="s">
        <v>74</v>
      </c>
      <c r="F9479">
        <v>1</v>
      </c>
    </row>
    <row r="9480" spans="1:6" x14ac:dyDescent="0.35">
      <c r="A9480" t="s">
        <v>9559</v>
      </c>
      <c r="B9480">
        <v>2005</v>
      </c>
      <c r="C9480" t="s">
        <v>56</v>
      </c>
      <c r="D9480" t="s">
        <v>73</v>
      </c>
      <c r="E9480" t="s">
        <v>74</v>
      </c>
      <c r="F9480">
        <v>1</v>
      </c>
    </row>
    <row r="9481" spans="1:6" x14ac:dyDescent="0.35">
      <c r="A9481" t="s">
        <v>9560</v>
      </c>
      <c r="B9481">
        <v>2005</v>
      </c>
      <c r="C9481" t="s">
        <v>56</v>
      </c>
      <c r="D9481" t="s">
        <v>73</v>
      </c>
      <c r="E9481" t="s">
        <v>74</v>
      </c>
      <c r="F9481">
        <v>1</v>
      </c>
    </row>
    <row r="9482" spans="1:6" x14ac:dyDescent="0.35">
      <c r="A9482" t="s">
        <v>9561</v>
      </c>
      <c r="B9482">
        <v>2005</v>
      </c>
      <c r="C9482" t="s">
        <v>56</v>
      </c>
      <c r="D9482" t="s">
        <v>117</v>
      </c>
      <c r="E9482" t="s">
        <v>74</v>
      </c>
      <c r="F9482">
        <v>1</v>
      </c>
    </row>
    <row r="9483" spans="1:6" x14ac:dyDescent="0.35">
      <c r="A9483" t="s">
        <v>9562</v>
      </c>
      <c r="B9483">
        <v>2005</v>
      </c>
      <c r="C9483" t="s">
        <v>56</v>
      </c>
      <c r="D9483" t="s">
        <v>73</v>
      </c>
      <c r="E9483" t="s">
        <v>74</v>
      </c>
      <c r="F9483">
        <v>1</v>
      </c>
    </row>
    <row r="9484" spans="1:6" x14ac:dyDescent="0.35">
      <c r="A9484" t="s">
        <v>9563</v>
      </c>
      <c r="B9484">
        <v>2005</v>
      </c>
      <c r="C9484" t="s">
        <v>56</v>
      </c>
      <c r="D9484" t="s">
        <v>73</v>
      </c>
      <c r="E9484" t="s">
        <v>74</v>
      </c>
      <c r="F9484">
        <v>1</v>
      </c>
    </row>
    <row r="9485" spans="1:6" x14ac:dyDescent="0.35">
      <c r="A9485" t="s">
        <v>9564</v>
      </c>
      <c r="B9485">
        <v>2005</v>
      </c>
      <c r="C9485" t="s">
        <v>56</v>
      </c>
      <c r="D9485" t="s">
        <v>117</v>
      </c>
      <c r="E9485" t="s">
        <v>74</v>
      </c>
      <c r="F9485">
        <v>1</v>
      </c>
    </row>
    <row r="9486" spans="1:6" x14ac:dyDescent="0.35">
      <c r="A9486" t="s">
        <v>9565</v>
      </c>
      <c r="B9486">
        <v>2005</v>
      </c>
      <c r="C9486" t="s">
        <v>56</v>
      </c>
      <c r="D9486" t="s">
        <v>73</v>
      </c>
      <c r="E9486" t="s">
        <v>74</v>
      </c>
      <c r="F9486">
        <v>1</v>
      </c>
    </row>
    <row r="9487" spans="1:6" x14ac:dyDescent="0.35">
      <c r="A9487" t="s">
        <v>9566</v>
      </c>
      <c r="B9487">
        <v>2005</v>
      </c>
      <c r="C9487" t="s">
        <v>56</v>
      </c>
      <c r="D9487" t="s">
        <v>73</v>
      </c>
      <c r="E9487" t="s">
        <v>406</v>
      </c>
      <c r="F9487">
        <v>1</v>
      </c>
    </row>
    <row r="9488" spans="1:6" x14ac:dyDescent="0.35">
      <c r="A9488" t="s">
        <v>9567</v>
      </c>
      <c r="B9488">
        <v>2005</v>
      </c>
      <c r="C9488" t="s">
        <v>56</v>
      </c>
      <c r="D9488" t="s">
        <v>73</v>
      </c>
      <c r="E9488" t="s">
        <v>406</v>
      </c>
      <c r="F9488">
        <v>1</v>
      </c>
    </row>
    <row r="9489" spans="1:6" x14ac:dyDescent="0.35">
      <c r="A9489" t="s">
        <v>9568</v>
      </c>
      <c r="B9489">
        <v>2005</v>
      </c>
      <c r="C9489" t="s">
        <v>56</v>
      </c>
      <c r="D9489" t="s">
        <v>73</v>
      </c>
      <c r="E9489" t="s">
        <v>406</v>
      </c>
      <c r="F9489">
        <v>1</v>
      </c>
    </row>
    <row r="9490" spans="1:6" x14ac:dyDescent="0.35">
      <c r="A9490" t="s">
        <v>9569</v>
      </c>
      <c r="B9490">
        <v>2005</v>
      </c>
      <c r="C9490" t="s">
        <v>56</v>
      </c>
      <c r="D9490" t="s">
        <v>73</v>
      </c>
      <c r="E9490" t="s">
        <v>406</v>
      </c>
      <c r="F9490">
        <v>1</v>
      </c>
    </row>
    <row r="9491" spans="1:6" x14ac:dyDescent="0.35">
      <c r="A9491" t="s">
        <v>9570</v>
      </c>
      <c r="B9491">
        <v>2005</v>
      </c>
      <c r="C9491" t="s">
        <v>54</v>
      </c>
      <c r="D9491" t="s">
        <v>73</v>
      </c>
      <c r="E9491" t="s">
        <v>406</v>
      </c>
      <c r="F9491">
        <v>1</v>
      </c>
    </row>
    <row r="9492" spans="1:6" x14ac:dyDescent="0.35">
      <c r="A9492" t="s">
        <v>9571</v>
      </c>
      <c r="B9492">
        <v>2005</v>
      </c>
      <c r="C9492" t="s">
        <v>55</v>
      </c>
      <c r="D9492" t="s">
        <v>73</v>
      </c>
      <c r="E9492" t="s">
        <v>406</v>
      </c>
      <c r="F9492">
        <v>1</v>
      </c>
    </row>
    <row r="9493" spans="1:6" x14ac:dyDescent="0.35">
      <c r="A9493" t="s">
        <v>9572</v>
      </c>
      <c r="B9493">
        <v>2005</v>
      </c>
      <c r="C9493" t="s">
        <v>56</v>
      </c>
      <c r="D9493" t="s">
        <v>73</v>
      </c>
      <c r="E9493" t="s">
        <v>406</v>
      </c>
      <c r="F9493">
        <v>1</v>
      </c>
    </row>
    <row r="9494" spans="1:6" x14ac:dyDescent="0.35">
      <c r="A9494" t="s">
        <v>9573</v>
      </c>
      <c r="B9494">
        <v>2005</v>
      </c>
      <c r="C9494" t="s">
        <v>54</v>
      </c>
      <c r="D9494" t="s">
        <v>73</v>
      </c>
      <c r="E9494" t="s">
        <v>74</v>
      </c>
      <c r="F9494">
        <v>1</v>
      </c>
    </row>
    <row r="9495" spans="1:6" x14ac:dyDescent="0.35">
      <c r="A9495" t="s">
        <v>9574</v>
      </c>
      <c r="B9495">
        <v>2005</v>
      </c>
      <c r="C9495" t="s">
        <v>54</v>
      </c>
      <c r="D9495" t="s">
        <v>117</v>
      </c>
      <c r="E9495" t="s">
        <v>74</v>
      </c>
      <c r="F9495">
        <v>0</v>
      </c>
    </row>
    <row r="9496" spans="1:6" x14ac:dyDescent="0.35">
      <c r="A9496" t="s">
        <v>9575</v>
      </c>
      <c r="B9496">
        <v>2005</v>
      </c>
      <c r="C9496" t="s">
        <v>56</v>
      </c>
      <c r="D9496" t="s">
        <v>73</v>
      </c>
      <c r="E9496" t="s">
        <v>74</v>
      </c>
      <c r="F9496">
        <v>1</v>
      </c>
    </row>
    <row r="9497" spans="1:6" x14ac:dyDescent="0.35">
      <c r="A9497" t="s">
        <v>9576</v>
      </c>
      <c r="B9497">
        <v>2005</v>
      </c>
      <c r="C9497" t="s">
        <v>56</v>
      </c>
      <c r="D9497" t="s">
        <v>73</v>
      </c>
      <c r="E9497" t="s">
        <v>74</v>
      </c>
      <c r="F9497">
        <v>1</v>
      </c>
    </row>
    <row r="9498" spans="1:6" x14ac:dyDescent="0.35">
      <c r="A9498" t="s">
        <v>9577</v>
      </c>
      <c r="B9498">
        <v>2005</v>
      </c>
      <c r="C9498" t="s">
        <v>56</v>
      </c>
      <c r="D9498" t="s">
        <v>73</v>
      </c>
      <c r="E9498" t="s">
        <v>74</v>
      </c>
      <c r="F9498">
        <v>1</v>
      </c>
    </row>
    <row r="9499" spans="1:6" x14ac:dyDescent="0.35">
      <c r="A9499" t="s">
        <v>9578</v>
      </c>
      <c r="B9499">
        <v>2005</v>
      </c>
      <c r="C9499" t="s">
        <v>56</v>
      </c>
      <c r="D9499" t="s">
        <v>73</v>
      </c>
      <c r="E9499" t="s">
        <v>74</v>
      </c>
      <c r="F9499">
        <v>1</v>
      </c>
    </row>
    <row r="9500" spans="1:6" x14ac:dyDescent="0.35">
      <c r="A9500" t="s">
        <v>9579</v>
      </c>
      <c r="B9500">
        <v>2005</v>
      </c>
      <c r="C9500" t="s">
        <v>56</v>
      </c>
      <c r="D9500" t="s">
        <v>117</v>
      </c>
      <c r="E9500" t="s">
        <v>74</v>
      </c>
      <c r="F9500">
        <v>1</v>
      </c>
    </row>
    <row r="9501" spans="1:6" x14ac:dyDescent="0.35">
      <c r="A9501" t="s">
        <v>9580</v>
      </c>
      <c r="B9501">
        <v>2005</v>
      </c>
      <c r="C9501" t="s">
        <v>56</v>
      </c>
      <c r="D9501" t="s">
        <v>73</v>
      </c>
      <c r="E9501" t="s">
        <v>484</v>
      </c>
      <c r="F9501">
        <v>1</v>
      </c>
    </row>
    <row r="9502" spans="1:6" x14ac:dyDescent="0.35">
      <c r="A9502" t="s">
        <v>9581</v>
      </c>
      <c r="B9502">
        <v>2005</v>
      </c>
      <c r="C9502" t="s">
        <v>56</v>
      </c>
      <c r="D9502" t="s">
        <v>117</v>
      </c>
      <c r="E9502" t="s">
        <v>484</v>
      </c>
      <c r="F9502">
        <v>1</v>
      </c>
    </row>
    <row r="9503" spans="1:6" x14ac:dyDescent="0.35">
      <c r="A9503" t="s">
        <v>9582</v>
      </c>
      <c r="B9503">
        <v>2005</v>
      </c>
      <c r="C9503" t="s">
        <v>55</v>
      </c>
      <c r="D9503" t="s">
        <v>73</v>
      </c>
      <c r="E9503" t="s">
        <v>484</v>
      </c>
      <c r="F9503">
        <v>1</v>
      </c>
    </row>
    <row r="9504" spans="1:6" x14ac:dyDescent="0.35">
      <c r="A9504" t="s">
        <v>9583</v>
      </c>
      <c r="B9504">
        <v>2005</v>
      </c>
      <c r="C9504" t="s">
        <v>56</v>
      </c>
      <c r="D9504" t="s">
        <v>441</v>
      </c>
      <c r="E9504" t="s">
        <v>484</v>
      </c>
      <c r="F9504">
        <v>1</v>
      </c>
    </row>
    <row r="9505" spans="1:6" x14ac:dyDescent="0.35">
      <c r="A9505" t="s">
        <v>9584</v>
      </c>
      <c r="B9505">
        <v>2005</v>
      </c>
      <c r="C9505" t="s">
        <v>56</v>
      </c>
      <c r="D9505" t="s">
        <v>73</v>
      </c>
      <c r="E9505" t="s">
        <v>484</v>
      </c>
      <c r="F9505">
        <v>1</v>
      </c>
    </row>
    <row r="9506" spans="1:6" x14ac:dyDescent="0.35">
      <c r="A9506" t="s">
        <v>9585</v>
      </c>
      <c r="B9506">
        <v>2005</v>
      </c>
      <c r="C9506" t="s">
        <v>56</v>
      </c>
      <c r="D9506" t="s">
        <v>73</v>
      </c>
      <c r="E9506" t="s">
        <v>484</v>
      </c>
      <c r="F9506">
        <v>1</v>
      </c>
    </row>
    <row r="9507" spans="1:6" x14ac:dyDescent="0.35">
      <c r="A9507" t="s">
        <v>9586</v>
      </c>
      <c r="B9507">
        <v>2005</v>
      </c>
      <c r="C9507" t="s">
        <v>56</v>
      </c>
      <c r="D9507" t="s">
        <v>73</v>
      </c>
      <c r="E9507" t="s">
        <v>484</v>
      </c>
      <c r="F9507">
        <v>1</v>
      </c>
    </row>
    <row r="9508" spans="1:6" x14ac:dyDescent="0.35">
      <c r="A9508" t="s">
        <v>9587</v>
      </c>
      <c r="B9508">
        <v>2005</v>
      </c>
      <c r="C9508" t="s">
        <v>56</v>
      </c>
      <c r="D9508" t="s">
        <v>441</v>
      </c>
      <c r="E9508" t="s">
        <v>484</v>
      </c>
      <c r="F9508">
        <v>1</v>
      </c>
    </row>
    <row r="9509" spans="1:6" x14ac:dyDescent="0.35">
      <c r="A9509" t="s">
        <v>9588</v>
      </c>
      <c r="B9509">
        <v>2005</v>
      </c>
      <c r="C9509" t="s">
        <v>56</v>
      </c>
      <c r="D9509" t="s">
        <v>73</v>
      </c>
      <c r="E9509" t="s">
        <v>484</v>
      </c>
      <c r="F9509">
        <v>1</v>
      </c>
    </row>
    <row r="9510" spans="1:6" x14ac:dyDescent="0.35">
      <c r="A9510" t="s">
        <v>9589</v>
      </c>
      <c r="B9510">
        <v>2005</v>
      </c>
      <c r="C9510" t="s">
        <v>56</v>
      </c>
      <c r="D9510" t="s">
        <v>117</v>
      </c>
      <c r="E9510" t="s">
        <v>484</v>
      </c>
      <c r="F9510">
        <v>1</v>
      </c>
    </row>
    <row r="9511" spans="1:6" x14ac:dyDescent="0.35">
      <c r="A9511" t="s">
        <v>9590</v>
      </c>
      <c r="B9511">
        <v>2005</v>
      </c>
      <c r="C9511" t="s">
        <v>56</v>
      </c>
      <c r="D9511" t="s">
        <v>117</v>
      </c>
      <c r="E9511" t="s">
        <v>484</v>
      </c>
      <c r="F9511">
        <v>1</v>
      </c>
    </row>
    <row r="9512" spans="1:6" x14ac:dyDescent="0.35">
      <c r="A9512" t="s">
        <v>9591</v>
      </c>
      <c r="B9512">
        <v>2005</v>
      </c>
      <c r="C9512" t="s">
        <v>56</v>
      </c>
      <c r="D9512" t="s">
        <v>73</v>
      </c>
      <c r="E9512" t="s">
        <v>484</v>
      </c>
      <c r="F9512">
        <v>1</v>
      </c>
    </row>
    <row r="9513" spans="1:6" x14ac:dyDescent="0.35">
      <c r="A9513" t="s">
        <v>9592</v>
      </c>
      <c r="B9513">
        <v>2005</v>
      </c>
      <c r="C9513" t="s">
        <v>56</v>
      </c>
      <c r="D9513" t="s">
        <v>117</v>
      </c>
      <c r="E9513" t="s">
        <v>484</v>
      </c>
      <c r="F9513">
        <v>1</v>
      </c>
    </row>
    <row r="9514" spans="1:6" x14ac:dyDescent="0.35">
      <c r="A9514" t="s">
        <v>9593</v>
      </c>
      <c r="B9514">
        <v>2005</v>
      </c>
      <c r="C9514" t="s">
        <v>55</v>
      </c>
      <c r="D9514" t="s">
        <v>73</v>
      </c>
      <c r="E9514" t="s">
        <v>484</v>
      </c>
      <c r="F9514">
        <v>1</v>
      </c>
    </row>
    <row r="9515" spans="1:6" x14ac:dyDescent="0.35">
      <c r="A9515" t="s">
        <v>9594</v>
      </c>
      <c r="B9515">
        <v>2005</v>
      </c>
      <c r="C9515" t="s">
        <v>56</v>
      </c>
      <c r="D9515" t="s">
        <v>73</v>
      </c>
      <c r="E9515" t="s">
        <v>484</v>
      </c>
      <c r="F9515">
        <v>1</v>
      </c>
    </row>
    <row r="9516" spans="1:6" x14ac:dyDescent="0.35">
      <c r="A9516" t="s">
        <v>9595</v>
      </c>
      <c r="B9516">
        <v>2005</v>
      </c>
      <c r="C9516" t="s">
        <v>56</v>
      </c>
      <c r="D9516" t="s">
        <v>73</v>
      </c>
      <c r="E9516" t="s">
        <v>484</v>
      </c>
      <c r="F9516">
        <v>1</v>
      </c>
    </row>
    <row r="9517" spans="1:6" x14ac:dyDescent="0.35">
      <c r="A9517" t="s">
        <v>9596</v>
      </c>
      <c r="B9517">
        <v>2005</v>
      </c>
      <c r="C9517" t="s">
        <v>56</v>
      </c>
      <c r="D9517" t="s">
        <v>117</v>
      </c>
      <c r="E9517" t="s">
        <v>484</v>
      </c>
      <c r="F9517">
        <v>1</v>
      </c>
    </row>
    <row r="9518" spans="1:6" x14ac:dyDescent="0.35">
      <c r="A9518" t="s">
        <v>9597</v>
      </c>
      <c r="B9518">
        <v>2005</v>
      </c>
      <c r="C9518" t="s">
        <v>56</v>
      </c>
      <c r="D9518" t="s">
        <v>73</v>
      </c>
      <c r="E9518" t="s">
        <v>484</v>
      </c>
      <c r="F9518">
        <v>1</v>
      </c>
    </row>
    <row r="9519" spans="1:6" x14ac:dyDescent="0.35">
      <c r="A9519" t="s">
        <v>9598</v>
      </c>
      <c r="B9519">
        <v>2005</v>
      </c>
      <c r="C9519" t="s">
        <v>56</v>
      </c>
      <c r="D9519" t="s">
        <v>73</v>
      </c>
      <c r="E9519" t="s">
        <v>74</v>
      </c>
      <c r="F9519">
        <v>1</v>
      </c>
    </row>
    <row r="9520" spans="1:6" x14ac:dyDescent="0.35">
      <c r="A9520" t="s">
        <v>9599</v>
      </c>
      <c r="B9520">
        <v>2005</v>
      </c>
      <c r="C9520" t="s">
        <v>56</v>
      </c>
      <c r="D9520" t="s">
        <v>73</v>
      </c>
      <c r="E9520" t="s">
        <v>74</v>
      </c>
      <c r="F9520">
        <v>1</v>
      </c>
    </row>
    <row r="9521" spans="1:6" x14ac:dyDescent="0.35">
      <c r="A9521" t="s">
        <v>9600</v>
      </c>
      <c r="B9521">
        <v>2005</v>
      </c>
      <c r="C9521" t="s">
        <v>56</v>
      </c>
      <c r="D9521" t="s">
        <v>73</v>
      </c>
      <c r="E9521" t="s">
        <v>74</v>
      </c>
      <c r="F9521">
        <v>1</v>
      </c>
    </row>
    <row r="9522" spans="1:6" x14ac:dyDescent="0.35">
      <c r="A9522" t="s">
        <v>9601</v>
      </c>
      <c r="B9522">
        <v>2005</v>
      </c>
      <c r="C9522" t="s">
        <v>56</v>
      </c>
      <c r="D9522" t="s">
        <v>73</v>
      </c>
      <c r="E9522" t="s">
        <v>74</v>
      </c>
      <c r="F9522">
        <v>1</v>
      </c>
    </row>
    <row r="9523" spans="1:6" x14ac:dyDescent="0.35">
      <c r="A9523" t="s">
        <v>9602</v>
      </c>
      <c r="B9523">
        <v>2005</v>
      </c>
      <c r="C9523" t="s">
        <v>54</v>
      </c>
      <c r="D9523" t="s">
        <v>73</v>
      </c>
      <c r="E9523" t="s">
        <v>74</v>
      </c>
      <c r="F9523">
        <v>1</v>
      </c>
    </row>
    <row r="9524" spans="1:6" x14ac:dyDescent="0.35">
      <c r="A9524" t="s">
        <v>9603</v>
      </c>
      <c r="B9524">
        <v>2005</v>
      </c>
      <c r="C9524" t="s">
        <v>56</v>
      </c>
      <c r="D9524" t="s">
        <v>73</v>
      </c>
      <c r="E9524" t="s">
        <v>74</v>
      </c>
      <c r="F9524">
        <v>1</v>
      </c>
    </row>
    <row r="9525" spans="1:6" x14ac:dyDescent="0.35">
      <c r="A9525" t="s">
        <v>9604</v>
      </c>
      <c r="B9525">
        <v>2005</v>
      </c>
      <c r="C9525" t="s">
        <v>56</v>
      </c>
      <c r="D9525" t="s">
        <v>73</v>
      </c>
      <c r="E9525" t="s">
        <v>74</v>
      </c>
      <c r="F9525">
        <v>1</v>
      </c>
    </row>
    <row r="9526" spans="1:6" x14ac:dyDescent="0.35">
      <c r="A9526" t="s">
        <v>9605</v>
      </c>
      <c r="B9526">
        <v>2005</v>
      </c>
      <c r="C9526" t="s">
        <v>56</v>
      </c>
      <c r="D9526" t="s">
        <v>117</v>
      </c>
      <c r="E9526" t="s">
        <v>74</v>
      </c>
      <c r="F9526">
        <v>1</v>
      </c>
    </row>
    <row r="9527" spans="1:6" x14ac:dyDescent="0.35">
      <c r="A9527" t="s">
        <v>9606</v>
      </c>
      <c r="B9527">
        <v>2005</v>
      </c>
      <c r="C9527" t="s">
        <v>56</v>
      </c>
      <c r="D9527" t="s">
        <v>117</v>
      </c>
      <c r="E9527" t="s">
        <v>74</v>
      </c>
      <c r="F9527">
        <v>1</v>
      </c>
    </row>
    <row r="9528" spans="1:6" x14ac:dyDescent="0.35">
      <c r="A9528" t="s">
        <v>9607</v>
      </c>
      <c r="B9528">
        <v>2005</v>
      </c>
      <c r="C9528" t="s">
        <v>54</v>
      </c>
      <c r="D9528" t="s">
        <v>73</v>
      </c>
      <c r="E9528" t="s">
        <v>74</v>
      </c>
      <c r="F9528">
        <v>1</v>
      </c>
    </row>
    <row r="9529" spans="1:6" x14ac:dyDescent="0.35">
      <c r="A9529" t="s">
        <v>9608</v>
      </c>
      <c r="B9529">
        <v>2005</v>
      </c>
      <c r="C9529" t="s">
        <v>54</v>
      </c>
      <c r="D9529" t="s">
        <v>73</v>
      </c>
      <c r="E9529" t="s">
        <v>74</v>
      </c>
      <c r="F9529">
        <v>1</v>
      </c>
    </row>
    <row r="9530" spans="1:6" x14ac:dyDescent="0.35">
      <c r="A9530" t="s">
        <v>9609</v>
      </c>
      <c r="B9530">
        <v>2005</v>
      </c>
      <c r="C9530" t="s">
        <v>54</v>
      </c>
      <c r="D9530" t="s">
        <v>117</v>
      </c>
      <c r="E9530" t="s">
        <v>74</v>
      </c>
      <c r="F9530">
        <v>0</v>
      </c>
    </row>
    <row r="9531" spans="1:6" x14ac:dyDescent="0.35">
      <c r="A9531" t="s">
        <v>9610</v>
      </c>
      <c r="B9531">
        <v>2005</v>
      </c>
      <c r="C9531" t="s">
        <v>54</v>
      </c>
      <c r="D9531" t="s">
        <v>117</v>
      </c>
      <c r="E9531" t="s">
        <v>74</v>
      </c>
      <c r="F9531">
        <v>0</v>
      </c>
    </row>
    <row r="9532" spans="1:6" x14ac:dyDescent="0.35">
      <c r="A9532" t="s">
        <v>9611</v>
      </c>
      <c r="B9532">
        <v>2005</v>
      </c>
      <c r="C9532" t="s">
        <v>54</v>
      </c>
      <c r="D9532" t="s">
        <v>117</v>
      </c>
      <c r="E9532" t="s">
        <v>74</v>
      </c>
      <c r="F9532">
        <v>0</v>
      </c>
    </row>
    <row r="9533" spans="1:6" x14ac:dyDescent="0.35">
      <c r="A9533" t="s">
        <v>9612</v>
      </c>
      <c r="B9533">
        <v>2005</v>
      </c>
      <c r="C9533" t="s">
        <v>54</v>
      </c>
      <c r="D9533" t="s">
        <v>73</v>
      </c>
      <c r="E9533" t="s">
        <v>74</v>
      </c>
      <c r="F9533">
        <v>1</v>
      </c>
    </row>
    <row r="9534" spans="1:6" x14ac:dyDescent="0.35">
      <c r="A9534" t="s">
        <v>9613</v>
      </c>
      <c r="B9534">
        <v>2005</v>
      </c>
      <c r="C9534" t="s">
        <v>54</v>
      </c>
      <c r="D9534" t="s">
        <v>73</v>
      </c>
      <c r="E9534" t="s">
        <v>74</v>
      </c>
      <c r="F9534">
        <v>1</v>
      </c>
    </row>
    <row r="9535" spans="1:6" x14ac:dyDescent="0.35">
      <c r="A9535" t="s">
        <v>9614</v>
      </c>
      <c r="B9535">
        <v>2005</v>
      </c>
      <c r="C9535" t="s">
        <v>54</v>
      </c>
      <c r="D9535" t="s">
        <v>117</v>
      </c>
      <c r="E9535" t="s">
        <v>74</v>
      </c>
      <c r="F9535">
        <v>0</v>
      </c>
    </row>
    <row r="9536" spans="1:6" x14ac:dyDescent="0.35">
      <c r="A9536" t="s">
        <v>9615</v>
      </c>
      <c r="B9536">
        <v>2005</v>
      </c>
      <c r="C9536" t="s">
        <v>54</v>
      </c>
      <c r="D9536" t="s">
        <v>117</v>
      </c>
      <c r="E9536" t="s">
        <v>74</v>
      </c>
      <c r="F9536">
        <v>0</v>
      </c>
    </row>
    <row r="9537" spans="1:6" x14ac:dyDescent="0.35">
      <c r="A9537" t="s">
        <v>9616</v>
      </c>
      <c r="B9537">
        <v>2005</v>
      </c>
      <c r="C9537" t="s">
        <v>54</v>
      </c>
      <c r="D9537" t="s">
        <v>117</v>
      </c>
      <c r="E9537" t="s">
        <v>74</v>
      </c>
      <c r="F9537">
        <v>0</v>
      </c>
    </row>
    <row r="9538" spans="1:6" x14ac:dyDescent="0.35">
      <c r="A9538" t="s">
        <v>9617</v>
      </c>
      <c r="B9538">
        <v>2005</v>
      </c>
      <c r="C9538" t="s">
        <v>54</v>
      </c>
      <c r="D9538" t="s">
        <v>117</v>
      </c>
      <c r="E9538" t="s">
        <v>74</v>
      </c>
      <c r="F9538">
        <v>0</v>
      </c>
    </row>
    <row r="9539" spans="1:6" x14ac:dyDescent="0.35">
      <c r="A9539" t="s">
        <v>9618</v>
      </c>
      <c r="B9539">
        <v>2005</v>
      </c>
      <c r="C9539" t="s">
        <v>56</v>
      </c>
      <c r="D9539" t="s">
        <v>73</v>
      </c>
      <c r="E9539" t="s">
        <v>74</v>
      </c>
      <c r="F9539">
        <v>1</v>
      </c>
    </row>
    <row r="9540" spans="1:6" x14ac:dyDescent="0.35">
      <c r="A9540" t="s">
        <v>9619</v>
      </c>
      <c r="B9540">
        <v>2005</v>
      </c>
      <c r="C9540" t="s">
        <v>56</v>
      </c>
      <c r="D9540" t="s">
        <v>117</v>
      </c>
      <c r="E9540" t="s">
        <v>74</v>
      </c>
      <c r="F9540">
        <v>1</v>
      </c>
    </row>
    <row r="9541" spans="1:6" x14ac:dyDescent="0.35">
      <c r="A9541" t="s">
        <v>9620</v>
      </c>
      <c r="B9541">
        <v>2005</v>
      </c>
      <c r="C9541" t="s">
        <v>56</v>
      </c>
      <c r="D9541" t="s">
        <v>441</v>
      </c>
      <c r="E9541" t="s">
        <v>74</v>
      </c>
      <c r="F9541">
        <v>1</v>
      </c>
    </row>
    <row r="9542" spans="1:6" x14ac:dyDescent="0.35">
      <c r="A9542" t="s">
        <v>9621</v>
      </c>
      <c r="B9542">
        <v>2005</v>
      </c>
      <c r="C9542" t="s">
        <v>56</v>
      </c>
      <c r="D9542" t="s">
        <v>117</v>
      </c>
      <c r="E9542" t="s">
        <v>74</v>
      </c>
      <c r="F9542">
        <v>1</v>
      </c>
    </row>
    <row r="9543" spans="1:6" x14ac:dyDescent="0.35">
      <c r="A9543" t="s">
        <v>9622</v>
      </c>
      <c r="B9543">
        <v>2005</v>
      </c>
      <c r="C9543" t="s">
        <v>56</v>
      </c>
      <c r="D9543" t="s">
        <v>73</v>
      </c>
      <c r="E9543" t="s">
        <v>74</v>
      </c>
      <c r="F9543">
        <v>1</v>
      </c>
    </row>
    <row r="9544" spans="1:6" x14ac:dyDescent="0.35">
      <c r="A9544" t="s">
        <v>9623</v>
      </c>
      <c r="B9544">
        <v>2005</v>
      </c>
      <c r="C9544" t="s">
        <v>56</v>
      </c>
      <c r="D9544" t="s">
        <v>117</v>
      </c>
      <c r="E9544" t="s">
        <v>74</v>
      </c>
      <c r="F9544">
        <v>1</v>
      </c>
    </row>
    <row r="9545" spans="1:6" x14ac:dyDescent="0.35">
      <c r="A9545" t="s">
        <v>9624</v>
      </c>
      <c r="B9545">
        <v>2005</v>
      </c>
      <c r="C9545" t="s">
        <v>56</v>
      </c>
      <c r="D9545" t="s">
        <v>117</v>
      </c>
      <c r="E9545" t="s">
        <v>74</v>
      </c>
      <c r="F9545">
        <v>1</v>
      </c>
    </row>
    <row r="9546" spans="1:6" x14ac:dyDescent="0.35">
      <c r="A9546" t="s">
        <v>9625</v>
      </c>
      <c r="B9546">
        <v>2005</v>
      </c>
      <c r="C9546" t="s">
        <v>56</v>
      </c>
      <c r="D9546" t="s">
        <v>73</v>
      </c>
      <c r="E9546" t="s">
        <v>74</v>
      </c>
      <c r="F9546">
        <v>1</v>
      </c>
    </row>
    <row r="9547" spans="1:6" x14ac:dyDescent="0.35">
      <c r="A9547" t="s">
        <v>9626</v>
      </c>
      <c r="B9547">
        <v>2005</v>
      </c>
      <c r="C9547" t="s">
        <v>56</v>
      </c>
      <c r="D9547" t="s">
        <v>117</v>
      </c>
      <c r="E9547" t="s">
        <v>74</v>
      </c>
      <c r="F9547">
        <v>1</v>
      </c>
    </row>
    <row r="9548" spans="1:6" x14ac:dyDescent="0.35">
      <c r="A9548" t="s">
        <v>9627</v>
      </c>
      <c r="B9548">
        <v>2005</v>
      </c>
      <c r="C9548" t="s">
        <v>56</v>
      </c>
      <c r="D9548" t="s">
        <v>117</v>
      </c>
      <c r="E9548" t="s">
        <v>74</v>
      </c>
      <c r="F9548">
        <v>1</v>
      </c>
    </row>
    <row r="9549" spans="1:6" x14ac:dyDescent="0.35">
      <c r="A9549" t="s">
        <v>9628</v>
      </c>
      <c r="B9549">
        <v>2005</v>
      </c>
      <c r="C9549" t="s">
        <v>56</v>
      </c>
      <c r="D9549" t="s">
        <v>441</v>
      </c>
      <c r="E9549" t="s">
        <v>74</v>
      </c>
      <c r="F9549">
        <v>1</v>
      </c>
    </row>
    <row r="9550" spans="1:6" x14ac:dyDescent="0.35">
      <c r="A9550" t="s">
        <v>9629</v>
      </c>
      <c r="B9550">
        <v>2005</v>
      </c>
      <c r="C9550" t="s">
        <v>56</v>
      </c>
      <c r="D9550" t="s">
        <v>117</v>
      </c>
      <c r="E9550" t="s">
        <v>74</v>
      </c>
      <c r="F9550">
        <v>1</v>
      </c>
    </row>
    <row r="9551" spans="1:6" x14ac:dyDescent="0.35">
      <c r="A9551" t="s">
        <v>9630</v>
      </c>
      <c r="B9551">
        <v>2005</v>
      </c>
      <c r="C9551" t="s">
        <v>56</v>
      </c>
      <c r="D9551" t="s">
        <v>441</v>
      </c>
      <c r="E9551" t="s">
        <v>74</v>
      </c>
      <c r="F9551">
        <v>1</v>
      </c>
    </row>
    <row r="9552" spans="1:6" x14ac:dyDescent="0.35">
      <c r="A9552" t="s">
        <v>9631</v>
      </c>
      <c r="B9552">
        <v>2005</v>
      </c>
      <c r="C9552" t="s">
        <v>56</v>
      </c>
      <c r="D9552" t="s">
        <v>117</v>
      </c>
      <c r="E9552" t="s">
        <v>74</v>
      </c>
      <c r="F9552">
        <v>1</v>
      </c>
    </row>
    <row r="9553" spans="1:6" x14ac:dyDescent="0.35">
      <c r="A9553" t="s">
        <v>9632</v>
      </c>
      <c r="B9553">
        <v>2005</v>
      </c>
      <c r="C9553" t="s">
        <v>56</v>
      </c>
      <c r="D9553" t="s">
        <v>73</v>
      </c>
      <c r="E9553" t="s">
        <v>74</v>
      </c>
      <c r="F9553">
        <v>1</v>
      </c>
    </row>
    <row r="9554" spans="1:6" x14ac:dyDescent="0.35">
      <c r="A9554" t="s">
        <v>9633</v>
      </c>
      <c r="B9554">
        <v>2005</v>
      </c>
      <c r="C9554" t="s">
        <v>56</v>
      </c>
      <c r="D9554" t="s">
        <v>73</v>
      </c>
      <c r="E9554" t="s">
        <v>74</v>
      </c>
      <c r="F9554">
        <v>1</v>
      </c>
    </row>
    <row r="9555" spans="1:6" x14ac:dyDescent="0.35">
      <c r="A9555" t="s">
        <v>9634</v>
      </c>
      <c r="B9555">
        <v>2005</v>
      </c>
      <c r="C9555" t="s">
        <v>56</v>
      </c>
      <c r="D9555" t="s">
        <v>117</v>
      </c>
      <c r="E9555" t="s">
        <v>74</v>
      </c>
      <c r="F9555">
        <v>1</v>
      </c>
    </row>
    <row r="9556" spans="1:6" x14ac:dyDescent="0.35">
      <c r="A9556" t="s">
        <v>9635</v>
      </c>
      <c r="B9556">
        <v>2005</v>
      </c>
      <c r="C9556" t="s">
        <v>55</v>
      </c>
      <c r="D9556" t="s">
        <v>73</v>
      </c>
      <c r="E9556" t="s">
        <v>74</v>
      </c>
      <c r="F9556">
        <v>1</v>
      </c>
    </row>
    <row r="9557" spans="1:6" x14ac:dyDescent="0.35">
      <c r="A9557" t="s">
        <v>9636</v>
      </c>
      <c r="B9557">
        <v>2005</v>
      </c>
      <c r="C9557" t="s">
        <v>56</v>
      </c>
      <c r="D9557" t="s">
        <v>73</v>
      </c>
      <c r="E9557" t="s">
        <v>74</v>
      </c>
      <c r="F9557">
        <v>1</v>
      </c>
    </row>
    <row r="9558" spans="1:6" x14ac:dyDescent="0.35">
      <c r="A9558" t="s">
        <v>9637</v>
      </c>
      <c r="B9558">
        <v>2005</v>
      </c>
      <c r="C9558" t="s">
        <v>56</v>
      </c>
      <c r="D9558" t="s">
        <v>73</v>
      </c>
      <c r="E9558" t="s">
        <v>74</v>
      </c>
      <c r="F9558">
        <v>1</v>
      </c>
    </row>
    <row r="9559" spans="1:6" x14ac:dyDescent="0.35">
      <c r="A9559" t="s">
        <v>9638</v>
      </c>
      <c r="B9559">
        <v>2005</v>
      </c>
      <c r="C9559" t="s">
        <v>55</v>
      </c>
      <c r="D9559" t="s">
        <v>117</v>
      </c>
      <c r="E9559" t="s">
        <v>74</v>
      </c>
      <c r="F9559">
        <v>0</v>
      </c>
    </row>
    <row r="9560" spans="1:6" x14ac:dyDescent="0.35">
      <c r="A9560" t="s">
        <v>9639</v>
      </c>
      <c r="B9560">
        <v>2005</v>
      </c>
      <c r="C9560" t="s">
        <v>56</v>
      </c>
      <c r="D9560" t="s">
        <v>117</v>
      </c>
      <c r="E9560" t="s">
        <v>74</v>
      </c>
      <c r="F9560">
        <v>1</v>
      </c>
    </row>
    <row r="9561" spans="1:6" x14ac:dyDescent="0.35">
      <c r="A9561" t="s">
        <v>9640</v>
      </c>
      <c r="B9561">
        <v>2005</v>
      </c>
      <c r="C9561" t="s">
        <v>56</v>
      </c>
      <c r="D9561" t="s">
        <v>117</v>
      </c>
      <c r="E9561" t="s">
        <v>74</v>
      </c>
      <c r="F9561">
        <v>1</v>
      </c>
    </row>
    <row r="9562" spans="1:6" x14ac:dyDescent="0.35">
      <c r="A9562" t="s">
        <v>9641</v>
      </c>
      <c r="B9562">
        <v>2005</v>
      </c>
      <c r="C9562" t="s">
        <v>56</v>
      </c>
      <c r="D9562" t="s">
        <v>73</v>
      </c>
      <c r="E9562" t="s">
        <v>74</v>
      </c>
      <c r="F9562">
        <v>1</v>
      </c>
    </row>
    <row r="9563" spans="1:6" x14ac:dyDescent="0.35">
      <c r="A9563" t="s">
        <v>9642</v>
      </c>
      <c r="B9563">
        <v>2005</v>
      </c>
      <c r="C9563" t="s">
        <v>55</v>
      </c>
      <c r="D9563" t="s">
        <v>73</v>
      </c>
      <c r="E9563" t="s">
        <v>406</v>
      </c>
      <c r="F9563">
        <v>1</v>
      </c>
    </row>
    <row r="9564" spans="1:6" x14ac:dyDescent="0.35">
      <c r="A9564" t="s">
        <v>9643</v>
      </c>
      <c r="B9564">
        <v>2005</v>
      </c>
      <c r="C9564" t="s">
        <v>55</v>
      </c>
      <c r="D9564" t="s">
        <v>117</v>
      </c>
      <c r="E9564" t="s">
        <v>406</v>
      </c>
      <c r="F9564">
        <v>0</v>
      </c>
    </row>
    <row r="9565" spans="1:6" x14ac:dyDescent="0.35">
      <c r="A9565" t="s">
        <v>9644</v>
      </c>
      <c r="B9565">
        <v>2005</v>
      </c>
      <c r="C9565" t="s">
        <v>56</v>
      </c>
      <c r="D9565" t="s">
        <v>73</v>
      </c>
      <c r="E9565" t="s">
        <v>406</v>
      </c>
      <c r="F9565">
        <v>1</v>
      </c>
    </row>
    <row r="9566" spans="1:6" x14ac:dyDescent="0.35">
      <c r="A9566" t="s">
        <v>9645</v>
      </c>
      <c r="B9566">
        <v>2005</v>
      </c>
      <c r="C9566" t="s">
        <v>56</v>
      </c>
      <c r="D9566" t="s">
        <v>73</v>
      </c>
      <c r="E9566" t="s">
        <v>406</v>
      </c>
      <c r="F9566">
        <v>1</v>
      </c>
    </row>
    <row r="9567" spans="1:6" x14ac:dyDescent="0.35">
      <c r="A9567" t="s">
        <v>9646</v>
      </c>
      <c r="B9567">
        <v>2005</v>
      </c>
      <c r="C9567" t="s">
        <v>56</v>
      </c>
      <c r="D9567" t="s">
        <v>117</v>
      </c>
      <c r="E9567" t="s">
        <v>406</v>
      </c>
      <c r="F9567">
        <v>1</v>
      </c>
    </row>
    <row r="9568" spans="1:6" x14ac:dyDescent="0.35">
      <c r="A9568" t="s">
        <v>9647</v>
      </c>
      <c r="B9568">
        <v>2005</v>
      </c>
      <c r="C9568" t="s">
        <v>56</v>
      </c>
      <c r="D9568" t="s">
        <v>117</v>
      </c>
      <c r="E9568" t="s">
        <v>406</v>
      </c>
      <c r="F9568">
        <v>1</v>
      </c>
    </row>
    <row r="9569" spans="1:6" x14ac:dyDescent="0.35">
      <c r="A9569" t="s">
        <v>9648</v>
      </c>
      <c r="B9569">
        <v>2005</v>
      </c>
      <c r="C9569" t="s">
        <v>56</v>
      </c>
      <c r="D9569" t="s">
        <v>117</v>
      </c>
      <c r="E9569" t="s">
        <v>406</v>
      </c>
      <c r="F9569">
        <v>1</v>
      </c>
    </row>
    <row r="9570" spans="1:6" x14ac:dyDescent="0.35">
      <c r="A9570" t="s">
        <v>9649</v>
      </c>
      <c r="B9570">
        <v>2005</v>
      </c>
      <c r="C9570" t="s">
        <v>56</v>
      </c>
      <c r="D9570" t="s">
        <v>73</v>
      </c>
      <c r="E9570" t="s">
        <v>406</v>
      </c>
      <c r="F9570">
        <v>1</v>
      </c>
    </row>
    <row r="9571" spans="1:6" x14ac:dyDescent="0.35">
      <c r="A9571" t="s">
        <v>9650</v>
      </c>
      <c r="B9571">
        <v>2005</v>
      </c>
      <c r="C9571" t="s">
        <v>56</v>
      </c>
      <c r="D9571" t="s">
        <v>73</v>
      </c>
      <c r="E9571" t="s">
        <v>406</v>
      </c>
      <c r="F9571">
        <v>1</v>
      </c>
    </row>
    <row r="9572" spans="1:6" x14ac:dyDescent="0.35">
      <c r="A9572" t="s">
        <v>9651</v>
      </c>
      <c r="B9572">
        <v>2005</v>
      </c>
      <c r="C9572" t="s">
        <v>56</v>
      </c>
      <c r="D9572" t="s">
        <v>73</v>
      </c>
      <c r="E9572" t="s">
        <v>406</v>
      </c>
      <c r="F9572">
        <v>1</v>
      </c>
    </row>
    <row r="9573" spans="1:6" x14ac:dyDescent="0.35">
      <c r="A9573" t="s">
        <v>9652</v>
      </c>
      <c r="B9573">
        <v>2005</v>
      </c>
      <c r="C9573" t="s">
        <v>54</v>
      </c>
      <c r="D9573" t="s">
        <v>73</v>
      </c>
      <c r="E9573" t="s">
        <v>406</v>
      </c>
      <c r="F9573">
        <v>1</v>
      </c>
    </row>
    <row r="9574" spans="1:6" x14ac:dyDescent="0.35">
      <c r="A9574" t="s">
        <v>9653</v>
      </c>
      <c r="B9574">
        <v>2005</v>
      </c>
      <c r="C9574" t="s">
        <v>56</v>
      </c>
      <c r="D9574" t="s">
        <v>73</v>
      </c>
      <c r="E9574" t="s">
        <v>406</v>
      </c>
      <c r="F9574">
        <v>1</v>
      </c>
    </row>
    <row r="9575" spans="1:6" x14ac:dyDescent="0.35">
      <c r="A9575" t="s">
        <v>9654</v>
      </c>
      <c r="B9575">
        <v>2005</v>
      </c>
      <c r="C9575" t="s">
        <v>56</v>
      </c>
      <c r="D9575" t="s">
        <v>117</v>
      </c>
      <c r="E9575" t="s">
        <v>406</v>
      </c>
      <c r="F9575">
        <v>1</v>
      </c>
    </row>
    <row r="9576" spans="1:6" x14ac:dyDescent="0.35">
      <c r="A9576" t="s">
        <v>9655</v>
      </c>
      <c r="B9576">
        <v>2005</v>
      </c>
      <c r="C9576" t="s">
        <v>54</v>
      </c>
      <c r="D9576" t="s">
        <v>73</v>
      </c>
      <c r="E9576" t="s">
        <v>74</v>
      </c>
      <c r="F9576">
        <v>1</v>
      </c>
    </row>
    <row r="9577" spans="1:6" x14ac:dyDescent="0.35">
      <c r="A9577" t="s">
        <v>9656</v>
      </c>
      <c r="B9577">
        <v>2005</v>
      </c>
      <c r="C9577" t="s">
        <v>55</v>
      </c>
      <c r="D9577" t="s">
        <v>117</v>
      </c>
      <c r="E9577" t="s">
        <v>74</v>
      </c>
      <c r="F9577">
        <v>0</v>
      </c>
    </row>
    <row r="9578" spans="1:6" x14ac:dyDescent="0.35">
      <c r="A9578" t="s">
        <v>9657</v>
      </c>
      <c r="B9578">
        <v>2005</v>
      </c>
      <c r="C9578" t="s">
        <v>56</v>
      </c>
      <c r="D9578" t="s">
        <v>117</v>
      </c>
      <c r="E9578" t="s">
        <v>74</v>
      </c>
      <c r="F9578">
        <v>1</v>
      </c>
    </row>
    <row r="9579" spans="1:6" x14ac:dyDescent="0.35">
      <c r="A9579" t="s">
        <v>9658</v>
      </c>
      <c r="B9579">
        <v>2005</v>
      </c>
      <c r="C9579" t="s">
        <v>56</v>
      </c>
      <c r="D9579" t="s">
        <v>117</v>
      </c>
      <c r="E9579" t="s">
        <v>74</v>
      </c>
      <c r="F9579">
        <v>1</v>
      </c>
    </row>
    <row r="9580" spans="1:6" x14ac:dyDescent="0.35">
      <c r="A9580" t="s">
        <v>9659</v>
      </c>
      <c r="B9580">
        <v>2005</v>
      </c>
      <c r="C9580" t="s">
        <v>56</v>
      </c>
      <c r="D9580" t="s">
        <v>117</v>
      </c>
      <c r="E9580" t="s">
        <v>74</v>
      </c>
      <c r="F9580">
        <v>1</v>
      </c>
    </row>
    <row r="9581" spans="1:6" x14ac:dyDescent="0.35">
      <c r="A9581" t="s">
        <v>9660</v>
      </c>
      <c r="B9581">
        <v>2005</v>
      </c>
      <c r="C9581" t="s">
        <v>56</v>
      </c>
      <c r="D9581" t="s">
        <v>73</v>
      </c>
      <c r="E9581" t="s">
        <v>74</v>
      </c>
      <c r="F9581">
        <v>1</v>
      </c>
    </row>
    <row r="9582" spans="1:6" x14ac:dyDescent="0.35">
      <c r="A9582" t="s">
        <v>9661</v>
      </c>
      <c r="B9582">
        <v>2005</v>
      </c>
      <c r="C9582" t="s">
        <v>56</v>
      </c>
      <c r="D9582" t="s">
        <v>117</v>
      </c>
      <c r="E9582" t="s">
        <v>74</v>
      </c>
      <c r="F9582">
        <v>1</v>
      </c>
    </row>
    <row r="9583" spans="1:6" x14ac:dyDescent="0.35">
      <c r="A9583" t="s">
        <v>9662</v>
      </c>
      <c r="B9583">
        <v>2005</v>
      </c>
      <c r="C9583" t="s">
        <v>56</v>
      </c>
      <c r="D9583" t="s">
        <v>73</v>
      </c>
      <c r="E9583" t="s">
        <v>74</v>
      </c>
      <c r="F9583">
        <v>1</v>
      </c>
    </row>
    <row r="9584" spans="1:6" x14ac:dyDescent="0.35">
      <c r="A9584" t="s">
        <v>9663</v>
      </c>
      <c r="B9584">
        <v>2005</v>
      </c>
      <c r="C9584" t="s">
        <v>56</v>
      </c>
      <c r="D9584" t="s">
        <v>73</v>
      </c>
      <c r="E9584" t="s">
        <v>74</v>
      </c>
      <c r="F9584">
        <v>1</v>
      </c>
    </row>
    <row r="9585" spans="1:6" x14ac:dyDescent="0.35">
      <c r="A9585" t="s">
        <v>9664</v>
      </c>
      <c r="B9585">
        <v>2005</v>
      </c>
      <c r="C9585" t="s">
        <v>56</v>
      </c>
      <c r="D9585" t="s">
        <v>441</v>
      </c>
      <c r="E9585" t="s">
        <v>74</v>
      </c>
      <c r="F9585">
        <v>1</v>
      </c>
    </row>
    <row r="9586" spans="1:6" x14ac:dyDescent="0.35">
      <c r="A9586" t="s">
        <v>9665</v>
      </c>
      <c r="B9586">
        <v>2005</v>
      </c>
      <c r="C9586" t="s">
        <v>56</v>
      </c>
      <c r="D9586" t="s">
        <v>73</v>
      </c>
      <c r="E9586" t="s">
        <v>74</v>
      </c>
      <c r="F9586">
        <v>1</v>
      </c>
    </row>
    <row r="9587" spans="1:6" x14ac:dyDescent="0.35">
      <c r="A9587" t="s">
        <v>9666</v>
      </c>
      <c r="B9587">
        <v>2005</v>
      </c>
      <c r="C9587" t="s">
        <v>56</v>
      </c>
      <c r="D9587" t="s">
        <v>73</v>
      </c>
      <c r="E9587" t="s">
        <v>74</v>
      </c>
      <c r="F9587">
        <v>1</v>
      </c>
    </row>
    <row r="9588" spans="1:6" x14ac:dyDescent="0.35">
      <c r="A9588" t="s">
        <v>9667</v>
      </c>
      <c r="B9588">
        <v>2005</v>
      </c>
      <c r="C9588" t="s">
        <v>56</v>
      </c>
      <c r="D9588" t="s">
        <v>117</v>
      </c>
      <c r="E9588" t="s">
        <v>74</v>
      </c>
      <c r="F9588">
        <v>1</v>
      </c>
    </row>
    <row r="9589" spans="1:6" x14ac:dyDescent="0.35">
      <c r="A9589" t="s">
        <v>9668</v>
      </c>
      <c r="B9589">
        <v>2005</v>
      </c>
      <c r="C9589" t="s">
        <v>56</v>
      </c>
      <c r="D9589" t="s">
        <v>117</v>
      </c>
      <c r="E9589" t="s">
        <v>74</v>
      </c>
      <c r="F9589">
        <v>1</v>
      </c>
    </row>
    <row r="9590" spans="1:6" x14ac:dyDescent="0.35">
      <c r="A9590" t="s">
        <v>9669</v>
      </c>
      <c r="B9590">
        <v>2005</v>
      </c>
      <c r="C9590" t="s">
        <v>56</v>
      </c>
      <c r="D9590" t="s">
        <v>73</v>
      </c>
      <c r="E9590" t="s">
        <v>74</v>
      </c>
      <c r="F9590">
        <v>1</v>
      </c>
    </row>
    <row r="9591" spans="1:6" x14ac:dyDescent="0.35">
      <c r="A9591" t="s">
        <v>9670</v>
      </c>
      <c r="B9591">
        <v>2005</v>
      </c>
      <c r="C9591" t="s">
        <v>56</v>
      </c>
      <c r="D9591" t="s">
        <v>117</v>
      </c>
      <c r="E9591" t="s">
        <v>74</v>
      </c>
      <c r="F9591">
        <v>1</v>
      </c>
    </row>
    <row r="9592" spans="1:6" x14ac:dyDescent="0.35">
      <c r="A9592" t="s">
        <v>9671</v>
      </c>
      <c r="B9592">
        <v>2005</v>
      </c>
      <c r="C9592" t="s">
        <v>54</v>
      </c>
      <c r="D9592" t="s">
        <v>73</v>
      </c>
      <c r="E9592" t="s">
        <v>74</v>
      </c>
      <c r="F9592">
        <v>1</v>
      </c>
    </row>
    <row r="9593" spans="1:6" x14ac:dyDescent="0.35">
      <c r="A9593" t="s">
        <v>9672</v>
      </c>
      <c r="B9593">
        <v>2005</v>
      </c>
      <c r="C9593" t="s">
        <v>56</v>
      </c>
      <c r="D9593" t="s">
        <v>73</v>
      </c>
      <c r="E9593" t="s">
        <v>74</v>
      </c>
      <c r="F9593">
        <v>1</v>
      </c>
    </row>
    <row r="9594" spans="1:6" x14ac:dyDescent="0.35">
      <c r="A9594" t="s">
        <v>9673</v>
      </c>
      <c r="B9594">
        <v>2005</v>
      </c>
      <c r="C9594" t="s">
        <v>56</v>
      </c>
      <c r="D9594" t="s">
        <v>73</v>
      </c>
      <c r="E9594" t="s">
        <v>74</v>
      </c>
      <c r="F9594">
        <v>1</v>
      </c>
    </row>
    <row r="9595" spans="1:6" x14ac:dyDescent="0.35">
      <c r="A9595" t="s">
        <v>9674</v>
      </c>
      <c r="B9595">
        <v>2005</v>
      </c>
      <c r="C9595" t="s">
        <v>56</v>
      </c>
      <c r="D9595" t="s">
        <v>73</v>
      </c>
      <c r="E9595" t="s">
        <v>74</v>
      </c>
      <c r="F9595">
        <v>1</v>
      </c>
    </row>
    <row r="9596" spans="1:6" x14ac:dyDescent="0.35">
      <c r="A9596" t="s">
        <v>9675</v>
      </c>
      <c r="B9596">
        <v>2005</v>
      </c>
      <c r="C9596" t="s">
        <v>54</v>
      </c>
      <c r="D9596" t="s">
        <v>73</v>
      </c>
      <c r="E9596" t="s">
        <v>74</v>
      </c>
      <c r="F9596">
        <v>1</v>
      </c>
    </row>
    <row r="9597" spans="1:6" x14ac:dyDescent="0.35">
      <c r="A9597" t="s">
        <v>9676</v>
      </c>
      <c r="B9597">
        <v>2005</v>
      </c>
      <c r="C9597" t="s">
        <v>56</v>
      </c>
      <c r="D9597" t="s">
        <v>73</v>
      </c>
      <c r="E9597" t="s">
        <v>74</v>
      </c>
      <c r="F9597">
        <v>1</v>
      </c>
    </row>
    <row r="9598" spans="1:6" x14ac:dyDescent="0.35">
      <c r="A9598" t="s">
        <v>9677</v>
      </c>
      <c r="B9598">
        <v>2005</v>
      </c>
      <c r="C9598" t="s">
        <v>56</v>
      </c>
      <c r="D9598" t="s">
        <v>117</v>
      </c>
      <c r="E9598" t="s">
        <v>74</v>
      </c>
      <c r="F9598">
        <v>1</v>
      </c>
    </row>
    <row r="9599" spans="1:6" x14ac:dyDescent="0.35">
      <c r="A9599" t="s">
        <v>9678</v>
      </c>
      <c r="B9599">
        <v>2005</v>
      </c>
      <c r="C9599" t="s">
        <v>56</v>
      </c>
      <c r="D9599" t="s">
        <v>73</v>
      </c>
      <c r="E9599" t="s">
        <v>74</v>
      </c>
      <c r="F9599">
        <v>1</v>
      </c>
    </row>
    <row r="9600" spans="1:6" x14ac:dyDescent="0.35">
      <c r="A9600" t="s">
        <v>9679</v>
      </c>
      <c r="B9600">
        <v>2005</v>
      </c>
      <c r="C9600" t="s">
        <v>56</v>
      </c>
      <c r="D9600" t="s">
        <v>73</v>
      </c>
      <c r="E9600" t="s">
        <v>74</v>
      </c>
      <c r="F9600">
        <v>1</v>
      </c>
    </row>
    <row r="9601" spans="1:6" x14ac:dyDescent="0.35">
      <c r="A9601" t="s">
        <v>9680</v>
      </c>
      <c r="B9601">
        <v>2005</v>
      </c>
      <c r="C9601" t="s">
        <v>56</v>
      </c>
      <c r="D9601" t="s">
        <v>117</v>
      </c>
      <c r="E9601" t="s">
        <v>74</v>
      </c>
      <c r="F9601">
        <v>1</v>
      </c>
    </row>
    <row r="9602" spans="1:6" x14ac:dyDescent="0.35">
      <c r="A9602" t="s">
        <v>9681</v>
      </c>
      <c r="B9602">
        <v>2005</v>
      </c>
      <c r="C9602" t="s">
        <v>56</v>
      </c>
      <c r="D9602" t="s">
        <v>73</v>
      </c>
      <c r="E9602" t="s">
        <v>74</v>
      </c>
      <c r="F9602">
        <v>1</v>
      </c>
    </row>
    <row r="9603" spans="1:6" x14ac:dyDescent="0.35">
      <c r="A9603" t="s">
        <v>9682</v>
      </c>
      <c r="B9603">
        <v>2005</v>
      </c>
      <c r="C9603" t="s">
        <v>56</v>
      </c>
      <c r="D9603" t="s">
        <v>117</v>
      </c>
      <c r="E9603" t="s">
        <v>74</v>
      </c>
      <c r="F9603">
        <v>1</v>
      </c>
    </row>
    <row r="9604" spans="1:6" x14ac:dyDescent="0.35">
      <c r="A9604" t="s">
        <v>9683</v>
      </c>
      <c r="B9604">
        <v>2005</v>
      </c>
      <c r="C9604" t="s">
        <v>56</v>
      </c>
      <c r="D9604" t="s">
        <v>117</v>
      </c>
      <c r="E9604" t="s">
        <v>74</v>
      </c>
      <c r="F9604">
        <v>1</v>
      </c>
    </row>
    <row r="9605" spans="1:6" x14ac:dyDescent="0.35">
      <c r="A9605" t="s">
        <v>9684</v>
      </c>
      <c r="B9605">
        <v>2005</v>
      </c>
      <c r="C9605" t="s">
        <v>54</v>
      </c>
      <c r="D9605" t="s">
        <v>73</v>
      </c>
      <c r="E9605" t="s">
        <v>74</v>
      </c>
      <c r="F9605">
        <v>1</v>
      </c>
    </row>
    <row r="9606" spans="1:6" x14ac:dyDescent="0.35">
      <c r="A9606" t="s">
        <v>9685</v>
      </c>
      <c r="B9606">
        <v>2005</v>
      </c>
      <c r="C9606" t="s">
        <v>55</v>
      </c>
      <c r="D9606" t="s">
        <v>73</v>
      </c>
      <c r="E9606" t="s">
        <v>74</v>
      </c>
      <c r="F9606">
        <v>1</v>
      </c>
    </row>
    <row r="9607" spans="1:6" x14ac:dyDescent="0.35">
      <c r="A9607" t="s">
        <v>9686</v>
      </c>
      <c r="B9607">
        <v>2005</v>
      </c>
      <c r="C9607" t="s">
        <v>56</v>
      </c>
      <c r="D9607" t="s">
        <v>73</v>
      </c>
      <c r="E9607" t="s">
        <v>74</v>
      </c>
      <c r="F9607">
        <v>1</v>
      </c>
    </row>
    <row r="9608" spans="1:6" x14ac:dyDescent="0.35">
      <c r="A9608" t="s">
        <v>9687</v>
      </c>
      <c r="B9608">
        <v>2005</v>
      </c>
      <c r="C9608" t="s">
        <v>56</v>
      </c>
      <c r="D9608" t="s">
        <v>117</v>
      </c>
      <c r="E9608" t="s">
        <v>74</v>
      </c>
      <c r="F9608">
        <v>1</v>
      </c>
    </row>
    <row r="9609" spans="1:6" x14ac:dyDescent="0.35">
      <c r="A9609" t="s">
        <v>9688</v>
      </c>
      <c r="B9609">
        <v>2005</v>
      </c>
      <c r="C9609" t="s">
        <v>56</v>
      </c>
      <c r="D9609" t="s">
        <v>73</v>
      </c>
      <c r="E9609" t="s">
        <v>74</v>
      </c>
      <c r="F9609">
        <v>1</v>
      </c>
    </row>
    <row r="9610" spans="1:6" x14ac:dyDescent="0.35">
      <c r="A9610" t="s">
        <v>9689</v>
      </c>
      <c r="B9610">
        <v>2005</v>
      </c>
      <c r="C9610" t="s">
        <v>56</v>
      </c>
      <c r="D9610" t="s">
        <v>117</v>
      </c>
      <c r="E9610" t="s">
        <v>74</v>
      </c>
      <c r="F9610">
        <v>1</v>
      </c>
    </row>
    <row r="9611" spans="1:6" x14ac:dyDescent="0.35">
      <c r="A9611" t="s">
        <v>9690</v>
      </c>
      <c r="B9611">
        <v>2005</v>
      </c>
      <c r="C9611" t="s">
        <v>54</v>
      </c>
      <c r="D9611" t="s">
        <v>73</v>
      </c>
      <c r="E9611" t="s">
        <v>74</v>
      </c>
      <c r="F9611">
        <v>1</v>
      </c>
    </row>
    <row r="9612" spans="1:6" x14ac:dyDescent="0.35">
      <c r="A9612" t="s">
        <v>9691</v>
      </c>
      <c r="B9612">
        <v>2005</v>
      </c>
      <c r="C9612" t="s">
        <v>56</v>
      </c>
      <c r="D9612" t="s">
        <v>73</v>
      </c>
      <c r="E9612" t="s">
        <v>406</v>
      </c>
      <c r="F9612">
        <v>1</v>
      </c>
    </row>
    <row r="9613" spans="1:6" x14ac:dyDescent="0.35">
      <c r="A9613" t="s">
        <v>9692</v>
      </c>
      <c r="B9613">
        <v>2005</v>
      </c>
      <c r="C9613" t="s">
        <v>56</v>
      </c>
      <c r="D9613" t="s">
        <v>73</v>
      </c>
      <c r="E9613" t="s">
        <v>406</v>
      </c>
      <c r="F9613">
        <v>1</v>
      </c>
    </row>
    <row r="9614" spans="1:6" x14ac:dyDescent="0.35">
      <c r="A9614" t="s">
        <v>9693</v>
      </c>
      <c r="B9614">
        <v>2005</v>
      </c>
      <c r="C9614" t="s">
        <v>56</v>
      </c>
      <c r="D9614" t="s">
        <v>73</v>
      </c>
      <c r="E9614" t="s">
        <v>406</v>
      </c>
      <c r="F9614">
        <v>1</v>
      </c>
    </row>
    <row r="9615" spans="1:6" x14ac:dyDescent="0.35">
      <c r="A9615" t="s">
        <v>9694</v>
      </c>
      <c r="B9615">
        <v>2005</v>
      </c>
      <c r="C9615" t="s">
        <v>56</v>
      </c>
      <c r="D9615" t="s">
        <v>73</v>
      </c>
      <c r="E9615" t="s">
        <v>406</v>
      </c>
      <c r="F9615">
        <v>1</v>
      </c>
    </row>
    <row r="9616" spans="1:6" x14ac:dyDescent="0.35">
      <c r="A9616" t="s">
        <v>9695</v>
      </c>
      <c r="B9616">
        <v>2005</v>
      </c>
      <c r="C9616" t="s">
        <v>56</v>
      </c>
      <c r="D9616" t="s">
        <v>73</v>
      </c>
      <c r="E9616" t="s">
        <v>406</v>
      </c>
      <c r="F9616">
        <v>1</v>
      </c>
    </row>
    <row r="9617" spans="1:6" x14ac:dyDescent="0.35">
      <c r="A9617" t="s">
        <v>9696</v>
      </c>
      <c r="B9617">
        <v>2005</v>
      </c>
      <c r="C9617" t="s">
        <v>56</v>
      </c>
      <c r="D9617" t="s">
        <v>73</v>
      </c>
      <c r="E9617" t="s">
        <v>406</v>
      </c>
      <c r="F9617">
        <v>1</v>
      </c>
    </row>
    <row r="9618" spans="1:6" x14ac:dyDescent="0.35">
      <c r="A9618" t="s">
        <v>9697</v>
      </c>
      <c r="B9618">
        <v>2005</v>
      </c>
      <c r="C9618" t="s">
        <v>56</v>
      </c>
      <c r="D9618" t="s">
        <v>73</v>
      </c>
      <c r="E9618" t="s">
        <v>406</v>
      </c>
      <c r="F9618">
        <v>1</v>
      </c>
    </row>
    <row r="9619" spans="1:6" x14ac:dyDescent="0.35">
      <c r="A9619" t="s">
        <v>9698</v>
      </c>
      <c r="B9619">
        <v>2005</v>
      </c>
      <c r="C9619" t="s">
        <v>56</v>
      </c>
      <c r="D9619" t="s">
        <v>73</v>
      </c>
      <c r="E9619" t="s">
        <v>406</v>
      </c>
      <c r="F9619">
        <v>1</v>
      </c>
    </row>
    <row r="9620" spans="1:6" x14ac:dyDescent="0.35">
      <c r="A9620" t="s">
        <v>9699</v>
      </c>
      <c r="B9620">
        <v>2005</v>
      </c>
      <c r="C9620" t="s">
        <v>56</v>
      </c>
      <c r="D9620" t="s">
        <v>73</v>
      </c>
      <c r="E9620" t="s">
        <v>406</v>
      </c>
      <c r="F9620">
        <v>1</v>
      </c>
    </row>
    <row r="9621" spans="1:6" x14ac:dyDescent="0.35">
      <c r="A9621" t="s">
        <v>9700</v>
      </c>
      <c r="B9621">
        <v>2005</v>
      </c>
      <c r="C9621" t="s">
        <v>56</v>
      </c>
      <c r="D9621" t="s">
        <v>441</v>
      </c>
      <c r="E9621" t="s">
        <v>406</v>
      </c>
      <c r="F9621">
        <v>1</v>
      </c>
    </row>
    <row r="9622" spans="1:6" x14ac:dyDescent="0.35">
      <c r="A9622" t="s">
        <v>9701</v>
      </c>
      <c r="B9622">
        <v>2005</v>
      </c>
      <c r="C9622" t="s">
        <v>56</v>
      </c>
      <c r="D9622" t="s">
        <v>73</v>
      </c>
      <c r="E9622" t="s">
        <v>406</v>
      </c>
      <c r="F9622">
        <v>1</v>
      </c>
    </row>
    <row r="9623" spans="1:6" x14ac:dyDescent="0.35">
      <c r="A9623" t="s">
        <v>9702</v>
      </c>
      <c r="B9623">
        <v>2005</v>
      </c>
      <c r="C9623" t="s">
        <v>56</v>
      </c>
      <c r="D9623" t="s">
        <v>117</v>
      </c>
      <c r="E9623" t="s">
        <v>406</v>
      </c>
      <c r="F9623">
        <v>1</v>
      </c>
    </row>
    <row r="9624" spans="1:6" x14ac:dyDescent="0.35">
      <c r="A9624" t="s">
        <v>9703</v>
      </c>
      <c r="B9624">
        <v>2005</v>
      </c>
      <c r="C9624" t="s">
        <v>54</v>
      </c>
      <c r="D9624" t="s">
        <v>73</v>
      </c>
      <c r="E9624" t="s">
        <v>406</v>
      </c>
      <c r="F9624">
        <v>1</v>
      </c>
    </row>
    <row r="9625" spans="1:6" x14ac:dyDescent="0.35">
      <c r="A9625" t="s">
        <v>9704</v>
      </c>
      <c r="B9625">
        <v>2005</v>
      </c>
      <c r="C9625" t="s">
        <v>56</v>
      </c>
      <c r="D9625" t="s">
        <v>73</v>
      </c>
      <c r="E9625" t="s">
        <v>406</v>
      </c>
      <c r="F9625">
        <v>1</v>
      </c>
    </row>
    <row r="9626" spans="1:6" x14ac:dyDescent="0.35">
      <c r="A9626" t="s">
        <v>9705</v>
      </c>
      <c r="B9626">
        <v>2005</v>
      </c>
      <c r="C9626" t="s">
        <v>56</v>
      </c>
      <c r="D9626" t="s">
        <v>117</v>
      </c>
      <c r="E9626" t="s">
        <v>406</v>
      </c>
      <c r="F9626">
        <v>1</v>
      </c>
    </row>
    <row r="9627" spans="1:6" x14ac:dyDescent="0.35">
      <c r="A9627" t="s">
        <v>9706</v>
      </c>
      <c r="B9627">
        <v>2005</v>
      </c>
      <c r="C9627" t="s">
        <v>56</v>
      </c>
      <c r="D9627" t="s">
        <v>117</v>
      </c>
      <c r="E9627" t="s">
        <v>406</v>
      </c>
      <c r="F9627">
        <v>1</v>
      </c>
    </row>
    <row r="9628" spans="1:6" x14ac:dyDescent="0.35">
      <c r="A9628" t="s">
        <v>9707</v>
      </c>
      <c r="B9628">
        <v>2005</v>
      </c>
      <c r="C9628" t="s">
        <v>56</v>
      </c>
      <c r="D9628" t="s">
        <v>73</v>
      </c>
      <c r="E9628" t="s">
        <v>406</v>
      </c>
      <c r="F9628">
        <v>1</v>
      </c>
    </row>
    <row r="9629" spans="1:6" x14ac:dyDescent="0.35">
      <c r="A9629" t="s">
        <v>9708</v>
      </c>
      <c r="B9629">
        <v>2005</v>
      </c>
      <c r="C9629" t="s">
        <v>56</v>
      </c>
      <c r="D9629" t="s">
        <v>73</v>
      </c>
      <c r="E9629" t="s">
        <v>406</v>
      </c>
      <c r="F9629">
        <v>1</v>
      </c>
    </row>
    <row r="9630" spans="1:6" x14ac:dyDescent="0.35">
      <c r="A9630" t="s">
        <v>9709</v>
      </c>
      <c r="B9630">
        <v>2005</v>
      </c>
      <c r="C9630" t="s">
        <v>56</v>
      </c>
      <c r="D9630" t="s">
        <v>73</v>
      </c>
      <c r="E9630" t="s">
        <v>406</v>
      </c>
      <c r="F9630">
        <v>1</v>
      </c>
    </row>
    <row r="9631" spans="1:6" x14ac:dyDescent="0.35">
      <c r="A9631" t="s">
        <v>9710</v>
      </c>
      <c r="B9631">
        <v>2005</v>
      </c>
      <c r="C9631" t="s">
        <v>56</v>
      </c>
      <c r="D9631" t="s">
        <v>441</v>
      </c>
      <c r="E9631" t="s">
        <v>406</v>
      </c>
      <c r="F9631">
        <v>1</v>
      </c>
    </row>
    <row r="9632" spans="1:6" x14ac:dyDescent="0.35">
      <c r="A9632" t="s">
        <v>9711</v>
      </c>
      <c r="B9632">
        <v>2005</v>
      </c>
      <c r="C9632" t="s">
        <v>54</v>
      </c>
      <c r="D9632" t="s">
        <v>73</v>
      </c>
      <c r="E9632" t="s">
        <v>406</v>
      </c>
      <c r="F9632">
        <v>1</v>
      </c>
    </row>
    <row r="9633" spans="1:6" x14ac:dyDescent="0.35">
      <c r="A9633" t="s">
        <v>9712</v>
      </c>
      <c r="B9633">
        <v>2005</v>
      </c>
      <c r="C9633" t="s">
        <v>55</v>
      </c>
      <c r="D9633" t="s">
        <v>73</v>
      </c>
      <c r="E9633" t="s">
        <v>74</v>
      </c>
      <c r="F9633">
        <v>1</v>
      </c>
    </row>
    <row r="9634" spans="1:6" x14ac:dyDescent="0.35">
      <c r="A9634" t="s">
        <v>9713</v>
      </c>
      <c r="B9634">
        <v>2005</v>
      </c>
      <c r="C9634" t="s">
        <v>55</v>
      </c>
      <c r="D9634" t="s">
        <v>117</v>
      </c>
      <c r="E9634" t="s">
        <v>74</v>
      </c>
      <c r="F9634">
        <v>0</v>
      </c>
    </row>
    <row r="9635" spans="1:6" x14ac:dyDescent="0.35">
      <c r="A9635" t="s">
        <v>9714</v>
      </c>
      <c r="B9635">
        <v>2005</v>
      </c>
      <c r="C9635" t="s">
        <v>55</v>
      </c>
      <c r="D9635" t="s">
        <v>117</v>
      </c>
      <c r="E9635" t="s">
        <v>74</v>
      </c>
      <c r="F9635">
        <v>0</v>
      </c>
    </row>
    <row r="9636" spans="1:6" x14ac:dyDescent="0.35">
      <c r="A9636" t="s">
        <v>9715</v>
      </c>
      <c r="B9636">
        <v>2005</v>
      </c>
      <c r="C9636" t="s">
        <v>54</v>
      </c>
      <c r="D9636" t="s">
        <v>73</v>
      </c>
      <c r="E9636" t="s">
        <v>74</v>
      </c>
      <c r="F9636">
        <v>1</v>
      </c>
    </row>
    <row r="9637" spans="1:6" x14ac:dyDescent="0.35">
      <c r="A9637" t="s">
        <v>9716</v>
      </c>
      <c r="B9637">
        <v>2005</v>
      </c>
      <c r="C9637" t="s">
        <v>55</v>
      </c>
      <c r="D9637" t="s">
        <v>117</v>
      </c>
      <c r="E9637" t="s">
        <v>74</v>
      </c>
      <c r="F9637">
        <v>0</v>
      </c>
    </row>
    <row r="9638" spans="1:6" x14ac:dyDescent="0.35">
      <c r="A9638" t="s">
        <v>9717</v>
      </c>
      <c r="B9638">
        <v>2005</v>
      </c>
      <c r="C9638" t="s">
        <v>56</v>
      </c>
      <c r="D9638" t="s">
        <v>73</v>
      </c>
      <c r="E9638" t="s">
        <v>74</v>
      </c>
      <c r="F9638">
        <v>1</v>
      </c>
    </row>
    <row r="9639" spans="1:6" x14ac:dyDescent="0.35">
      <c r="A9639" t="s">
        <v>9718</v>
      </c>
      <c r="B9639">
        <v>2005</v>
      </c>
      <c r="C9639" t="s">
        <v>56</v>
      </c>
      <c r="D9639" t="s">
        <v>117</v>
      </c>
      <c r="E9639" t="s">
        <v>74</v>
      </c>
      <c r="F9639">
        <v>1</v>
      </c>
    </row>
    <row r="9640" spans="1:6" x14ac:dyDescent="0.35">
      <c r="A9640" t="s">
        <v>9719</v>
      </c>
      <c r="B9640">
        <v>2005</v>
      </c>
      <c r="C9640" t="s">
        <v>54</v>
      </c>
      <c r="D9640" t="s">
        <v>73</v>
      </c>
      <c r="E9640" t="s">
        <v>74</v>
      </c>
      <c r="F9640">
        <v>1</v>
      </c>
    </row>
    <row r="9641" spans="1:6" x14ac:dyDescent="0.35">
      <c r="A9641" t="s">
        <v>9720</v>
      </c>
      <c r="B9641">
        <v>2005</v>
      </c>
      <c r="C9641" t="s">
        <v>54</v>
      </c>
      <c r="D9641" t="s">
        <v>73</v>
      </c>
      <c r="E9641" t="s">
        <v>74</v>
      </c>
      <c r="F9641">
        <v>1</v>
      </c>
    </row>
    <row r="9642" spans="1:6" x14ac:dyDescent="0.35">
      <c r="A9642" t="s">
        <v>9721</v>
      </c>
      <c r="B9642">
        <v>2005</v>
      </c>
      <c r="C9642" t="s">
        <v>56</v>
      </c>
      <c r="D9642" t="s">
        <v>73</v>
      </c>
      <c r="E9642" t="s">
        <v>74</v>
      </c>
      <c r="F9642">
        <v>1</v>
      </c>
    </row>
    <row r="9643" spans="1:6" x14ac:dyDescent="0.35">
      <c r="A9643" t="s">
        <v>9722</v>
      </c>
      <c r="B9643">
        <v>2005</v>
      </c>
      <c r="C9643" t="s">
        <v>56</v>
      </c>
      <c r="D9643" t="s">
        <v>73</v>
      </c>
      <c r="E9643" t="s">
        <v>74</v>
      </c>
      <c r="F9643">
        <v>1</v>
      </c>
    </row>
    <row r="9644" spans="1:6" x14ac:dyDescent="0.35">
      <c r="A9644" t="s">
        <v>9723</v>
      </c>
      <c r="B9644">
        <v>2005</v>
      </c>
      <c r="C9644" t="s">
        <v>56</v>
      </c>
      <c r="D9644" t="s">
        <v>73</v>
      </c>
      <c r="E9644" t="s">
        <v>74</v>
      </c>
      <c r="F9644">
        <v>1</v>
      </c>
    </row>
    <row r="9645" spans="1:6" x14ac:dyDescent="0.35">
      <c r="A9645" t="s">
        <v>9724</v>
      </c>
      <c r="B9645">
        <v>2005</v>
      </c>
      <c r="C9645" t="s">
        <v>56</v>
      </c>
      <c r="D9645" t="s">
        <v>117</v>
      </c>
      <c r="E9645" t="s">
        <v>74</v>
      </c>
      <c r="F9645">
        <v>1</v>
      </c>
    </row>
    <row r="9646" spans="1:6" x14ac:dyDescent="0.35">
      <c r="A9646" t="s">
        <v>9725</v>
      </c>
      <c r="B9646">
        <v>2005</v>
      </c>
      <c r="C9646" t="s">
        <v>56</v>
      </c>
      <c r="D9646" t="s">
        <v>117</v>
      </c>
      <c r="E9646" t="s">
        <v>74</v>
      </c>
      <c r="F9646">
        <v>1</v>
      </c>
    </row>
    <row r="9647" spans="1:6" x14ac:dyDescent="0.35">
      <c r="A9647" t="s">
        <v>9726</v>
      </c>
      <c r="B9647">
        <v>2005</v>
      </c>
      <c r="C9647" t="s">
        <v>56</v>
      </c>
      <c r="D9647" t="s">
        <v>73</v>
      </c>
      <c r="E9647" t="s">
        <v>74</v>
      </c>
      <c r="F9647">
        <v>1</v>
      </c>
    </row>
    <row r="9648" spans="1:6" x14ac:dyDescent="0.35">
      <c r="A9648" t="s">
        <v>9727</v>
      </c>
      <c r="B9648">
        <v>2005</v>
      </c>
      <c r="C9648" t="s">
        <v>56</v>
      </c>
      <c r="D9648" t="s">
        <v>117</v>
      </c>
      <c r="E9648" t="s">
        <v>74</v>
      </c>
      <c r="F9648">
        <v>1</v>
      </c>
    </row>
    <row r="9649" spans="1:6" x14ac:dyDescent="0.35">
      <c r="A9649" t="s">
        <v>9728</v>
      </c>
      <c r="B9649">
        <v>2005</v>
      </c>
      <c r="C9649" t="s">
        <v>55</v>
      </c>
      <c r="D9649" t="s">
        <v>73</v>
      </c>
      <c r="E9649" t="s">
        <v>74</v>
      </c>
      <c r="F9649">
        <v>1</v>
      </c>
    </row>
    <row r="9650" spans="1:6" x14ac:dyDescent="0.35">
      <c r="A9650" t="s">
        <v>9729</v>
      </c>
      <c r="B9650">
        <v>2005</v>
      </c>
      <c r="C9650" t="s">
        <v>56</v>
      </c>
      <c r="D9650" t="s">
        <v>73</v>
      </c>
      <c r="E9650" t="s">
        <v>74</v>
      </c>
      <c r="F9650">
        <v>1</v>
      </c>
    </row>
    <row r="9651" spans="1:6" x14ac:dyDescent="0.35">
      <c r="A9651" t="s">
        <v>9730</v>
      </c>
      <c r="B9651">
        <v>2005</v>
      </c>
      <c r="C9651" t="s">
        <v>56</v>
      </c>
      <c r="D9651" t="s">
        <v>117</v>
      </c>
      <c r="E9651" t="s">
        <v>74</v>
      </c>
      <c r="F9651">
        <v>1</v>
      </c>
    </row>
    <row r="9652" spans="1:6" x14ac:dyDescent="0.35">
      <c r="A9652" t="s">
        <v>9731</v>
      </c>
      <c r="B9652">
        <v>2005</v>
      </c>
      <c r="C9652" t="s">
        <v>56</v>
      </c>
      <c r="D9652" t="s">
        <v>73</v>
      </c>
      <c r="E9652" t="s">
        <v>74</v>
      </c>
      <c r="F9652">
        <v>1</v>
      </c>
    </row>
    <row r="9653" spans="1:6" x14ac:dyDescent="0.35">
      <c r="A9653" t="s">
        <v>9732</v>
      </c>
      <c r="B9653">
        <v>2005</v>
      </c>
      <c r="C9653" t="s">
        <v>56</v>
      </c>
      <c r="D9653" t="s">
        <v>73</v>
      </c>
      <c r="E9653" t="s">
        <v>74</v>
      </c>
      <c r="F9653">
        <v>1</v>
      </c>
    </row>
    <row r="9654" spans="1:6" x14ac:dyDescent="0.35">
      <c r="A9654" t="s">
        <v>9733</v>
      </c>
      <c r="B9654">
        <v>2005</v>
      </c>
      <c r="C9654" t="s">
        <v>56</v>
      </c>
      <c r="D9654" t="s">
        <v>117</v>
      </c>
      <c r="E9654" t="s">
        <v>74</v>
      </c>
      <c r="F9654">
        <v>1</v>
      </c>
    </row>
    <row r="9655" spans="1:6" x14ac:dyDescent="0.35">
      <c r="A9655" t="s">
        <v>9734</v>
      </c>
      <c r="B9655">
        <v>2005</v>
      </c>
      <c r="C9655" t="s">
        <v>54</v>
      </c>
      <c r="D9655" t="s">
        <v>73</v>
      </c>
      <c r="E9655" t="s">
        <v>74</v>
      </c>
      <c r="F9655">
        <v>1</v>
      </c>
    </row>
    <row r="9656" spans="1:6" x14ac:dyDescent="0.35">
      <c r="A9656" t="s">
        <v>9735</v>
      </c>
      <c r="B9656">
        <v>2005</v>
      </c>
      <c r="C9656" t="s">
        <v>54</v>
      </c>
      <c r="D9656" t="s">
        <v>73</v>
      </c>
      <c r="E9656" t="s">
        <v>74</v>
      </c>
      <c r="F9656">
        <v>1</v>
      </c>
    </row>
    <row r="9657" spans="1:6" x14ac:dyDescent="0.35">
      <c r="A9657" t="s">
        <v>9736</v>
      </c>
      <c r="B9657">
        <v>2005</v>
      </c>
      <c r="C9657" t="s">
        <v>54</v>
      </c>
      <c r="D9657" t="s">
        <v>73</v>
      </c>
      <c r="E9657" t="s">
        <v>76</v>
      </c>
      <c r="F9657">
        <v>1</v>
      </c>
    </row>
    <row r="9658" spans="1:6" x14ac:dyDescent="0.35">
      <c r="A9658" t="s">
        <v>9737</v>
      </c>
      <c r="B9658">
        <v>2005</v>
      </c>
      <c r="C9658" t="s">
        <v>56</v>
      </c>
      <c r="D9658" t="s">
        <v>117</v>
      </c>
      <c r="E9658" t="s">
        <v>76</v>
      </c>
      <c r="F9658">
        <v>1</v>
      </c>
    </row>
    <row r="9659" spans="1:6" x14ac:dyDescent="0.35">
      <c r="A9659" t="s">
        <v>9738</v>
      </c>
      <c r="B9659">
        <v>2005</v>
      </c>
      <c r="C9659" t="s">
        <v>54</v>
      </c>
      <c r="D9659" t="s">
        <v>117</v>
      </c>
      <c r="E9659" t="s">
        <v>76</v>
      </c>
      <c r="F9659">
        <v>0</v>
      </c>
    </row>
    <row r="9660" spans="1:6" x14ac:dyDescent="0.35">
      <c r="A9660" t="s">
        <v>9739</v>
      </c>
      <c r="B9660">
        <v>2005</v>
      </c>
      <c r="C9660" t="s">
        <v>54</v>
      </c>
      <c r="D9660" t="s">
        <v>117</v>
      </c>
      <c r="E9660" t="s">
        <v>76</v>
      </c>
      <c r="F9660">
        <v>0</v>
      </c>
    </row>
    <row r="9661" spans="1:6" x14ac:dyDescent="0.35">
      <c r="A9661" t="s">
        <v>9740</v>
      </c>
      <c r="B9661">
        <v>2005</v>
      </c>
      <c r="C9661" t="s">
        <v>54</v>
      </c>
      <c r="D9661" t="s">
        <v>117</v>
      </c>
      <c r="E9661" t="s">
        <v>76</v>
      </c>
      <c r="F9661">
        <v>0</v>
      </c>
    </row>
    <row r="9662" spans="1:6" x14ac:dyDescent="0.35">
      <c r="A9662" t="s">
        <v>9741</v>
      </c>
      <c r="B9662">
        <v>2005</v>
      </c>
      <c r="C9662" t="s">
        <v>54</v>
      </c>
      <c r="D9662" t="s">
        <v>117</v>
      </c>
      <c r="E9662" t="s">
        <v>76</v>
      </c>
      <c r="F9662">
        <v>0</v>
      </c>
    </row>
    <row r="9663" spans="1:6" x14ac:dyDescent="0.35">
      <c r="A9663" t="s">
        <v>9742</v>
      </c>
      <c r="B9663">
        <v>2005</v>
      </c>
      <c r="C9663" t="s">
        <v>56</v>
      </c>
      <c r="D9663" t="s">
        <v>73</v>
      </c>
      <c r="E9663" t="s">
        <v>76</v>
      </c>
      <c r="F9663">
        <v>1</v>
      </c>
    </row>
    <row r="9664" spans="1:6" x14ac:dyDescent="0.35">
      <c r="A9664" t="s">
        <v>9743</v>
      </c>
      <c r="B9664">
        <v>2005</v>
      </c>
      <c r="C9664" t="s">
        <v>56</v>
      </c>
      <c r="D9664" t="s">
        <v>117</v>
      </c>
      <c r="E9664" t="s">
        <v>76</v>
      </c>
      <c r="F9664">
        <v>1</v>
      </c>
    </row>
    <row r="9665" spans="1:6" x14ac:dyDescent="0.35">
      <c r="A9665" t="s">
        <v>9744</v>
      </c>
      <c r="B9665">
        <v>2005</v>
      </c>
      <c r="C9665" t="s">
        <v>56</v>
      </c>
      <c r="D9665" t="s">
        <v>117</v>
      </c>
      <c r="E9665" t="s">
        <v>76</v>
      </c>
      <c r="F9665">
        <v>1</v>
      </c>
    </row>
    <row r="9666" spans="1:6" x14ac:dyDescent="0.35">
      <c r="A9666" t="s">
        <v>9745</v>
      </c>
      <c r="B9666">
        <v>2005</v>
      </c>
      <c r="C9666" t="s">
        <v>56</v>
      </c>
      <c r="D9666" t="s">
        <v>73</v>
      </c>
      <c r="E9666" t="s">
        <v>76</v>
      </c>
      <c r="F9666">
        <v>1</v>
      </c>
    </row>
    <row r="9667" spans="1:6" x14ac:dyDescent="0.35">
      <c r="A9667" t="s">
        <v>9746</v>
      </c>
      <c r="B9667">
        <v>2005</v>
      </c>
      <c r="C9667" t="s">
        <v>56</v>
      </c>
      <c r="D9667" t="s">
        <v>73</v>
      </c>
      <c r="E9667" t="s">
        <v>76</v>
      </c>
      <c r="F9667">
        <v>1</v>
      </c>
    </row>
    <row r="9668" spans="1:6" x14ac:dyDescent="0.35">
      <c r="A9668" t="s">
        <v>9747</v>
      </c>
      <c r="B9668">
        <v>2005</v>
      </c>
      <c r="C9668" t="s">
        <v>56</v>
      </c>
      <c r="D9668" t="s">
        <v>73</v>
      </c>
      <c r="E9668" t="s">
        <v>76</v>
      </c>
      <c r="F9668">
        <v>1</v>
      </c>
    </row>
    <row r="9669" spans="1:6" x14ac:dyDescent="0.35">
      <c r="A9669" t="s">
        <v>9748</v>
      </c>
      <c r="B9669">
        <v>2005</v>
      </c>
      <c r="C9669" t="s">
        <v>56</v>
      </c>
      <c r="D9669" t="s">
        <v>117</v>
      </c>
      <c r="E9669" t="s">
        <v>76</v>
      </c>
      <c r="F9669">
        <v>1</v>
      </c>
    </row>
    <row r="9670" spans="1:6" x14ac:dyDescent="0.35">
      <c r="A9670" t="s">
        <v>9749</v>
      </c>
      <c r="B9670">
        <v>2005</v>
      </c>
      <c r="C9670" t="s">
        <v>54</v>
      </c>
      <c r="D9670" t="s">
        <v>73</v>
      </c>
      <c r="E9670" t="s">
        <v>76</v>
      </c>
      <c r="F9670">
        <v>1</v>
      </c>
    </row>
    <row r="9671" spans="1:6" x14ac:dyDescent="0.35">
      <c r="A9671" t="s">
        <v>9750</v>
      </c>
      <c r="B9671">
        <v>2005</v>
      </c>
      <c r="C9671" t="s">
        <v>56</v>
      </c>
      <c r="D9671" t="s">
        <v>73</v>
      </c>
      <c r="E9671" t="s">
        <v>76</v>
      </c>
      <c r="F9671">
        <v>1</v>
      </c>
    </row>
    <row r="9672" spans="1:6" x14ac:dyDescent="0.35">
      <c r="A9672" t="s">
        <v>9751</v>
      </c>
      <c r="B9672">
        <v>2005</v>
      </c>
      <c r="C9672" t="s">
        <v>56</v>
      </c>
      <c r="D9672" t="s">
        <v>117</v>
      </c>
      <c r="E9672" t="s">
        <v>76</v>
      </c>
      <c r="F9672">
        <v>1</v>
      </c>
    </row>
    <row r="9673" spans="1:6" x14ac:dyDescent="0.35">
      <c r="A9673" t="s">
        <v>9752</v>
      </c>
      <c r="B9673">
        <v>2005</v>
      </c>
      <c r="C9673" t="s">
        <v>56</v>
      </c>
      <c r="D9673" t="s">
        <v>117</v>
      </c>
      <c r="E9673" t="s">
        <v>76</v>
      </c>
      <c r="F9673">
        <v>1</v>
      </c>
    </row>
    <row r="9674" spans="1:6" x14ac:dyDescent="0.35">
      <c r="A9674" t="s">
        <v>9753</v>
      </c>
      <c r="B9674">
        <v>2005</v>
      </c>
      <c r="C9674" t="s">
        <v>56</v>
      </c>
      <c r="D9674" t="s">
        <v>117</v>
      </c>
      <c r="E9674" t="s">
        <v>76</v>
      </c>
      <c r="F9674">
        <v>1</v>
      </c>
    </row>
    <row r="9675" spans="1:6" x14ac:dyDescent="0.35">
      <c r="A9675" t="s">
        <v>9754</v>
      </c>
      <c r="B9675">
        <v>2005</v>
      </c>
      <c r="C9675" t="s">
        <v>56</v>
      </c>
      <c r="D9675" t="s">
        <v>117</v>
      </c>
      <c r="E9675" t="s">
        <v>76</v>
      </c>
      <c r="F9675">
        <v>1</v>
      </c>
    </row>
    <row r="9676" spans="1:6" x14ac:dyDescent="0.35">
      <c r="A9676" t="s">
        <v>9755</v>
      </c>
      <c r="B9676">
        <v>2005</v>
      </c>
      <c r="C9676" t="s">
        <v>54</v>
      </c>
      <c r="D9676" t="s">
        <v>73</v>
      </c>
      <c r="E9676" t="s">
        <v>76</v>
      </c>
      <c r="F9676">
        <v>1</v>
      </c>
    </row>
    <row r="9677" spans="1:6" x14ac:dyDescent="0.35">
      <c r="A9677" t="s">
        <v>9756</v>
      </c>
      <c r="B9677">
        <v>2005</v>
      </c>
      <c r="C9677" t="s">
        <v>56</v>
      </c>
      <c r="D9677" t="s">
        <v>73</v>
      </c>
      <c r="E9677" t="s">
        <v>76</v>
      </c>
      <c r="F9677">
        <v>1</v>
      </c>
    </row>
    <row r="9678" spans="1:6" x14ac:dyDescent="0.35">
      <c r="A9678" t="s">
        <v>9757</v>
      </c>
      <c r="B9678">
        <v>2005</v>
      </c>
      <c r="C9678" t="s">
        <v>56</v>
      </c>
      <c r="D9678" t="s">
        <v>117</v>
      </c>
      <c r="E9678" t="s">
        <v>76</v>
      </c>
      <c r="F9678">
        <v>1</v>
      </c>
    </row>
    <row r="9679" spans="1:6" x14ac:dyDescent="0.35">
      <c r="A9679" t="s">
        <v>9758</v>
      </c>
      <c r="B9679">
        <v>2005</v>
      </c>
      <c r="C9679" t="s">
        <v>56</v>
      </c>
      <c r="D9679" t="s">
        <v>73</v>
      </c>
      <c r="E9679" t="s">
        <v>76</v>
      </c>
      <c r="F9679">
        <v>1</v>
      </c>
    </row>
    <row r="9680" spans="1:6" x14ac:dyDescent="0.35">
      <c r="A9680" t="s">
        <v>9759</v>
      </c>
      <c r="B9680">
        <v>2005</v>
      </c>
      <c r="C9680" t="s">
        <v>56</v>
      </c>
      <c r="D9680" t="s">
        <v>73</v>
      </c>
      <c r="E9680" t="s">
        <v>76</v>
      </c>
      <c r="F9680">
        <v>1</v>
      </c>
    </row>
    <row r="9681" spans="1:6" x14ac:dyDescent="0.35">
      <c r="A9681" t="s">
        <v>9760</v>
      </c>
      <c r="B9681">
        <v>2005</v>
      </c>
      <c r="C9681" t="s">
        <v>56</v>
      </c>
      <c r="D9681" t="s">
        <v>73</v>
      </c>
      <c r="E9681" t="s">
        <v>76</v>
      </c>
      <c r="F9681">
        <v>1</v>
      </c>
    </row>
    <row r="9682" spans="1:6" x14ac:dyDescent="0.35">
      <c r="A9682" t="s">
        <v>9761</v>
      </c>
      <c r="B9682">
        <v>2005</v>
      </c>
      <c r="C9682" t="s">
        <v>56</v>
      </c>
      <c r="D9682" t="s">
        <v>73</v>
      </c>
      <c r="E9682" t="s">
        <v>76</v>
      </c>
      <c r="F9682">
        <v>1</v>
      </c>
    </row>
    <row r="9683" spans="1:6" x14ac:dyDescent="0.35">
      <c r="A9683" t="s">
        <v>9762</v>
      </c>
      <c r="B9683">
        <v>2005</v>
      </c>
      <c r="C9683" t="s">
        <v>56</v>
      </c>
      <c r="D9683" t="s">
        <v>73</v>
      </c>
      <c r="E9683" t="s">
        <v>76</v>
      </c>
      <c r="F9683">
        <v>1</v>
      </c>
    </row>
    <row r="9684" spans="1:6" x14ac:dyDescent="0.35">
      <c r="A9684" t="s">
        <v>9763</v>
      </c>
      <c r="B9684">
        <v>2005</v>
      </c>
      <c r="C9684" t="s">
        <v>54</v>
      </c>
      <c r="D9684" t="s">
        <v>73</v>
      </c>
      <c r="E9684" t="s">
        <v>76</v>
      </c>
      <c r="F9684">
        <v>1</v>
      </c>
    </row>
    <row r="9685" spans="1:6" x14ac:dyDescent="0.35">
      <c r="A9685" t="s">
        <v>9764</v>
      </c>
      <c r="B9685">
        <v>2005</v>
      </c>
      <c r="C9685" t="s">
        <v>55</v>
      </c>
      <c r="D9685" t="s">
        <v>73</v>
      </c>
      <c r="E9685" t="s">
        <v>76</v>
      </c>
      <c r="F9685">
        <v>1</v>
      </c>
    </row>
    <row r="9686" spans="1:6" x14ac:dyDescent="0.35">
      <c r="A9686" t="s">
        <v>9765</v>
      </c>
      <c r="B9686">
        <v>2005</v>
      </c>
      <c r="C9686" t="s">
        <v>55</v>
      </c>
      <c r="D9686" t="s">
        <v>73</v>
      </c>
      <c r="E9686" t="s">
        <v>76</v>
      </c>
      <c r="F9686">
        <v>1</v>
      </c>
    </row>
    <row r="9687" spans="1:6" x14ac:dyDescent="0.35">
      <c r="A9687" t="s">
        <v>9766</v>
      </c>
      <c r="B9687">
        <v>2005</v>
      </c>
      <c r="C9687" t="s">
        <v>56</v>
      </c>
      <c r="D9687" t="s">
        <v>73</v>
      </c>
      <c r="E9687" t="s">
        <v>76</v>
      </c>
      <c r="F9687">
        <v>1</v>
      </c>
    </row>
    <row r="9688" spans="1:6" x14ac:dyDescent="0.35">
      <c r="A9688" t="s">
        <v>9767</v>
      </c>
      <c r="B9688">
        <v>2005</v>
      </c>
      <c r="C9688" t="s">
        <v>56</v>
      </c>
      <c r="D9688" t="s">
        <v>117</v>
      </c>
      <c r="E9688" t="s">
        <v>76</v>
      </c>
      <c r="F9688">
        <v>1</v>
      </c>
    </row>
    <row r="9689" spans="1:6" x14ac:dyDescent="0.35">
      <c r="A9689" t="s">
        <v>9768</v>
      </c>
      <c r="B9689">
        <v>2005</v>
      </c>
      <c r="C9689" t="s">
        <v>56</v>
      </c>
      <c r="D9689" t="s">
        <v>73</v>
      </c>
      <c r="E9689" t="s">
        <v>76</v>
      </c>
      <c r="F9689">
        <v>1</v>
      </c>
    </row>
    <row r="9690" spans="1:6" x14ac:dyDescent="0.35">
      <c r="A9690" t="s">
        <v>9769</v>
      </c>
      <c r="B9690">
        <v>2005</v>
      </c>
      <c r="C9690" t="s">
        <v>56</v>
      </c>
      <c r="D9690" t="s">
        <v>117</v>
      </c>
      <c r="E9690" t="s">
        <v>76</v>
      </c>
      <c r="F9690">
        <v>1</v>
      </c>
    </row>
    <row r="9691" spans="1:6" x14ac:dyDescent="0.35">
      <c r="A9691" t="s">
        <v>9770</v>
      </c>
      <c r="B9691">
        <v>2005</v>
      </c>
      <c r="C9691" t="s">
        <v>56</v>
      </c>
      <c r="D9691" t="s">
        <v>73</v>
      </c>
      <c r="E9691" t="s">
        <v>76</v>
      </c>
      <c r="F9691">
        <v>1</v>
      </c>
    </row>
    <row r="9692" spans="1:6" x14ac:dyDescent="0.35">
      <c r="A9692" t="s">
        <v>9771</v>
      </c>
      <c r="B9692">
        <v>2005</v>
      </c>
      <c r="C9692" t="s">
        <v>55</v>
      </c>
      <c r="D9692" t="s">
        <v>73</v>
      </c>
      <c r="E9692" t="s">
        <v>76</v>
      </c>
      <c r="F9692">
        <v>1</v>
      </c>
    </row>
    <row r="9693" spans="1:6" x14ac:dyDescent="0.35">
      <c r="A9693" t="s">
        <v>9772</v>
      </c>
      <c r="B9693">
        <v>2005</v>
      </c>
      <c r="C9693" t="s">
        <v>56</v>
      </c>
      <c r="D9693" t="s">
        <v>73</v>
      </c>
      <c r="E9693" t="s">
        <v>76</v>
      </c>
      <c r="F9693">
        <v>1</v>
      </c>
    </row>
    <row r="9694" spans="1:6" x14ac:dyDescent="0.35">
      <c r="A9694" t="s">
        <v>9773</v>
      </c>
      <c r="B9694">
        <v>2005</v>
      </c>
      <c r="C9694" t="s">
        <v>56</v>
      </c>
      <c r="D9694" t="s">
        <v>73</v>
      </c>
      <c r="E9694" t="s">
        <v>76</v>
      </c>
      <c r="F9694">
        <v>1</v>
      </c>
    </row>
    <row r="9695" spans="1:6" x14ac:dyDescent="0.35">
      <c r="A9695" t="s">
        <v>9774</v>
      </c>
      <c r="B9695">
        <v>2005</v>
      </c>
      <c r="C9695" t="s">
        <v>54</v>
      </c>
      <c r="D9695" t="s">
        <v>73</v>
      </c>
      <c r="E9695" t="s">
        <v>76</v>
      </c>
      <c r="F9695">
        <v>1</v>
      </c>
    </row>
    <row r="9696" spans="1:6" x14ac:dyDescent="0.35">
      <c r="A9696" t="s">
        <v>9775</v>
      </c>
      <c r="B9696">
        <v>2005</v>
      </c>
      <c r="C9696" t="s">
        <v>56</v>
      </c>
      <c r="D9696" t="s">
        <v>73</v>
      </c>
      <c r="E9696" t="s">
        <v>76</v>
      </c>
      <c r="F9696">
        <v>1</v>
      </c>
    </row>
    <row r="9697" spans="1:6" x14ac:dyDescent="0.35">
      <c r="A9697" t="s">
        <v>9776</v>
      </c>
      <c r="B9697">
        <v>2005</v>
      </c>
      <c r="C9697" t="s">
        <v>54</v>
      </c>
      <c r="D9697" t="s">
        <v>73</v>
      </c>
      <c r="E9697" t="s">
        <v>76</v>
      </c>
      <c r="F9697">
        <v>1</v>
      </c>
    </row>
    <row r="9698" spans="1:6" x14ac:dyDescent="0.35">
      <c r="A9698" t="s">
        <v>9777</v>
      </c>
      <c r="B9698">
        <v>2005</v>
      </c>
      <c r="C9698" t="s">
        <v>54</v>
      </c>
      <c r="D9698" t="s">
        <v>73</v>
      </c>
      <c r="E9698" t="s">
        <v>406</v>
      </c>
      <c r="F9698">
        <v>1</v>
      </c>
    </row>
    <row r="9699" spans="1:6" x14ac:dyDescent="0.35">
      <c r="A9699" t="s">
        <v>9778</v>
      </c>
      <c r="B9699">
        <v>2005</v>
      </c>
      <c r="C9699" t="s">
        <v>55</v>
      </c>
      <c r="D9699" t="s">
        <v>73</v>
      </c>
      <c r="E9699" t="s">
        <v>406</v>
      </c>
      <c r="F9699">
        <v>1</v>
      </c>
    </row>
    <row r="9700" spans="1:6" x14ac:dyDescent="0.35">
      <c r="A9700" t="s">
        <v>9779</v>
      </c>
      <c r="B9700">
        <v>2005</v>
      </c>
      <c r="C9700" t="s">
        <v>55</v>
      </c>
      <c r="D9700" t="s">
        <v>117</v>
      </c>
      <c r="E9700" t="s">
        <v>406</v>
      </c>
      <c r="F9700">
        <v>0</v>
      </c>
    </row>
    <row r="9701" spans="1:6" x14ac:dyDescent="0.35">
      <c r="A9701" t="s">
        <v>9780</v>
      </c>
      <c r="B9701">
        <v>2005</v>
      </c>
      <c r="C9701" t="s">
        <v>55</v>
      </c>
      <c r="D9701" t="s">
        <v>117</v>
      </c>
      <c r="E9701" t="s">
        <v>406</v>
      </c>
      <c r="F9701">
        <v>0</v>
      </c>
    </row>
    <row r="9702" spans="1:6" x14ac:dyDescent="0.35">
      <c r="A9702" t="s">
        <v>9781</v>
      </c>
      <c r="B9702">
        <v>2005</v>
      </c>
      <c r="C9702" t="s">
        <v>55</v>
      </c>
      <c r="D9702" t="s">
        <v>73</v>
      </c>
      <c r="E9702" t="s">
        <v>406</v>
      </c>
      <c r="F9702">
        <v>1</v>
      </c>
    </row>
    <row r="9703" spans="1:6" x14ac:dyDescent="0.35">
      <c r="A9703" t="s">
        <v>9782</v>
      </c>
      <c r="B9703">
        <v>2005</v>
      </c>
      <c r="C9703" t="s">
        <v>56</v>
      </c>
      <c r="D9703" t="s">
        <v>117</v>
      </c>
      <c r="E9703" t="s">
        <v>406</v>
      </c>
      <c r="F9703">
        <v>1</v>
      </c>
    </row>
    <row r="9704" spans="1:6" x14ac:dyDescent="0.35">
      <c r="A9704" t="s">
        <v>9783</v>
      </c>
      <c r="B9704">
        <v>2005</v>
      </c>
      <c r="C9704" t="s">
        <v>55</v>
      </c>
      <c r="D9704" t="s">
        <v>117</v>
      </c>
      <c r="E9704" t="s">
        <v>406</v>
      </c>
      <c r="F9704">
        <v>0</v>
      </c>
    </row>
    <row r="9705" spans="1:6" x14ac:dyDescent="0.35">
      <c r="A9705" t="s">
        <v>9784</v>
      </c>
      <c r="B9705">
        <v>2005</v>
      </c>
      <c r="C9705" t="s">
        <v>55</v>
      </c>
      <c r="D9705" t="s">
        <v>117</v>
      </c>
      <c r="E9705" t="s">
        <v>406</v>
      </c>
      <c r="F9705">
        <v>0</v>
      </c>
    </row>
    <row r="9706" spans="1:6" x14ac:dyDescent="0.35">
      <c r="A9706" t="s">
        <v>9785</v>
      </c>
      <c r="B9706">
        <v>2005</v>
      </c>
      <c r="C9706" t="s">
        <v>56</v>
      </c>
      <c r="D9706" t="s">
        <v>73</v>
      </c>
      <c r="E9706" t="s">
        <v>406</v>
      </c>
      <c r="F9706">
        <v>1</v>
      </c>
    </row>
    <row r="9707" spans="1:6" x14ac:dyDescent="0.35">
      <c r="A9707" t="s">
        <v>9786</v>
      </c>
      <c r="B9707">
        <v>2005</v>
      </c>
      <c r="C9707" t="s">
        <v>56</v>
      </c>
      <c r="D9707" t="s">
        <v>73</v>
      </c>
      <c r="E9707" t="s">
        <v>406</v>
      </c>
      <c r="F9707">
        <v>1</v>
      </c>
    </row>
    <row r="9708" spans="1:6" x14ac:dyDescent="0.35">
      <c r="A9708" t="s">
        <v>9787</v>
      </c>
      <c r="B9708">
        <v>2005</v>
      </c>
      <c r="C9708" t="s">
        <v>56</v>
      </c>
      <c r="D9708" t="s">
        <v>117</v>
      </c>
      <c r="E9708" t="s">
        <v>406</v>
      </c>
      <c r="F9708">
        <v>1</v>
      </c>
    </row>
    <row r="9709" spans="1:6" x14ac:dyDescent="0.35">
      <c r="A9709" t="s">
        <v>9788</v>
      </c>
      <c r="B9709">
        <v>2005</v>
      </c>
      <c r="C9709" t="s">
        <v>56</v>
      </c>
      <c r="D9709" t="s">
        <v>73</v>
      </c>
      <c r="E9709" t="s">
        <v>406</v>
      </c>
      <c r="F9709">
        <v>1</v>
      </c>
    </row>
    <row r="9710" spans="1:6" x14ac:dyDescent="0.35">
      <c r="A9710" t="s">
        <v>9789</v>
      </c>
      <c r="B9710">
        <v>2005</v>
      </c>
      <c r="C9710" t="s">
        <v>56</v>
      </c>
      <c r="D9710" t="s">
        <v>117</v>
      </c>
      <c r="E9710" t="s">
        <v>406</v>
      </c>
      <c r="F9710">
        <v>1</v>
      </c>
    </row>
    <row r="9711" spans="1:6" x14ac:dyDescent="0.35">
      <c r="A9711" t="s">
        <v>9790</v>
      </c>
      <c r="B9711">
        <v>2005</v>
      </c>
      <c r="C9711" t="s">
        <v>56</v>
      </c>
      <c r="D9711" t="s">
        <v>73</v>
      </c>
      <c r="E9711" t="s">
        <v>406</v>
      </c>
      <c r="F9711">
        <v>1</v>
      </c>
    </row>
    <row r="9712" spans="1:6" x14ac:dyDescent="0.35">
      <c r="A9712" t="s">
        <v>9791</v>
      </c>
      <c r="B9712">
        <v>2005</v>
      </c>
      <c r="C9712" t="s">
        <v>56</v>
      </c>
      <c r="D9712" t="s">
        <v>73</v>
      </c>
      <c r="E9712" t="s">
        <v>406</v>
      </c>
      <c r="F9712">
        <v>1</v>
      </c>
    </row>
    <row r="9713" spans="1:6" x14ac:dyDescent="0.35">
      <c r="A9713" t="s">
        <v>9792</v>
      </c>
      <c r="B9713">
        <v>2005</v>
      </c>
      <c r="C9713" t="s">
        <v>56</v>
      </c>
      <c r="D9713" t="s">
        <v>117</v>
      </c>
      <c r="E9713" t="s">
        <v>406</v>
      </c>
      <c r="F9713">
        <v>1</v>
      </c>
    </row>
    <row r="9714" spans="1:6" x14ac:dyDescent="0.35">
      <c r="A9714" t="s">
        <v>9793</v>
      </c>
      <c r="B9714">
        <v>2005</v>
      </c>
      <c r="C9714" t="s">
        <v>56</v>
      </c>
      <c r="D9714" t="s">
        <v>73</v>
      </c>
      <c r="E9714" t="s">
        <v>406</v>
      </c>
      <c r="F9714">
        <v>1</v>
      </c>
    </row>
    <row r="9715" spans="1:6" x14ac:dyDescent="0.35">
      <c r="A9715" t="s">
        <v>9794</v>
      </c>
      <c r="B9715">
        <v>2005</v>
      </c>
      <c r="C9715" t="s">
        <v>56</v>
      </c>
      <c r="D9715" t="s">
        <v>73</v>
      </c>
      <c r="E9715" t="s">
        <v>406</v>
      </c>
      <c r="F9715">
        <v>1</v>
      </c>
    </row>
    <row r="9716" spans="1:6" x14ac:dyDescent="0.35">
      <c r="A9716" t="s">
        <v>9795</v>
      </c>
      <c r="B9716">
        <v>2005</v>
      </c>
      <c r="C9716" t="s">
        <v>54</v>
      </c>
      <c r="D9716" t="s">
        <v>73</v>
      </c>
      <c r="E9716" t="s">
        <v>406</v>
      </c>
      <c r="F9716">
        <v>1</v>
      </c>
    </row>
    <row r="9717" spans="1:6" x14ac:dyDescent="0.35">
      <c r="A9717" t="s">
        <v>9796</v>
      </c>
      <c r="B9717">
        <v>2006</v>
      </c>
      <c r="C9717" t="s">
        <v>54</v>
      </c>
      <c r="D9717" t="s">
        <v>73</v>
      </c>
      <c r="E9717" t="s">
        <v>406</v>
      </c>
      <c r="F9717">
        <v>1</v>
      </c>
    </row>
    <row r="9718" spans="1:6" x14ac:dyDescent="0.35">
      <c r="A9718" t="s">
        <v>9797</v>
      </c>
      <c r="B9718">
        <v>2006</v>
      </c>
      <c r="C9718" t="s">
        <v>56</v>
      </c>
      <c r="D9718" t="s">
        <v>73</v>
      </c>
      <c r="E9718" t="s">
        <v>74</v>
      </c>
      <c r="F9718">
        <v>1</v>
      </c>
    </row>
    <row r="9719" spans="1:6" x14ac:dyDescent="0.35">
      <c r="A9719" t="s">
        <v>9798</v>
      </c>
      <c r="B9719">
        <v>2006</v>
      </c>
      <c r="C9719" t="s">
        <v>56</v>
      </c>
      <c r="D9719" t="s">
        <v>117</v>
      </c>
      <c r="E9719" t="s">
        <v>74</v>
      </c>
      <c r="F9719">
        <v>1</v>
      </c>
    </row>
    <row r="9720" spans="1:6" x14ac:dyDescent="0.35">
      <c r="A9720" t="s">
        <v>9799</v>
      </c>
      <c r="B9720">
        <v>2006</v>
      </c>
      <c r="C9720" t="s">
        <v>56</v>
      </c>
      <c r="D9720" t="s">
        <v>117</v>
      </c>
      <c r="E9720" t="s">
        <v>74</v>
      </c>
      <c r="F9720">
        <v>1</v>
      </c>
    </row>
    <row r="9721" spans="1:6" x14ac:dyDescent="0.35">
      <c r="A9721" t="s">
        <v>9800</v>
      </c>
      <c r="B9721">
        <v>2006</v>
      </c>
      <c r="C9721" t="s">
        <v>56</v>
      </c>
      <c r="D9721" t="s">
        <v>117</v>
      </c>
      <c r="E9721" t="s">
        <v>74</v>
      </c>
      <c r="F9721">
        <v>1</v>
      </c>
    </row>
    <row r="9722" spans="1:6" x14ac:dyDescent="0.35">
      <c r="A9722" t="s">
        <v>9801</v>
      </c>
      <c r="B9722">
        <v>2006</v>
      </c>
      <c r="C9722" t="s">
        <v>56</v>
      </c>
      <c r="D9722" t="s">
        <v>73</v>
      </c>
      <c r="E9722" t="s">
        <v>74</v>
      </c>
      <c r="F9722">
        <v>1</v>
      </c>
    </row>
    <row r="9723" spans="1:6" x14ac:dyDescent="0.35">
      <c r="A9723" t="s">
        <v>9802</v>
      </c>
      <c r="B9723">
        <v>2006</v>
      </c>
      <c r="C9723" t="s">
        <v>56</v>
      </c>
      <c r="D9723" t="s">
        <v>117</v>
      </c>
      <c r="E9723" t="s">
        <v>74</v>
      </c>
      <c r="F9723">
        <v>1</v>
      </c>
    </row>
    <row r="9724" spans="1:6" x14ac:dyDescent="0.35">
      <c r="A9724" t="s">
        <v>9803</v>
      </c>
      <c r="B9724">
        <v>2006</v>
      </c>
      <c r="C9724" t="s">
        <v>56</v>
      </c>
      <c r="D9724" t="s">
        <v>117</v>
      </c>
      <c r="E9724" t="s">
        <v>74</v>
      </c>
      <c r="F9724">
        <v>1</v>
      </c>
    </row>
    <row r="9725" spans="1:6" x14ac:dyDescent="0.35">
      <c r="A9725" t="s">
        <v>9804</v>
      </c>
      <c r="B9725">
        <v>2006</v>
      </c>
      <c r="C9725" t="s">
        <v>56</v>
      </c>
      <c r="D9725" t="s">
        <v>73</v>
      </c>
      <c r="E9725" t="s">
        <v>74</v>
      </c>
      <c r="F9725">
        <v>1</v>
      </c>
    </row>
    <row r="9726" spans="1:6" x14ac:dyDescent="0.35">
      <c r="A9726" t="s">
        <v>9805</v>
      </c>
      <c r="B9726">
        <v>2006</v>
      </c>
      <c r="C9726" t="s">
        <v>56</v>
      </c>
      <c r="D9726" t="s">
        <v>441</v>
      </c>
      <c r="E9726" t="s">
        <v>74</v>
      </c>
      <c r="F9726">
        <v>1</v>
      </c>
    </row>
    <row r="9727" spans="1:6" x14ac:dyDescent="0.35">
      <c r="A9727" t="s">
        <v>9806</v>
      </c>
      <c r="B9727">
        <v>2006</v>
      </c>
      <c r="C9727" t="s">
        <v>56</v>
      </c>
      <c r="D9727" t="s">
        <v>73</v>
      </c>
      <c r="E9727" t="s">
        <v>74</v>
      </c>
      <c r="F9727">
        <v>1</v>
      </c>
    </row>
    <row r="9728" spans="1:6" x14ac:dyDescent="0.35">
      <c r="A9728" t="s">
        <v>9807</v>
      </c>
      <c r="B9728">
        <v>2006</v>
      </c>
      <c r="C9728" t="s">
        <v>56</v>
      </c>
      <c r="D9728" t="s">
        <v>73</v>
      </c>
      <c r="E9728" t="s">
        <v>74</v>
      </c>
      <c r="F9728">
        <v>1</v>
      </c>
    </row>
    <row r="9729" spans="1:6" x14ac:dyDescent="0.35">
      <c r="A9729" t="s">
        <v>9808</v>
      </c>
      <c r="B9729">
        <v>2006</v>
      </c>
      <c r="C9729" t="s">
        <v>54</v>
      </c>
      <c r="D9729" t="s">
        <v>73</v>
      </c>
      <c r="E9729" t="s">
        <v>74</v>
      </c>
      <c r="F9729">
        <v>1</v>
      </c>
    </row>
    <row r="9730" spans="1:6" x14ac:dyDescent="0.35">
      <c r="A9730" t="s">
        <v>9809</v>
      </c>
      <c r="B9730">
        <v>2006</v>
      </c>
      <c r="C9730" t="s">
        <v>55</v>
      </c>
      <c r="D9730" t="s">
        <v>73</v>
      </c>
      <c r="E9730" t="s">
        <v>74</v>
      </c>
      <c r="F9730">
        <v>1</v>
      </c>
    </row>
    <row r="9731" spans="1:6" x14ac:dyDescent="0.35">
      <c r="A9731" t="s">
        <v>9810</v>
      </c>
      <c r="B9731">
        <v>2006</v>
      </c>
      <c r="C9731" t="s">
        <v>55</v>
      </c>
      <c r="D9731" t="s">
        <v>73</v>
      </c>
      <c r="E9731" t="s">
        <v>74</v>
      </c>
      <c r="F9731">
        <v>1</v>
      </c>
    </row>
    <row r="9732" spans="1:6" x14ac:dyDescent="0.35">
      <c r="A9732" t="s">
        <v>9811</v>
      </c>
      <c r="B9732">
        <v>2006</v>
      </c>
      <c r="C9732" t="s">
        <v>56</v>
      </c>
      <c r="D9732" t="s">
        <v>117</v>
      </c>
      <c r="E9732" t="s">
        <v>74</v>
      </c>
      <c r="F9732">
        <v>1</v>
      </c>
    </row>
    <row r="9733" spans="1:6" x14ac:dyDescent="0.35">
      <c r="A9733" t="s">
        <v>9812</v>
      </c>
      <c r="B9733">
        <v>2006</v>
      </c>
      <c r="C9733" t="s">
        <v>56</v>
      </c>
      <c r="D9733" t="s">
        <v>73</v>
      </c>
      <c r="E9733" t="s">
        <v>74</v>
      </c>
      <c r="F9733">
        <v>1</v>
      </c>
    </row>
    <row r="9734" spans="1:6" x14ac:dyDescent="0.35">
      <c r="A9734" t="s">
        <v>9813</v>
      </c>
      <c r="B9734">
        <v>2006</v>
      </c>
      <c r="C9734" t="s">
        <v>54</v>
      </c>
      <c r="D9734" t="s">
        <v>73</v>
      </c>
      <c r="E9734" t="s">
        <v>74</v>
      </c>
      <c r="F9734">
        <v>1</v>
      </c>
    </row>
    <row r="9735" spans="1:6" x14ac:dyDescent="0.35">
      <c r="A9735" t="s">
        <v>9814</v>
      </c>
      <c r="B9735">
        <v>2006</v>
      </c>
      <c r="C9735" t="s">
        <v>56</v>
      </c>
      <c r="D9735" t="s">
        <v>117</v>
      </c>
      <c r="E9735" t="s">
        <v>74</v>
      </c>
      <c r="F9735">
        <v>1</v>
      </c>
    </row>
    <row r="9736" spans="1:6" x14ac:dyDescent="0.35">
      <c r="A9736" t="s">
        <v>9815</v>
      </c>
      <c r="B9736">
        <v>2006</v>
      </c>
      <c r="C9736" t="s">
        <v>54</v>
      </c>
      <c r="D9736" t="s">
        <v>73</v>
      </c>
      <c r="E9736" t="s">
        <v>74</v>
      </c>
      <c r="F9736">
        <v>1</v>
      </c>
    </row>
    <row r="9737" spans="1:6" x14ac:dyDescent="0.35">
      <c r="A9737" t="s">
        <v>9816</v>
      </c>
      <c r="B9737">
        <v>2006</v>
      </c>
      <c r="C9737" t="s">
        <v>54</v>
      </c>
      <c r="D9737" t="s">
        <v>73</v>
      </c>
      <c r="E9737" t="s">
        <v>74</v>
      </c>
      <c r="F9737">
        <v>1</v>
      </c>
    </row>
    <row r="9738" spans="1:6" x14ac:dyDescent="0.35">
      <c r="A9738" t="s">
        <v>9817</v>
      </c>
      <c r="B9738">
        <v>2006</v>
      </c>
      <c r="C9738" t="s">
        <v>56</v>
      </c>
      <c r="D9738" t="s">
        <v>73</v>
      </c>
      <c r="E9738" t="s">
        <v>74</v>
      </c>
      <c r="F9738">
        <v>1</v>
      </c>
    </row>
    <row r="9739" spans="1:6" x14ac:dyDescent="0.35">
      <c r="A9739" t="s">
        <v>9818</v>
      </c>
      <c r="B9739">
        <v>2006</v>
      </c>
      <c r="C9739" t="s">
        <v>56</v>
      </c>
      <c r="D9739" t="s">
        <v>117</v>
      </c>
      <c r="E9739" t="s">
        <v>74</v>
      </c>
      <c r="F9739">
        <v>1</v>
      </c>
    </row>
    <row r="9740" spans="1:6" x14ac:dyDescent="0.35">
      <c r="A9740" t="s">
        <v>9819</v>
      </c>
      <c r="B9740">
        <v>2006</v>
      </c>
      <c r="C9740" t="s">
        <v>55</v>
      </c>
      <c r="D9740" t="s">
        <v>73</v>
      </c>
      <c r="E9740" t="s">
        <v>406</v>
      </c>
      <c r="F9740">
        <v>1</v>
      </c>
    </row>
    <row r="9741" spans="1:6" x14ac:dyDescent="0.35">
      <c r="A9741" t="s">
        <v>9820</v>
      </c>
      <c r="B9741">
        <v>2006</v>
      </c>
      <c r="C9741" t="s">
        <v>56</v>
      </c>
      <c r="D9741" t="s">
        <v>73</v>
      </c>
      <c r="E9741" t="s">
        <v>406</v>
      </c>
      <c r="F9741">
        <v>1</v>
      </c>
    </row>
    <row r="9742" spans="1:6" x14ac:dyDescent="0.35">
      <c r="A9742" t="s">
        <v>9821</v>
      </c>
      <c r="B9742">
        <v>2006</v>
      </c>
      <c r="C9742" t="s">
        <v>56</v>
      </c>
      <c r="D9742" t="s">
        <v>117</v>
      </c>
      <c r="E9742" t="s">
        <v>406</v>
      </c>
      <c r="F9742">
        <v>1</v>
      </c>
    </row>
    <row r="9743" spans="1:6" x14ac:dyDescent="0.35">
      <c r="A9743" t="s">
        <v>9822</v>
      </c>
      <c r="B9743">
        <v>2006</v>
      </c>
      <c r="C9743" t="s">
        <v>56</v>
      </c>
      <c r="D9743" t="s">
        <v>73</v>
      </c>
      <c r="E9743" t="s">
        <v>406</v>
      </c>
      <c r="F9743">
        <v>1</v>
      </c>
    </row>
    <row r="9744" spans="1:6" x14ac:dyDescent="0.35">
      <c r="A9744" t="s">
        <v>9823</v>
      </c>
      <c r="B9744">
        <v>2006</v>
      </c>
      <c r="C9744" t="s">
        <v>56</v>
      </c>
      <c r="D9744" t="s">
        <v>117</v>
      </c>
      <c r="E9744" t="s">
        <v>406</v>
      </c>
      <c r="F9744">
        <v>1</v>
      </c>
    </row>
    <row r="9745" spans="1:6" x14ac:dyDescent="0.35">
      <c r="A9745" t="s">
        <v>9824</v>
      </c>
      <c r="B9745">
        <v>2006</v>
      </c>
      <c r="C9745" t="s">
        <v>56</v>
      </c>
      <c r="D9745" t="s">
        <v>73</v>
      </c>
      <c r="E9745" t="s">
        <v>406</v>
      </c>
      <c r="F9745">
        <v>1</v>
      </c>
    </row>
    <row r="9746" spans="1:6" x14ac:dyDescent="0.35">
      <c r="A9746" t="s">
        <v>9825</v>
      </c>
      <c r="B9746">
        <v>2006</v>
      </c>
      <c r="C9746" t="s">
        <v>56</v>
      </c>
      <c r="D9746" t="s">
        <v>73</v>
      </c>
      <c r="E9746" t="s">
        <v>406</v>
      </c>
      <c r="F9746">
        <v>1</v>
      </c>
    </row>
    <row r="9747" spans="1:6" x14ac:dyDescent="0.35">
      <c r="A9747" t="s">
        <v>9826</v>
      </c>
      <c r="B9747">
        <v>2006</v>
      </c>
      <c r="C9747" t="s">
        <v>56</v>
      </c>
      <c r="D9747" t="s">
        <v>117</v>
      </c>
      <c r="E9747" t="s">
        <v>406</v>
      </c>
      <c r="F9747">
        <v>1</v>
      </c>
    </row>
    <row r="9748" spans="1:6" x14ac:dyDescent="0.35">
      <c r="A9748" t="s">
        <v>9827</v>
      </c>
      <c r="B9748">
        <v>2006</v>
      </c>
      <c r="C9748" t="s">
        <v>56</v>
      </c>
      <c r="D9748" t="s">
        <v>73</v>
      </c>
      <c r="E9748" t="s">
        <v>406</v>
      </c>
      <c r="F9748">
        <v>1</v>
      </c>
    </row>
    <row r="9749" spans="1:6" x14ac:dyDescent="0.35">
      <c r="A9749" t="s">
        <v>9828</v>
      </c>
      <c r="B9749">
        <v>2006</v>
      </c>
      <c r="C9749" t="s">
        <v>56</v>
      </c>
      <c r="D9749" t="s">
        <v>73</v>
      </c>
      <c r="E9749" t="s">
        <v>406</v>
      </c>
      <c r="F9749">
        <v>1</v>
      </c>
    </row>
    <row r="9750" spans="1:6" x14ac:dyDescent="0.35">
      <c r="A9750" t="s">
        <v>9829</v>
      </c>
      <c r="B9750">
        <v>2006</v>
      </c>
      <c r="C9750" t="s">
        <v>56</v>
      </c>
      <c r="D9750" t="s">
        <v>73</v>
      </c>
      <c r="E9750" t="s">
        <v>74</v>
      </c>
      <c r="F9750">
        <v>1</v>
      </c>
    </row>
    <row r="9751" spans="1:6" x14ac:dyDescent="0.35">
      <c r="A9751" t="s">
        <v>9830</v>
      </c>
      <c r="B9751">
        <v>2006</v>
      </c>
      <c r="C9751" t="s">
        <v>56</v>
      </c>
      <c r="D9751" t="s">
        <v>73</v>
      </c>
      <c r="E9751" t="s">
        <v>74</v>
      </c>
      <c r="F9751">
        <v>1</v>
      </c>
    </row>
    <row r="9752" spans="1:6" x14ac:dyDescent="0.35">
      <c r="A9752" t="s">
        <v>9831</v>
      </c>
      <c r="B9752">
        <v>2006</v>
      </c>
      <c r="C9752" t="s">
        <v>56</v>
      </c>
      <c r="D9752" t="s">
        <v>117</v>
      </c>
      <c r="E9752" t="s">
        <v>74</v>
      </c>
      <c r="F9752">
        <v>1</v>
      </c>
    </row>
    <row r="9753" spans="1:6" x14ac:dyDescent="0.35">
      <c r="A9753" t="s">
        <v>9832</v>
      </c>
      <c r="B9753">
        <v>2006</v>
      </c>
      <c r="C9753" t="s">
        <v>56</v>
      </c>
      <c r="D9753" t="s">
        <v>73</v>
      </c>
      <c r="E9753" t="s">
        <v>74</v>
      </c>
      <c r="F9753">
        <v>1</v>
      </c>
    </row>
    <row r="9754" spans="1:6" x14ac:dyDescent="0.35">
      <c r="A9754" t="s">
        <v>9833</v>
      </c>
      <c r="B9754">
        <v>2006</v>
      </c>
      <c r="C9754" t="s">
        <v>56</v>
      </c>
      <c r="D9754" t="s">
        <v>73</v>
      </c>
      <c r="E9754" t="s">
        <v>74</v>
      </c>
      <c r="F9754">
        <v>1</v>
      </c>
    </row>
    <row r="9755" spans="1:6" x14ac:dyDescent="0.35">
      <c r="A9755" t="s">
        <v>9834</v>
      </c>
      <c r="B9755">
        <v>2006</v>
      </c>
      <c r="C9755" t="s">
        <v>56</v>
      </c>
      <c r="D9755" t="s">
        <v>73</v>
      </c>
      <c r="E9755" t="s">
        <v>406</v>
      </c>
      <c r="F9755">
        <v>1</v>
      </c>
    </row>
    <row r="9756" spans="1:6" x14ac:dyDescent="0.35">
      <c r="A9756" t="s">
        <v>9835</v>
      </c>
      <c r="B9756">
        <v>2006</v>
      </c>
      <c r="C9756" t="s">
        <v>56</v>
      </c>
      <c r="D9756" t="s">
        <v>117</v>
      </c>
      <c r="E9756" t="s">
        <v>406</v>
      </c>
      <c r="F9756">
        <v>1</v>
      </c>
    </row>
    <row r="9757" spans="1:6" x14ac:dyDescent="0.35">
      <c r="A9757" t="s">
        <v>9836</v>
      </c>
      <c r="B9757">
        <v>2006</v>
      </c>
      <c r="C9757" t="s">
        <v>56</v>
      </c>
      <c r="D9757" t="s">
        <v>117</v>
      </c>
      <c r="E9757" t="s">
        <v>406</v>
      </c>
      <c r="F9757">
        <v>1</v>
      </c>
    </row>
    <row r="9758" spans="1:6" x14ac:dyDescent="0.35">
      <c r="A9758" t="s">
        <v>9837</v>
      </c>
      <c r="B9758">
        <v>2006</v>
      </c>
      <c r="C9758" t="s">
        <v>56</v>
      </c>
      <c r="D9758" t="s">
        <v>117</v>
      </c>
      <c r="E9758" t="s">
        <v>406</v>
      </c>
      <c r="F9758">
        <v>1</v>
      </c>
    </row>
    <row r="9759" spans="1:6" x14ac:dyDescent="0.35">
      <c r="A9759" t="s">
        <v>9838</v>
      </c>
      <c r="B9759">
        <v>2006</v>
      </c>
      <c r="C9759" t="s">
        <v>56</v>
      </c>
      <c r="D9759" t="s">
        <v>117</v>
      </c>
      <c r="E9759" t="s">
        <v>406</v>
      </c>
      <c r="F9759">
        <v>1</v>
      </c>
    </row>
    <row r="9760" spans="1:6" x14ac:dyDescent="0.35">
      <c r="A9760" t="s">
        <v>9839</v>
      </c>
      <c r="B9760">
        <v>2006</v>
      </c>
      <c r="C9760" t="s">
        <v>56</v>
      </c>
      <c r="D9760" t="s">
        <v>117</v>
      </c>
      <c r="E9760" t="s">
        <v>406</v>
      </c>
      <c r="F9760">
        <v>1</v>
      </c>
    </row>
    <row r="9761" spans="1:6" x14ac:dyDescent="0.35">
      <c r="A9761" t="s">
        <v>9840</v>
      </c>
      <c r="B9761">
        <v>2006</v>
      </c>
      <c r="C9761" t="s">
        <v>56</v>
      </c>
      <c r="D9761" t="s">
        <v>117</v>
      </c>
      <c r="E9761" t="s">
        <v>406</v>
      </c>
      <c r="F9761">
        <v>1</v>
      </c>
    </row>
    <row r="9762" spans="1:6" x14ac:dyDescent="0.35">
      <c r="A9762" t="s">
        <v>9841</v>
      </c>
      <c r="B9762">
        <v>2006</v>
      </c>
      <c r="C9762" t="s">
        <v>56</v>
      </c>
      <c r="D9762" t="s">
        <v>73</v>
      </c>
      <c r="E9762" t="s">
        <v>406</v>
      </c>
      <c r="F9762">
        <v>1</v>
      </c>
    </row>
    <row r="9763" spans="1:6" x14ac:dyDescent="0.35">
      <c r="A9763" t="s">
        <v>9842</v>
      </c>
      <c r="B9763">
        <v>2006</v>
      </c>
      <c r="C9763" t="s">
        <v>56</v>
      </c>
      <c r="D9763" t="s">
        <v>117</v>
      </c>
      <c r="E9763" t="s">
        <v>406</v>
      </c>
      <c r="F9763">
        <v>1</v>
      </c>
    </row>
    <row r="9764" spans="1:6" x14ac:dyDescent="0.35">
      <c r="A9764" t="s">
        <v>9843</v>
      </c>
      <c r="B9764">
        <v>2006</v>
      </c>
      <c r="C9764" t="s">
        <v>56</v>
      </c>
      <c r="D9764" t="s">
        <v>117</v>
      </c>
      <c r="E9764" t="s">
        <v>406</v>
      </c>
      <c r="F9764">
        <v>1</v>
      </c>
    </row>
    <row r="9765" spans="1:6" x14ac:dyDescent="0.35">
      <c r="A9765" t="s">
        <v>9844</v>
      </c>
      <c r="B9765">
        <v>2006</v>
      </c>
      <c r="C9765" t="s">
        <v>56</v>
      </c>
      <c r="D9765" t="s">
        <v>73</v>
      </c>
      <c r="E9765" t="s">
        <v>406</v>
      </c>
      <c r="F9765">
        <v>1</v>
      </c>
    </row>
    <row r="9766" spans="1:6" x14ac:dyDescent="0.35">
      <c r="A9766" t="s">
        <v>9845</v>
      </c>
      <c r="B9766">
        <v>2006</v>
      </c>
      <c r="C9766" t="s">
        <v>56</v>
      </c>
      <c r="D9766" t="s">
        <v>117</v>
      </c>
      <c r="E9766" t="s">
        <v>406</v>
      </c>
      <c r="F9766">
        <v>1</v>
      </c>
    </row>
    <row r="9767" spans="1:6" x14ac:dyDescent="0.35">
      <c r="A9767" t="s">
        <v>9846</v>
      </c>
      <c r="B9767">
        <v>2006</v>
      </c>
      <c r="C9767" t="s">
        <v>54</v>
      </c>
      <c r="D9767" t="s">
        <v>73</v>
      </c>
      <c r="E9767" t="s">
        <v>406</v>
      </c>
      <c r="F9767">
        <v>1</v>
      </c>
    </row>
    <row r="9768" spans="1:6" x14ac:dyDescent="0.35">
      <c r="A9768" t="s">
        <v>9847</v>
      </c>
      <c r="B9768">
        <v>2006</v>
      </c>
      <c r="C9768" t="s">
        <v>56</v>
      </c>
      <c r="D9768" t="s">
        <v>73</v>
      </c>
      <c r="E9768" t="s">
        <v>74</v>
      </c>
      <c r="F9768">
        <v>1</v>
      </c>
    </row>
    <row r="9769" spans="1:6" x14ac:dyDescent="0.35">
      <c r="A9769" t="s">
        <v>9848</v>
      </c>
      <c r="B9769">
        <v>2006</v>
      </c>
      <c r="C9769" t="s">
        <v>54</v>
      </c>
      <c r="D9769" t="s">
        <v>73</v>
      </c>
      <c r="E9769" t="s">
        <v>484</v>
      </c>
      <c r="F9769">
        <v>1</v>
      </c>
    </row>
    <row r="9770" spans="1:6" x14ac:dyDescent="0.35">
      <c r="A9770" t="s">
        <v>9849</v>
      </c>
      <c r="B9770">
        <v>2006</v>
      </c>
      <c r="C9770" t="s">
        <v>56</v>
      </c>
      <c r="D9770" t="s">
        <v>117</v>
      </c>
      <c r="E9770" t="s">
        <v>406</v>
      </c>
      <c r="F9770">
        <v>1</v>
      </c>
    </row>
    <row r="9771" spans="1:6" x14ac:dyDescent="0.35">
      <c r="A9771" t="s">
        <v>9850</v>
      </c>
      <c r="B9771">
        <v>2006</v>
      </c>
      <c r="C9771" t="s">
        <v>56</v>
      </c>
      <c r="D9771" t="s">
        <v>73</v>
      </c>
      <c r="E9771" t="s">
        <v>406</v>
      </c>
      <c r="F9771">
        <v>1</v>
      </c>
    </row>
    <row r="9772" spans="1:6" x14ac:dyDescent="0.35">
      <c r="A9772" t="s">
        <v>9851</v>
      </c>
      <c r="B9772">
        <v>2006</v>
      </c>
      <c r="C9772" t="s">
        <v>56</v>
      </c>
      <c r="D9772" t="s">
        <v>117</v>
      </c>
      <c r="E9772" t="s">
        <v>406</v>
      </c>
      <c r="F9772">
        <v>1</v>
      </c>
    </row>
    <row r="9773" spans="1:6" x14ac:dyDescent="0.35">
      <c r="A9773" t="s">
        <v>9852</v>
      </c>
      <c r="B9773">
        <v>2006</v>
      </c>
      <c r="C9773" t="s">
        <v>56</v>
      </c>
      <c r="D9773" t="s">
        <v>73</v>
      </c>
      <c r="E9773" t="s">
        <v>406</v>
      </c>
      <c r="F9773">
        <v>1</v>
      </c>
    </row>
    <row r="9774" spans="1:6" x14ac:dyDescent="0.35">
      <c r="A9774" t="s">
        <v>9853</v>
      </c>
      <c r="B9774">
        <v>2006</v>
      </c>
      <c r="C9774" t="s">
        <v>56</v>
      </c>
      <c r="D9774" t="s">
        <v>117</v>
      </c>
      <c r="E9774" t="s">
        <v>406</v>
      </c>
      <c r="F9774">
        <v>1</v>
      </c>
    </row>
    <row r="9775" spans="1:6" x14ac:dyDescent="0.35">
      <c r="A9775" t="s">
        <v>9854</v>
      </c>
      <c r="B9775">
        <v>2006</v>
      </c>
      <c r="C9775" t="s">
        <v>56</v>
      </c>
      <c r="D9775" t="s">
        <v>73</v>
      </c>
      <c r="E9775" t="s">
        <v>406</v>
      </c>
      <c r="F9775">
        <v>1</v>
      </c>
    </row>
    <row r="9776" spans="1:6" x14ac:dyDescent="0.35">
      <c r="A9776" t="s">
        <v>9855</v>
      </c>
      <c r="B9776">
        <v>2006</v>
      </c>
      <c r="C9776" t="s">
        <v>56</v>
      </c>
      <c r="D9776" t="s">
        <v>73</v>
      </c>
      <c r="E9776" t="s">
        <v>406</v>
      </c>
      <c r="F9776">
        <v>1</v>
      </c>
    </row>
    <row r="9777" spans="1:6" x14ac:dyDescent="0.35">
      <c r="A9777" t="s">
        <v>9856</v>
      </c>
      <c r="B9777">
        <v>2006</v>
      </c>
      <c r="C9777" t="s">
        <v>56</v>
      </c>
      <c r="D9777" t="s">
        <v>73</v>
      </c>
      <c r="E9777" t="s">
        <v>406</v>
      </c>
      <c r="F9777">
        <v>1</v>
      </c>
    </row>
    <row r="9778" spans="1:6" x14ac:dyDescent="0.35">
      <c r="A9778" t="s">
        <v>9857</v>
      </c>
      <c r="B9778">
        <v>2006</v>
      </c>
      <c r="C9778" t="s">
        <v>54</v>
      </c>
      <c r="D9778" t="s">
        <v>73</v>
      </c>
      <c r="E9778" t="s">
        <v>406</v>
      </c>
      <c r="F9778">
        <v>1</v>
      </c>
    </row>
    <row r="9779" spans="1:6" x14ac:dyDescent="0.35">
      <c r="A9779" t="s">
        <v>9858</v>
      </c>
      <c r="B9779">
        <v>2006</v>
      </c>
      <c r="C9779" t="s">
        <v>54</v>
      </c>
      <c r="D9779" t="s">
        <v>117</v>
      </c>
      <c r="E9779" t="s">
        <v>406</v>
      </c>
      <c r="F9779">
        <v>0</v>
      </c>
    </row>
    <row r="9780" spans="1:6" x14ac:dyDescent="0.35">
      <c r="A9780" t="s">
        <v>9859</v>
      </c>
      <c r="B9780">
        <v>2006</v>
      </c>
      <c r="C9780" t="s">
        <v>56</v>
      </c>
      <c r="D9780" t="s">
        <v>73</v>
      </c>
      <c r="E9780" t="s">
        <v>406</v>
      </c>
      <c r="F9780">
        <v>1</v>
      </c>
    </row>
    <row r="9781" spans="1:6" x14ac:dyDescent="0.35">
      <c r="A9781" t="s">
        <v>9860</v>
      </c>
      <c r="B9781">
        <v>2006</v>
      </c>
      <c r="C9781" t="s">
        <v>56</v>
      </c>
      <c r="D9781" t="s">
        <v>117</v>
      </c>
      <c r="E9781" t="s">
        <v>406</v>
      </c>
      <c r="F9781">
        <v>1</v>
      </c>
    </row>
    <row r="9782" spans="1:6" x14ac:dyDescent="0.35">
      <c r="A9782" t="s">
        <v>9861</v>
      </c>
      <c r="B9782">
        <v>2006</v>
      </c>
      <c r="C9782" t="s">
        <v>56</v>
      </c>
      <c r="D9782" t="s">
        <v>117</v>
      </c>
      <c r="E9782" t="s">
        <v>406</v>
      </c>
      <c r="F9782">
        <v>1</v>
      </c>
    </row>
    <row r="9783" spans="1:6" x14ac:dyDescent="0.35">
      <c r="A9783" t="s">
        <v>9862</v>
      </c>
      <c r="B9783">
        <v>2006</v>
      </c>
      <c r="C9783" t="s">
        <v>55</v>
      </c>
      <c r="D9783" t="s">
        <v>73</v>
      </c>
      <c r="E9783" t="s">
        <v>406</v>
      </c>
      <c r="F9783">
        <v>1</v>
      </c>
    </row>
    <row r="9784" spans="1:6" x14ac:dyDescent="0.35">
      <c r="A9784" t="s">
        <v>9863</v>
      </c>
      <c r="B9784">
        <v>2006</v>
      </c>
      <c r="C9784" t="s">
        <v>55</v>
      </c>
      <c r="D9784" t="s">
        <v>117</v>
      </c>
      <c r="E9784" t="s">
        <v>406</v>
      </c>
      <c r="F9784">
        <v>0</v>
      </c>
    </row>
    <row r="9785" spans="1:6" x14ac:dyDescent="0.35">
      <c r="A9785" t="s">
        <v>9864</v>
      </c>
      <c r="B9785">
        <v>2006</v>
      </c>
      <c r="C9785" t="s">
        <v>56</v>
      </c>
      <c r="D9785" t="s">
        <v>73</v>
      </c>
      <c r="E9785" t="s">
        <v>74</v>
      </c>
      <c r="F9785">
        <v>1</v>
      </c>
    </row>
    <row r="9786" spans="1:6" x14ac:dyDescent="0.35">
      <c r="A9786" t="s">
        <v>9865</v>
      </c>
      <c r="B9786">
        <v>2006</v>
      </c>
      <c r="C9786" t="s">
        <v>56</v>
      </c>
      <c r="D9786" t="s">
        <v>117</v>
      </c>
      <c r="E9786" t="s">
        <v>74</v>
      </c>
      <c r="F9786">
        <v>1</v>
      </c>
    </row>
    <row r="9787" spans="1:6" x14ac:dyDescent="0.35">
      <c r="A9787" t="s">
        <v>9866</v>
      </c>
      <c r="B9787">
        <v>2006</v>
      </c>
      <c r="C9787" t="s">
        <v>56</v>
      </c>
      <c r="D9787" t="s">
        <v>73</v>
      </c>
      <c r="E9787" t="s">
        <v>74</v>
      </c>
      <c r="F9787">
        <v>1</v>
      </c>
    </row>
    <row r="9788" spans="1:6" x14ac:dyDescent="0.35">
      <c r="A9788" t="s">
        <v>9867</v>
      </c>
      <c r="B9788">
        <v>2006</v>
      </c>
      <c r="C9788" t="s">
        <v>56</v>
      </c>
      <c r="D9788" t="s">
        <v>117</v>
      </c>
      <c r="E9788" t="s">
        <v>74</v>
      </c>
      <c r="F9788">
        <v>1</v>
      </c>
    </row>
    <row r="9789" spans="1:6" x14ac:dyDescent="0.35">
      <c r="A9789" t="s">
        <v>9868</v>
      </c>
      <c r="B9789">
        <v>2006</v>
      </c>
      <c r="C9789" t="s">
        <v>56</v>
      </c>
      <c r="D9789" t="s">
        <v>117</v>
      </c>
      <c r="E9789" t="s">
        <v>74</v>
      </c>
      <c r="F9789">
        <v>1</v>
      </c>
    </row>
    <row r="9790" spans="1:6" x14ac:dyDescent="0.35">
      <c r="A9790" t="s">
        <v>9869</v>
      </c>
      <c r="B9790">
        <v>2006</v>
      </c>
      <c r="C9790" t="s">
        <v>56</v>
      </c>
      <c r="D9790" t="s">
        <v>73</v>
      </c>
      <c r="E9790" t="s">
        <v>74</v>
      </c>
      <c r="F9790">
        <v>1</v>
      </c>
    </row>
    <row r="9791" spans="1:6" x14ac:dyDescent="0.35">
      <c r="A9791" t="s">
        <v>9870</v>
      </c>
      <c r="B9791">
        <v>2006</v>
      </c>
      <c r="C9791" t="s">
        <v>56</v>
      </c>
      <c r="D9791" t="s">
        <v>117</v>
      </c>
      <c r="E9791" t="s">
        <v>74</v>
      </c>
      <c r="F9791">
        <v>1</v>
      </c>
    </row>
    <row r="9792" spans="1:6" x14ac:dyDescent="0.35">
      <c r="A9792" t="s">
        <v>9871</v>
      </c>
      <c r="B9792">
        <v>2006</v>
      </c>
      <c r="C9792" t="s">
        <v>56</v>
      </c>
      <c r="D9792" t="s">
        <v>117</v>
      </c>
      <c r="E9792" t="s">
        <v>74</v>
      </c>
      <c r="F9792">
        <v>1</v>
      </c>
    </row>
    <row r="9793" spans="1:6" x14ac:dyDescent="0.35">
      <c r="A9793" t="s">
        <v>9872</v>
      </c>
      <c r="B9793">
        <v>2006</v>
      </c>
      <c r="C9793" t="s">
        <v>56</v>
      </c>
      <c r="D9793" t="s">
        <v>117</v>
      </c>
      <c r="E9793" t="s">
        <v>74</v>
      </c>
      <c r="F9793">
        <v>1</v>
      </c>
    </row>
    <row r="9794" spans="1:6" x14ac:dyDescent="0.35">
      <c r="A9794" t="s">
        <v>9873</v>
      </c>
      <c r="B9794">
        <v>2006</v>
      </c>
      <c r="C9794" t="s">
        <v>56</v>
      </c>
      <c r="D9794" t="s">
        <v>117</v>
      </c>
      <c r="E9794" t="s">
        <v>74</v>
      </c>
      <c r="F9794">
        <v>1</v>
      </c>
    </row>
    <row r="9795" spans="1:6" x14ac:dyDescent="0.35">
      <c r="A9795" t="s">
        <v>9874</v>
      </c>
      <c r="B9795">
        <v>2006</v>
      </c>
      <c r="C9795" t="s">
        <v>56</v>
      </c>
      <c r="D9795" t="s">
        <v>73</v>
      </c>
      <c r="E9795" t="s">
        <v>74</v>
      </c>
      <c r="F9795">
        <v>1</v>
      </c>
    </row>
    <row r="9796" spans="1:6" x14ac:dyDescent="0.35">
      <c r="A9796" t="s">
        <v>9875</v>
      </c>
      <c r="B9796">
        <v>2006</v>
      </c>
      <c r="C9796" t="s">
        <v>56</v>
      </c>
      <c r="D9796" t="s">
        <v>73</v>
      </c>
      <c r="E9796" t="s">
        <v>74</v>
      </c>
      <c r="F9796">
        <v>1</v>
      </c>
    </row>
    <row r="9797" spans="1:6" x14ac:dyDescent="0.35">
      <c r="A9797" t="s">
        <v>9876</v>
      </c>
      <c r="B9797">
        <v>2006</v>
      </c>
      <c r="C9797" t="s">
        <v>56</v>
      </c>
      <c r="D9797" t="s">
        <v>73</v>
      </c>
      <c r="E9797" t="s">
        <v>74</v>
      </c>
      <c r="F9797">
        <v>1</v>
      </c>
    </row>
    <row r="9798" spans="1:6" x14ac:dyDescent="0.35">
      <c r="A9798" t="s">
        <v>9877</v>
      </c>
      <c r="B9798">
        <v>2006</v>
      </c>
      <c r="C9798" t="s">
        <v>56</v>
      </c>
      <c r="D9798" t="s">
        <v>117</v>
      </c>
      <c r="E9798" t="s">
        <v>74</v>
      </c>
      <c r="F9798">
        <v>1</v>
      </c>
    </row>
    <row r="9799" spans="1:6" x14ac:dyDescent="0.35">
      <c r="A9799" t="s">
        <v>9878</v>
      </c>
      <c r="B9799">
        <v>2006</v>
      </c>
      <c r="C9799" t="s">
        <v>56</v>
      </c>
      <c r="D9799" t="s">
        <v>117</v>
      </c>
      <c r="E9799" t="s">
        <v>74</v>
      </c>
      <c r="F9799">
        <v>1</v>
      </c>
    </row>
    <row r="9800" spans="1:6" x14ac:dyDescent="0.35">
      <c r="A9800" t="s">
        <v>9879</v>
      </c>
      <c r="B9800">
        <v>2006</v>
      </c>
      <c r="C9800" t="s">
        <v>56</v>
      </c>
      <c r="D9800" t="s">
        <v>117</v>
      </c>
      <c r="E9800" t="s">
        <v>74</v>
      </c>
      <c r="F9800">
        <v>1</v>
      </c>
    </row>
    <row r="9801" spans="1:6" x14ac:dyDescent="0.35">
      <c r="A9801" t="s">
        <v>9880</v>
      </c>
      <c r="B9801">
        <v>2006</v>
      </c>
      <c r="C9801" t="s">
        <v>56</v>
      </c>
      <c r="D9801" t="s">
        <v>73</v>
      </c>
      <c r="E9801" t="s">
        <v>406</v>
      </c>
      <c r="F9801">
        <v>1</v>
      </c>
    </row>
    <row r="9802" spans="1:6" x14ac:dyDescent="0.35">
      <c r="A9802" t="s">
        <v>9881</v>
      </c>
      <c r="B9802">
        <v>2006</v>
      </c>
      <c r="C9802" t="s">
        <v>56</v>
      </c>
      <c r="D9802" t="s">
        <v>73</v>
      </c>
      <c r="E9802" t="s">
        <v>406</v>
      </c>
      <c r="F9802">
        <v>1</v>
      </c>
    </row>
    <row r="9803" spans="1:6" x14ac:dyDescent="0.35">
      <c r="A9803" t="s">
        <v>9882</v>
      </c>
      <c r="B9803">
        <v>2006</v>
      </c>
      <c r="C9803" t="s">
        <v>56</v>
      </c>
      <c r="D9803" t="s">
        <v>73</v>
      </c>
      <c r="E9803" t="s">
        <v>406</v>
      </c>
      <c r="F9803">
        <v>1</v>
      </c>
    </row>
    <row r="9804" spans="1:6" x14ac:dyDescent="0.35">
      <c r="A9804" t="s">
        <v>9883</v>
      </c>
      <c r="B9804">
        <v>2006</v>
      </c>
      <c r="C9804" t="s">
        <v>55</v>
      </c>
      <c r="D9804" t="s">
        <v>73</v>
      </c>
      <c r="E9804" t="s">
        <v>406</v>
      </c>
      <c r="F9804">
        <v>1</v>
      </c>
    </row>
    <row r="9805" spans="1:6" x14ac:dyDescent="0.35">
      <c r="A9805" t="s">
        <v>9884</v>
      </c>
      <c r="B9805">
        <v>2006</v>
      </c>
      <c r="C9805" t="s">
        <v>55</v>
      </c>
      <c r="D9805" t="s">
        <v>73</v>
      </c>
      <c r="E9805" t="s">
        <v>406</v>
      </c>
      <c r="F9805">
        <v>1</v>
      </c>
    </row>
    <row r="9806" spans="1:6" x14ac:dyDescent="0.35">
      <c r="A9806" t="s">
        <v>9885</v>
      </c>
      <c r="B9806">
        <v>2006</v>
      </c>
      <c r="C9806" t="s">
        <v>56</v>
      </c>
      <c r="D9806" t="s">
        <v>73</v>
      </c>
      <c r="E9806" t="s">
        <v>406</v>
      </c>
      <c r="F9806">
        <v>1</v>
      </c>
    </row>
    <row r="9807" spans="1:6" x14ac:dyDescent="0.35">
      <c r="A9807" t="s">
        <v>9886</v>
      </c>
      <c r="B9807">
        <v>2006</v>
      </c>
      <c r="C9807" t="s">
        <v>54</v>
      </c>
      <c r="D9807" t="s">
        <v>73</v>
      </c>
      <c r="E9807" t="s">
        <v>74</v>
      </c>
      <c r="F9807">
        <v>1</v>
      </c>
    </row>
    <row r="9808" spans="1:6" x14ac:dyDescent="0.35">
      <c r="A9808" t="s">
        <v>9887</v>
      </c>
      <c r="B9808">
        <v>2006</v>
      </c>
      <c r="C9808" t="s">
        <v>54</v>
      </c>
      <c r="D9808" t="s">
        <v>73</v>
      </c>
      <c r="E9808" t="s">
        <v>74</v>
      </c>
      <c r="F9808">
        <v>1</v>
      </c>
    </row>
    <row r="9809" spans="1:6" x14ac:dyDescent="0.35">
      <c r="A9809" t="s">
        <v>9888</v>
      </c>
      <c r="B9809">
        <v>2006</v>
      </c>
      <c r="C9809" t="s">
        <v>54</v>
      </c>
      <c r="D9809" t="s">
        <v>117</v>
      </c>
      <c r="E9809" t="s">
        <v>74</v>
      </c>
      <c r="F9809">
        <v>0</v>
      </c>
    </row>
    <row r="9810" spans="1:6" x14ac:dyDescent="0.35">
      <c r="A9810" t="s">
        <v>9889</v>
      </c>
      <c r="B9810">
        <v>2006</v>
      </c>
      <c r="C9810" t="s">
        <v>54</v>
      </c>
      <c r="D9810" t="s">
        <v>117</v>
      </c>
      <c r="E9810" t="s">
        <v>74</v>
      </c>
      <c r="F9810">
        <v>0</v>
      </c>
    </row>
    <row r="9811" spans="1:6" x14ac:dyDescent="0.35">
      <c r="A9811" t="s">
        <v>9890</v>
      </c>
      <c r="B9811">
        <v>2006</v>
      </c>
      <c r="C9811" t="s">
        <v>54</v>
      </c>
      <c r="D9811" t="s">
        <v>73</v>
      </c>
      <c r="E9811" t="s">
        <v>74</v>
      </c>
      <c r="F9811">
        <v>1</v>
      </c>
    </row>
    <row r="9812" spans="1:6" x14ac:dyDescent="0.35">
      <c r="A9812" t="s">
        <v>9891</v>
      </c>
      <c r="B9812">
        <v>2006</v>
      </c>
      <c r="C9812" t="s">
        <v>56</v>
      </c>
      <c r="D9812" t="s">
        <v>73</v>
      </c>
      <c r="E9812" t="s">
        <v>74</v>
      </c>
      <c r="F9812">
        <v>1</v>
      </c>
    </row>
    <row r="9813" spans="1:6" x14ac:dyDescent="0.35">
      <c r="A9813" t="s">
        <v>9892</v>
      </c>
      <c r="B9813">
        <v>2006</v>
      </c>
      <c r="C9813" t="s">
        <v>56</v>
      </c>
      <c r="D9813" t="s">
        <v>73</v>
      </c>
      <c r="E9813" t="s">
        <v>74</v>
      </c>
      <c r="F9813">
        <v>1</v>
      </c>
    </row>
    <row r="9814" spans="1:6" x14ac:dyDescent="0.35">
      <c r="A9814" t="s">
        <v>9893</v>
      </c>
      <c r="B9814">
        <v>2006</v>
      </c>
      <c r="C9814" t="s">
        <v>56</v>
      </c>
      <c r="D9814" t="s">
        <v>73</v>
      </c>
      <c r="E9814" t="s">
        <v>74</v>
      </c>
      <c r="F9814">
        <v>1</v>
      </c>
    </row>
    <row r="9815" spans="1:6" x14ac:dyDescent="0.35">
      <c r="A9815" t="s">
        <v>9894</v>
      </c>
      <c r="B9815">
        <v>2006</v>
      </c>
      <c r="C9815" t="s">
        <v>56</v>
      </c>
      <c r="D9815" t="s">
        <v>73</v>
      </c>
      <c r="E9815" t="s">
        <v>74</v>
      </c>
      <c r="F9815">
        <v>1</v>
      </c>
    </row>
    <row r="9816" spans="1:6" x14ac:dyDescent="0.35">
      <c r="A9816" t="s">
        <v>9895</v>
      </c>
      <c r="B9816">
        <v>2006</v>
      </c>
      <c r="C9816" t="s">
        <v>56</v>
      </c>
      <c r="D9816" t="s">
        <v>73</v>
      </c>
      <c r="E9816" t="s">
        <v>74</v>
      </c>
      <c r="F9816">
        <v>1</v>
      </c>
    </row>
    <row r="9817" spans="1:6" x14ac:dyDescent="0.35">
      <c r="A9817" t="s">
        <v>9896</v>
      </c>
      <c r="B9817">
        <v>2006</v>
      </c>
      <c r="C9817" t="s">
        <v>56</v>
      </c>
      <c r="D9817" t="s">
        <v>73</v>
      </c>
      <c r="E9817" t="s">
        <v>74</v>
      </c>
      <c r="F9817">
        <v>1</v>
      </c>
    </row>
    <row r="9818" spans="1:6" x14ac:dyDescent="0.35">
      <c r="A9818" t="s">
        <v>9897</v>
      </c>
      <c r="B9818">
        <v>2006</v>
      </c>
      <c r="C9818" t="s">
        <v>56</v>
      </c>
      <c r="D9818" t="s">
        <v>73</v>
      </c>
      <c r="E9818" t="s">
        <v>74</v>
      </c>
      <c r="F9818">
        <v>1</v>
      </c>
    </row>
    <row r="9819" spans="1:6" x14ac:dyDescent="0.35">
      <c r="A9819" t="s">
        <v>9898</v>
      </c>
      <c r="B9819">
        <v>2006</v>
      </c>
      <c r="C9819" t="s">
        <v>56</v>
      </c>
      <c r="D9819" t="s">
        <v>73</v>
      </c>
      <c r="E9819" t="s">
        <v>74</v>
      </c>
      <c r="F9819">
        <v>1</v>
      </c>
    </row>
    <row r="9820" spans="1:6" x14ac:dyDescent="0.35">
      <c r="A9820" t="s">
        <v>9899</v>
      </c>
      <c r="B9820">
        <v>2006</v>
      </c>
      <c r="C9820" t="s">
        <v>56</v>
      </c>
      <c r="D9820" t="s">
        <v>73</v>
      </c>
      <c r="E9820" t="s">
        <v>74</v>
      </c>
      <c r="F9820">
        <v>1</v>
      </c>
    </row>
    <row r="9821" spans="1:6" x14ac:dyDescent="0.35">
      <c r="A9821" t="s">
        <v>9900</v>
      </c>
      <c r="B9821">
        <v>2006</v>
      </c>
      <c r="C9821" t="s">
        <v>56</v>
      </c>
      <c r="D9821" t="s">
        <v>73</v>
      </c>
      <c r="E9821" t="s">
        <v>74</v>
      </c>
      <c r="F9821">
        <v>1</v>
      </c>
    </row>
    <row r="9822" spans="1:6" x14ac:dyDescent="0.35">
      <c r="A9822" t="s">
        <v>9901</v>
      </c>
      <c r="B9822">
        <v>2006</v>
      </c>
      <c r="C9822" t="s">
        <v>56</v>
      </c>
      <c r="D9822" t="s">
        <v>73</v>
      </c>
      <c r="E9822" t="s">
        <v>74</v>
      </c>
      <c r="F9822">
        <v>1</v>
      </c>
    </row>
    <row r="9823" spans="1:6" x14ac:dyDescent="0.35">
      <c r="A9823" t="s">
        <v>9902</v>
      </c>
      <c r="B9823">
        <v>2006</v>
      </c>
      <c r="C9823" t="s">
        <v>56</v>
      </c>
      <c r="D9823" t="s">
        <v>73</v>
      </c>
      <c r="E9823" t="s">
        <v>74</v>
      </c>
      <c r="F9823">
        <v>1</v>
      </c>
    </row>
    <row r="9824" spans="1:6" x14ac:dyDescent="0.35">
      <c r="A9824" t="s">
        <v>9903</v>
      </c>
      <c r="B9824">
        <v>2006</v>
      </c>
      <c r="C9824" t="s">
        <v>56</v>
      </c>
      <c r="D9824" t="s">
        <v>73</v>
      </c>
      <c r="E9824" t="s">
        <v>74</v>
      </c>
      <c r="F9824">
        <v>1</v>
      </c>
    </row>
    <row r="9825" spans="1:6" x14ac:dyDescent="0.35">
      <c r="A9825" t="s">
        <v>9904</v>
      </c>
      <c r="B9825">
        <v>2006</v>
      </c>
      <c r="C9825" t="s">
        <v>56</v>
      </c>
      <c r="D9825" t="s">
        <v>73</v>
      </c>
      <c r="E9825" t="s">
        <v>74</v>
      </c>
      <c r="F9825">
        <v>1</v>
      </c>
    </row>
    <row r="9826" spans="1:6" x14ac:dyDescent="0.35">
      <c r="A9826" t="s">
        <v>9905</v>
      </c>
      <c r="B9826">
        <v>2006</v>
      </c>
      <c r="C9826" t="s">
        <v>54</v>
      </c>
      <c r="D9826" t="s">
        <v>73</v>
      </c>
      <c r="E9826" t="s">
        <v>74</v>
      </c>
      <c r="F9826">
        <v>1</v>
      </c>
    </row>
    <row r="9827" spans="1:6" x14ac:dyDescent="0.35">
      <c r="A9827" t="s">
        <v>9906</v>
      </c>
      <c r="B9827">
        <v>2006</v>
      </c>
      <c r="C9827" t="s">
        <v>56</v>
      </c>
      <c r="D9827" t="s">
        <v>441</v>
      </c>
      <c r="E9827" t="s">
        <v>484</v>
      </c>
      <c r="F9827">
        <v>1</v>
      </c>
    </row>
    <row r="9828" spans="1:6" x14ac:dyDescent="0.35">
      <c r="A9828" t="s">
        <v>9907</v>
      </c>
      <c r="B9828">
        <v>2006</v>
      </c>
      <c r="C9828" t="s">
        <v>55</v>
      </c>
      <c r="D9828" t="s">
        <v>117</v>
      </c>
      <c r="E9828" t="s">
        <v>484</v>
      </c>
      <c r="F9828">
        <v>0</v>
      </c>
    </row>
    <row r="9829" spans="1:6" x14ac:dyDescent="0.35">
      <c r="A9829" t="s">
        <v>9908</v>
      </c>
      <c r="B9829">
        <v>2006</v>
      </c>
      <c r="C9829" t="s">
        <v>54</v>
      </c>
      <c r="D9829" t="s">
        <v>73</v>
      </c>
      <c r="E9829" t="s">
        <v>484</v>
      </c>
      <c r="F9829">
        <v>1</v>
      </c>
    </row>
    <row r="9830" spans="1:6" x14ac:dyDescent="0.35">
      <c r="A9830" t="s">
        <v>9909</v>
      </c>
      <c r="B9830">
        <v>2006</v>
      </c>
      <c r="C9830" t="s">
        <v>55</v>
      </c>
      <c r="D9830" t="s">
        <v>441</v>
      </c>
      <c r="E9830" t="s">
        <v>484</v>
      </c>
      <c r="F9830">
        <v>1</v>
      </c>
    </row>
    <row r="9831" spans="1:6" x14ac:dyDescent="0.35">
      <c r="A9831" t="s">
        <v>9910</v>
      </c>
      <c r="B9831">
        <v>2006</v>
      </c>
      <c r="C9831" t="s">
        <v>55</v>
      </c>
      <c r="D9831" t="s">
        <v>441</v>
      </c>
      <c r="E9831" t="s">
        <v>484</v>
      </c>
      <c r="F9831">
        <v>1</v>
      </c>
    </row>
    <row r="9832" spans="1:6" x14ac:dyDescent="0.35">
      <c r="A9832" t="s">
        <v>9911</v>
      </c>
      <c r="B9832">
        <v>2006</v>
      </c>
      <c r="C9832" t="s">
        <v>55</v>
      </c>
      <c r="D9832" t="s">
        <v>73</v>
      </c>
      <c r="E9832" t="s">
        <v>484</v>
      </c>
      <c r="F9832">
        <v>1</v>
      </c>
    </row>
    <row r="9833" spans="1:6" x14ac:dyDescent="0.35">
      <c r="A9833" t="s">
        <v>9912</v>
      </c>
      <c r="B9833">
        <v>2006</v>
      </c>
      <c r="C9833" t="s">
        <v>55</v>
      </c>
      <c r="D9833" t="s">
        <v>441</v>
      </c>
      <c r="E9833" t="s">
        <v>484</v>
      </c>
      <c r="F9833">
        <v>1</v>
      </c>
    </row>
    <row r="9834" spans="1:6" x14ac:dyDescent="0.35">
      <c r="A9834" t="s">
        <v>9913</v>
      </c>
      <c r="B9834">
        <v>2006</v>
      </c>
      <c r="C9834" t="s">
        <v>56</v>
      </c>
      <c r="D9834" t="s">
        <v>73</v>
      </c>
      <c r="E9834" t="s">
        <v>484</v>
      </c>
      <c r="F9834">
        <v>1</v>
      </c>
    </row>
    <row r="9835" spans="1:6" x14ac:dyDescent="0.35">
      <c r="A9835" t="s">
        <v>9914</v>
      </c>
      <c r="B9835">
        <v>2006</v>
      </c>
      <c r="C9835" t="s">
        <v>56</v>
      </c>
      <c r="D9835" t="s">
        <v>73</v>
      </c>
      <c r="E9835" t="s">
        <v>484</v>
      </c>
      <c r="F9835">
        <v>1</v>
      </c>
    </row>
    <row r="9836" spans="1:6" x14ac:dyDescent="0.35">
      <c r="A9836" t="s">
        <v>9915</v>
      </c>
      <c r="B9836">
        <v>2006</v>
      </c>
      <c r="C9836" t="s">
        <v>56</v>
      </c>
      <c r="D9836" t="s">
        <v>117</v>
      </c>
      <c r="E9836" t="s">
        <v>484</v>
      </c>
      <c r="F9836">
        <v>1</v>
      </c>
    </row>
    <row r="9837" spans="1:6" x14ac:dyDescent="0.35">
      <c r="A9837" t="s">
        <v>9916</v>
      </c>
      <c r="B9837">
        <v>2006</v>
      </c>
      <c r="C9837" t="s">
        <v>56</v>
      </c>
      <c r="D9837" t="s">
        <v>117</v>
      </c>
      <c r="E9837" t="s">
        <v>484</v>
      </c>
      <c r="F9837">
        <v>1</v>
      </c>
    </row>
    <row r="9838" spans="1:6" x14ac:dyDescent="0.35">
      <c r="A9838" t="s">
        <v>9917</v>
      </c>
      <c r="B9838">
        <v>2006</v>
      </c>
      <c r="C9838" t="s">
        <v>56</v>
      </c>
      <c r="D9838" t="s">
        <v>73</v>
      </c>
      <c r="E9838" t="s">
        <v>484</v>
      </c>
      <c r="F9838">
        <v>1</v>
      </c>
    </row>
    <row r="9839" spans="1:6" x14ac:dyDescent="0.35">
      <c r="A9839" t="s">
        <v>9918</v>
      </c>
      <c r="B9839">
        <v>2006</v>
      </c>
      <c r="C9839" t="s">
        <v>56</v>
      </c>
      <c r="D9839" t="s">
        <v>117</v>
      </c>
      <c r="E9839" t="s">
        <v>484</v>
      </c>
      <c r="F9839">
        <v>1</v>
      </c>
    </row>
    <row r="9840" spans="1:6" x14ac:dyDescent="0.35">
      <c r="A9840" t="s">
        <v>9919</v>
      </c>
      <c r="B9840">
        <v>2006</v>
      </c>
      <c r="C9840" t="s">
        <v>56</v>
      </c>
      <c r="D9840" t="s">
        <v>117</v>
      </c>
      <c r="E9840" t="s">
        <v>74</v>
      </c>
      <c r="F9840">
        <v>1</v>
      </c>
    </row>
    <row r="9841" spans="1:6" x14ac:dyDescent="0.35">
      <c r="A9841" t="s">
        <v>9920</v>
      </c>
      <c r="B9841">
        <v>2006</v>
      </c>
      <c r="C9841" t="s">
        <v>56</v>
      </c>
      <c r="D9841" t="s">
        <v>117</v>
      </c>
      <c r="E9841" t="s">
        <v>74</v>
      </c>
      <c r="F9841">
        <v>1</v>
      </c>
    </row>
    <row r="9842" spans="1:6" x14ac:dyDescent="0.35">
      <c r="A9842" t="s">
        <v>9921</v>
      </c>
      <c r="B9842">
        <v>2006</v>
      </c>
      <c r="C9842" t="s">
        <v>56</v>
      </c>
      <c r="D9842" t="s">
        <v>73</v>
      </c>
      <c r="E9842" t="s">
        <v>74</v>
      </c>
      <c r="F9842">
        <v>1</v>
      </c>
    </row>
    <row r="9843" spans="1:6" x14ac:dyDescent="0.35">
      <c r="A9843" t="s">
        <v>9922</v>
      </c>
      <c r="B9843">
        <v>2006</v>
      </c>
      <c r="C9843" t="s">
        <v>56</v>
      </c>
      <c r="D9843" t="s">
        <v>117</v>
      </c>
      <c r="E9843" t="s">
        <v>74</v>
      </c>
      <c r="F9843">
        <v>1</v>
      </c>
    </row>
    <row r="9844" spans="1:6" x14ac:dyDescent="0.35">
      <c r="A9844" t="s">
        <v>9923</v>
      </c>
      <c r="B9844">
        <v>2006</v>
      </c>
      <c r="C9844" t="s">
        <v>56</v>
      </c>
      <c r="D9844" t="s">
        <v>73</v>
      </c>
      <c r="E9844" t="s">
        <v>74</v>
      </c>
      <c r="F9844">
        <v>1</v>
      </c>
    </row>
    <row r="9845" spans="1:6" x14ac:dyDescent="0.35">
      <c r="A9845" t="s">
        <v>9924</v>
      </c>
      <c r="B9845">
        <v>2006</v>
      </c>
      <c r="C9845" t="s">
        <v>56</v>
      </c>
      <c r="D9845" t="s">
        <v>117</v>
      </c>
      <c r="E9845" t="s">
        <v>74</v>
      </c>
      <c r="F9845">
        <v>1</v>
      </c>
    </row>
    <row r="9846" spans="1:6" x14ac:dyDescent="0.35">
      <c r="A9846" t="s">
        <v>9925</v>
      </c>
      <c r="B9846">
        <v>2006</v>
      </c>
      <c r="C9846" t="s">
        <v>56</v>
      </c>
      <c r="D9846" t="s">
        <v>117</v>
      </c>
      <c r="E9846" t="s">
        <v>74</v>
      </c>
      <c r="F9846">
        <v>1</v>
      </c>
    </row>
    <row r="9847" spans="1:6" x14ac:dyDescent="0.35">
      <c r="A9847" t="s">
        <v>9926</v>
      </c>
      <c r="B9847">
        <v>2006</v>
      </c>
      <c r="C9847" t="s">
        <v>56</v>
      </c>
      <c r="D9847" t="s">
        <v>117</v>
      </c>
      <c r="E9847" t="s">
        <v>74</v>
      </c>
      <c r="F9847">
        <v>1</v>
      </c>
    </row>
    <row r="9848" spans="1:6" x14ac:dyDescent="0.35">
      <c r="A9848" t="s">
        <v>9927</v>
      </c>
      <c r="B9848">
        <v>2006</v>
      </c>
      <c r="C9848" t="s">
        <v>56</v>
      </c>
      <c r="D9848" t="s">
        <v>73</v>
      </c>
      <c r="E9848" t="s">
        <v>74</v>
      </c>
      <c r="F9848">
        <v>1</v>
      </c>
    </row>
    <row r="9849" spans="1:6" x14ac:dyDescent="0.35">
      <c r="A9849" t="s">
        <v>9928</v>
      </c>
      <c r="B9849">
        <v>2006</v>
      </c>
      <c r="C9849" t="s">
        <v>56</v>
      </c>
      <c r="D9849" t="s">
        <v>73</v>
      </c>
      <c r="E9849" t="s">
        <v>74</v>
      </c>
      <c r="F9849">
        <v>1</v>
      </c>
    </row>
    <row r="9850" spans="1:6" x14ac:dyDescent="0.35">
      <c r="A9850" t="s">
        <v>9929</v>
      </c>
      <c r="B9850">
        <v>2006</v>
      </c>
      <c r="C9850" t="s">
        <v>56</v>
      </c>
      <c r="D9850" t="s">
        <v>117</v>
      </c>
      <c r="E9850" t="s">
        <v>74</v>
      </c>
      <c r="F9850">
        <v>1</v>
      </c>
    </row>
    <row r="9851" spans="1:6" x14ac:dyDescent="0.35">
      <c r="A9851" t="s">
        <v>9930</v>
      </c>
      <c r="B9851">
        <v>2006</v>
      </c>
      <c r="C9851" t="s">
        <v>56</v>
      </c>
      <c r="D9851" t="s">
        <v>73</v>
      </c>
      <c r="E9851" t="s">
        <v>74</v>
      </c>
      <c r="F9851">
        <v>1</v>
      </c>
    </row>
    <row r="9852" spans="1:6" x14ac:dyDescent="0.35">
      <c r="A9852" t="s">
        <v>9931</v>
      </c>
      <c r="B9852">
        <v>2006</v>
      </c>
      <c r="C9852" t="s">
        <v>56</v>
      </c>
      <c r="D9852" t="s">
        <v>117</v>
      </c>
      <c r="E9852" t="s">
        <v>74</v>
      </c>
      <c r="F9852">
        <v>1</v>
      </c>
    </row>
    <row r="9853" spans="1:6" x14ac:dyDescent="0.35">
      <c r="A9853" t="s">
        <v>9932</v>
      </c>
      <c r="B9853">
        <v>2006</v>
      </c>
      <c r="C9853" t="s">
        <v>56</v>
      </c>
      <c r="D9853" t="s">
        <v>73</v>
      </c>
      <c r="E9853" t="s">
        <v>74</v>
      </c>
      <c r="F9853">
        <v>1</v>
      </c>
    </row>
    <row r="9854" spans="1:6" x14ac:dyDescent="0.35">
      <c r="A9854" t="s">
        <v>9933</v>
      </c>
      <c r="B9854">
        <v>2006</v>
      </c>
      <c r="C9854" t="s">
        <v>54</v>
      </c>
      <c r="D9854" t="s">
        <v>73</v>
      </c>
      <c r="E9854" t="s">
        <v>74</v>
      </c>
      <c r="F9854">
        <v>1</v>
      </c>
    </row>
    <row r="9855" spans="1:6" x14ac:dyDescent="0.35">
      <c r="A9855" t="s">
        <v>9934</v>
      </c>
      <c r="B9855">
        <v>2006</v>
      </c>
      <c r="C9855" t="s">
        <v>55</v>
      </c>
      <c r="D9855" t="s">
        <v>441</v>
      </c>
      <c r="E9855" t="s">
        <v>74</v>
      </c>
      <c r="F9855">
        <v>1</v>
      </c>
    </row>
    <row r="9856" spans="1:6" x14ac:dyDescent="0.35">
      <c r="A9856" t="s">
        <v>9935</v>
      </c>
      <c r="B9856">
        <v>2006</v>
      </c>
      <c r="C9856" t="s">
        <v>54</v>
      </c>
      <c r="D9856" t="s">
        <v>117</v>
      </c>
      <c r="E9856" t="s">
        <v>74</v>
      </c>
      <c r="F9856">
        <v>0</v>
      </c>
    </row>
    <row r="9857" spans="1:6" x14ac:dyDescent="0.35">
      <c r="A9857" t="s">
        <v>9936</v>
      </c>
      <c r="B9857">
        <v>2006</v>
      </c>
      <c r="C9857" t="s">
        <v>55</v>
      </c>
      <c r="D9857" t="s">
        <v>73</v>
      </c>
      <c r="E9857" t="s">
        <v>74</v>
      </c>
      <c r="F9857">
        <v>1</v>
      </c>
    </row>
    <row r="9858" spans="1:6" x14ac:dyDescent="0.35">
      <c r="A9858" t="s">
        <v>9937</v>
      </c>
      <c r="B9858">
        <v>2006</v>
      </c>
      <c r="C9858" t="s">
        <v>55</v>
      </c>
      <c r="D9858" t="s">
        <v>441</v>
      </c>
      <c r="E9858" t="s">
        <v>74</v>
      </c>
      <c r="F9858">
        <v>1</v>
      </c>
    </row>
    <row r="9859" spans="1:6" x14ac:dyDescent="0.35">
      <c r="A9859" t="s">
        <v>9938</v>
      </c>
      <c r="B9859">
        <v>2006</v>
      </c>
      <c r="C9859" t="s">
        <v>55</v>
      </c>
      <c r="D9859" t="s">
        <v>117</v>
      </c>
      <c r="E9859" t="s">
        <v>74</v>
      </c>
      <c r="F9859">
        <v>0</v>
      </c>
    </row>
    <row r="9860" spans="1:6" x14ac:dyDescent="0.35">
      <c r="A9860" t="s">
        <v>9939</v>
      </c>
      <c r="B9860">
        <v>2006</v>
      </c>
      <c r="C9860" t="s">
        <v>55</v>
      </c>
      <c r="D9860" t="s">
        <v>117</v>
      </c>
      <c r="E9860" t="s">
        <v>74</v>
      </c>
      <c r="F9860">
        <v>0</v>
      </c>
    </row>
    <row r="9861" spans="1:6" x14ac:dyDescent="0.35">
      <c r="A9861" t="s">
        <v>9940</v>
      </c>
      <c r="B9861">
        <v>2006</v>
      </c>
      <c r="C9861" t="s">
        <v>55</v>
      </c>
      <c r="D9861" t="s">
        <v>117</v>
      </c>
      <c r="E9861" t="s">
        <v>74</v>
      </c>
      <c r="F9861">
        <v>0</v>
      </c>
    </row>
    <row r="9862" spans="1:6" x14ac:dyDescent="0.35">
      <c r="A9862" t="s">
        <v>9941</v>
      </c>
      <c r="B9862">
        <v>2006</v>
      </c>
      <c r="C9862" t="s">
        <v>55</v>
      </c>
      <c r="D9862" t="s">
        <v>117</v>
      </c>
      <c r="E9862" t="s">
        <v>74</v>
      </c>
      <c r="F9862">
        <v>0</v>
      </c>
    </row>
    <row r="9863" spans="1:6" x14ac:dyDescent="0.35">
      <c r="A9863" t="s">
        <v>9942</v>
      </c>
      <c r="B9863">
        <v>2006</v>
      </c>
      <c r="C9863" t="s">
        <v>55</v>
      </c>
      <c r="D9863" t="s">
        <v>117</v>
      </c>
      <c r="E9863" t="s">
        <v>74</v>
      </c>
      <c r="F9863">
        <v>0</v>
      </c>
    </row>
    <row r="9864" spans="1:6" x14ac:dyDescent="0.35">
      <c r="A9864" t="s">
        <v>9943</v>
      </c>
      <c r="B9864">
        <v>2006</v>
      </c>
      <c r="C9864" t="s">
        <v>56</v>
      </c>
      <c r="D9864" t="s">
        <v>73</v>
      </c>
      <c r="E9864" t="s">
        <v>74</v>
      </c>
      <c r="F9864">
        <v>1</v>
      </c>
    </row>
    <row r="9865" spans="1:6" x14ac:dyDescent="0.35">
      <c r="A9865" t="s">
        <v>9944</v>
      </c>
      <c r="B9865">
        <v>2006</v>
      </c>
      <c r="C9865" t="s">
        <v>56</v>
      </c>
      <c r="D9865" t="s">
        <v>73</v>
      </c>
      <c r="E9865" t="s">
        <v>74</v>
      </c>
      <c r="F9865">
        <v>1</v>
      </c>
    </row>
    <row r="9866" spans="1:6" x14ac:dyDescent="0.35">
      <c r="A9866" t="s">
        <v>9945</v>
      </c>
      <c r="B9866">
        <v>2006</v>
      </c>
      <c r="C9866" t="s">
        <v>56</v>
      </c>
      <c r="D9866" t="s">
        <v>73</v>
      </c>
      <c r="E9866" t="s">
        <v>74</v>
      </c>
      <c r="F9866">
        <v>1</v>
      </c>
    </row>
    <row r="9867" spans="1:6" x14ac:dyDescent="0.35">
      <c r="A9867" t="s">
        <v>9946</v>
      </c>
      <c r="B9867">
        <v>2006</v>
      </c>
      <c r="C9867" t="s">
        <v>56</v>
      </c>
      <c r="D9867" t="s">
        <v>73</v>
      </c>
      <c r="E9867" t="s">
        <v>74</v>
      </c>
      <c r="F9867">
        <v>1</v>
      </c>
    </row>
    <row r="9868" spans="1:6" x14ac:dyDescent="0.35">
      <c r="A9868" t="s">
        <v>9947</v>
      </c>
      <c r="B9868">
        <v>2006</v>
      </c>
      <c r="C9868" t="s">
        <v>56</v>
      </c>
      <c r="D9868" t="s">
        <v>117</v>
      </c>
      <c r="E9868" t="s">
        <v>74</v>
      </c>
      <c r="F9868">
        <v>1</v>
      </c>
    </row>
    <row r="9869" spans="1:6" x14ac:dyDescent="0.35">
      <c r="A9869" t="s">
        <v>9948</v>
      </c>
      <c r="B9869">
        <v>2006</v>
      </c>
      <c r="C9869" t="s">
        <v>56</v>
      </c>
      <c r="D9869" t="s">
        <v>73</v>
      </c>
      <c r="E9869" t="s">
        <v>74</v>
      </c>
      <c r="F9869">
        <v>1</v>
      </c>
    </row>
    <row r="9870" spans="1:6" x14ac:dyDescent="0.35">
      <c r="A9870" t="s">
        <v>9949</v>
      </c>
      <c r="B9870">
        <v>2006</v>
      </c>
      <c r="C9870" t="s">
        <v>56</v>
      </c>
      <c r="D9870" t="s">
        <v>117</v>
      </c>
      <c r="E9870" t="s">
        <v>74</v>
      </c>
      <c r="F9870">
        <v>1</v>
      </c>
    </row>
    <row r="9871" spans="1:6" x14ac:dyDescent="0.35">
      <c r="A9871" t="s">
        <v>9950</v>
      </c>
      <c r="B9871">
        <v>2006</v>
      </c>
      <c r="C9871" t="s">
        <v>56</v>
      </c>
      <c r="D9871" t="s">
        <v>73</v>
      </c>
      <c r="E9871" t="s">
        <v>406</v>
      </c>
      <c r="F9871">
        <v>1</v>
      </c>
    </row>
    <row r="9872" spans="1:6" x14ac:dyDescent="0.35">
      <c r="A9872" t="s">
        <v>9951</v>
      </c>
      <c r="B9872">
        <v>2006</v>
      </c>
      <c r="C9872" t="s">
        <v>56</v>
      </c>
      <c r="D9872" t="s">
        <v>73</v>
      </c>
      <c r="E9872" t="s">
        <v>406</v>
      </c>
      <c r="F9872">
        <v>1</v>
      </c>
    </row>
    <row r="9873" spans="1:6" x14ac:dyDescent="0.35">
      <c r="A9873" t="s">
        <v>9952</v>
      </c>
      <c r="B9873">
        <v>2006</v>
      </c>
      <c r="C9873" t="s">
        <v>56</v>
      </c>
      <c r="D9873" t="s">
        <v>117</v>
      </c>
      <c r="E9873" t="s">
        <v>406</v>
      </c>
      <c r="F9873">
        <v>1</v>
      </c>
    </row>
    <row r="9874" spans="1:6" x14ac:dyDescent="0.35">
      <c r="A9874" t="s">
        <v>9953</v>
      </c>
      <c r="B9874">
        <v>2006</v>
      </c>
      <c r="C9874" t="s">
        <v>56</v>
      </c>
      <c r="D9874" t="s">
        <v>117</v>
      </c>
      <c r="E9874" t="s">
        <v>406</v>
      </c>
      <c r="F9874">
        <v>1</v>
      </c>
    </row>
    <row r="9875" spans="1:6" x14ac:dyDescent="0.35">
      <c r="A9875" t="s">
        <v>9954</v>
      </c>
      <c r="B9875">
        <v>2006</v>
      </c>
      <c r="C9875" t="s">
        <v>54</v>
      </c>
      <c r="D9875" t="s">
        <v>73</v>
      </c>
      <c r="E9875" t="s">
        <v>406</v>
      </c>
      <c r="F9875">
        <v>1</v>
      </c>
    </row>
    <row r="9876" spans="1:6" x14ac:dyDescent="0.35">
      <c r="A9876" t="s">
        <v>9955</v>
      </c>
      <c r="B9876">
        <v>2006</v>
      </c>
      <c r="C9876" t="s">
        <v>56</v>
      </c>
      <c r="D9876" t="s">
        <v>73</v>
      </c>
      <c r="E9876" t="s">
        <v>406</v>
      </c>
      <c r="F9876">
        <v>1</v>
      </c>
    </row>
    <row r="9877" spans="1:6" x14ac:dyDescent="0.35">
      <c r="A9877" t="s">
        <v>9956</v>
      </c>
      <c r="B9877">
        <v>2006</v>
      </c>
      <c r="C9877" t="s">
        <v>56</v>
      </c>
      <c r="D9877" t="s">
        <v>73</v>
      </c>
      <c r="E9877" t="s">
        <v>406</v>
      </c>
      <c r="F9877">
        <v>1</v>
      </c>
    </row>
    <row r="9878" spans="1:6" x14ac:dyDescent="0.35">
      <c r="A9878" t="s">
        <v>9957</v>
      </c>
      <c r="B9878">
        <v>2006</v>
      </c>
      <c r="C9878" t="s">
        <v>56</v>
      </c>
      <c r="D9878" t="s">
        <v>73</v>
      </c>
      <c r="E9878" t="s">
        <v>406</v>
      </c>
      <c r="F9878">
        <v>1</v>
      </c>
    </row>
    <row r="9879" spans="1:6" x14ac:dyDescent="0.35">
      <c r="A9879" t="s">
        <v>9958</v>
      </c>
      <c r="B9879">
        <v>2006</v>
      </c>
      <c r="C9879" t="s">
        <v>56</v>
      </c>
      <c r="D9879" t="s">
        <v>117</v>
      </c>
      <c r="E9879" t="s">
        <v>406</v>
      </c>
      <c r="F9879">
        <v>1</v>
      </c>
    </row>
    <row r="9880" spans="1:6" x14ac:dyDescent="0.35">
      <c r="A9880" t="s">
        <v>9959</v>
      </c>
      <c r="B9880">
        <v>2006</v>
      </c>
      <c r="C9880" t="s">
        <v>56</v>
      </c>
      <c r="D9880" t="s">
        <v>117</v>
      </c>
      <c r="E9880" t="s">
        <v>406</v>
      </c>
      <c r="F9880">
        <v>1</v>
      </c>
    </row>
    <row r="9881" spans="1:6" x14ac:dyDescent="0.35">
      <c r="A9881" t="s">
        <v>9960</v>
      </c>
      <c r="B9881">
        <v>2006</v>
      </c>
      <c r="C9881" t="s">
        <v>54</v>
      </c>
      <c r="D9881" t="s">
        <v>73</v>
      </c>
      <c r="E9881" t="s">
        <v>406</v>
      </c>
      <c r="F9881">
        <v>1</v>
      </c>
    </row>
    <row r="9882" spans="1:6" x14ac:dyDescent="0.35">
      <c r="A9882" t="s">
        <v>9961</v>
      </c>
      <c r="B9882">
        <v>2006</v>
      </c>
      <c r="C9882" t="s">
        <v>55</v>
      </c>
      <c r="D9882" t="s">
        <v>73</v>
      </c>
      <c r="E9882" t="s">
        <v>406</v>
      </c>
      <c r="F9882">
        <v>1</v>
      </c>
    </row>
    <row r="9883" spans="1:6" x14ac:dyDescent="0.35">
      <c r="A9883" t="s">
        <v>9962</v>
      </c>
      <c r="B9883">
        <v>2006</v>
      </c>
      <c r="C9883" t="s">
        <v>56</v>
      </c>
      <c r="D9883" t="s">
        <v>73</v>
      </c>
      <c r="E9883" t="s">
        <v>406</v>
      </c>
      <c r="F9883">
        <v>1</v>
      </c>
    </row>
    <row r="9884" spans="1:6" x14ac:dyDescent="0.35">
      <c r="A9884" t="s">
        <v>9963</v>
      </c>
      <c r="B9884">
        <v>2006</v>
      </c>
      <c r="C9884" t="s">
        <v>56</v>
      </c>
      <c r="D9884" t="s">
        <v>73</v>
      </c>
      <c r="E9884" t="s">
        <v>406</v>
      </c>
      <c r="F9884">
        <v>1</v>
      </c>
    </row>
    <row r="9885" spans="1:6" x14ac:dyDescent="0.35">
      <c r="A9885" t="s">
        <v>9964</v>
      </c>
      <c r="B9885">
        <v>2006</v>
      </c>
      <c r="C9885" t="s">
        <v>56</v>
      </c>
      <c r="D9885" t="s">
        <v>117</v>
      </c>
      <c r="E9885" t="s">
        <v>406</v>
      </c>
      <c r="F9885">
        <v>1</v>
      </c>
    </row>
    <row r="9886" spans="1:6" x14ac:dyDescent="0.35">
      <c r="A9886" t="s">
        <v>9965</v>
      </c>
      <c r="B9886">
        <v>2006</v>
      </c>
      <c r="C9886" t="s">
        <v>56</v>
      </c>
      <c r="D9886" t="s">
        <v>73</v>
      </c>
      <c r="E9886" t="s">
        <v>406</v>
      </c>
      <c r="F9886">
        <v>1</v>
      </c>
    </row>
    <row r="9887" spans="1:6" x14ac:dyDescent="0.35">
      <c r="A9887" t="s">
        <v>9966</v>
      </c>
      <c r="B9887">
        <v>2006</v>
      </c>
      <c r="C9887" t="s">
        <v>55</v>
      </c>
      <c r="D9887" t="s">
        <v>73</v>
      </c>
      <c r="E9887" t="s">
        <v>484</v>
      </c>
      <c r="F9887">
        <v>1</v>
      </c>
    </row>
    <row r="9888" spans="1:6" x14ac:dyDescent="0.35">
      <c r="A9888" t="s">
        <v>9967</v>
      </c>
      <c r="B9888">
        <v>2006</v>
      </c>
      <c r="C9888" t="s">
        <v>56</v>
      </c>
      <c r="D9888" t="s">
        <v>73</v>
      </c>
      <c r="E9888" t="s">
        <v>74</v>
      </c>
      <c r="F9888">
        <v>1</v>
      </c>
    </row>
    <row r="9889" spans="1:6" x14ac:dyDescent="0.35">
      <c r="A9889" t="s">
        <v>9968</v>
      </c>
      <c r="B9889">
        <v>2006</v>
      </c>
      <c r="C9889" t="s">
        <v>55</v>
      </c>
      <c r="D9889" t="s">
        <v>73</v>
      </c>
      <c r="E9889" t="s">
        <v>74</v>
      </c>
      <c r="F9889">
        <v>1</v>
      </c>
    </row>
    <row r="9890" spans="1:6" x14ac:dyDescent="0.35">
      <c r="A9890" t="s">
        <v>9969</v>
      </c>
      <c r="B9890">
        <v>2006</v>
      </c>
      <c r="C9890" t="s">
        <v>55</v>
      </c>
      <c r="D9890" t="s">
        <v>117</v>
      </c>
      <c r="E9890" t="s">
        <v>74</v>
      </c>
      <c r="F9890">
        <v>0</v>
      </c>
    </row>
    <row r="9891" spans="1:6" x14ac:dyDescent="0.35">
      <c r="A9891" t="s">
        <v>9970</v>
      </c>
      <c r="B9891">
        <v>2006</v>
      </c>
      <c r="C9891" t="s">
        <v>55</v>
      </c>
      <c r="D9891" t="s">
        <v>117</v>
      </c>
      <c r="E9891" t="s">
        <v>74</v>
      </c>
      <c r="F9891">
        <v>0</v>
      </c>
    </row>
    <row r="9892" spans="1:6" x14ac:dyDescent="0.35">
      <c r="A9892" t="s">
        <v>9971</v>
      </c>
      <c r="B9892">
        <v>2006</v>
      </c>
      <c r="C9892" t="s">
        <v>55</v>
      </c>
      <c r="D9892" t="s">
        <v>117</v>
      </c>
      <c r="E9892" t="s">
        <v>74</v>
      </c>
      <c r="F9892">
        <v>0</v>
      </c>
    </row>
    <row r="9893" spans="1:6" x14ac:dyDescent="0.35">
      <c r="A9893" t="s">
        <v>9972</v>
      </c>
      <c r="B9893">
        <v>2006</v>
      </c>
      <c r="C9893" t="s">
        <v>55</v>
      </c>
      <c r="D9893" t="s">
        <v>117</v>
      </c>
      <c r="E9893" t="s">
        <v>74</v>
      </c>
      <c r="F9893">
        <v>0</v>
      </c>
    </row>
    <row r="9894" spans="1:6" x14ac:dyDescent="0.35">
      <c r="A9894" t="s">
        <v>9973</v>
      </c>
      <c r="B9894">
        <v>2006</v>
      </c>
      <c r="C9894" t="s">
        <v>55</v>
      </c>
      <c r="D9894" t="s">
        <v>117</v>
      </c>
      <c r="E9894" t="s">
        <v>74</v>
      </c>
      <c r="F9894">
        <v>0</v>
      </c>
    </row>
    <row r="9895" spans="1:6" x14ac:dyDescent="0.35">
      <c r="A9895" t="s">
        <v>9974</v>
      </c>
      <c r="B9895">
        <v>2006</v>
      </c>
      <c r="C9895" t="s">
        <v>55</v>
      </c>
      <c r="D9895" t="s">
        <v>117</v>
      </c>
      <c r="E9895" t="s">
        <v>74</v>
      </c>
      <c r="F9895">
        <v>0</v>
      </c>
    </row>
    <row r="9896" spans="1:6" x14ac:dyDescent="0.35">
      <c r="A9896" t="s">
        <v>9975</v>
      </c>
      <c r="B9896">
        <v>2006</v>
      </c>
      <c r="C9896" t="s">
        <v>55</v>
      </c>
      <c r="D9896" t="s">
        <v>117</v>
      </c>
      <c r="E9896" t="s">
        <v>74</v>
      </c>
      <c r="F9896">
        <v>0</v>
      </c>
    </row>
    <row r="9897" spans="1:6" x14ac:dyDescent="0.35">
      <c r="A9897" t="s">
        <v>9976</v>
      </c>
      <c r="B9897">
        <v>2006</v>
      </c>
      <c r="C9897" t="s">
        <v>55</v>
      </c>
      <c r="D9897" t="s">
        <v>73</v>
      </c>
      <c r="E9897" t="s">
        <v>74</v>
      </c>
      <c r="F9897">
        <v>1</v>
      </c>
    </row>
    <row r="9898" spans="1:6" x14ac:dyDescent="0.35">
      <c r="A9898" t="s">
        <v>9977</v>
      </c>
      <c r="B9898">
        <v>2006</v>
      </c>
      <c r="C9898" t="s">
        <v>56</v>
      </c>
      <c r="D9898" t="s">
        <v>73</v>
      </c>
      <c r="E9898" t="s">
        <v>74</v>
      </c>
      <c r="F9898">
        <v>1</v>
      </c>
    </row>
    <row r="9899" spans="1:6" x14ac:dyDescent="0.35">
      <c r="A9899" t="s">
        <v>9978</v>
      </c>
      <c r="B9899">
        <v>2006</v>
      </c>
      <c r="C9899" t="s">
        <v>56</v>
      </c>
      <c r="D9899" t="s">
        <v>117</v>
      </c>
      <c r="E9899" t="s">
        <v>74</v>
      </c>
      <c r="F9899">
        <v>1</v>
      </c>
    </row>
    <row r="9900" spans="1:6" x14ac:dyDescent="0.35">
      <c r="A9900" t="s">
        <v>9979</v>
      </c>
      <c r="B9900">
        <v>2006</v>
      </c>
      <c r="C9900" t="s">
        <v>56</v>
      </c>
      <c r="D9900" t="s">
        <v>73</v>
      </c>
      <c r="E9900" t="s">
        <v>74</v>
      </c>
      <c r="F9900">
        <v>1</v>
      </c>
    </row>
    <row r="9901" spans="1:6" x14ac:dyDescent="0.35">
      <c r="A9901" t="s">
        <v>9980</v>
      </c>
      <c r="B9901">
        <v>2006</v>
      </c>
      <c r="C9901" t="s">
        <v>56</v>
      </c>
      <c r="D9901" t="s">
        <v>117</v>
      </c>
      <c r="E9901" t="s">
        <v>74</v>
      </c>
      <c r="F9901">
        <v>1</v>
      </c>
    </row>
    <row r="9902" spans="1:6" x14ac:dyDescent="0.35">
      <c r="A9902" t="s">
        <v>9981</v>
      </c>
      <c r="B9902">
        <v>2006</v>
      </c>
      <c r="C9902" t="s">
        <v>56</v>
      </c>
      <c r="D9902" t="s">
        <v>117</v>
      </c>
      <c r="E9902" t="s">
        <v>74</v>
      </c>
      <c r="F9902">
        <v>1</v>
      </c>
    </row>
    <row r="9903" spans="1:6" x14ac:dyDescent="0.35">
      <c r="A9903" t="s">
        <v>9982</v>
      </c>
      <c r="B9903">
        <v>2006</v>
      </c>
      <c r="C9903" t="s">
        <v>56</v>
      </c>
      <c r="D9903" t="s">
        <v>73</v>
      </c>
      <c r="E9903" t="s">
        <v>74</v>
      </c>
      <c r="F9903">
        <v>1</v>
      </c>
    </row>
    <row r="9904" spans="1:6" x14ac:dyDescent="0.35">
      <c r="A9904" t="s">
        <v>9983</v>
      </c>
      <c r="B9904">
        <v>2006</v>
      </c>
      <c r="C9904" t="s">
        <v>56</v>
      </c>
      <c r="D9904" t="s">
        <v>73</v>
      </c>
      <c r="E9904" t="s">
        <v>74</v>
      </c>
      <c r="F9904">
        <v>1</v>
      </c>
    </row>
    <row r="9905" spans="1:6" x14ac:dyDescent="0.35">
      <c r="A9905" t="s">
        <v>9984</v>
      </c>
      <c r="B9905">
        <v>2006</v>
      </c>
      <c r="C9905" t="s">
        <v>54</v>
      </c>
      <c r="D9905" t="s">
        <v>73</v>
      </c>
      <c r="E9905" t="s">
        <v>74</v>
      </c>
      <c r="F9905">
        <v>1</v>
      </c>
    </row>
    <row r="9906" spans="1:6" x14ac:dyDescent="0.35">
      <c r="A9906" t="s">
        <v>9985</v>
      </c>
      <c r="B9906">
        <v>2006</v>
      </c>
      <c r="C9906" t="s">
        <v>56</v>
      </c>
      <c r="D9906" t="s">
        <v>73</v>
      </c>
      <c r="E9906" t="s">
        <v>74</v>
      </c>
      <c r="F9906">
        <v>1</v>
      </c>
    </row>
    <row r="9907" spans="1:6" x14ac:dyDescent="0.35">
      <c r="A9907" t="s">
        <v>9986</v>
      </c>
      <c r="B9907">
        <v>2006</v>
      </c>
      <c r="C9907" t="s">
        <v>56</v>
      </c>
      <c r="D9907" t="s">
        <v>73</v>
      </c>
      <c r="E9907" t="s">
        <v>74</v>
      </c>
      <c r="F9907">
        <v>1</v>
      </c>
    </row>
    <row r="9908" spans="1:6" x14ac:dyDescent="0.35">
      <c r="A9908" t="s">
        <v>9987</v>
      </c>
      <c r="B9908">
        <v>2006</v>
      </c>
      <c r="C9908" t="s">
        <v>56</v>
      </c>
      <c r="D9908" t="s">
        <v>117</v>
      </c>
      <c r="E9908" t="s">
        <v>74</v>
      </c>
      <c r="F9908">
        <v>1</v>
      </c>
    </row>
    <row r="9909" spans="1:6" x14ac:dyDescent="0.35">
      <c r="A9909" t="s">
        <v>9988</v>
      </c>
      <c r="B9909">
        <v>2006</v>
      </c>
      <c r="C9909" t="s">
        <v>56</v>
      </c>
      <c r="D9909" t="s">
        <v>117</v>
      </c>
      <c r="E9909" t="s">
        <v>74</v>
      </c>
      <c r="F9909">
        <v>1</v>
      </c>
    </row>
    <row r="9910" spans="1:6" x14ac:dyDescent="0.35">
      <c r="A9910" t="s">
        <v>9989</v>
      </c>
      <c r="B9910">
        <v>2006</v>
      </c>
      <c r="C9910" t="s">
        <v>56</v>
      </c>
      <c r="D9910" t="s">
        <v>73</v>
      </c>
      <c r="E9910" t="s">
        <v>74</v>
      </c>
      <c r="F9910">
        <v>1</v>
      </c>
    </row>
    <row r="9911" spans="1:6" x14ac:dyDescent="0.35">
      <c r="A9911" t="s">
        <v>9990</v>
      </c>
      <c r="B9911">
        <v>2006</v>
      </c>
      <c r="C9911" t="s">
        <v>56</v>
      </c>
      <c r="D9911" t="s">
        <v>73</v>
      </c>
      <c r="E9911" t="s">
        <v>74</v>
      </c>
      <c r="F9911">
        <v>1</v>
      </c>
    </row>
    <row r="9912" spans="1:6" x14ac:dyDescent="0.35">
      <c r="A9912" t="s">
        <v>9991</v>
      </c>
      <c r="B9912">
        <v>2006</v>
      </c>
      <c r="C9912" t="s">
        <v>55</v>
      </c>
      <c r="D9912" t="s">
        <v>73</v>
      </c>
      <c r="E9912" t="s">
        <v>74</v>
      </c>
      <c r="F9912">
        <v>1</v>
      </c>
    </row>
    <row r="9913" spans="1:6" x14ac:dyDescent="0.35">
      <c r="A9913" t="s">
        <v>9992</v>
      </c>
      <c r="B9913">
        <v>2006</v>
      </c>
      <c r="C9913" t="s">
        <v>56</v>
      </c>
      <c r="D9913" t="s">
        <v>73</v>
      </c>
      <c r="E9913" t="s">
        <v>74</v>
      </c>
      <c r="F9913">
        <v>1</v>
      </c>
    </row>
    <row r="9914" spans="1:6" x14ac:dyDescent="0.35">
      <c r="A9914" t="s">
        <v>9993</v>
      </c>
      <c r="B9914">
        <v>2006</v>
      </c>
      <c r="C9914" t="s">
        <v>54</v>
      </c>
      <c r="D9914" t="s">
        <v>73</v>
      </c>
      <c r="E9914" t="s">
        <v>74</v>
      </c>
      <c r="F9914">
        <v>1</v>
      </c>
    </row>
    <row r="9915" spans="1:6" x14ac:dyDescent="0.35">
      <c r="A9915" t="s">
        <v>9994</v>
      </c>
      <c r="B9915">
        <v>2006</v>
      </c>
      <c r="C9915" t="s">
        <v>56</v>
      </c>
      <c r="D9915" t="s">
        <v>73</v>
      </c>
      <c r="E9915" t="s">
        <v>74</v>
      </c>
      <c r="F9915">
        <v>1</v>
      </c>
    </row>
    <row r="9916" spans="1:6" x14ac:dyDescent="0.35">
      <c r="A9916" t="s">
        <v>9995</v>
      </c>
      <c r="B9916">
        <v>2006</v>
      </c>
      <c r="C9916" t="s">
        <v>56</v>
      </c>
      <c r="D9916" t="s">
        <v>117</v>
      </c>
      <c r="E9916" t="s">
        <v>74</v>
      </c>
      <c r="F9916">
        <v>1</v>
      </c>
    </row>
    <row r="9917" spans="1:6" x14ac:dyDescent="0.35">
      <c r="A9917" t="s">
        <v>9996</v>
      </c>
      <c r="B9917">
        <v>2006</v>
      </c>
      <c r="C9917" t="s">
        <v>56</v>
      </c>
      <c r="D9917" t="s">
        <v>73</v>
      </c>
      <c r="E9917" t="s">
        <v>74</v>
      </c>
      <c r="F9917">
        <v>1</v>
      </c>
    </row>
    <row r="9918" spans="1:6" x14ac:dyDescent="0.35">
      <c r="A9918" t="s">
        <v>9997</v>
      </c>
      <c r="B9918">
        <v>2006</v>
      </c>
      <c r="C9918" t="s">
        <v>56</v>
      </c>
      <c r="D9918" t="s">
        <v>117</v>
      </c>
      <c r="E9918" t="s">
        <v>74</v>
      </c>
      <c r="F9918">
        <v>1</v>
      </c>
    </row>
    <row r="9919" spans="1:6" x14ac:dyDescent="0.35">
      <c r="A9919" t="s">
        <v>9998</v>
      </c>
      <c r="B9919">
        <v>2006</v>
      </c>
      <c r="C9919" t="s">
        <v>54</v>
      </c>
      <c r="D9919" t="s">
        <v>73</v>
      </c>
      <c r="E9919" t="s">
        <v>74</v>
      </c>
      <c r="F9919">
        <v>1</v>
      </c>
    </row>
    <row r="9920" spans="1:6" x14ac:dyDescent="0.35">
      <c r="A9920" t="s">
        <v>9999</v>
      </c>
      <c r="B9920">
        <v>2006</v>
      </c>
      <c r="C9920" t="s">
        <v>56</v>
      </c>
      <c r="D9920" t="s">
        <v>73</v>
      </c>
      <c r="E9920" t="s">
        <v>406</v>
      </c>
      <c r="F9920">
        <v>1</v>
      </c>
    </row>
    <row r="9921" spans="1:6" x14ac:dyDescent="0.35">
      <c r="A9921" t="s">
        <v>10000</v>
      </c>
      <c r="B9921">
        <v>2006</v>
      </c>
      <c r="C9921" t="s">
        <v>56</v>
      </c>
      <c r="D9921" t="s">
        <v>73</v>
      </c>
      <c r="E9921" t="s">
        <v>406</v>
      </c>
      <c r="F9921">
        <v>1</v>
      </c>
    </row>
    <row r="9922" spans="1:6" x14ac:dyDescent="0.35">
      <c r="A9922" t="s">
        <v>10001</v>
      </c>
      <c r="B9922">
        <v>2006</v>
      </c>
      <c r="C9922" t="s">
        <v>56</v>
      </c>
      <c r="D9922" t="s">
        <v>73</v>
      </c>
      <c r="E9922" t="s">
        <v>406</v>
      </c>
      <c r="F9922">
        <v>1</v>
      </c>
    </row>
    <row r="9923" spans="1:6" x14ac:dyDescent="0.35">
      <c r="A9923" t="s">
        <v>10002</v>
      </c>
      <c r="B9923">
        <v>2006</v>
      </c>
      <c r="C9923" t="s">
        <v>56</v>
      </c>
      <c r="D9923" t="s">
        <v>117</v>
      </c>
      <c r="E9923" t="s">
        <v>406</v>
      </c>
      <c r="F9923">
        <v>1</v>
      </c>
    </row>
    <row r="9924" spans="1:6" x14ac:dyDescent="0.35">
      <c r="A9924" t="s">
        <v>10003</v>
      </c>
      <c r="B9924">
        <v>2006</v>
      </c>
      <c r="C9924" t="s">
        <v>56</v>
      </c>
      <c r="D9924" t="s">
        <v>73</v>
      </c>
      <c r="E9924" t="s">
        <v>406</v>
      </c>
      <c r="F9924">
        <v>1</v>
      </c>
    </row>
    <row r="9925" spans="1:6" x14ac:dyDescent="0.35">
      <c r="A9925" t="s">
        <v>10004</v>
      </c>
      <c r="B9925">
        <v>2006</v>
      </c>
      <c r="C9925" t="s">
        <v>56</v>
      </c>
      <c r="D9925" t="s">
        <v>73</v>
      </c>
      <c r="E9925" t="s">
        <v>406</v>
      </c>
      <c r="F9925">
        <v>1</v>
      </c>
    </row>
    <row r="9926" spans="1:6" x14ac:dyDescent="0.35">
      <c r="A9926" t="s">
        <v>10005</v>
      </c>
      <c r="B9926">
        <v>2006</v>
      </c>
      <c r="C9926" t="s">
        <v>56</v>
      </c>
      <c r="D9926" t="s">
        <v>73</v>
      </c>
      <c r="E9926" t="s">
        <v>406</v>
      </c>
      <c r="F9926">
        <v>1</v>
      </c>
    </row>
    <row r="9927" spans="1:6" x14ac:dyDescent="0.35">
      <c r="A9927" t="s">
        <v>10006</v>
      </c>
      <c r="B9927">
        <v>2006</v>
      </c>
      <c r="C9927" t="s">
        <v>56</v>
      </c>
      <c r="D9927" t="s">
        <v>73</v>
      </c>
      <c r="E9927" t="s">
        <v>406</v>
      </c>
      <c r="F9927">
        <v>1</v>
      </c>
    </row>
    <row r="9928" spans="1:6" x14ac:dyDescent="0.35">
      <c r="A9928" t="s">
        <v>10007</v>
      </c>
      <c r="B9928">
        <v>2006</v>
      </c>
      <c r="C9928" t="s">
        <v>56</v>
      </c>
      <c r="D9928" t="s">
        <v>73</v>
      </c>
      <c r="E9928" t="s">
        <v>406</v>
      </c>
      <c r="F9928">
        <v>1</v>
      </c>
    </row>
    <row r="9929" spans="1:6" x14ac:dyDescent="0.35">
      <c r="A9929" t="s">
        <v>10008</v>
      </c>
      <c r="B9929">
        <v>2006</v>
      </c>
      <c r="C9929" t="s">
        <v>56</v>
      </c>
      <c r="D9929" t="s">
        <v>73</v>
      </c>
      <c r="E9929" t="s">
        <v>406</v>
      </c>
      <c r="F9929">
        <v>1</v>
      </c>
    </row>
    <row r="9930" spans="1:6" x14ac:dyDescent="0.35">
      <c r="A9930" t="s">
        <v>10009</v>
      </c>
      <c r="B9930">
        <v>2006</v>
      </c>
      <c r="C9930" t="s">
        <v>56</v>
      </c>
      <c r="D9930" t="s">
        <v>73</v>
      </c>
      <c r="E9930" t="s">
        <v>406</v>
      </c>
      <c r="F9930">
        <v>1</v>
      </c>
    </row>
    <row r="9931" spans="1:6" x14ac:dyDescent="0.35">
      <c r="A9931" t="s">
        <v>10010</v>
      </c>
      <c r="B9931">
        <v>2006</v>
      </c>
      <c r="C9931" t="s">
        <v>56</v>
      </c>
      <c r="D9931" t="s">
        <v>73</v>
      </c>
      <c r="E9931" t="s">
        <v>406</v>
      </c>
      <c r="F9931">
        <v>1</v>
      </c>
    </row>
    <row r="9932" spans="1:6" x14ac:dyDescent="0.35">
      <c r="A9932" t="s">
        <v>10011</v>
      </c>
      <c r="B9932">
        <v>2006</v>
      </c>
      <c r="C9932" t="s">
        <v>56</v>
      </c>
      <c r="D9932" t="s">
        <v>73</v>
      </c>
      <c r="E9932" t="s">
        <v>406</v>
      </c>
      <c r="F9932">
        <v>1</v>
      </c>
    </row>
    <row r="9933" spans="1:6" x14ac:dyDescent="0.35">
      <c r="A9933" t="s">
        <v>10012</v>
      </c>
      <c r="B9933">
        <v>2006</v>
      </c>
      <c r="C9933" t="s">
        <v>56</v>
      </c>
      <c r="D9933" t="s">
        <v>73</v>
      </c>
      <c r="E9933" t="s">
        <v>406</v>
      </c>
      <c r="F9933">
        <v>1</v>
      </c>
    </row>
    <row r="9934" spans="1:6" x14ac:dyDescent="0.35">
      <c r="A9934" t="s">
        <v>10013</v>
      </c>
      <c r="B9934">
        <v>2006</v>
      </c>
      <c r="C9934" t="s">
        <v>56</v>
      </c>
      <c r="D9934" t="s">
        <v>73</v>
      </c>
      <c r="E9934" t="s">
        <v>406</v>
      </c>
      <c r="F9934">
        <v>1</v>
      </c>
    </row>
    <row r="9935" spans="1:6" x14ac:dyDescent="0.35">
      <c r="A9935" t="s">
        <v>10014</v>
      </c>
      <c r="B9935">
        <v>2006</v>
      </c>
      <c r="C9935" t="s">
        <v>54</v>
      </c>
      <c r="D9935" t="s">
        <v>73</v>
      </c>
      <c r="E9935" t="s">
        <v>406</v>
      </c>
      <c r="F9935">
        <v>1</v>
      </c>
    </row>
    <row r="9936" spans="1:6" x14ac:dyDescent="0.35">
      <c r="A9936" t="s">
        <v>10015</v>
      </c>
      <c r="B9936">
        <v>2006</v>
      </c>
      <c r="C9936" t="s">
        <v>55</v>
      </c>
      <c r="D9936" t="s">
        <v>73</v>
      </c>
      <c r="E9936" t="s">
        <v>406</v>
      </c>
      <c r="F9936">
        <v>1</v>
      </c>
    </row>
    <row r="9937" spans="1:6" x14ac:dyDescent="0.35">
      <c r="A9937" t="s">
        <v>10016</v>
      </c>
      <c r="B9937">
        <v>2006</v>
      </c>
      <c r="C9937" t="s">
        <v>55</v>
      </c>
      <c r="D9937" t="s">
        <v>73</v>
      </c>
      <c r="E9937" t="s">
        <v>74</v>
      </c>
      <c r="F9937">
        <v>1</v>
      </c>
    </row>
    <row r="9938" spans="1:6" x14ac:dyDescent="0.35">
      <c r="A9938" t="s">
        <v>10017</v>
      </c>
      <c r="B9938">
        <v>2006</v>
      </c>
      <c r="C9938" t="s">
        <v>55</v>
      </c>
      <c r="D9938" t="s">
        <v>73</v>
      </c>
      <c r="E9938" t="s">
        <v>74</v>
      </c>
      <c r="F9938">
        <v>1</v>
      </c>
    </row>
    <row r="9939" spans="1:6" x14ac:dyDescent="0.35">
      <c r="A9939" t="s">
        <v>10018</v>
      </c>
      <c r="B9939">
        <v>2006</v>
      </c>
      <c r="C9939" t="s">
        <v>56</v>
      </c>
      <c r="D9939" t="s">
        <v>73</v>
      </c>
      <c r="E9939" t="s">
        <v>74</v>
      </c>
      <c r="F9939">
        <v>1</v>
      </c>
    </row>
    <row r="9940" spans="1:6" x14ac:dyDescent="0.35">
      <c r="A9940" t="s">
        <v>10019</v>
      </c>
      <c r="B9940">
        <v>2006</v>
      </c>
      <c r="C9940" t="s">
        <v>56</v>
      </c>
      <c r="D9940" t="s">
        <v>73</v>
      </c>
      <c r="E9940" t="s">
        <v>74</v>
      </c>
      <c r="F9940">
        <v>1</v>
      </c>
    </row>
    <row r="9941" spans="1:6" x14ac:dyDescent="0.35">
      <c r="A9941" t="s">
        <v>10020</v>
      </c>
      <c r="B9941">
        <v>2006</v>
      </c>
      <c r="C9941" t="s">
        <v>56</v>
      </c>
      <c r="D9941" t="s">
        <v>73</v>
      </c>
      <c r="E9941" t="s">
        <v>74</v>
      </c>
      <c r="F9941">
        <v>1</v>
      </c>
    </row>
    <row r="9942" spans="1:6" x14ac:dyDescent="0.35">
      <c r="A9942" t="s">
        <v>10021</v>
      </c>
      <c r="B9942">
        <v>2006</v>
      </c>
      <c r="C9942" t="s">
        <v>54</v>
      </c>
      <c r="D9942" t="s">
        <v>73</v>
      </c>
      <c r="E9942" t="s">
        <v>74</v>
      </c>
      <c r="F9942">
        <v>1</v>
      </c>
    </row>
    <row r="9943" spans="1:6" x14ac:dyDescent="0.35">
      <c r="A9943" t="s">
        <v>10022</v>
      </c>
      <c r="B9943">
        <v>2006</v>
      </c>
      <c r="C9943" t="s">
        <v>55</v>
      </c>
      <c r="D9943" t="s">
        <v>117</v>
      </c>
      <c r="E9943" t="s">
        <v>74</v>
      </c>
      <c r="F9943">
        <v>0</v>
      </c>
    </row>
    <row r="9944" spans="1:6" x14ac:dyDescent="0.35">
      <c r="A9944" t="s">
        <v>10023</v>
      </c>
      <c r="B9944">
        <v>2006</v>
      </c>
      <c r="C9944" t="s">
        <v>56</v>
      </c>
      <c r="D9944" t="s">
        <v>73</v>
      </c>
      <c r="E9944" t="s">
        <v>74</v>
      </c>
      <c r="F9944">
        <v>1</v>
      </c>
    </row>
    <row r="9945" spans="1:6" x14ac:dyDescent="0.35">
      <c r="A9945" t="s">
        <v>10024</v>
      </c>
      <c r="B9945">
        <v>2006</v>
      </c>
      <c r="C9945" t="s">
        <v>56</v>
      </c>
      <c r="D9945" t="s">
        <v>73</v>
      </c>
      <c r="E9945" t="s">
        <v>74</v>
      </c>
      <c r="F9945">
        <v>1</v>
      </c>
    </row>
    <row r="9946" spans="1:6" x14ac:dyDescent="0.35">
      <c r="A9946" t="s">
        <v>10025</v>
      </c>
      <c r="B9946">
        <v>2006</v>
      </c>
      <c r="C9946" t="s">
        <v>55</v>
      </c>
      <c r="D9946" t="s">
        <v>73</v>
      </c>
      <c r="E9946" t="s">
        <v>74</v>
      </c>
      <c r="F9946">
        <v>1</v>
      </c>
    </row>
    <row r="9947" spans="1:6" x14ac:dyDescent="0.35">
      <c r="A9947" t="s">
        <v>10026</v>
      </c>
      <c r="B9947">
        <v>2006</v>
      </c>
      <c r="C9947" t="s">
        <v>56</v>
      </c>
      <c r="D9947" t="s">
        <v>73</v>
      </c>
      <c r="E9947" t="s">
        <v>74</v>
      </c>
      <c r="F9947">
        <v>1</v>
      </c>
    </row>
    <row r="9948" spans="1:6" x14ac:dyDescent="0.35">
      <c r="A9948" t="s">
        <v>10027</v>
      </c>
      <c r="B9948">
        <v>2006</v>
      </c>
      <c r="C9948" t="s">
        <v>56</v>
      </c>
      <c r="D9948" t="s">
        <v>117</v>
      </c>
      <c r="E9948" t="s">
        <v>74</v>
      </c>
      <c r="F9948">
        <v>1</v>
      </c>
    </row>
    <row r="9949" spans="1:6" x14ac:dyDescent="0.35">
      <c r="A9949" t="s">
        <v>10028</v>
      </c>
      <c r="B9949">
        <v>2006</v>
      </c>
      <c r="C9949" t="s">
        <v>56</v>
      </c>
      <c r="D9949" t="s">
        <v>73</v>
      </c>
      <c r="E9949" t="s">
        <v>74</v>
      </c>
      <c r="F9949">
        <v>1</v>
      </c>
    </row>
    <row r="9950" spans="1:6" x14ac:dyDescent="0.35">
      <c r="A9950" t="s">
        <v>10029</v>
      </c>
      <c r="B9950">
        <v>2006</v>
      </c>
      <c r="C9950" t="s">
        <v>56</v>
      </c>
      <c r="D9950" t="s">
        <v>73</v>
      </c>
      <c r="E9950" t="s">
        <v>76</v>
      </c>
      <c r="F9950">
        <v>1</v>
      </c>
    </row>
    <row r="9951" spans="1:6" x14ac:dyDescent="0.35">
      <c r="A9951" t="s">
        <v>10030</v>
      </c>
      <c r="B9951">
        <v>2006</v>
      </c>
      <c r="C9951" t="s">
        <v>56</v>
      </c>
      <c r="D9951" t="s">
        <v>117</v>
      </c>
      <c r="E9951" t="s">
        <v>76</v>
      </c>
      <c r="F9951">
        <v>1</v>
      </c>
    </row>
    <row r="9952" spans="1:6" x14ac:dyDescent="0.35">
      <c r="A9952" t="s">
        <v>10031</v>
      </c>
      <c r="B9952">
        <v>2006</v>
      </c>
      <c r="C9952" t="s">
        <v>54</v>
      </c>
      <c r="D9952" t="s">
        <v>73</v>
      </c>
      <c r="E9952" t="s">
        <v>76</v>
      </c>
      <c r="F9952">
        <v>1</v>
      </c>
    </row>
    <row r="9953" spans="1:6" x14ac:dyDescent="0.35">
      <c r="A9953" t="s">
        <v>10032</v>
      </c>
      <c r="B9953">
        <v>2006</v>
      </c>
      <c r="C9953" t="s">
        <v>56</v>
      </c>
      <c r="D9953" t="s">
        <v>73</v>
      </c>
      <c r="E9953" t="s">
        <v>76</v>
      </c>
      <c r="F9953">
        <v>1</v>
      </c>
    </row>
    <row r="9954" spans="1:6" x14ac:dyDescent="0.35">
      <c r="A9954" t="s">
        <v>10033</v>
      </c>
      <c r="B9954">
        <v>2006</v>
      </c>
      <c r="C9954" t="s">
        <v>56</v>
      </c>
      <c r="D9954" t="s">
        <v>117</v>
      </c>
      <c r="E9954" t="s">
        <v>76</v>
      </c>
      <c r="F9954">
        <v>1</v>
      </c>
    </row>
    <row r="9955" spans="1:6" x14ac:dyDescent="0.35">
      <c r="A9955" t="s">
        <v>10034</v>
      </c>
      <c r="B9955">
        <v>2006</v>
      </c>
      <c r="C9955" t="s">
        <v>56</v>
      </c>
      <c r="D9955" t="s">
        <v>117</v>
      </c>
      <c r="E9955" t="s">
        <v>76</v>
      </c>
      <c r="F9955">
        <v>1</v>
      </c>
    </row>
    <row r="9956" spans="1:6" x14ac:dyDescent="0.35">
      <c r="A9956" t="s">
        <v>10035</v>
      </c>
      <c r="B9956">
        <v>2006</v>
      </c>
      <c r="C9956" t="s">
        <v>56</v>
      </c>
      <c r="D9956" t="s">
        <v>117</v>
      </c>
      <c r="E9956" t="s">
        <v>76</v>
      </c>
      <c r="F9956">
        <v>1</v>
      </c>
    </row>
    <row r="9957" spans="1:6" x14ac:dyDescent="0.35">
      <c r="A9957" t="s">
        <v>10036</v>
      </c>
      <c r="B9957">
        <v>2006</v>
      </c>
      <c r="C9957" t="s">
        <v>56</v>
      </c>
      <c r="D9957" t="s">
        <v>117</v>
      </c>
      <c r="E9957" t="s">
        <v>76</v>
      </c>
      <c r="F9957">
        <v>1</v>
      </c>
    </row>
    <row r="9958" spans="1:6" x14ac:dyDescent="0.35">
      <c r="A9958" t="s">
        <v>10037</v>
      </c>
      <c r="B9958">
        <v>2006</v>
      </c>
      <c r="C9958" t="s">
        <v>56</v>
      </c>
      <c r="D9958" t="s">
        <v>117</v>
      </c>
      <c r="E9958" t="s">
        <v>76</v>
      </c>
      <c r="F9958">
        <v>1</v>
      </c>
    </row>
    <row r="9959" spans="1:6" x14ac:dyDescent="0.35">
      <c r="A9959" t="s">
        <v>10038</v>
      </c>
      <c r="B9959">
        <v>2006</v>
      </c>
      <c r="C9959" t="s">
        <v>56</v>
      </c>
      <c r="D9959" t="s">
        <v>117</v>
      </c>
      <c r="E9959" t="s">
        <v>76</v>
      </c>
      <c r="F9959">
        <v>1</v>
      </c>
    </row>
    <row r="9960" spans="1:6" x14ac:dyDescent="0.35">
      <c r="A9960" t="s">
        <v>10039</v>
      </c>
      <c r="B9960">
        <v>2006</v>
      </c>
      <c r="C9960" t="s">
        <v>55</v>
      </c>
      <c r="D9960" t="s">
        <v>73</v>
      </c>
      <c r="E9960" t="s">
        <v>76</v>
      </c>
      <c r="F9960">
        <v>1</v>
      </c>
    </row>
    <row r="9961" spans="1:6" x14ac:dyDescent="0.35">
      <c r="A9961" t="s">
        <v>10040</v>
      </c>
      <c r="B9961">
        <v>2006</v>
      </c>
      <c r="C9961" t="s">
        <v>54</v>
      </c>
      <c r="D9961" t="s">
        <v>73</v>
      </c>
      <c r="E9961" t="s">
        <v>76</v>
      </c>
      <c r="F9961">
        <v>1</v>
      </c>
    </row>
    <row r="9962" spans="1:6" x14ac:dyDescent="0.35">
      <c r="A9962" t="s">
        <v>10041</v>
      </c>
      <c r="B9962">
        <v>2006</v>
      </c>
      <c r="C9962" t="s">
        <v>55</v>
      </c>
      <c r="D9962" t="s">
        <v>73</v>
      </c>
      <c r="E9962" t="s">
        <v>76</v>
      </c>
      <c r="F9962">
        <v>1</v>
      </c>
    </row>
    <row r="9963" spans="1:6" x14ac:dyDescent="0.35">
      <c r="A9963" t="s">
        <v>10042</v>
      </c>
      <c r="B9963">
        <v>2006</v>
      </c>
      <c r="C9963" t="s">
        <v>54</v>
      </c>
      <c r="D9963" t="s">
        <v>73</v>
      </c>
      <c r="E9963" t="s">
        <v>76</v>
      </c>
      <c r="F9963">
        <v>1</v>
      </c>
    </row>
    <row r="9964" spans="1:6" x14ac:dyDescent="0.35">
      <c r="A9964" t="s">
        <v>10043</v>
      </c>
      <c r="B9964">
        <v>2006</v>
      </c>
      <c r="C9964" t="s">
        <v>55</v>
      </c>
      <c r="D9964" t="s">
        <v>73</v>
      </c>
      <c r="E9964" t="s">
        <v>76</v>
      </c>
      <c r="F9964">
        <v>1</v>
      </c>
    </row>
    <row r="9965" spans="1:6" x14ac:dyDescent="0.35">
      <c r="A9965" t="s">
        <v>10044</v>
      </c>
      <c r="B9965">
        <v>2006</v>
      </c>
      <c r="C9965" t="s">
        <v>55</v>
      </c>
      <c r="D9965" t="s">
        <v>117</v>
      </c>
      <c r="E9965" t="s">
        <v>76</v>
      </c>
      <c r="F9965">
        <v>0</v>
      </c>
    </row>
    <row r="9966" spans="1:6" x14ac:dyDescent="0.35">
      <c r="A9966" t="s">
        <v>10045</v>
      </c>
      <c r="B9966">
        <v>2006</v>
      </c>
      <c r="C9966" t="s">
        <v>56</v>
      </c>
      <c r="D9966" t="s">
        <v>73</v>
      </c>
      <c r="E9966" t="s">
        <v>76</v>
      </c>
      <c r="F9966">
        <v>1</v>
      </c>
    </row>
    <row r="9967" spans="1:6" x14ac:dyDescent="0.35">
      <c r="A9967" t="s">
        <v>10046</v>
      </c>
      <c r="B9967">
        <v>2006</v>
      </c>
      <c r="C9967" t="s">
        <v>56</v>
      </c>
      <c r="D9967" t="s">
        <v>117</v>
      </c>
      <c r="E9967" t="s">
        <v>76</v>
      </c>
      <c r="F9967">
        <v>1</v>
      </c>
    </row>
    <row r="9968" spans="1:6" x14ac:dyDescent="0.35">
      <c r="A9968" t="s">
        <v>10047</v>
      </c>
      <c r="B9968">
        <v>2006</v>
      </c>
      <c r="C9968" t="s">
        <v>56</v>
      </c>
      <c r="D9968" t="s">
        <v>73</v>
      </c>
      <c r="E9968" t="s">
        <v>76</v>
      </c>
      <c r="F9968">
        <v>1</v>
      </c>
    </row>
    <row r="9969" spans="1:6" x14ac:dyDescent="0.35">
      <c r="A9969" t="s">
        <v>10048</v>
      </c>
      <c r="B9969">
        <v>2006</v>
      </c>
      <c r="C9969" t="s">
        <v>56</v>
      </c>
      <c r="D9969" t="s">
        <v>73</v>
      </c>
      <c r="E9969" t="s">
        <v>76</v>
      </c>
      <c r="F9969">
        <v>1</v>
      </c>
    </row>
    <row r="9970" spans="1:6" x14ac:dyDescent="0.35">
      <c r="A9970" t="s">
        <v>10049</v>
      </c>
      <c r="B9970">
        <v>2006</v>
      </c>
      <c r="C9970" t="s">
        <v>55</v>
      </c>
      <c r="D9970" t="s">
        <v>73</v>
      </c>
      <c r="E9970" t="s">
        <v>76</v>
      </c>
      <c r="F9970">
        <v>1</v>
      </c>
    </row>
    <row r="9971" spans="1:6" x14ac:dyDescent="0.35">
      <c r="A9971" t="s">
        <v>10050</v>
      </c>
      <c r="B9971">
        <v>2006</v>
      </c>
      <c r="C9971" t="s">
        <v>56</v>
      </c>
      <c r="D9971" t="s">
        <v>73</v>
      </c>
      <c r="E9971" t="s">
        <v>76</v>
      </c>
      <c r="F9971">
        <v>1</v>
      </c>
    </row>
    <row r="9972" spans="1:6" x14ac:dyDescent="0.35">
      <c r="A9972" t="s">
        <v>10051</v>
      </c>
      <c r="B9972">
        <v>2006</v>
      </c>
      <c r="C9972" t="s">
        <v>56</v>
      </c>
      <c r="D9972" t="s">
        <v>117</v>
      </c>
      <c r="E9972" t="s">
        <v>76</v>
      </c>
      <c r="F9972">
        <v>1</v>
      </c>
    </row>
    <row r="9973" spans="1:6" x14ac:dyDescent="0.35">
      <c r="A9973" t="s">
        <v>10052</v>
      </c>
      <c r="B9973">
        <v>2006</v>
      </c>
      <c r="C9973" t="s">
        <v>56</v>
      </c>
      <c r="D9973" t="s">
        <v>117</v>
      </c>
      <c r="E9973" t="s">
        <v>76</v>
      </c>
      <c r="F9973">
        <v>1</v>
      </c>
    </row>
    <row r="9974" spans="1:6" x14ac:dyDescent="0.35">
      <c r="A9974" t="s">
        <v>10053</v>
      </c>
      <c r="B9974">
        <v>2006</v>
      </c>
      <c r="C9974" t="s">
        <v>56</v>
      </c>
      <c r="D9974" t="s">
        <v>73</v>
      </c>
      <c r="E9974" t="s">
        <v>76</v>
      </c>
      <c r="F9974">
        <v>1</v>
      </c>
    </row>
    <row r="9975" spans="1:6" x14ac:dyDescent="0.35">
      <c r="A9975" t="s">
        <v>10054</v>
      </c>
      <c r="B9975">
        <v>2006</v>
      </c>
      <c r="C9975" t="s">
        <v>55</v>
      </c>
      <c r="D9975" t="s">
        <v>73</v>
      </c>
      <c r="E9975" t="s">
        <v>76</v>
      </c>
      <c r="F9975">
        <v>1</v>
      </c>
    </row>
    <row r="9976" spans="1:6" x14ac:dyDescent="0.35">
      <c r="A9976" t="s">
        <v>10055</v>
      </c>
      <c r="B9976">
        <v>2006</v>
      </c>
      <c r="C9976" t="s">
        <v>56</v>
      </c>
      <c r="D9976" t="s">
        <v>73</v>
      </c>
      <c r="E9976" t="s">
        <v>76</v>
      </c>
      <c r="F9976">
        <v>1</v>
      </c>
    </row>
    <row r="9977" spans="1:6" x14ac:dyDescent="0.35">
      <c r="A9977" t="s">
        <v>10056</v>
      </c>
      <c r="B9977">
        <v>2006</v>
      </c>
      <c r="C9977" t="s">
        <v>56</v>
      </c>
      <c r="D9977" t="s">
        <v>117</v>
      </c>
      <c r="E9977" t="s">
        <v>76</v>
      </c>
      <c r="F9977">
        <v>1</v>
      </c>
    </row>
    <row r="9978" spans="1:6" x14ac:dyDescent="0.35">
      <c r="A9978" t="s">
        <v>10057</v>
      </c>
      <c r="B9978">
        <v>2006</v>
      </c>
      <c r="C9978" t="s">
        <v>56</v>
      </c>
      <c r="D9978" t="s">
        <v>73</v>
      </c>
      <c r="E9978" t="s">
        <v>76</v>
      </c>
      <c r="F9978">
        <v>1</v>
      </c>
    </row>
    <row r="9979" spans="1:6" x14ac:dyDescent="0.35">
      <c r="A9979" t="s">
        <v>10058</v>
      </c>
      <c r="B9979">
        <v>2006</v>
      </c>
      <c r="C9979" t="s">
        <v>56</v>
      </c>
      <c r="D9979" t="s">
        <v>73</v>
      </c>
      <c r="E9979" t="s">
        <v>76</v>
      </c>
      <c r="F9979">
        <v>1</v>
      </c>
    </row>
    <row r="9980" spans="1:6" x14ac:dyDescent="0.35">
      <c r="A9980" t="s">
        <v>10059</v>
      </c>
      <c r="B9980">
        <v>2006</v>
      </c>
      <c r="C9980" t="s">
        <v>54</v>
      </c>
      <c r="D9980" t="s">
        <v>73</v>
      </c>
      <c r="E9980" t="s">
        <v>76</v>
      </c>
      <c r="F9980">
        <v>1</v>
      </c>
    </row>
    <row r="9981" spans="1:6" x14ac:dyDescent="0.35">
      <c r="A9981" t="s">
        <v>10060</v>
      </c>
      <c r="B9981">
        <v>2006</v>
      </c>
      <c r="C9981" t="s">
        <v>56</v>
      </c>
      <c r="D9981" t="s">
        <v>117</v>
      </c>
      <c r="E9981" t="s">
        <v>76</v>
      </c>
      <c r="F9981">
        <v>1</v>
      </c>
    </row>
    <row r="9982" spans="1:6" x14ac:dyDescent="0.35">
      <c r="A9982" t="s">
        <v>10061</v>
      </c>
      <c r="B9982">
        <v>2006</v>
      </c>
      <c r="C9982" t="s">
        <v>56</v>
      </c>
      <c r="D9982" t="s">
        <v>117</v>
      </c>
      <c r="E9982" t="s">
        <v>76</v>
      </c>
      <c r="F9982">
        <v>1</v>
      </c>
    </row>
    <row r="9983" spans="1:6" x14ac:dyDescent="0.35">
      <c r="A9983" t="s">
        <v>10062</v>
      </c>
      <c r="B9983">
        <v>2006</v>
      </c>
      <c r="C9983" t="s">
        <v>55</v>
      </c>
      <c r="D9983" t="s">
        <v>117</v>
      </c>
      <c r="E9983" t="s">
        <v>76</v>
      </c>
      <c r="F9983">
        <v>0</v>
      </c>
    </row>
    <row r="9984" spans="1:6" x14ac:dyDescent="0.35">
      <c r="A9984" t="s">
        <v>10063</v>
      </c>
      <c r="B9984">
        <v>2006</v>
      </c>
      <c r="C9984" t="s">
        <v>55</v>
      </c>
      <c r="D9984" t="s">
        <v>73</v>
      </c>
      <c r="E9984" t="s">
        <v>76</v>
      </c>
      <c r="F9984">
        <v>1</v>
      </c>
    </row>
    <row r="9985" spans="1:6" x14ac:dyDescent="0.35">
      <c r="A9985" t="s">
        <v>10064</v>
      </c>
      <c r="B9985">
        <v>2006</v>
      </c>
      <c r="C9985" t="s">
        <v>55</v>
      </c>
      <c r="D9985" t="s">
        <v>117</v>
      </c>
      <c r="E9985" t="s">
        <v>76</v>
      </c>
      <c r="F9985">
        <v>0</v>
      </c>
    </row>
    <row r="9986" spans="1:6" x14ac:dyDescent="0.35">
      <c r="A9986" t="s">
        <v>10065</v>
      </c>
      <c r="B9986">
        <v>2006</v>
      </c>
      <c r="C9986" t="s">
        <v>56</v>
      </c>
      <c r="D9986" t="s">
        <v>73</v>
      </c>
      <c r="E9986" t="s">
        <v>76</v>
      </c>
      <c r="F9986">
        <v>1</v>
      </c>
    </row>
    <row r="9987" spans="1:6" x14ac:dyDescent="0.35">
      <c r="A9987" t="s">
        <v>10066</v>
      </c>
      <c r="B9987">
        <v>2006</v>
      </c>
      <c r="C9987" t="s">
        <v>56</v>
      </c>
      <c r="D9987" t="s">
        <v>73</v>
      </c>
      <c r="E9987" t="s">
        <v>76</v>
      </c>
      <c r="F9987">
        <v>1</v>
      </c>
    </row>
    <row r="9988" spans="1:6" x14ac:dyDescent="0.35">
      <c r="A9988" t="s">
        <v>10067</v>
      </c>
      <c r="B9988">
        <v>2006</v>
      </c>
      <c r="C9988" t="s">
        <v>54</v>
      </c>
      <c r="D9988" t="s">
        <v>73</v>
      </c>
      <c r="E9988" t="s">
        <v>76</v>
      </c>
      <c r="F9988">
        <v>1</v>
      </c>
    </row>
    <row r="9989" spans="1:6" x14ac:dyDescent="0.35">
      <c r="A9989" t="s">
        <v>10068</v>
      </c>
      <c r="B9989">
        <v>2006</v>
      </c>
      <c r="C9989" t="s">
        <v>55</v>
      </c>
      <c r="D9989" t="s">
        <v>73</v>
      </c>
      <c r="E9989" t="s">
        <v>76</v>
      </c>
      <c r="F9989">
        <v>1</v>
      </c>
    </row>
    <row r="9990" spans="1:6" x14ac:dyDescent="0.35">
      <c r="A9990" t="s">
        <v>10069</v>
      </c>
      <c r="B9990">
        <v>2006</v>
      </c>
      <c r="C9990" t="s">
        <v>55</v>
      </c>
      <c r="D9990" t="s">
        <v>73</v>
      </c>
      <c r="E9990" t="s">
        <v>76</v>
      </c>
      <c r="F9990">
        <v>1</v>
      </c>
    </row>
    <row r="9991" spans="1:6" x14ac:dyDescent="0.35">
      <c r="A9991" t="s">
        <v>10070</v>
      </c>
      <c r="B9991">
        <v>2006</v>
      </c>
      <c r="C9991" t="s">
        <v>54</v>
      </c>
      <c r="D9991" t="s">
        <v>73</v>
      </c>
      <c r="E9991" t="s">
        <v>76</v>
      </c>
      <c r="F9991">
        <v>1</v>
      </c>
    </row>
    <row r="9992" spans="1:6" x14ac:dyDescent="0.35">
      <c r="A9992" t="s">
        <v>10071</v>
      </c>
      <c r="B9992">
        <v>2006</v>
      </c>
      <c r="C9992" t="s">
        <v>54</v>
      </c>
      <c r="D9992" t="s">
        <v>73</v>
      </c>
      <c r="E9992" t="s">
        <v>76</v>
      </c>
      <c r="F9992">
        <v>1</v>
      </c>
    </row>
    <row r="9993" spans="1:6" x14ac:dyDescent="0.35">
      <c r="A9993" t="s">
        <v>10072</v>
      </c>
      <c r="B9993">
        <v>2006</v>
      </c>
      <c r="C9993" t="s">
        <v>56</v>
      </c>
      <c r="D9993" t="s">
        <v>73</v>
      </c>
      <c r="E9993" t="s">
        <v>76</v>
      </c>
      <c r="F9993">
        <v>1</v>
      </c>
    </row>
    <row r="9994" spans="1:6" x14ac:dyDescent="0.35">
      <c r="A9994" t="s">
        <v>10073</v>
      </c>
      <c r="B9994">
        <v>2006</v>
      </c>
      <c r="C9994" t="s">
        <v>56</v>
      </c>
      <c r="D9994" t="s">
        <v>73</v>
      </c>
      <c r="E9994" t="s">
        <v>76</v>
      </c>
      <c r="F9994">
        <v>1</v>
      </c>
    </row>
    <row r="9995" spans="1:6" x14ac:dyDescent="0.35">
      <c r="A9995" t="s">
        <v>10074</v>
      </c>
      <c r="B9995">
        <v>2006</v>
      </c>
      <c r="C9995" t="s">
        <v>56</v>
      </c>
      <c r="D9995" t="s">
        <v>73</v>
      </c>
      <c r="E9995" t="s">
        <v>76</v>
      </c>
      <c r="F9995">
        <v>1</v>
      </c>
    </row>
    <row r="9996" spans="1:6" x14ac:dyDescent="0.35">
      <c r="A9996" t="s">
        <v>10075</v>
      </c>
      <c r="B9996">
        <v>2006</v>
      </c>
      <c r="C9996" t="s">
        <v>56</v>
      </c>
      <c r="D9996" t="s">
        <v>117</v>
      </c>
      <c r="E9996" t="s">
        <v>76</v>
      </c>
      <c r="F9996">
        <v>1</v>
      </c>
    </row>
    <row r="9997" spans="1:6" x14ac:dyDescent="0.35">
      <c r="A9997" t="s">
        <v>10076</v>
      </c>
      <c r="B9997">
        <v>2006</v>
      </c>
      <c r="C9997" t="s">
        <v>55</v>
      </c>
      <c r="D9997" t="s">
        <v>73</v>
      </c>
      <c r="E9997" t="s">
        <v>76</v>
      </c>
      <c r="F9997">
        <v>1</v>
      </c>
    </row>
    <row r="9998" spans="1:6" x14ac:dyDescent="0.35">
      <c r="A9998" t="s">
        <v>10077</v>
      </c>
      <c r="B9998">
        <v>2006</v>
      </c>
      <c r="C9998" t="s">
        <v>54</v>
      </c>
      <c r="D9998" t="s">
        <v>73</v>
      </c>
      <c r="E9998" t="s">
        <v>76</v>
      </c>
      <c r="F9998">
        <v>1</v>
      </c>
    </row>
    <row r="9999" spans="1:6" x14ac:dyDescent="0.35">
      <c r="A9999" t="s">
        <v>10078</v>
      </c>
      <c r="B9999">
        <v>2006</v>
      </c>
      <c r="C9999" t="s">
        <v>54</v>
      </c>
      <c r="D9999" t="s">
        <v>73</v>
      </c>
      <c r="E9999" t="s">
        <v>406</v>
      </c>
      <c r="F9999">
        <v>1</v>
      </c>
    </row>
    <row r="10000" spans="1:6" x14ac:dyDescent="0.35">
      <c r="A10000" t="s">
        <v>10079</v>
      </c>
      <c r="B10000">
        <v>2006</v>
      </c>
      <c r="C10000" t="s">
        <v>56</v>
      </c>
      <c r="D10000" t="s">
        <v>73</v>
      </c>
      <c r="E10000" t="s">
        <v>406</v>
      </c>
      <c r="F10000">
        <v>1</v>
      </c>
    </row>
    <row r="10001" spans="1:6" x14ac:dyDescent="0.35">
      <c r="A10001" t="s">
        <v>10080</v>
      </c>
      <c r="B10001">
        <v>2006</v>
      </c>
      <c r="C10001" t="s">
        <v>56</v>
      </c>
      <c r="D10001" t="s">
        <v>73</v>
      </c>
      <c r="E10001" t="s">
        <v>406</v>
      </c>
      <c r="F10001">
        <v>1</v>
      </c>
    </row>
    <row r="10002" spans="1:6" x14ac:dyDescent="0.35">
      <c r="A10002" t="s">
        <v>10081</v>
      </c>
      <c r="B10002">
        <v>2006</v>
      </c>
      <c r="C10002" t="s">
        <v>56</v>
      </c>
      <c r="D10002" t="s">
        <v>73</v>
      </c>
      <c r="E10002" t="s">
        <v>406</v>
      </c>
      <c r="F10002">
        <v>1</v>
      </c>
    </row>
    <row r="10003" spans="1:6" x14ac:dyDescent="0.35">
      <c r="A10003" t="s">
        <v>10082</v>
      </c>
      <c r="B10003">
        <v>2006</v>
      </c>
      <c r="C10003" t="s">
        <v>56</v>
      </c>
      <c r="D10003" t="s">
        <v>73</v>
      </c>
      <c r="E10003" t="s">
        <v>406</v>
      </c>
      <c r="F10003">
        <v>1</v>
      </c>
    </row>
    <row r="10004" spans="1:6" x14ac:dyDescent="0.35">
      <c r="A10004" t="s">
        <v>10083</v>
      </c>
      <c r="B10004">
        <v>2006</v>
      </c>
      <c r="C10004" t="s">
        <v>56</v>
      </c>
      <c r="D10004" t="s">
        <v>117</v>
      </c>
      <c r="E10004" t="s">
        <v>406</v>
      </c>
      <c r="F10004">
        <v>1</v>
      </c>
    </row>
    <row r="10005" spans="1:6" x14ac:dyDescent="0.35">
      <c r="A10005" t="s">
        <v>10084</v>
      </c>
      <c r="B10005">
        <v>2006</v>
      </c>
      <c r="C10005" t="s">
        <v>56</v>
      </c>
      <c r="D10005" t="s">
        <v>73</v>
      </c>
      <c r="E10005" t="s">
        <v>406</v>
      </c>
      <c r="F10005">
        <v>1</v>
      </c>
    </row>
    <row r="10006" spans="1:6" x14ac:dyDescent="0.35">
      <c r="A10006" t="s">
        <v>10085</v>
      </c>
      <c r="B10006">
        <v>2006</v>
      </c>
      <c r="C10006" t="s">
        <v>56</v>
      </c>
      <c r="D10006" t="s">
        <v>73</v>
      </c>
      <c r="E10006" t="s">
        <v>406</v>
      </c>
      <c r="F10006">
        <v>1</v>
      </c>
    </row>
    <row r="10007" spans="1:6" x14ac:dyDescent="0.35">
      <c r="A10007" t="s">
        <v>10086</v>
      </c>
      <c r="B10007">
        <v>2006</v>
      </c>
      <c r="C10007" t="s">
        <v>56</v>
      </c>
      <c r="D10007" t="s">
        <v>117</v>
      </c>
      <c r="E10007" t="s">
        <v>406</v>
      </c>
      <c r="F10007">
        <v>1</v>
      </c>
    </row>
    <row r="10008" spans="1:6" x14ac:dyDescent="0.35">
      <c r="A10008" t="s">
        <v>10087</v>
      </c>
      <c r="B10008">
        <v>2006</v>
      </c>
      <c r="C10008" t="s">
        <v>56</v>
      </c>
      <c r="D10008" t="s">
        <v>117</v>
      </c>
      <c r="E10008" t="s">
        <v>406</v>
      </c>
      <c r="F10008">
        <v>1</v>
      </c>
    </row>
    <row r="10009" spans="1:6" x14ac:dyDescent="0.35">
      <c r="A10009" t="s">
        <v>10088</v>
      </c>
      <c r="B10009">
        <v>2006</v>
      </c>
      <c r="C10009" t="s">
        <v>56</v>
      </c>
      <c r="D10009" t="s">
        <v>117</v>
      </c>
      <c r="E10009" t="s">
        <v>406</v>
      </c>
      <c r="F10009">
        <v>1</v>
      </c>
    </row>
    <row r="10010" spans="1:6" x14ac:dyDescent="0.35">
      <c r="A10010" t="s">
        <v>10089</v>
      </c>
      <c r="B10010">
        <v>2007</v>
      </c>
      <c r="C10010" t="s">
        <v>54</v>
      </c>
      <c r="D10010" t="s">
        <v>73</v>
      </c>
      <c r="E10010" t="s">
        <v>74</v>
      </c>
      <c r="F10010">
        <v>1</v>
      </c>
    </row>
    <row r="10011" spans="1:6" x14ac:dyDescent="0.35">
      <c r="A10011" t="s">
        <v>10090</v>
      </c>
      <c r="B10011">
        <v>2007</v>
      </c>
      <c r="C10011" t="s">
        <v>54</v>
      </c>
      <c r="D10011" t="s">
        <v>73</v>
      </c>
      <c r="E10011" t="s">
        <v>74</v>
      </c>
      <c r="F10011">
        <v>1</v>
      </c>
    </row>
    <row r="10012" spans="1:6" x14ac:dyDescent="0.35">
      <c r="A10012" t="s">
        <v>10091</v>
      </c>
      <c r="B10012">
        <v>2007</v>
      </c>
      <c r="C10012" t="s">
        <v>54</v>
      </c>
      <c r="D10012" t="s">
        <v>73</v>
      </c>
      <c r="E10012" t="s">
        <v>74</v>
      </c>
      <c r="F10012">
        <v>1</v>
      </c>
    </row>
    <row r="10013" spans="1:6" x14ac:dyDescent="0.35">
      <c r="A10013" t="s">
        <v>10092</v>
      </c>
      <c r="B10013">
        <v>2007</v>
      </c>
      <c r="C10013" t="s">
        <v>54</v>
      </c>
      <c r="D10013" t="s">
        <v>73</v>
      </c>
      <c r="E10013" t="s">
        <v>74</v>
      </c>
      <c r="F10013">
        <v>1</v>
      </c>
    </row>
    <row r="10014" spans="1:6" x14ac:dyDescent="0.35">
      <c r="A10014" t="s">
        <v>10093</v>
      </c>
      <c r="B10014">
        <v>2007</v>
      </c>
      <c r="C10014" t="s">
        <v>56</v>
      </c>
      <c r="D10014" t="s">
        <v>117</v>
      </c>
      <c r="E10014" t="s">
        <v>74</v>
      </c>
      <c r="F10014">
        <v>1</v>
      </c>
    </row>
    <row r="10015" spans="1:6" x14ac:dyDescent="0.35">
      <c r="A10015" t="s">
        <v>10094</v>
      </c>
      <c r="B10015">
        <v>2007</v>
      </c>
      <c r="C10015" t="s">
        <v>56</v>
      </c>
      <c r="D10015" t="s">
        <v>117</v>
      </c>
      <c r="E10015" t="s">
        <v>74</v>
      </c>
      <c r="F10015">
        <v>1</v>
      </c>
    </row>
    <row r="10016" spans="1:6" x14ac:dyDescent="0.35">
      <c r="A10016" t="s">
        <v>10095</v>
      </c>
      <c r="B10016">
        <v>2007</v>
      </c>
      <c r="C10016" t="s">
        <v>56</v>
      </c>
      <c r="D10016" t="s">
        <v>73</v>
      </c>
      <c r="E10016" t="s">
        <v>74</v>
      </c>
      <c r="F10016">
        <v>1</v>
      </c>
    </row>
    <row r="10017" spans="1:6" x14ac:dyDescent="0.35">
      <c r="A10017" t="s">
        <v>10096</v>
      </c>
      <c r="B10017">
        <v>2007</v>
      </c>
      <c r="C10017" t="s">
        <v>56</v>
      </c>
      <c r="D10017" t="s">
        <v>441</v>
      </c>
      <c r="E10017" t="s">
        <v>74</v>
      </c>
      <c r="F10017">
        <v>1</v>
      </c>
    </row>
    <row r="10018" spans="1:6" x14ac:dyDescent="0.35">
      <c r="A10018" t="s">
        <v>10097</v>
      </c>
      <c r="B10018">
        <v>2007</v>
      </c>
      <c r="C10018" t="s">
        <v>56</v>
      </c>
      <c r="D10018" t="s">
        <v>73</v>
      </c>
      <c r="E10018" t="s">
        <v>74</v>
      </c>
      <c r="F10018">
        <v>1</v>
      </c>
    </row>
    <row r="10019" spans="1:6" x14ac:dyDescent="0.35">
      <c r="A10019" t="s">
        <v>10098</v>
      </c>
      <c r="B10019">
        <v>2007</v>
      </c>
      <c r="C10019" t="s">
        <v>56</v>
      </c>
      <c r="D10019" t="s">
        <v>117</v>
      </c>
      <c r="E10019" t="s">
        <v>74</v>
      </c>
      <c r="F10019">
        <v>1</v>
      </c>
    </row>
    <row r="10020" spans="1:6" x14ac:dyDescent="0.35">
      <c r="A10020" t="s">
        <v>10099</v>
      </c>
      <c r="B10020">
        <v>2007</v>
      </c>
      <c r="C10020" t="s">
        <v>56</v>
      </c>
      <c r="D10020" t="s">
        <v>117</v>
      </c>
      <c r="E10020" t="s">
        <v>74</v>
      </c>
      <c r="F10020">
        <v>1</v>
      </c>
    </row>
    <row r="10021" spans="1:6" x14ac:dyDescent="0.35">
      <c r="A10021" t="s">
        <v>10100</v>
      </c>
      <c r="B10021">
        <v>2007</v>
      </c>
      <c r="C10021" t="s">
        <v>56</v>
      </c>
      <c r="D10021" t="s">
        <v>73</v>
      </c>
      <c r="E10021" t="s">
        <v>74</v>
      </c>
      <c r="F10021">
        <v>1</v>
      </c>
    </row>
    <row r="10022" spans="1:6" x14ac:dyDescent="0.35">
      <c r="A10022" t="s">
        <v>10101</v>
      </c>
      <c r="B10022">
        <v>2007</v>
      </c>
      <c r="C10022" t="s">
        <v>56</v>
      </c>
      <c r="D10022" t="s">
        <v>117</v>
      </c>
      <c r="E10022" t="s">
        <v>74</v>
      </c>
      <c r="F10022">
        <v>1</v>
      </c>
    </row>
    <row r="10023" spans="1:6" x14ac:dyDescent="0.35">
      <c r="A10023" t="s">
        <v>10102</v>
      </c>
      <c r="B10023">
        <v>2007</v>
      </c>
      <c r="C10023" t="s">
        <v>55</v>
      </c>
      <c r="D10023" t="s">
        <v>73</v>
      </c>
      <c r="E10023" t="s">
        <v>74</v>
      </c>
      <c r="F10023">
        <v>1</v>
      </c>
    </row>
    <row r="10024" spans="1:6" x14ac:dyDescent="0.35">
      <c r="A10024" t="s">
        <v>10103</v>
      </c>
      <c r="B10024">
        <v>2007</v>
      </c>
      <c r="C10024" t="s">
        <v>54</v>
      </c>
      <c r="D10024" t="s">
        <v>73</v>
      </c>
      <c r="E10024" t="s">
        <v>74</v>
      </c>
      <c r="F10024">
        <v>1</v>
      </c>
    </row>
    <row r="10025" spans="1:6" x14ac:dyDescent="0.35">
      <c r="A10025" t="s">
        <v>10104</v>
      </c>
      <c r="B10025">
        <v>2007</v>
      </c>
      <c r="C10025" t="s">
        <v>55</v>
      </c>
      <c r="D10025" t="s">
        <v>73</v>
      </c>
      <c r="E10025" t="s">
        <v>74</v>
      </c>
      <c r="F10025">
        <v>1</v>
      </c>
    </row>
    <row r="10026" spans="1:6" x14ac:dyDescent="0.35">
      <c r="A10026" t="s">
        <v>10105</v>
      </c>
      <c r="B10026">
        <v>2007</v>
      </c>
      <c r="C10026" t="s">
        <v>56</v>
      </c>
      <c r="D10026" t="s">
        <v>73</v>
      </c>
      <c r="E10026" t="s">
        <v>74</v>
      </c>
      <c r="F10026">
        <v>1</v>
      </c>
    </row>
    <row r="10027" spans="1:6" x14ac:dyDescent="0.35">
      <c r="A10027" t="s">
        <v>10106</v>
      </c>
      <c r="B10027">
        <v>2007</v>
      </c>
      <c r="C10027" t="s">
        <v>56</v>
      </c>
      <c r="D10027" t="s">
        <v>117</v>
      </c>
      <c r="E10027" t="s">
        <v>74</v>
      </c>
      <c r="F10027">
        <v>1</v>
      </c>
    </row>
    <row r="10028" spans="1:6" x14ac:dyDescent="0.35">
      <c r="A10028" t="s">
        <v>10107</v>
      </c>
      <c r="B10028">
        <v>2007</v>
      </c>
      <c r="C10028" t="s">
        <v>56</v>
      </c>
      <c r="D10028" t="s">
        <v>117</v>
      </c>
      <c r="E10028" t="s">
        <v>74</v>
      </c>
      <c r="F10028">
        <v>1</v>
      </c>
    </row>
    <row r="10029" spans="1:6" x14ac:dyDescent="0.35">
      <c r="A10029" t="s">
        <v>10108</v>
      </c>
      <c r="B10029">
        <v>2007</v>
      </c>
      <c r="C10029" t="s">
        <v>56</v>
      </c>
      <c r="D10029" t="s">
        <v>117</v>
      </c>
      <c r="E10029" t="s">
        <v>74</v>
      </c>
      <c r="F10029">
        <v>1</v>
      </c>
    </row>
    <row r="10030" spans="1:6" x14ac:dyDescent="0.35">
      <c r="A10030" t="s">
        <v>10109</v>
      </c>
      <c r="B10030">
        <v>2007</v>
      </c>
      <c r="C10030" t="s">
        <v>56</v>
      </c>
      <c r="D10030" t="s">
        <v>117</v>
      </c>
      <c r="E10030" t="s">
        <v>74</v>
      </c>
      <c r="F10030">
        <v>1</v>
      </c>
    </row>
    <row r="10031" spans="1:6" x14ac:dyDescent="0.35">
      <c r="A10031" t="s">
        <v>10110</v>
      </c>
      <c r="B10031">
        <v>2007</v>
      </c>
      <c r="C10031" t="s">
        <v>56</v>
      </c>
      <c r="D10031" t="s">
        <v>73</v>
      </c>
      <c r="E10031" t="s">
        <v>74</v>
      </c>
      <c r="F10031">
        <v>1</v>
      </c>
    </row>
    <row r="10032" spans="1:6" x14ac:dyDescent="0.35">
      <c r="A10032" t="s">
        <v>10111</v>
      </c>
      <c r="B10032">
        <v>2007</v>
      </c>
      <c r="C10032" t="s">
        <v>56</v>
      </c>
      <c r="D10032" t="s">
        <v>73</v>
      </c>
      <c r="E10032" t="s">
        <v>74</v>
      </c>
      <c r="F10032">
        <v>1</v>
      </c>
    </row>
    <row r="10033" spans="1:6" x14ac:dyDescent="0.35">
      <c r="A10033" t="s">
        <v>10112</v>
      </c>
      <c r="B10033">
        <v>2007</v>
      </c>
      <c r="C10033" t="s">
        <v>54</v>
      </c>
      <c r="D10033" t="s">
        <v>73</v>
      </c>
      <c r="E10033" t="s">
        <v>74</v>
      </c>
      <c r="F10033">
        <v>1</v>
      </c>
    </row>
    <row r="10034" spans="1:6" x14ac:dyDescent="0.35">
      <c r="A10034" t="s">
        <v>10113</v>
      </c>
      <c r="B10034">
        <v>2007</v>
      </c>
      <c r="C10034" t="s">
        <v>54</v>
      </c>
      <c r="D10034" t="s">
        <v>117</v>
      </c>
      <c r="E10034" t="s">
        <v>74</v>
      </c>
      <c r="F10034">
        <v>0</v>
      </c>
    </row>
    <row r="10035" spans="1:6" x14ac:dyDescent="0.35">
      <c r="A10035" t="s">
        <v>10114</v>
      </c>
      <c r="B10035">
        <v>2007</v>
      </c>
      <c r="C10035" t="s">
        <v>54</v>
      </c>
      <c r="D10035" t="s">
        <v>73</v>
      </c>
      <c r="E10035" t="s">
        <v>74</v>
      </c>
      <c r="F10035">
        <v>1</v>
      </c>
    </row>
    <row r="10036" spans="1:6" x14ac:dyDescent="0.35">
      <c r="A10036" t="s">
        <v>10115</v>
      </c>
      <c r="B10036">
        <v>2007</v>
      </c>
      <c r="C10036" t="s">
        <v>56</v>
      </c>
      <c r="D10036" t="s">
        <v>73</v>
      </c>
      <c r="E10036" t="s">
        <v>74</v>
      </c>
      <c r="F10036">
        <v>1</v>
      </c>
    </row>
    <row r="10037" spans="1:6" x14ac:dyDescent="0.35">
      <c r="A10037" t="s">
        <v>10116</v>
      </c>
      <c r="B10037">
        <v>2007</v>
      </c>
      <c r="C10037" t="s">
        <v>56</v>
      </c>
      <c r="D10037" t="s">
        <v>117</v>
      </c>
      <c r="E10037" t="s">
        <v>74</v>
      </c>
      <c r="F10037">
        <v>1</v>
      </c>
    </row>
    <row r="10038" spans="1:6" x14ac:dyDescent="0.35">
      <c r="A10038" t="s">
        <v>10117</v>
      </c>
      <c r="B10038">
        <v>2007</v>
      </c>
      <c r="C10038" t="s">
        <v>56</v>
      </c>
      <c r="D10038" t="s">
        <v>117</v>
      </c>
      <c r="E10038" t="s">
        <v>74</v>
      </c>
      <c r="F10038">
        <v>1</v>
      </c>
    </row>
    <row r="10039" spans="1:6" x14ac:dyDescent="0.35">
      <c r="A10039" t="s">
        <v>10118</v>
      </c>
      <c r="B10039">
        <v>2007</v>
      </c>
      <c r="C10039" t="s">
        <v>54</v>
      </c>
      <c r="D10039" t="s">
        <v>73</v>
      </c>
      <c r="E10039" t="s">
        <v>406</v>
      </c>
      <c r="F10039">
        <v>1</v>
      </c>
    </row>
    <row r="10040" spans="1:6" x14ac:dyDescent="0.35">
      <c r="A10040" t="s">
        <v>10119</v>
      </c>
      <c r="B10040">
        <v>2007</v>
      </c>
      <c r="C10040" t="s">
        <v>56</v>
      </c>
      <c r="D10040" t="s">
        <v>73</v>
      </c>
      <c r="E10040" t="s">
        <v>74</v>
      </c>
      <c r="F10040">
        <v>1</v>
      </c>
    </row>
    <row r="10041" spans="1:6" x14ac:dyDescent="0.35">
      <c r="A10041" t="s">
        <v>10120</v>
      </c>
      <c r="B10041">
        <v>2007</v>
      </c>
      <c r="C10041" t="s">
        <v>56</v>
      </c>
      <c r="D10041" t="s">
        <v>73</v>
      </c>
      <c r="E10041" t="s">
        <v>74</v>
      </c>
      <c r="F10041">
        <v>1</v>
      </c>
    </row>
    <row r="10042" spans="1:6" x14ac:dyDescent="0.35">
      <c r="A10042" t="s">
        <v>10121</v>
      </c>
      <c r="B10042">
        <v>2007</v>
      </c>
      <c r="C10042" t="s">
        <v>56</v>
      </c>
      <c r="D10042" t="s">
        <v>117</v>
      </c>
      <c r="E10042" t="s">
        <v>74</v>
      </c>
      <c r="F10042">
        <v>1</v>
      </c>
    </row>
    <row r="10043" spans="1:6" x14ac:dyDescent="0.35">
      <c r="A10043" t="s">
        <v>10122</v>
      </c>
      <c r="B10043">
        <v>2007</v>
      </c>
      <c r="C10043" t="s">
        <v>56</v>
      </c>
      <c r="D10043" t="s">
        <v>117</v>
      </c>
      <c r="E10043" t="s">
        <v>74</v>
      </c>
      <c r="F10043">
        <v>1</v>
      </c>
    </row>
    <row r="10044" spans="1:6" x14ac:dyDescent="0.35">
      <c r="A10044" t="s">
        <v>10123</v>
      </c>
      <c r="B10044">
        <v>2007</v>
      </c>
      <c r="C10044" t="s">
        <v>54</v>
      </c>
      <c r="D10044" t="s">
        <v>73</v>
      </c>
      <c r="E10044" t="s">
        <v>74</v>
      </c>
      <c r="F10044">
        <v>1</v>
      </c>
    </row>
    <row r="10045" spans="1:6" x14ac:dyDescent="0.35">
      <c r="A10045" t="s">
        <v>10124</v>
      </c>
      <c r="B10045">
        <v>2007</v>
      </c>
      <c r="C10045" t="s">
        <v>55</v>
      </c>
      <c r="D10045" t="s">
        <v>73</v>
      </c>
      <c r="E10045" t="s">
        <v>74</v>
      </c>
      <c r="F10045">
        <v>1</v>
      </c>
    </row>
    <row r="10046" spans="1:6" x14ac:dyDescent="0.35">
      <c r="A10046" t="s">
        <v>10125</v>
      </c>
      <c r="B10046">
        <v>2007</v>
      </c>
      <c r="C10046" t="s">
        <v>55</v>
      </c>
      <c r="D10046" t="s">
        <v>441</v>
      </c>
      <c r="E10046" t="s">
        <v>74</v>
      </c>
      <c r="F10046">
        <v>1</v>
      </c>
    </row>
    <row r="10047" spans="1:6" x14ac:dyDescent="0.35">
      <c r="A10047" t="s">
        <v>10126</v>
      </c>
      <c r="B10047">
        <v>2007</v>
      </c>
      <c r="C10047" t="s">
        <v>55</v>
      </c>
      <c r="D10047" t="s">
        <v>117</v>
      </c>
      <c r="E10047" t="s">
        <v>74</v>
      </c>
      <c r="F10047">
        <v>0</v>
      </c>
    </row>
    <row r="10048" spans="1:6" x14ac:dyDescent="0.35">
      <c r="A10048" t="s">
        <v>10127</v>
      </c>
      <c r="B10048">
        <v>2007</v>
      </c>
      <c r="C10048" t="s">
        <v>55</v>
      </c>
      <c r="D10048" t="s">
        <v>117</v>
      </c>
      <c r="E10048" t="s">
        <v>74</v>
      </c>
      <c r="F10048">
        <v>0</v>
      </c>
    </row>
    <row r="10049" spans="1:6" x14ac:dyDescent="0.35">
      <c r="A10049" t="s">
        <v>10128</v>
      </c>
      <c r="B10049">
        <v>2007</v>
      </c>
      <c r="C10049" t="s">
        <v>55</v>
      </c>
      <c r="D10049" t="s">
        <v>117</v>
      </c>
      <c r="E10049" t="s">
        <v>74</v>
      </c>
      <c r="F10049">
        <v>0</v>
      </c>
    </row>
    <row r="10050" spans="1:6" x14ac:dyDescent="0.35">
      <c r="A10050" t="s">
        <v>10129</v>
      </c>
      <c r="B10050">
        <v>2007</v>
      </c>
      <c r="C10050" t="s">
        <v>56</v>
      </c>
      <c r="D10050" t="s">
        <v>73</v>
      </c>
      <c r="E10050" t="s">
        <v>406</v>
      </c>
      <c r="F10050">
        <v>1</v>
      </c>
    </row>
    <row r="10051" spans="1:6" x14ac:dyDescent="0.35">
      <c r="A10051" t="s">
        <v>10130</v>
      </c>
      <c r="B10051">
        <v>2007</v>
      </c>
      <c r="C10051" t="s">
        <v>54</v>
      </c>
      <c r="D10051" t="s">
        <v>73</v>
      </c>
      <c r="E10051" t="s">
        <v>406</v>
      </c>
      <c r="F10051">
        <v>1</v>
      </c>
    </row>
    <row r="10052" spans="1:6" x14ac:dyDescent="0.35">
      <c r="A10052" t="s">
        <v>10131</v>
      </c>
      <c r="B10052">
        <v>2007</v>
      </c>
      <c r="C10052" t="s">
        <v>55</v>
      </c>
      <c r="D10052" t="s">
        <v>117</v>
      </c>
      <c r="E10052" t="s">
        <v>406</v>
      </c>
      <c r="F10052">
        <v>0</v>
      </c>
    </row>
    <row r="10053" spans="1:6" x14ac:dyDescent="0.35">
      <c r="A10053" t="s">
        <v>10132</v>
      </c>
      <c r="B10053">
        <v>2007</v>
      </c>
      <c r="C10053" t="s">
        <v>56</v>
      </c>
      <c r="D10053" t="s">
        <v>117</v>
      </c>
      <c r="E10053" t="s">
        <v>74</v>
      </c>
      <c r="F10053">
        <v>1</v>
      </c>
    </row>
    <row r="10054" spans="1:6" x14ac:dyDescent="0.35">
      <c r="A10054" t="s">
        <v>10133</v>
      </c>
      <c r="B10054">
        <v>2007</v>
      </c>
      <c r="C10054" t="s">
        <v>56</v>
      </c>
      <c r="D10054" t="s">
        <v>73</v>
      </c>
      <c r="E10054" t="s">
        <v>74</v>
      </c>
      <c r="F10054">
        <v>1</v>
      </c>
    </row>
    <row r="10055" spans="1:6" x14ac:dyDescent="0.35">
      <c r="A10055" t="s">
        <v>10134</v>
      </c>
      <c r="B10055">
        <v>2007</v>
      </c>
      <c r="C10055" t="s">
        <v>56</v>
      </c>
      <c r="D10055" t="s">
        <v>117</v>
      </c>
      <c r="E10055" t="s">
        <v>74</v>
      </c>
      <c r="F10055">
        <v>1</v>
      </c>
    </row>
    <row r="10056" spans="1:6" x14ac:dyDescent="0.35">
      <c r="A10056" t="s">
        <v>10135</v>
      </c>
      <c r="B10056">
        <v>2007</v>
      </c>
      <c r="C10056" t="s">
        <v>56</v>
      </c>
      <c r="D10056" t="s">
        <v>117</v>
      </c>
      <c r="E10056" t="s">
        <v>74</v>
      </c>
      <c r="F10056">
        <v>1</v>
      </c>
    </row>
    <row r="10057" spans="1:6" x14ac:dyDescent="0.35">
      <c r="A10057" t="s">
        <v>10136</v>
      </c>
      <c r="B10057">
        <v>2007</v>
      </c>
      <c r="C10057" t="s">
        <v>56</v>
      </c>
      <c r="D10057" t="s">
        <v>73</v>
      </c>
      <c r="E10057" t="s">
        <v>74</v>
      </c>
      <c r="F10057">
        <v>1</v>
      </c>
    </row>
    <row r="10058" spans="1:6" x14ac:dyDescent="0.35">
      <c r="A10058" t="s">
        <v>10137</v>
      </c>
      <c r="B10058">
        <v>2007</v>
      </c>
      <c r="C10058" t="s">
        <v>56</v>
      </c>
      <c r="D10058" t="s">
        <v>73</v>
      </c>
      <c r="E10058" t="s">
        <v>74</v>
      </c>
      <c r="F10058">
        <v>1</v>
      </c>
    </row>
    <row r="10059" spans="1:6" x14ac:dyDescent="0.35">
      <c r="A10059" t="s">
        <v>10138</v>
      </c>
      <c r="B10059">
        <v>2007</v>
      </c>
      <c r="C10059" t="s">
        <v>55</v>
      </c>
      <c r="D10059" t="s">
        <v>117</v>
      </c>
      <c r="E10059" t="s">
        <v>406</v>
      </c>
      <c r="F10059">
        <v>0</v>
      </c>
    </row>
    <row r="10060" spans="1:6" x14ac:dyDescent="0.35">
      <c r="A10060" t="s">
        <v>10139</v>
      </c>
      <c r="B10060">
        <v>2007</v>
      </c>
      <c r="C10060" t="s">
        <v>55</v>
      </c>
      <c r="D10060" t="s">
        <v>117</v>
      </c>
      <c r="E10060" t="s">
        <v>406</v>
      </c>
      <c r="F10060">
        <v>0</v>
      </c>
    </row>
    <row r="10061" spans="1:6" x14ac:dyDescent="0.35">
      <c r="A10061" t="s">
        <v>10140</v>
      </c>
      <c r="B10061">
        <v>2007</v>
      </c>
      <c r="C10061" t="s">
        <v>55</v>
      </c>
      <c r="D10061" t="s">
        <v>117</v>
      </c>
      <c r="E10061" t="s">
        <v>406</v>
      </c>
      <c r="F10061">
        <v>0</v>
      </c>
    </row>
    <row r="10062" spans="1:6" x14ac:dyDescent="0.35">
      <c r="A10062" t="s">
        <v>10141</v>
      </c>
      <c r="B10062">
        <v>2007</v>
      </c>
      <c r="C10062" t="s">
        <v>54</v>
      </c>
      <c r="D10062" t="s">
        <v>73</v>
      </c>
      <c r="E10062" t="s">
        <v>74</v>
      </c>
      <c r="F10062">
        <v>1</v>
      </c>
    </row>
    <row r="10063" spans="1:6" x14ac:dyDescent="0.35">
      <c r="A10063" t="s">
        <v>10142</v>
      </c>
      <c r="B10063">
        <v>2007</v>
      </c>
      <c r="C10063" t="s">
        <v>55</v>
      </c>
      <c r="D10063" t="s">
        <v>117</v>
      </c>
      <c r="E10063" t="s">
        <v>74</v>
      </c>
      <c r="F10063">
        <v>0</v>
      </c>
    </row>
    <row r="10064" spans="1:6" x14ac:dyDescent="0.35">
      <c r="A10064" t="s">
        <v>10143</v>
      </c>
      <c r="B10064">
        <v>2007</v>
      </c>
      <c r="C10064" t="s">
        <v>56</v>
      </c>
      <c r="D10064" t="s">
        <v>73</v>
      </c>
      <c r="E10064" t="s">
        <v>74</v>
      </c>
      <c r="F10064">
        <v>1</v>
      </c>
    </row>
    <row r="10065" spans="1:6" x14ac:dyDescent="0.35">
      <c r="A10065" t="s">
        <v>10144</v>
      </c>
      <c r="B10065">
        <v>2007</v>
      </c>
      <c r="C10065" t="s">
        <v>56</v>
      </c>
      <c r="D10065" t="s">
        <v>73</v>
      </c>
      <c r="E10065" t="s">
        <v>74</v>
      </c>
      <c r="F10065">
        <v>1</v>
      </c>
    </row>
    <row r="10066" spans="1:6" x14ac:dyDescent="0.35">
      <c r="A10066" t="s">
        <v>10145</v>
      </c>
      <c r="B10066">
        <v>2007</v>
      </c>
      <c r="C10066" t="s">
        <v>56</v>
      </c>
      <c r="D10066" t="s">
        <v>117</v>
      </c>
      <c r="E10066" t="s">
        <v>74</v>
      </c>
      <c r="F10066">
        <v>1</v>
      </c>
    </row>
    <row r="10067" spans="1:6" x14ac:dyDescent="0.35">
      <c r="A10067" t="s">
        <v>10146</v>
      </c>
      <c r="B10067">
        <v>2007</v>
      </c>
      <c r="C10067" t="s">
        <v>56</v>
      </c>
      <c r="D10067" t="s">
        <v>73</v>
      </c>
      <c r="E10067" t="s">
        <v>74</v>
      </c>
      <c r="F10067">
        <v>1</v>
      </c>
    </row>
    <row r="10068" spans="1:6" x14ac:dyDescent="0.35">
      <c r="A10068" t="s">
        <v>10147</v>
      </c>
      <c r="B10068">
        <v>2007</v>
      </c>
      <c r="C10068" t="s">
        <v>56</v>
      </c>
      <c r="D10068" t="s">
        <v>73</v>
      </c>
      <c r="E10068" t="s">
        <v>74</v>
      </c>
      <c r="F10068">
        <v>1</v>
      </c>
    </row>
    <row r="10069" spans="1:6" x14ac:dyDescent="0.35">
      <c r="A10069" t="s">
        <v>10148</v>
      </c>
      <c r="B10069">
        <v>2007</v>
      </c>
      <c r="C10069" t="s">
        <v>56</v>
      </c>
      <c r="D10069" t="s">
        <v>73</v>
      </c>
      <c r="E10069" t="s">
        <v>74</v>
      </c>
      <c r="F10069">
        <v>1</v>
      </c>
    </row>
    <row r="10070" spans="1:6" x14ac:dyDescent="0.35">
      <c r="A10070" t="s">
        <v>10149</v>
      </c>
      <c r="B10070">
        <v>2007</v>
      </c>
      <c r="C10070" t="s">
        <v>56</v>
      </c>
      <c r="D10070" t="s">
        <v>73</v>
      </c>
      <c r="E10070" t="s">
        <v>74</v>
      </c>
      <c r="F10070">
        <v>1</v>
      </c>
    </row>
    <row r="10071" spans="1:6" x14ac:dyDescent="0.35">
      <c r="A10071" t="s">
        <v>10150</v>
      </c>
      <c r="B10071">
        <v>2007</v>
      </c>
      <c r="C10071" t="s">
        <v>56</v>
      </c>
      <c r="D10071" t="s">
        <v>73</v>
      </c>
      <c r="E10071" t="s">
        <v>74</v>
      </c>
      <c r="F10071">
        <v>1</v>
      </c>
    </row>
    <row r="10072" spans="1:6" x14ac:dyDescent="0.35">
      <c r="A10072" t="s">
        <v>10151</v>
      </c>
      <c r="B10072">
        <v>2007</v>
      </c>
      <c r="C10072" t="s">
        <v>56</v>
      </c>
      <c r="D10072" t="s">
        <v>117</v>
      </c>
      <c r="E10072" t="s">
        <v>74</v>
      </c>
      <c r="F10072">
        <v>1</v>
      </c>
    </row>
    <row r="10073" spans="1:6" x14ac:dyDescent="0.35">
      <c r="A10073" t="s">
        <v>10152</v>
      </c>
      <c r="B10073">
        <v>2007</v>
      </c>
      <c r="C10073" t="s">
        <v>56</v>
      </c>
      <c r="D10073" t="s">
        <v>73</v>
      </c>
      <c r="E10073" t="s">
        <v>74</v>
      </c>
      <c r="F10073">
        <v>1</v>
      </c>
    </row>
    <row r="10074" spans="1:6" x14ac:dyDescent="0.35">
      <c r="A10074" t="s">
        <v>10153</v>
      </c>
      <c r="B10074">
        <v>2007</v>
      </c>
      <c r="C10074" t="s">
        <v>56</v>
      </c>
      <c r="D10074" t="s">
        <v>73</v>
      </c>
      <c r="E10074" t="s">
        <v>74</v>
      </c>
      <c r="F10074">
        <v>1</v>
      </c>
    </row>
    <row r="10075" spans="1:6" x14ac:dyDescent="0.35">
      <c r="A10075" t="s">
        <v>10154</v>
      </c>
      <c r="B10075">
        <v>2007</v>
      </c>
      <c r="C10075" t="s">
        <v>56</v>
      </c>
      <c r="D10075" t="s">
        <v>117</v>
      </c>
      <c r="E10075" t="s">
        <v>74</v>
      </c>
      <c r="F10075">
        <v>1</v>
      </c>
    </row>
    <row r="10076" spans="1:6" x14ac:dyDescent="0.35">
      <c r="A10076" t="s">
        <v>10155</v>
      </c>
      <c r="B10076">
        <v>2007</v>
      </c>
      <c r="C10076" t="s">
        <v>56</v>
      </c>
      <c r="D10076" t="s">
        <v>73</v>
      </c>
      <c r="E10076" t="s">
        <v>74</v>
      </c>
      <c r="F10076">
        <v>1</v>
      </c>
    </row>
    <row r="10077" spans="1:6" x14ac:dyDescent="0.35">
      <c r="A10077" t="s">
        <v>10156</v>
      </c>
      <c r="B10077">
        <v>2007</v>
      </c>
      <c r="C10077" t="s">
        <v>56</v>
      </c>
      <c r="D10077" t="s">
        <v>73</v>
      </c>
      <c r="E10077" t="s">
        <v>74</v>
      </c>
      <c r="F10077">
        <v>1</v>
      </c>
    </row>
    <row r="10078" spans="1:6" x14ac:dyDescent="0.35">
      <c r="A10078" t="s">
        <v>10157</v>
      </c>
      <c r="B10078">
        <v>2007</v>
      </c>
      <c r="C10078" t="s">
        <v>56</v>
      </c>
      <c r="D10078" t="s">
        <v>117</v>
      </c>
      <c r="E10078" t="s">
        <v>74</v>
      </c>
      <c r="F10078">
        <v>1</v>
      </c>
    </row>
    <row r="10079" spans="1:6" x14ac:dyDescent="0.35">
      <c r="A10079" t="s">
        <v>10158</v>
      </c>
      <c r="B10079">
        <v>2007</v>
      </c>
      <c r="C10079" t="s">
        <v>56</v>
      </c>
      <c r="D10079" t="s">
        <v>73</v>
      </c>
      <c r="E10079" t="s">
        <v>484</v>
      </c>
      <c r="F10079">
        <v>1</v>
      </c>
    </row>
    <row r="10080" spans="1:6" x14ac:dyDescent="0.35">
      <c r="A10080" t="s">
        <v>10159</v>
      </c>
      <c r="B10080">
        <v>2007</v>
      </c>
      <c r="C10080" t="s">
        <v>56</v>
      </c>
      <c r="D10080" t="s">
        <v>73</v>
      </c>
      <c r="E10080" t="s">
        <v>484</v>
      </c>
      <c r="F10080">
        <v>1</v>
      </c>
    </row>
    <row r="10081" spans="1:6" x14ac:dyDescent="0.35">
      <c r="A10081" t="s">
        <v>10160</v>
      </c>
      <c r="B10081">
        <v>2007</v>
      </c>
      <c r="C10081" t="s">
        <v>54</v>
      </c>
      <c r="D10081" t="s">
        <v>73</v>
      </c>
      <c r="E10081" t="s">
        <v>484</v>
      </c>
      <c r="F10081">
        <v>1</v>
      </c>
    </row>
    <row r="10082" spans="1:6" x14ac:dyDescent="0.35">
      <c r="A10082" t="s">
        <v>10161</v>
      </c>
      <c r="B10082">
        <v>2007</v>
      </c>
      <c r="C10082" t="s">
        <v>55</v>
      </c>
      <c r="D10082" t="s">
        <v>73</v>
      </c>
      <c r="E10082" t="s">
        <v>484</v>
      </c>
      <c r="F10082">
        <v>1</v>
      </c>
    </row>
    <row r="10083" spans="1:6" x14ac:dyDescent="0.35">
      <c r="A10083" t="s">
        <v>10162</v>
      </c>
      <c r="B10083">
        <v>2007</v>
      </c>
      <c r="C10083" t="s">
        <v>54</v>
      </c>
      <c r="D10083" t="s">
        <v>73</v>
      </c>
      <c r="E10083" t="s">
        <v>484</v>
      </c>
      <c r="F10083">
        <v>1</v>
      </c>
    </row>
    <row r="10084" spans="1:6" x14ac:dyDescent="0.35">
      <c r="A10084" t="s">
        <v>10163</v>
      </c>
      <c r="B10084">
        <v>2007</v>
      </c>
      <c r="C10084" t="s">
        <v>55</v>
      </c>
      <c r="D10084" t="s">
        <v>73</v>
      </c>
      <c r="E10084" t="s">
        <v>484</v>
      </c>
      <c r="F10084">
        <v>1</v>
      </c>
    </row>
    <row r="10085" spans="1:6" x14ac:dyDescent="0.35">
      <c r="A10085" t="s">
        <v>10164</v>
      </c>
      <c r="B10085">
        <v>2007</v>
      </c>
      <c r="C10085" t="s">
        <v>56</v>
      </c>
      <c r="D10085" t="s">
        <v>73</v>
      </c>
      <c r="E10085" t="s">
        <v>484</v>
      </c>
      <c r="F10085">
        <v>1</v>
      </c>
    </row>
    <row r="10086" spans="1:6" x14ac:dyDescent="0.35">
      <c r="A10086" t="s">
        <v>10165</v>
      </c>
      <c r="B10086">
        <v>2007</v>
      </c>
      <c r="C10086" t="s">
        <v>56</v>
      </c>
      <c r="D10086" t="s">
        <v>73</v>
      </c>
      <c r="E10086" t="s">
        <v>484</v>
      </c>
      <c r="F10086">
        <v>1</v>
      </c>
    </row>
    <row r="10087" spans="1:6" x14ac:dyDescent="0.35">
      <c r="A10087" t="s">
        <v>10166</v>
      </c>
      <c r="B10087">
        <v>2007</v>
      </c>
      <c r="C10087" t="s">
        <v>56</v>
      </c>
      <c r="D10087" t="s">
        <v>73</v>
      </c>
      <c r="E10087" t="s">
        <v>484</v>
      </c>
      <c r="F10087">
        <v>1</v>
      </c>
    </row>
    <row r="10088" spans="1:6" x14ac:dyDescent="0.35">
      <c r="A10088" t="s">
        <v>10167</v>
      </c>
      <c r="B10088">
        <v>2007</v>
      </c>
      <c r="C10088" t="s">
        <v>56</v>
      </c>
      <c r="D10088" t="s">
        <v>73</v>
      </c>
      <c r="E10088" t="s">
        <v>484</v>
      </c>
      <c r="F10088">
        <v>1</v>
      </c>
    </row>
    <row r="10089" spans="1:6" x14ac:dyDescent="0.35">
      <c r="A10089" t="s">
        <v>10168</v>
      </c>
      <c r="B10089">
        <v>2007</v>
      </c>
      <c r="C10089" t="s">
        <v>54</v>
      </c>
      <c r="D10089" t="s">
        <v>73</v>
      </c>
      <c r="E10089" t="s">
        <v>74</v>
      </c>
      <c r="F10089">
        <v>1</v>
      </c>
    </row>
    <row r="10090" spans="1:6" x14ac:dyDescent="0.35">
      <c r="A10090" t="s">
        <v>10169</v>
      </c>
      <c r="B10090">
        <v>2007</v>
      </c>
      <c r="C10090" t="s">
        <v>56</v>
      </c>
      <c r="D10090" t="s">
        <v>117</v>
      </c>
      <c r="E10090" t="s">
        <v>74</v>
      </c>
      <c r="F10090">
        <v>1</v>
      </c>
    </row>
    <row r="10091" spans="1:6" x14ac:dyDescent="0.35">
      <c r="A10091" t="s">
        <v>10170</v>
      </c>
      <c r="B10091">
        <v>2007</v>
      </c>
      <c r="C10091" t="s">
        <v>56</v>
      </c>
      <c r="D10091" t="s">
        <v>73</v>
      </c>
      <c r="E10091" t="s">
        <v>74</v>
      </c>
      <c r="F10091">
        <v>1</v>
      </c>
    </row>
    <row r="10092" spans="1:6" x14ac:dyDescent="0.35">
      <c r="A10092" t="s">
        <v>10171</v>
      </c>
      <c r="B10092">
        <v>2007</v>
      </c>
      <c r="C10092" t="s">
        <v>56</v>
      </c>
      <c r="D10092" t="s">
        <v>441</v>
      </c>
      <c r="E10092" t="s">
        <v>74</v>
      </c>
      <c r="F10092">
        <v>1</v>
      </c>
    </row>
    <row r="10093" spans="1:6" x14ac:dyDescent="0.35">
      <c r="A10093" t="s">
        <v>10172</v>
      </c>
      <c r="B10093">
        <v>2007</v>
      </c>
      <c r="C10093" t="s">
        <v>56</v>
      </c>
      <c r="D10093" t="s">
        <v>73</v>
      </c>
      <c r="E10093" t="s">
        <v>74</v>
      </c>
      <c r="F10093">
        <v>1</v>
      </c>
    </row>
    <row r="10094" spans="1:6" x14ac:dyDescent="0.35">
      <c r="A10094" t="s">
        <v>10173</v>
      </c>
      <c r="B10094">
        <v>2007</v>
      </c>
      <c r="C10094" t="s">
        <v>56</v>
      </c>
      <c r="D10094" t="s">
        <v>73</v>
      </c>
      <c r="E10094" t="s">
        <v>74</v>
      </c>
      <c r="F10094">
        <v>1</v>
      </c>
    </row>
    <row r="10095" spans="1:6" x14ac:dyDescent="0.35">
      <c r="A10095" t="s">
        <v>10174</v>
      </c>
      <c r="B10095">
        <v>2007</v>
      </c>
      <c r="C10095" t="s">
        <v>56</v>
      </c>
      <c r="D10095" t="s">
        <v>73</v>
      </c>
      <c r="E10095" t="s">
        <v>74</v>
      </c>
      <c r="F10095">
        <v>1</v>
      </c>
    </row>
    <row r="10096" spans="1:6" x14ac:dyDescent="0.35">
      <c r="A10096" t="s">
        <v>10175</v>
      </c>
      <c r="B10096">
        <v>2007</v>
      </c>
      <c r="C10096" t="s">
        <v>56</v>
      </c>
      <c r="D10096" t="s">
        <v>117</v>
      </c>
      <c r="E10096" t="s">
        <v>74</v>
      </c>
      <c r="F10096">
        <v>1</v>
      </c>
    </row>
    <row r="10097" spans="1:6" x14ac:dyDescent="0.35">
      <c r="A10097" t="s">
        <v>10176</v>
      </c>
      <c r="B10097">
        <v>2007</v>
      </c>
      <c r="C10097" t="s">
        <v>56</v>
      </c>
      <c r="D10097" t="s">
        <v>117</v>
      </c>
      <c r="E10097" t="s">
        <v>74</v>
      </c>
      <c r="F10097">
        <v>1</v>
      </c>
    </row>
    <row r="10098" spans="1:6" x14ac:dyDescent="0.35">
      <c r="A10098" t="s">
        <v>10177</v>
      </c>
      <c r="B10098">
        <v>2007</v>
      </c>
      <c r="C10098" t="s">
        <v>56</v>
      </c>
      <c r="D10098" t="s">
        <v>117</v>
      </c>
      <c r="E10098" t="s">
        <v>74</v>
      </c>
      <c r="F10098">
        <v>1</v>
      </c>
    </row>
    <row r="10099" spans="1:6" x14ac:dyDescent="0.35">
      <c r="A10099" t="s">
        <v>10178</v>
      </c>
      <c r="B10099">
        <v>2007</v>
      </c>
      <c r="C10099" t="s">
        <v>56</v>
      </c>
      <c r="D10099" t="s">
        <v>117</v>
      </c>
      <c r="E10099" t="s">
        <v>74</v>
      </c>
      <c r="F10099">
        <v>1</v>
      </c>
    </row>
    <row r="10100" spans="1:6" x14ac:dyDescent="0.35">
      <c r="A10100" t="s">
        <v>10179</v>
      </c>
      <c r="B10100">
        <v>2007</v>
      </c>
      <c r="C10100" t="s">
        <v>56</v>
      </c>
      <c r="D10100" t="s">
        <v>117</v>
      </c>
      <c r="E10100" t="s">
        <v>74</v>
      </c>
      <c r="F10100">
        <v>1</v>
      </c>
    </row>
    <row r="10101" spans="1:6" x14ac:dyDescent="0.35">
      <c r="A10101" t="s">
        <v>10180</v>
      </c>
      <c r="B10101">
        <v>2007</v>
      </c>
      <c r="C10101" t="s">
        <v>56</v>
      </c>
      <c r="D10101" t="s">
        <v>117</v>
      </c>
      <c r="E10101" t="s">
        <v>74</v>
      </c>
      <c r="F10101">
        <v>1</v>
      </c>
    </row>
    <row r="10102" spans="1:6" x14ac:dyDescent="0.35">
      <c r="A10102" t="s">
        <v>10181</v>
      </c>
      <c r="B10102">
        <v>2007</v>
      </c>
      <c r="C10102" t="s">
        <v>56</v>
      </c>
      <c r="D10102" t="s">
        <v>73</v>
      </c>
      <c r="E10102" t="s">
        <v>74</v>
      </c>
      <c r="F10102">
        <v>1</v>
      </c>
    </row>
    <row r="10103" spans="1:6" x14ac:dyDescent="0.35">
      <c r="A10103" t="s">
        <v>10182</v>
      </c>
      <c r="B10103">
        <v>2007</v>
      </c>
      <c r="C10103" t="s">
        <v>56</v>
      </c>
      <c r="D10103" t="s">
        <v>73</v>
      </c>
      <c r="E10103" t="s">
        <v>74</v>
      </c>
      <c r="F10103">
        <v>1</v>
      </c>
    </row>
    <row r="10104" spans="1:6" x14ac:dyDescent="0.35">
      <c r="A10104" t="s">
        <v>10183</v>
      </c>
      <c r="B10104">
        <v>2007</v>
      </c>
      <c r="C10104" t="s">
        <v>56</v>
      </c>
      <c r="D10104" t="s">
        <v>441</v>
      </c>
      <c r="E10104" t="s">
        <v>74</v>
      </c>
      <c r="F10104">
        <v>1</v>
      </c>
    </row>
    <row r="10105" spans="1:6" x14ac:dyDescent="0.35">
      <c r="A10105" t="s">
        <v>10184</v>
      </c>
      <c r="B10105">
        <v>2007</v>
      </c>
      <c r="C10105" t="s">
        <v>56</v>
      </c>
      <c r="D10105" t="s">
        <v>73</v>
      </c>
      <c r="E10105" t="s">
        <v>74</v>
      </c>
      <c r="F10105">
        <v>1</v>
      </c>
    </row>
    <row r="10106" spans="1:6" x14ac:dyDescent="0.35">
      <c r="A10106" t="s">
        <v>10185</v>
      </c>
      <c r="B10106">
        <v>2007</v>
      </c>
      <c r="C10106" t="s">
        <v>56</v>
      </c>
      <c r="D10106" t="s">
        <v>73</v>
      </c>
      <c r="E10106" t="s">
        <v>74</v>
      </c>
      <c r="F10106">
        <v>1</v>
      </c>
    </row>
    <row r="10107" spans="1:6" x14ac:dyDescent="0.35">
      <c r="A10107" t="s">
        <v>10186</v>
      </c>
      <c r="B10107">
        <v>2007</v>
      </c>
      <c r="C10107" t="s">
        <v>56</v>
      </c>
      <c r="D10107" t="s">
        <v>117</v>
      </c>
      <c r="E10107" t="s">
        <v>74</v>
      </c>
      <c r="F10107">
        <v>1</v>
      </c>
    </row>
    <row r="10108" spans="1:6" x14ac:dyDescent="0.35">
      <c r="A10108" t="s">
        <v>10187</v>
      </c>
      <c r="B10108">
        <v>2007</v>
      </c>
      <c r="C10108" t="s">
        <v>56</v>
      </c>
      <c r="D10108" t="s">
        <v>117</v>
      </c>
      <c r="E10108" t="s">
        <v>74</v>
      </c>
      <c r="F10108">
        <v>1</v>
      </c>
    </row>
    <row r="10109" spans="1:6" x14ac:dyDescent="0.35">
      <c r="A10109" t="s">
        <v>10188</v>
      </c>
      <c r="B10109">
        <v>2007</v>
      </c>
      <c r="C10109" t="s">
        <v>56</v>
      </c>
      <c r="D10109" t="s">
        <v>117</v>
      </c>
      <c r="E10109" t="s">
        <v>74</v>
      </c>
      <c r="F10109">
        <v>1</v>
      </c>
    </row>
    <row r="10110" spans="1:6" x14ac:dyDescent="0.35">
      <c r="A10110" t="s">
        <v>10189</v>
      </c>
      <c r="B10110">
        <v>2007</v>
      </c>
      <c r="C10110" t="s">
        <v>55</v>
      </c>
      <c r="D10110" t="s">
        <v>73</v>
      </c>
      <c r="E10110" t="s">
        <v>74</v>
      </c>
      <c r="F10110">
        <v>1</v>
      </c>
    </row>
    <row r="10111" spans="1:6" x14ac:dyDescent="0.35">
      <c r="A10111" t="s">
        <v>10190</v>
      </c>
      <c r="B10111">
        <v>2007</v>
      </c>
      <c r="C10111" t="s">
        <v>55</v>
      </c>
      <c r="D10111" t="s">
        <v>117</v>
      </c>
      <c r="E10111" t="s">
        <v>74</v>
      </c>
      <c r="F10111">
        <v>0</v>
      </c>
    </row>
    <row r="10112" spans="1:6" x14ac:dyDescent="0.35">
      <c r="A10112" t="s">
        <v>10191</v>
      </c>
      <c r="B10112">
        <v>2007</v>
      </c>
      <c r="C10112" t="s">
        <v>54</v>
      </c>
      <c r="D10112" t="s">
        <v>73</v>
      </c>
      <c r="E10112" t="s">
        <v>74</v>
      </c>
      <c r="F10112">
        <v>1</v>
      </c>
    </row>
    <row r="10113" spans="1:6" x14ac:dyDescent="0.35">
      <c r="A10113" t="s">
        <v>10192</v>
      </c>
      <c r="B10113">
        <v>2007</v>
      </c>
      <c r="C10113" t="s">
        <v>54</v>
      </c>
      <c r="D10113" t="s">
        <v>117</v>
      </c>
      <c r="E10113" t="s">
        <v>74</v>
      </c>
      <c r="F10113">
        <v>0</v>
      </c>
    </row>
    <row r="10114" spans="1:6" x14ac:dyDescent="0.35">
      <c r="A10114" t="s">
        <v>10193</v>
      </c>
      <c r="B10114">
        <v>2007</v>
      </c>
      <c r="C10114" t="s">
        <v>56</v>
      </c>
      <c r="D10114" t="s">
        <v>117</v>
      </c>
      <c r="E10114" t="s">
        <v>74</v>
      </c>
      <c r="F10114">
        <v>1</v>
      </c>
    </row>
    <row r="10115" spans="1:6" x14ac:dyDescent="0.35">
      <c r="A10115" t="s">
        <v>10194</v>
      </c>
      <c r="B10115">
        <v>2007</v>
      </c>
      <c r="C10115" t="s">
        <v>56</v>
      </c>
      <c r="D10115" t="s">
        <v>73</v>
      </c>
      <c r="E10115" t="s">
        <v>74</v>
      </c>
      <c r="F10115">
        <v>1</v>
      </c>
    </row>
    <row r="10116" spans="1:6" x14ac:dyDescent="0.35">
      <c r="A10116" t="s">
        <v>10195</v>
      </c>
      <c r="B10116">
        <v>2007</v>
      </c>
      <c r="C10116" t="s">
        <v>56</v>
      </c>
      <c r="D10116" t="s">
        <v>117</v>
      </c>
      <c r="E10116" t="s">
        <v>74</v>
      </c>
      <c r="F10116">
        <v>1</v>
      </c>
    </row>
    <row r="10117" spans="1:6" x14ac:dyDescent="0.35">
      <c r="A10117" t="s">
        <v>10196</v>
      </c>
      <c r="B10117">
        <v>2007</v>
      </c>
      <c r="C10117" t="s">
        <v>56</v>
      </c>
      <c r="D10117" t="s">
        <v>117</v>
      </c>
      <c r="E10117" t="s">
        <v>74</v>
      </c>
      <c r="F10117">
        <v>1</v>
      </c>
    </row>
    <row r="10118" spans="1:6" x14ac:dyDescent="0.35">
      <c r="A10118" t="s">
        <v>10197</v>
      </c>
      <c r="B10118">
        <v>2007</v>
      </c>
      <c r="C10118" t="s">
        <v>56</v>
      </c>
      <c r="D10118" t="s">
        <v>117</v>
      </c>
      <c r="E10118" t="s">
        <v>74</v>
      </c>
      <c r="F10118">
        <v>1</v>
      </c>
    </row>
    <row r="10119" spans="1:6" x14ac:dyDescent="0.35">
      <c r="A10119" t="s">
        <v>10198</v>
      </c>
      <c r="B10119">
        <v>2007</v>
      </c>
      <c r="C10119" t="s">
        <v>56</v>
      </c>
      <c r="D10119" t="s">
        <v>117</v>
      </c>
      <c r="E10119" t="s">
        <v>74</v>
      </c>
      <c r="F10119">
        <v>1</v>
      </c>
    </row>
    <row r="10120" spans="1:6" x14ac:dyDescent="0.35">
      <c r="A10120" t="s">
        <v>10199</v>
      </c>
      <c r="B10120">
        <v>2007</v>
      </c>
      <c r="C10120" t="s">
        <v>55</v>
      </c>
      <c r="D10120" t="s">
        <v>73</v>
      </c>
      <c r="E10120" t="s">
        <v>74</v>
      </c>
      <c r="F10120">
        <v>1</v>
      </c>
    </row>
    <row r="10121" spans="1:6" x14ac:dyDescent="0.35">
      <c r="A10121" t="s">
        <v>10200</v>
      </c>
      <c r="B10121">
        <v>2007</v>
      </c>
      <c r="C10121" t="s">
        <v>56</v>
      </c>
      <c r="D10121" t="s">
        <v>117</v>
      </c>
      <c r="E10121" t="s">
        <v>74</v>
      </c>
      <c r="F10121">
        <v>1</v>
      </c>
    </row>
    <row r="10122" spans="1:6" x14ac:dyDescent="0.35">
      <c r="A10122" t="s">
        <v>10201</v>
      </c>
      <c r="B10122">
        <v>2007</v>
      </c>
      <c r="C10122" t="s">
        <v>56</v>
      </c>
      <c r="D10122" t="s">
        <v>117</v>
      </c>
      <c r="E10122" t="s">
        <v>74</v>
      </c>
      <c r="F10122">
        <v>1</v>
      </c>
    </row>
    <row r="10123" spans="1:6" x14ac:dyDescent="0.35">
      <c r="A10123" t="s">
        <v>10202</v>
      </c>
      <c r="B10123">
        <v>2007</v>
      </c>
      <c r="C10123" t="s">
        <v>55</v>
      </c>
      <c r="D10123" t="s">
        <v>73</v>
      </c>
      <c r="E10123" t="s">
        <v>74</v>
      </c>
      <c r="F10123">
        <v>1</v>
      </c>
    </row>
    <row r="10124" spans="1:6" x14ac:dyDescent="0.35">
      <c r="A10124" t="s">
        <v>10203</v>
      </c>
      <c r="B10124">
        <v>2007</v>
      </c>
      <c r="C10124" t="s">
        <v>56</v>
      </c>
      <c r="D10124" t="s">
        <v>73</v>
      </c>
      <c r="E10124" t="s">
        <v>406</v>
      </c>
      <c r="F10124">
        <v>1</v>
      </c>
    </row>
    <row r="10125" spans="1:6" x14ac:dyDescent="0.35">
      <c r="A10125" t="s">
        <v>10204</v>
      </c>
      <c r="B10125">
        <v>2007</v>
      </c>
      <c r="C10125" t="s">
        <v>56</v>
      </c>
      <c r="D10125" t="s">
        <v>73</v>
      </c>
      <c r="E10125" t="s">
        <v>406</v>
      </c>
      <c r="F10125">
        <v>1</v>
      </c>
    </row>
    <row r="10126" spans="1:6" x14ac:dyDescent="0.35">
      <c r="A10126" t="s">
        <v>10205</v>
      </c>
      <c r="B10126">
        <v>2007</v>
      </c>
      <c r="C10126" t="s">
        <v>55</v>
      </c>
      <c r="D10126" t="s">
        <v>73</v>
      </c>
      <c r="E10126" t="s">
        <v>406</v>
      </c>
      <c r="F10126">
        <v>1</v>
      </c>
    </row>
    <row r="10127" spans="1:6" x14ac:dyDescent="0.35">
      <c r="A10127" t="s">
        <v>10206</v>
      </c>
      <c r="B10127">
        <v>2007</v>
      </c>
      <c r="C10127" t="s">
        <v>55</v>
      </c>
      <c r="D10127" t="s">
        <v>73</v>
      </c>
      <c r="E10127" t="s">
        <v>406</v>
      </c>
      <c r="F10127">
        <v>1</v>
      </c>
    </row>
    <row r="10128" spans="1:6" x14ac:dyDescent="0.35">
      <c r="A10128" t="s">
        <v>10207</v>
      </c>
      <c r="B10128">
        <v>2007</v>
      </c>
      <c r="C10128" t="s">
        <v>55</v>
      </c>
      <c r="D10128" t="s">
        <v>73</v>
      </c>
      <c r="E10128" t="s">
        <v>406</v>
      </c>
      <c r="F10128">
        <v>1</v>
      </c>
    </row>
    <row r="10129" spans="1:6" x14ac:dyDescent="0.35">
      <c r="A10129" t="s">
        <v>10208</v>
      </c>
      <c r="B10129">
        <v>2007</v>
      </c>
      <c r="C10129" t="s">
        <v>55</v>
      </c>
      <c r="D10129" t="s">
        <v>73</v>
      </c>
      <c r="E10129" t="s">
        <v>406</v>
      </c>
      <c r="F10129">
        <v>1</v>
      </c>
    </row>
    <row r="10130" spans="1:6" x14ac:dyDescent="0.35">
      <c r="A10130" t="s">
        <v>10209</v>
      </c>
      <c r="B10130">
        <v>2007</v>
      </c>
      <c r="C10130" t="s">
        <v>55</v>
      </c>
      <c r="D10130" t="s">
        <v>73</v>
      </c>
      <c r="E10130" t="s">
        <v>406</v>
      </c>
      <c r="F10130">
        <v>1</v>
      </c>
    </row>
    <row r="10131" spans="1:6" x14ac:dyDescent="0.35">
      <c r="A10131" t="s">
        <v>10210</v>
      </c>
      <c r="B10131">
        <v>2007</v>
      </c>
      <c r="C10131" t="s">
        <v>55</v>
      </c>
      <c r="D10131" t="s">
        <v>73</v>
      </c>
      <c r="E10131" t="s">
        <v>406</v>
      </c>
      <c r="F10131">
        <v>1</v>
      </c>
    </row>
    <row r="10132" spans="1:6" x14ac:dyDescent="0.35">
      <c r="A10132" t="s">
        <v>10211</v>
      </c>
      <c r="B10132">
        <v>2007</v>
      </c>
      <c r="C10132" t="s">
        <v>55</v>
      </c>
      <c r="D10132" t="s">
        <v>73</v>
      </c>
      <c r="E10132" t="s">
        <v>406</v>
      </c>
      <c r="F10132">
        <v>1</v>
      </c>
    </row>
    <row r="10133" spans="1:6" x14ac:dyDescent="0.35">
      <c r="A10133" t="s">
        <v>10212</v>
      </c>
      <c r="B10133">
        <v>2007</v>
      </c>
      <c r="C10133" t="s">
        <v>56</v>
      </c>
      <c r="D10133" t="s">
        <v>117</v>
      </c>
      <c r="E10133" t="s">
        <v>406</v>
      </c>
      <c r="F10133">
        <v>1</v>
      </c>
    </row>
    <row r="10134" spans="1:6" x14ac:dyDescent="0.35">
      <c r="A10134" t="s">
        <v>10213</v>
      </c>
      <c r="B10134">
        <v>2007</v>
      </c>
      <c r="C10134" t="s">
        <v>56</v>
      </c>
      <c r="D10134" t="s">
        <v>73</v>
      </c>
      <c r="E10134" t="s">
        <v>406</v>
      </c>
      <c r="F10134">
        <v>1</v>
      </c>
    </row>
    <row r="10135" spans="1:6" x14ac:dyDescent="0.35">
      <c r="A10135" t="s">
        <v>10214</v>
      </c>
      <c r="B10135">
        <v>2007</v>
      </c>
      <c r="C10135" t="s">
        <v>56</v>
      </c>
      <c r="D10135" t="s">
        <v>441</v>
      </c>
      <c r="E10135" t="s">
        <v>406</v>
      </c>
      <c r="F10135">
        <v>1</v>
      </c>
    </row>
    <row r="10136" spans="1:6" x14ac:dyDescent="0.35">
      <c r="A10136" t="s">
        <v>10215</v>
      </c>
      <c r="B10136">
        <v>2007</v>
      </c>
      <c r="C10136" t="s">
        <v>55</v>
      </c>
      <c r="D10136" t="s">
        <v>117</v>
      </c>
      <c r="E10136" t="s">
        <v>484</v>
      </c>
      <c r="F10136">
        <v>0</v>
      </c>
    </row>
    <row r="10137" spans="1:6" x14ac:dyDescent="0.35">
      <c r="A10137" t="s">
        <v>10216</v>
      </c>
      <c r="B10137">
        <v>2007</v>
      </c>
      <c r="C10137" t="s">
        <v>55</v>
      </c>
      <c r="D10137" t="s">
        <v>73</v>
      </c>
      <c r="E10137" t="s">
        <v>484</v>
      </c>
      <c r="F10137">
        <v>1</v>
      </c>
    </row>
    <row r="10138" spans="1:6" x14ac:dyDescent="0.35">
      <c r="A10138" t="s">
        <v>10217</v>
      </c>
      <c r="B10138">
        <v>2007</v>
      </c>
      <c r="C10138" t="s">
        <v>55</v>
      </c>
      <c r="D10138" t="s">
        <v>73</v>
      </c>
      <c r="E10138" t="s">
        <v>74</v>
      </c>
      <c r="F10138">
        <v>1</v>
      </c>
    </row>
    <row r="10139" spans="1:6" x14ac:dyDescent="0.35">
      <c r="A10139" t="s">
        <v>10218</v>
      </c>
      <c r="B10139">
        <v>2007</v>
      </c>
      <c r="C10139" t="s">
        <v>55</v>
      </c>
      <c r="D10139" t="s">
        <v>73</v>
      </c>
      <c r="E10139" t="s">
        <v>74</v>
      </c>
      <c r="F10139">
        <v>1</v>
      </c>
    </row>
    <row r="10140" spans="1:6" x14ac:dyDescent="0.35">
      <c r="A10140" t="s">
        <v>10219</v>
      </c>
      <c r="B10140">
        <v>2007</v>
      </c>
      <c r="C10140" t="s">
        <v>55</v>
      </c>
      <c r="D10140" t="s">
        <v>117</v>
      </c>
      <c r="E10140" t="s">
        <v>74</v>
      </c>
      <c r="F10140">
        <v>0</v>
      </c>
    </row>
    <row r="10141" spans="1:6" x14ac:dyDescent="0.35">
      <c r="A10141" t="s">
        <v>10220</v>
      </c>
      <c r="B10141">
        <v>2007</v>
      </c>
      <c r="C10141" t="s">
        <v>55</v>
      </c>
      <c r="D10141" t="s">
        <v>117</v>
      </c>
      <c r="E10141" t="s">
        <v>74</v>
      </c>
      <c r="F10141">
        <v>0</v>
      </c>
    </row>
    <row r="10142" spans="1:6" x14ac:dyDescent="0.35">
      <c r="A10142" t="s">
        <v>10221</v>
      </c>
      <c r="B10142">
        <v>2007</v>
      </c>
      <c r="C10142" t="s">
        <v>55</v>
      </c>
      <c r="D10142" t="s">
        <v>117</v>
      </c>
      <c r="E10142" t="s">
        <v>74</v>
      </c>
      <c r="F10142">
        <v>0</v>
      </c>
    </row>
    <row r="10143" spans="1:6" x14ac:dyDescent="0.35">
      <c r="A10143" t="s">
        <v>10222</v>
      </c>
      <c r="B10143">
        <v>2007</v>
      </c>
      <c r="C10143" t="s">
        <v>55</v>
      </c>
      <c r="D10143" t="s">
        <v>117</v>
      </c>
      <c r="E10143" t="s">
        <v>74</v>
      </c>
      <c r="F10143">
        <v>0</v>
      </c>
    </row>
    <row r="10144" spans="1:6" x14ac:dyDescent="0.35">
      <c r="A10144" t="s">
        <v>10223</v>
      </c>
      <c r="B10144">
        <v>2007</v>
      </c>
      <c r="C10144" t="s">
        <v>55</v>
      </c>
      <c r="D10144" t="s">
        <v>117</v>
      </c>
      <c r="E10144" t="s">
        <v>74</v>
      </c>
      <c r="F10144">
        <v>0</v>
      </c>
    </row>
    <row r="10145" spans="1:6" x14ac:dyDescent="0.35">
      <c r="A10145" t="s">
        <v>10224</v>
      </c>
      <c r="B10145">
        <v>2007</v>
      </c>
      <c r="C10145" t="s">
        <v>55</v>
      </c>
      <c r="D10145" t="s">
        <v>117</v>
      </c>
      <c r="E10145" t="s">
        <v>74</v>
      </c>
      <c r="F10145">
        <v>0</v>
      </c>
    </row>
    <row r="10146" spans="1:6" x14ac:dyDescent="0.35">
      <c r="A10146" t="s">
        <v>10225</v>
      </c>
      <c r="B10146">
        <v>2007</v>
      </c>
      <c r="C10146" t="s">
        <v>55</v>
      </c>
      <c r="D10146" t="s">
        <v>117</v>
      </c>
      <c r="E10146" t="s">
        <v>74</v>
      </c>
      <c r="F10146">
        <v>0</v>
      </c>
    </row>
    <row r="10147" spans="1:6" x14ac:dyDescent="0.35">
      <c r="A10147" t="s">
        <v>10226</v>
      </c>
      <c r="B10147">
        <v>2007</v>
      </c>
      <c r="C10147" t="s">
        <v>55</v>
      </c>
      <c r="D10147" t="s">
        <v>117</v>
      </c>
      <c r="E10147" t="s">
        <v>74</v>
      </c>
      <c r="F10147">
        <v>0</v>
      </c>
    </row>
    <row r="10148" spans="1:6" x14ac:dyDescent="0.35">
      <c r="A10148" t="s">
        <v>10227</v>
      </c>
      <c r="B10148">
        <v>2007</v>
      </c>
      <c r="C10148" t="s">
        <v>55</v>
      </c>
      <c r="D10148" t="s">
        <v>117</v>
      </c>
      <c r="E10148" t="s">
        <v>74</v>
      </c>
      <c r="F10148">
        <v>0</v>
      </c>
    </row>
    <row r="10149" spans="1:6" x14ac:dyDescent="0.35">
      <c r="A10149" t="s">
        <v>10228</v>
      </c>
      <c r="B10149">
        <v>2007</v>
      </c>
      <c r="C10149" t="s">
        <v>55</v>
      </c>
      <c r="D10149" t="s">
        <v>117</v>
      </c>
      <c r="E10149" t="s">
        <v>74</v>
      </c>
      <c r="F10149">
        <v>0</v>
      </c>
    </row>
    <row r="10150" spans="1:6" x14ac:dyDescent="0.35">
      <c r="A10150" t="s">
        <v>10229</v>
      </c>
      <c r="B10150">
        <v>2007</v>
      </c>
      <c r="C10150" t="s">
        <v>55</v>
      </c>
      <c r="D10150" t="s">
        <v>117</v>
      </c>
      <c r="E10150" t="s">
        <v>74</v>
      </c>
      <c r="F10150">
        <v>0</v>
      </c>
    </row>
    <row r="10151" spans="1:6" x14ac:dyDescent="0.35">
      <c r="A10151" t="s">
        <v>10230</v>
      </c>
      <c r="B10151">
        <v>2007</v>
      </c>
      <c r="C10151" t="s">
        <v>55</v>
      </c>
      <c r="D10151" t="s">
        <v>117</v>
      </c>
      <c r="E10151" t="s">
        <v>74</v>
      </c>
      <c r="F10151">
        <v>0</v>
      </c>
    </row>
    <row r="10152" spans="1:6" x14ac:dyDescent="0.35">
      <c r="A10152" t="s">
        <v>10231</v>
      </c>
      <c r="B10152">
        <v>2007</v>
      </c>
      <c r="C10152" t="s">
        <v>56</v>
      </c>
      <c r="D10152" t="s">
        <v>73</v>
      </c>
      <c r="E10152" t="s">
        <v>74</v>
      </c>
      <c r="F10152">
        <v>1</v>
      </c>
    </row>
    <row r="10153" spans="1:6" x14ac:dyDescent="0.35">
      <c r="A10153" t="s">
        <v>10232</v>
      </c>
      <c r="B10153">
        <v>2007</v>
      </c>
      <c r="C10153" t="s">
        <v>56</v>
      </c>
      <c r="D10153" t="s">
        <v>117</v>
      </c>
      <c r="E10153" t="s">
        <v>74</v>
      </c>
      <c r="F10153">
        <v>1</v>
      </c>
    </row>
    <row r="10154" spans="1:6" x14ac:dyDescent="0.35">
      <c r="A10154" t="s">
        <v>10233</v>
      </c>
      <c r="B10154">
        <v>2007</v>
      </c>
      <c r="C10154" t="s">
        <v>56</v>
      </c>
      <c r="D10154" t="s">
        <v>117</v>
      </c>
      <c r="E10154" t="s">
        <v>74</v>
      </c>
      <c r="F10154">
        <v>1</v>
      </c>
    </row>
    <row r="10155" spans="1:6" x14ac:dyDescent="0.35">
      <c r="A10155" t="s">
        <v>10234</v>
      </c>
      <c r="B10155">
        <v>2007</v>
      </c>
      <c r="C10155" t="s">
        <v>56</v>
      </c>
      <c r="D10155" t="s">
        <v>117</v>
      </c>
      <c r="E10155" t="s">
        <v>74</v>
      </c>
      <c r="F10155">
        <v>1</v>
      </c>
    </row>
    <row r="10156" spans="1:6" x14ac:dyDescent="0.35">
      <c r="A10156" t="s">
        <v>10235</v>
      </c>
      <c r="B10156">
        <v>2007</v>
      </c>
      <c r="C10156" t="s">
        <v>56</v>
      </c>
      <c r="D10156" t="s">
        <v>117</v>
      </c>
      <c r="E10156" t="s">
        <v>74</v>
      </c>
      <c r="F10156">
        <v>1</v>
      </c>
    </row>
    <row r="10157" spans="1:6" x14ac:dyDescent="0.35">
      <c r="A10157" t="s">
        <v>10236</v>
      </c>
      <c r="B10157">
        <v>2007</v>
      </c>
      <c r="C10157" t="s">
        <v>56</v>
      </c>
      <c r="D10157" t="s">
        <v>117</v>
      </c>
      <c r="E10157" t="s">
        <v>74</v>
      </c>
      <c r="F10157">
        <v>1</v>
      </c>
    </row>
    <row r="10158" spans="1:6" x14ac:dyDescent="0.35">
      <c r="A10158" t="s">
        <v>10237</v>
      </c>
      <c r="B10158">
        <v>2007</v>
      </c>
      <c r="C10158" t="s">
        <v>56</v>
      </c>
      <c r="D10158" t="s">
        <v>117</v>
      </c>
      <c r="E10158" t="s">
        <v>74</v>
      </c>
      <c r="F10158">
        <v>1</v>
      </c>
    </row>
    <row r="10159" spans="1:6" x14ac:dyDescent="0.35">
      <c r="A10159" t="s">
        <v>10238</v>
      </c>
      <c r="B10159">
        <v>2007</v>
      </c>
      <c r="C10159" t="s">
        <v>54</v>
      </c>
      <c r="D10159" t="s">
        <v>73</v>
      </c>
      <c r="E10159" t="s">
        <v>74</v>
      </c>
      <c r="F10159">
        <v>1</v>
      </c>
    </row>
    <row r="10160" spans="1:6" x14ac:dyDescent="0.35">
      <c r="A10160" t="s">
        <v>10239</v>
      </c>
      <c r="B10160">
        <v>2007</v>
      </c>
      <c r="C10160" t="s">
        <v>54</v>
      </c>
      <c r="D10160" t="s">
        <v>441</v>
      </c>
      <c r="E10160" t="s">
        <v>74</v>
      </c>
      <c r="F10160">
        <v>1</v>
      </c>
    </row>
    <row r="10161" spans="1:6" x14ac:dyDescent="0.35">
      <c r="A10161" t="s">
        <v>10240</v>
      </c>
      <c r="B10161">
        <v>2007</v>
      </c>
      <c r="C10161" t="s">
        <v>54</v>
      </c>
      <c r="D10161" t="s">
        <v>73</v>
      </c>
      <c r="E10161" t="s">
        <v>74</v>
      </c>
      <c r="F10161">
        <v>1</v>
      </c>
    </row>
    <row r="10162" spans="1:6" x14ac:dyDescent="0.35">
      <c r="A10162" t="s">
        <v>10241</v>
      </c>
      <c r="B10162">
        <v>2007</v>
      </c>
      <c r="C10162" t="s">
        <v>55</v>
      </c>
      <c r="D10162" t="s">
        <v>73</v>
      </c>
      <c r="E10162" t="s">
        <v>74</v>
      </c>
      <c r="F10162">
        <v>1</v>
      </c>
    </row>
    <row r="10163" spans="1:6" x14ac:dyDescent="0.35">
      <c r="A10163" t="s">
        <v>10242</v>
      </c>
      <c r="B10163">
        <v>2007</v>
      </c>
      <c r="C10163" t="s">
        <v>55</v>
      </c>
      <c r="D10163" t="s">
        <v>73</v>
      </c>
      <c r="E10163" t="s">
        <v>74</v>
      </c>
      <c r="F10163">
        <v>1</v>
      </c>
    </row>
    <row r="10164" spans="1:6" x14ac:dyDescent="0.35">
      <c r="A10164" t="s">
        <v>10243</v>
      </c>
      <c r="B10164">
        <v>2007</v>
      </c>
      <c r="C10164" t="s">
        <v>55</v>
      </c>
      <c r="D10164" t="s">
        <v>117</v>
      </c>
      <c r="E10164" t="s">
        <v>74</v>
      </c>
      <c r="F10164">
        <v>0</v>
      </c>
    </row>
    <row r="10165" spans="1:6" x14ac:dyDescent="0.35">
      <c r="A10165" t="s">
        <v>10244</v>
      </c>
      <c r="B10165">
        <v>2007</v>
      </c>
      <c r="C10165" t="s">
        <v>55</v>
      </c>
      <c r="D10165" t="s">
        <v>117</v>
      </c>
      <c r="E10165" t="s">
        <v>74</v>
      </c>
      <c r="F10165">
        <v>0</v>
      </c>
    </row>
    <row r="10166" spans="1:6" x14ac:dyDescent="0.35">
      <c r="A10166" t="s">
        <v>10245</v>
      </c>
      <c r="B10166">
        <v>2007</v>
      </c>
      <c r="C10166" t="s">
        <v>55</v>
      </c>
      <c r="D10166" t="s">
        <v>117</v>
      </c>
      <c r="E10166" t="s">
        <v>74</v>
      </c>
      <c r="F10166">
        <v>0</v>
      </c>
    </row>
    <row r="10167" spans="1:6" x14ac:dyDescent="0.35">
      <c r="A10167" t="s">
        <v>10246</v>
      </c>
      <c r="B10167">
        <v>2007</v>
      </c>
      <c r="C10167" t="s">
        <v>55</v>
      </c>
      <c r="D10167" t="s">
        <v>117</v>
      </c>
      <c r="E10167" t="s">
        <v>74</v>
      </c>
      <c r="F10167">
        <v>0</v>
      </c>
    </row>
    <row r="10168" spans="1:6" x14ac:dyDescent="0.35">
      <c r="A10168" t="s">
        <v>10247</v>
      </c>
      <c r="B10168">
        <v>2007</v>
      </c>
      <c r="C10168" t="s">
        <v>55</v>
      </c>
      <c r="D10168" t="s">
        <v>117</v>
      </c>
      <c r="E10168" t="s">
        <v>74</v>
      </c>
      <c r="F10168">
        <v>0</v>
      </c>
    </row>
    <row r="10169" spans="1:6" x14ac:dyDescent="0.35">
      <c r="A10169" t="s">
        <v>10248</v>
      </c>
      <c r="B10169">
        <v>2007</v>
      </c>
      <c r="C10169" t="s">
        <v>55</v>
      </c>
      <c r="D10169" t="s">
        <v>117</v>
      </c>
      <c r="E10169" t="s">
        <v>74</v>
      </c>
      <c r="F10169">
        <v>0</v>
      </c>
    </row>
    <row r="10170" spans="1:6" x14ac:dyDescent="0.35">
      <c r="A10170" t="s">
        <v>10249</v>
      </c>
      <c r="B10170">
        <v>2007</v>
      </c>
      <c r="C10170" t="s">
        <v>55</v>
      </c>
      <c r="D10170" t="s">
        <v>117</v>
      </c>
      <c r="E10170" t="s">
        <v>74</v>
      </c>
      <c r="F10170">
        <v>0</v>
      </c>
    </row>
    <row r="10171" spans="1:6" x14ac:dyDescent="0.35">
      <c r="A10171" t="s">
        <v>10250</v>
      </c>
      <c r="B10171">
        <v>2007</v>
      </c>
      <c r="C10171" t="s">
        <v>55</v>
      </c>
      <c r="D10171" t="s">
        <v>117</v>
      </c>
      <c r="E10171" t="s">
        <v>74</v>
      </c>
      <c r="F10171">
        <v>0</v>
      </c>
    </row>
    <row r="10172" spans="1:6" x14ac:dyDescent="0.35">
      <c r="A10172" t="s">
        <v>10251</v>
      </c>
      <c r="B10172">
        <v>2007</v>
      </c>
      <c r="C10172" t="s">
        <v>55</v>
      </c>
      <c r="D10172" t="s">
        <v>117</v>
      </c>
      <c r="E10172" t="s">
        <v>74</v>
      </c>
      <c r="F10172">
        <v>0</v>
      </c>
    </row>
    <row r="10173" spans="1:6" x14ac:dyDescent="0.35">
      <c r="A10173" t="s">
        <v>10252</v>
      </c>
      <c r="B10173">
        <v>2007</v>
      </c>
      <c r="C10173" t="s">
        <v>55</v>
      </c>
      <c r="D10173" t="s">
        <v>73</v>
      </c>
      <c r="E10173" t="s">
        <v>74</v>
      </c>
      <c r="F10173">
        <v>1</v>
      </c>
    </row>
    <row r="10174" spans="1:6" x14ac:dyDescent="0.35">
      <c r="A10174" t="s">
        <v>10253</v>
      </c>
      <c r="B10174">
        <v>2007</v>
      </c>
      <c r="C10174" t="s">
        <v>54</v>
      </c>
      <c r="D10174" t="s">
        <v>73</v>
      </c>
      <c r="E10174" t="s">
        <v>74</v>
      </c>
      <c r="F10174">
        <v>1</v>
      </c>
    </row>
    <row r="10175" spans="1:6" x14ac:dyDescent="0.35">
      <c r="A10175" t="s">
        <v>10254</v>
      </c>
      <c r="B10175">
        <v>2007</v>
      </c>
      <c r="C10175" t="s">
        <v>55</v>
      </c>
      <c r="D10175" t="s">
        <v>441</v>
      </c>
      <c r="E10175" t="s">
        <v>74</v>
      </c>
      <c r="F10175">
        <v>1</v>
      </c>
    </row>
    <row r="10176" spans="1:6" x14ac:dyDescent="0.35">
      <c r="A10176" t="s">
        <v>10255</v>
      </c>
      <c r="B10176">
        <v>2007</v>
      </c>
      <c r="C10176" t="s">
        <v>55</v>
      </c>
      <c r="D10176" t="s">
        <v>441</v>
      </c>
      <c r="E10176" t="s">
        <v>74</v>
      </c>
      <c r="F10176">
        <v>1</v>
      </c>
    </row>
    <row r="10177" spans="1:6" x14ac:dyDescent="0.35">
      <c r="A10177" t="s">
        <v>10256</v>
      </c>
      <c r="B10177">
        <v>2007</v>
      </c>
      <c r="C10177" t="s">
        <v>55</v>
      </c>
      <c r="D10177" t="s">
        <v>117</v>
      </c>
      <c r="E10177" t="s">
        <v>74</v>
      </c>
      <c r="F10177">
        <v>0</v>
      </c>
    </row>
    <row r="10178" spans="1:6" x14ac:dyDescent="0.35">
      <c r="A10178" t="s">
        <v>10257</v>
      </c>
      <c r="B10178">
        <v>2007</v>
      </c>
      <c r="C10178" t="s">
        <v>56</v>
      </c>
      <c r="D10178" t="s">
        <v>73</v>
      </c>
      <c r="E10178" t="s">
        <v>74</v>
      </c>
      <c r="F10178">
        <v>1</v>
      </c>
    </row>
    <row r="10179" spans="1:6" x14ac:dyDescent="0.35">
      <c r="A10179" t="s">
        <v>10258</v>
      </c>
      <c r="B10179">
        <v>2007</v>
      </c>
      <c r="C10179" t="s">
        <v>56</v>
      </c>
      <c r="D10179" t="s">
        <v>73</v>
      </c>
      <c r="E10179" t="s">
        <v>74</v>
      </c>
      <c r="F10179">
        <v>1</v>
      </c>
    </row>
    <row r="10180" spans="1:6" x14ac:dyDescent="0.35">
      <c r="A10180" t="s">
        <v>10259</v>
      </c>
      <c r="B10180">
        <v>2007</v>
      </c>
      <c r="C10180" t="s">
        <v>56</v>
      </c>
      <c r="D10180" t="s">
        <v>73</v>
      </c>
      <c r="E10180" t="s">
        <v>74</v>
      </c>
      <c r="F10180">
        <v>1</v>
      </c>
    </row>
    <row r="10181" spans="1:6" x14ac:dyDescent="0.35">
      <c r="A10181" t="s">
        <v>10260</v>
      </c>
      <c r="B10181">
        <v>2007</v>
      </c>
      <c r="C10181" t="s">
        <v>55</v>
      </c>
      <c r="D10181" t="s">
        <v>73</v>
      </c>
      <c r="E10181" t="s">
        <v>74</v>
      </c>
      <c r="F10181">
        <v>1</v>
      </c>
    </row>
    <row r="10182" spans="1:6" x14ac:dyDescent="0.35">
      <c r="A10182" t="s">
        <v>10261</v>
      </c>
      <c r="B10182">
        <v>2007</v>
      </c>
      <c r="C10182" t="s">
        <v>55</v>
      </c>
      <c r="D10182" t="s">
        <v>441</v>
      </c>
      <c r="E10182" t="s">
        <v>74</v>
      </c>
      <c r="F10182">
        <v>1</v>
      </c>
    </row>
    <row r="10183" spans="1:6" x14ac:dyDescent="0.35">
      <c r="A10183" t="s">
        <v>10262</v>
      </c>
      <c r="B10183">
        <v>2007</v>
      </c>
      <c r="C10183" t="s">
        <v>55</v>
      </c>
      <c r="D10183" t="s">
        <v>73</v>
      </c>
      <c r="E10183" t="s">
        <v>74</v>
      </c>
      <c r="F10183">
        <v>1</v>
      </c>
    </row>
    <row r="10184" spans="1:6" x14ac:dyDescent="0.35">
      <c r="A10184" t="s">
        <v>10263</v>
      </c>
      <c r="B10184">
        <v>2007</v>
      </c>
      <c r="C10184" t="s">
        <v>56</v>
      </c>
      <c r="D10184" t="s">
        <v>117</v>
      </c>
      <c r="E10184" t="s">
        <v>74</v>
      </c>
      <c r="F10184">
        <v>1</v>
      </c>
    </row>
    <row r="10185" spans="1:6" x14ac:dyDescent="0.35">
      <c r="A10185" t="s">
        <v>10264</v>
      </c>
      <c r="B10185">
        <v>2007</v>
      </c>
      <c r="C10185" t="s">
        <v>56</v>
      </c>
      <c r="D10185" t="s">
        <v>117</v>
      </c>
      <c r="E10185" t="s">
        <v>74</v>
      </c>
      <c r="F10185">
        <v>1</v>
      </c>
    </row>
    <row r="10186" spans="1:6" x14ac:dyDescent="0.35">
      <c r="A10186" t="s">
        <v>10265</v>
      </c>
      <c r="B10186">
        <v>2007</v>
      </c>
      <c r="C10186" t="s">
        <v>55</v>
      </c>
      <c r="D10186" t="s">
        <v>73</v>
      </c>
      <c r="E10186" t="s">
        <v>74</v>
      </c>
      <c r="F10186">
        <v>1</v>
      </c>
    </row>
    <row r="10187" spans="1:6" x14ac:dyDescent="0.35">
      <c r="A10187" t="s">
        <v>10266</v>
      </c>
      <c r="B10187">
        <v>2007</v>
      </c>
      <c r="C10187" t="s">
        <v>55</v>
      </c>
      <c r="D10187" t="s">
        <v>117</v>
      </c>
      <c r="E10187" t="s">
        <v>74</v>
      </c>
      <c r="F10187">
        <v>0</v>
      </c>
    </row>
    <row r="10188" spans="1:6" x14ac:dyDescent="0.35">
      <c r="A10188" t="s">
        <v>10267</v>
      </c>
      <c r="B10188">
        <v>2007</v>
      </c>
      <c r="C10188" t="s">
        <v>55</v>
      </c>
      <c r="D10188" t="s">
        <v>73</v>
      </c>
      <c r="E10188" t="s">
        <v>74</v>
      </c>
      <c r="F10188">
        <v>1</v>
      </c>
    </row>
    <row r="10189" spans="1:6" x14ac:dyDescent="0.35">
      <c r="A10189" t="s">
        <v>10268</v>
      </c>
      <c r="B10189">
        <v>2007</v>
      </c>
      <c r="C10189" t="s">
        <v>55</v>
      </c>
      <c r="D10189" t="s">
        <v>117</v>
      </c>
      <c r="E10189" t="s">
        <v>74</v>
      </c>
      <c r="F10189">
        <v>0</v>
      </c>
    </row>
    <row r="10190" spans="1:6" x14ac:dyDescent="0.35">
      <c r="A10190" t="s">
        <v>10269</v>
      </c>
      <c r="B10190">
        <v>2007</v>
      </c>
      <c r="C10190" t="s">
        <v>55</v>
      </c>
      <c r="D10190" t="s">
        <v>117</v>
      </c>
      <c r="E10190" t="s">
        <v>74</v>
      </c>
      <c r="F10190">
        <v>0</v>
      </c>
    </row>
    <row r="10191" spans="1:6" x14ac:dyDescent="0.35">
      <c r="A10191" t="s">
        <v>10270</v>
      </c>
      <c r="B10191">
        <v>2007</v>
      </c>
      <c r="C10191" t="s">
        <v>55</v>
      </c>
      <c r="D10191" t="s">
        <v>73</v>
      </c>
      <c r="E10191" t="s">
        <v>74</v>
      </c>
      <c r="F10191">
        <v>1</v>
      </c>
    </row>
    <row r="10192" spans="1:6" x14ac:dyDescent="0.35">
      <c r="A10192" t="s">
        <v>10271</v>
      </c>
      <c r="B10192">
        <v>2007</v>
      </c>
      <c r="C10192" t="s">
        <v>56</v>
      </c>
      <c r="D10192" t="s">
        <v>73</v>
      </c>
      <c r="E10192" t="s">
        <v>74</v>
      </c>
      <c r="F10192">
        <v>1</v>
      </c>
    </row>
    <row r="10193" spans="1:6" x14ac:dyDescent="0.35">
      <c r="A10193" t="s">
        <v>10272</v>
      </c>
      <c r="B10193">
        <v>2007</v>
      </c>
      <c r="C10193" t="s">
        <v>56</v>
      </c>
      <c r="D10193" t="s">
        <v>73</v>
      </c>
      <c r="E10193" t="s">
        <v>74</v>
      </c>
      <c r="F10193">
        <v>1</v>
      </c>
    </row>
    <row r="10194" spans="1:6" x14ac:dyDescent="0.35">
      <c r="A10194" t="s">
        <v>10273</v>
      </c>
      <c r="B10194">
        <v>2007</v>
      </c>
      <c r="C10194" t="s">
        <v>56</v>
      </c>
      <c r="D10194" t="s">
        <v>73</v>
      </c>
      <c r="E10194" t="s">
        <v>74</v>
      </c>
      <c r="F10194">
        <v>1</v>
      </c>
    </row>
    <row r="10195" spans="1:6" x14ac:dyDescent="0.35">
      <c r="A10195" t="s">
        <v>10274</v>
      </c>
      <c r="B10195">
        <v>2007</v>
      </c>
      <c r="C10195" t="s">
        <v>56</v>
      </c>
      <c r="D10195" t="s">
        <v>73</v>
      </c>
      <c r="E10195" t="s">
        <v>74</v>
      </c>
      <c r="F10195">
        <v>1</v>
      </c>
    </row>
    <row r="10196" spans="1:6" x14ac:dyDescent="0.35">
      <c r="A10196" t="s">
        <v>10275</v>
      </c>
      <c r="B10196">
        <v>2007</v>
      </c>
      <c r="C10196" t="s">
        <v>56</v>
      </c>
      <c r="D10196" t="s">
        <v>73</v>
      </c>
      <c r="E10196" t="s">
        <v>74</v>
      </c>
      <c r="F10196">
        <v>1</v>
      </c>
    </row>
    <row r="10197" spans="1:6" x14ac:dyDescent="0.35">
      <c r="A10197" t="s">
        <v>10276</v>
      </c>
      <c r="B10197">
        <v>2007</v>
      </c>
      <c r="C10197" t="s">
        <v>56</v>
      </c>
      <c r="D10197" t="s">
        <v>73</v>
      </c>
      <c r="E10197" t="s">
        <v>74</v>
      </c>
      <c r="F10197">
        <v>1</v>
      </c>
    </row>
    <row r="10198" spans="1:6" x14ac:dyDescent="0.35">
      <c r="A10198" t="s">
        <v>10277</v>
      </c>
      <c r="B10198">
        <v>2007</v>
      </c>
      <c r="C10198" t="s">
        <v>56</v>
      </c>
      <c r="D10198" t="s">
        <v>117</v>
      </c>
      <c r="E10198" t="s">
        <v>74</v>
      </c>
      <c r="F10198">
        <v>1</v>
      </c>
    </row>
    <row r="10199" spans="1:6" x14ac:dyDescent="0.35">
      <c r="A10199" t="s">
        <v>10278</v>
      </c>
      <c r="B10199">
        <v>2007</v>
      </c>
      <c r="C10199" t="s">
        <v>56</v>
      </c>
      <c r="D10199" t="s">
        <v>73</v>
      </c>
      <c r="E10199" t="s">
        <v>406</v>
      </c>
      <c r="F10199">
        <v>1</v>
      </c>
    </row>
    <row r="10200" spans="1:6" x14ac:dyDescent="0.35">
      <c r="A10200" t="s">
        <v>10279</v>
      </c>
      <c r="B10200">
        <v>2007</v>
      </c>
      <c r="C10200" t="s">
        <v>56</v>
      </c>
      <c r="D10200" t="s">
        <v>117</v>
      </c>
      <c r="E10200" t="s">
        <v>406</v>
      </c>
      <c r="F10200">
        <v>1</v>
      </c>
    </row>
    <row r="10201" spans="1:6" x14ac:dyDescent="0.35">
      <c r="A10201" t="s">
        <v>10280</v>
      </c>
      <c r="B10201">
        <v>2007</v>
      </c>
      <c r="C10201" t="s">
        <v>56</v>
      </c>
      <c r="D10201" t="s">
        <v>73</v>
      </c>
      <c r="E10201" t="s">
        <v>406</v>
      </c>
      <c r="F10201">
        <v>1</v>
      </c>
    </row>
    <row r="10202" spans="1:6" x14ac:dyDescent="0.35">
      <c r="A10202" t="s">
        <v>10281</v>
      </c>
      <c r="B10202">
        <v>2007</v>
      </c>
      <c r="C10202" t="s">
        <v>56</v>
      </c>
      <c r="D10202" t="s">
        <v>117</v>
      </c>
      <c r="E10202" t="s">
        <v>406</v>
      </c>
      <c r="F10202">
        <v>1</v>
      </c>
    </row>
    <row r="10203" spans="1:6" x14ac:dyDescent="0.35">
      <c r="A10203" t="s">
        <v>10282</v>
      </c>
      <c r="B10203">
        <v>2007</v>
      </c>
      <c r="C10203" t="s">
        <v>56</v>
      </c>
      <c r="D10203" t="s">
        <v>73</v>
      </c>
      <c r="E10203" t="s">
        <v>406</v>
      </c>
      <c r="F10203">
        <v>1</v>
      </c>
    </row>
    <row r="10204" spans="1:6" x14ac:dyDescent="0.35">
      <c r="A10204" t="s">
        <v>10283</v>
      </c>
      <c r="B10204">
        <v>2007</v>
      </c>
      <c r="C10204" t="s">
        <v>56</v>
      </c>
      <c r="D10204" t="s">
        <v>73</v>
      </c>
      <c r="E10204" t="s">
        <v>406</v>
      </c>
      <c r="F10204">
        <v>1</v>
      </c>
    </row>
    <row r="10205" spans="1:6" x14ac:dyDescent="0.35">
      <c r="A10205" t="s">
        <v>10284</v>
      </c>
      <c r="B10205">
        <v>2007</v>
      </c>
      <c r="C10205" t="s">
        <v>56</v>
      </c>
      <c r="D10205" t="s">
        <v>117</v>
      </c>
      <c r="E10205" t="s">
        <v>406</v>
      </c>
      <c r="F10205">
        <v>1</v>
      </c>
    </row>
    <row r="10206" spans="1:6" x14ac:dyDescent="0.35">
      <c r="A10206" t="s">
        <v>10285</v>
      </c>
      <c r="B10206">
        <v>2007</v>
      </c>
      <c r="C10206" t="s">
        <v>56</v>
      </c>
      <c r="D10206" t="s">
        <v>117</v>
      </c>
      <c r="E10206" t="s">
        <v>406</v>
      </c>
      <c r="F10206">
        <v>1</v>
      </c>
    </row>
    <row r="10207" spans="1:6" x14ac:dyDescent="0.35">
      <c r="A10207" t="s">
        <v>10286</v>
      </c>
      <c r="B10207">
        <v>2007</v>
      </c>
      <c r="C10207" t="s">
        <v>56</v>
      </c>
      <c r="D10207" t="s">
        <v>73</v>
      </c>
      <c r="E10207" t="s">
        <v>406</v>
      </c>
      <c r="F10207">
        <v>1</v>
      </c>
    </row>
    <row r="10208" spans="1:6" x14ac:dyDescent="0.35">
      <c r="A10208" t="s">
        <v>10287</v>
      </c>
      <c r="B10208">
        <v>2007</v>
      </c>
      <c r="C10208" t="s">
        <v>56</v>
      </c>
      <c r="D10208" t="s">
        <v>73</v>
      </c>
      <c r="E10208" t="s">
        <v>406</v>
      </c>
      <c r="F10208">
        <v>1</v>
      </c>
    </row>
    <row r="10209" spans="1:6" x14ac:dyDescent="0.35">
      <c r="A10209" t="s">
        <v>10288</v>
      </c>
      <c r="B10209">
        <v>2007</v>
      </c>
      <c r="C10209" t="s">
        <v>56</v>
      </c>
      <c r="D10209" t="s">
        <v>117</v>
      </c>
      <c r="E10209" t="s">
        <v>406</v>
      </c>
      <c r="F10209">
        <v>1</v>
      </c>
    </row>
    <row r="10210" spans="1:6" x14ac:dyDescent="0.35">
      <c r="A10210" t="s">
        <v>10289</v>
      </c>
      <c r="B10210">
        <v>2007</v>
      </c>
      <c r="C10210" t="s">
        <v>56</v>
      </c>
      <c r="D10210" t="s">
        <v>73</v>
      </c>
      <c r="E10210" t="s">
        <v>406</v>
      </c>
      <c r="F10210">
        <v>1</v>
      </c>
    </row>
    <row r="10211" spans="1:6" x14ac:dyDescent="0.35">
      <c r="A10211" t="s">
        <v>10290</v>
      </c>
      <c r="B10211">
        <v>2007</v>
      </c>
      <c r="C10211" t="s">
        <v>56</v>
      </c>
      <c r="D10211" t="s">
        <v>73</v>
      </c>
      <c r="E10211" t="s">
        <v>406</v>
      </c>
      <c r="F10211">
        <v>1</v>
      </c>
    </row>
    <row r="10212" spans="1:6" x14ac:dyDescent="0.35">
      <c r="A10212" t="s">
        <v>10291</v>
      </c>
      <c r="B10212">
        <v>2007</v>
      </c>
      <c r="C10212" t="s">
        <v>56</v>
      </c>
      <c r="D10212" t="s">
        <v>117</v>
      </c>
      <c r="E10212" t="s">
        <v>406</v>
      </c>
      <c r="F10212">
        <v>1</v>
      </c>
    </row>
    <row r="10213" spans="1:6" x14ac:dyDescent="0.35">
      <c r="A10213" t="s">
        <v>10292</v>
      </c>
      <c r="B10213">
        <v>2007</v>
      </c>
      <c r="C10213" t="s">
        <v>56</v>
      </c>
      <c r="D10213" t="s">
        <v>73</v>
      </c>
      <c r="E10213" t="s">
        <v>406</v>
      </c>
      <c r="F10213">
        <v>1</v>
      </c>
    </row>
    <row r="10214" spans="1:6" x14ac:dyDescent="0.35">
      <c r="A10214" t="s">
        <v>10293</v>
      </c>
      <c r="B10214">
        <v>2007</v>
      </c>
      <c r="C10214" t="s">
        <v>55</v>
      </c>
      <c r="D10214" t="s">
        <v>73</v>
      </c>
      <c r="E10214" t="s">
        <v>74</v>
      </c>
      <c r="F10214">
        <v>1</v>
      </c>
    </row>
    <row r="10215" spans="1:6" x14ac:dyDescent="0.35">
      <c r="A10215" t="s">
        <v>10294</v>
      </c>
      <c r="B10215">
        <v>2007</v>
      </c>
      <c r="C10215" t="s">
        <v>55</v>
      </c>
      <c r="D10215" t="s">
        <v>73</v>
      </c>
      <c r="E10215" t="s">
        <v>74</v>
      </c>
      <c r="F10215">
        <v>1</v>
      </c>
    </row>
    <row r="10216" spans="1:6" x14ac:dyDescent="0.35">
      <c r="A10216" t="s">
        <v>10295</v>
      </c>
      <c r="B10216">
        <v>2007</v>
      </c>
      <c r="C10216" t="s">
        <v>55</v>
      </c>
      <c r="D10216" t="s">
        <v>73</v>
      </c>
      <c r="E10216" t="s">
        <v>74</v>
      </c>
      <c r="F10216">
        <v>1</v>
      </c>
    </row>
    <row r="10217" spans="1:6" x14ac:dyDescent="0.35">
      <c r="A10217" t="s">
        <v>10296</v>
      </c>
      <c r="B10217">
        <v>2007</v>
      </c>
      <c r="C10217" t="s">
        <v>55</v>
      </c>
      <c r="D10217" t="s">
        <v>117</v>
      </c>
      <c r="E10217" t="s">
        <v>74</v>
      </c>
      <c r="F10217">
        <v>0</v>
      </c>
    </row>
    <row r="10218" spans="1:6" x14ac:dyDescent="0.35">
      <c r="A10218" t="s">
        <v>10297</v>
      </c>
      <c r="B10218">
        <v>2007</v>
      </c>
      <c r="C10218" t="s">
        <v>55</v>
      </c>
      <c r="D10218" t="s">
        <v>117</v>
      </c>
      <c r="E10218" t="s">
        <v>74</v>
      </c>
      <c r="F10218">
        <v>0</v>
      </c>
    </row>
    <row r="10219" spans="1:6" x14ac:dyDescent="0.35">
      <c r="A10219" t="s">
        <v>10298</v>
      </c>
      <c r="B10219">
        <v>2007</v>
      </c>
      <c r="C10219" t="s">
        <v>55</v>
      </c>
      <c r="D10219" t="s">
        <v>73</v>
      </c>
      <c r="E10219" t="s">
        <v>74</v>
      </c>
      <c r="F10219">
        <v>1</v>
      </c>
    </row>
    <row r="10220" spans="1:6" x14ac:dyDescent="0.35">
      <c r="A10220" t="s">
        <v>10299</v>
      </c>
      <c r="B10220">
        <v>2007</v>
      </c>
      <c r="C10220" t="s">
        <v>55</v>
      </c>
      <c r="D10220" t="s">
        <v>117</v>
      </c>
      <c r="E10220" t="s">
        <v>74</v>
      </c>
      <c r="F10220">
        <v>0</v>
      </c>
    </row>
    <row r="10221" spans="1:6" x14ac:dyDescent="0.35">
      <c r="A10221" t="s">
        <v>10300</v>
      </c>
      <c r="B10221">
        <v>2007</v>
      </c>
      <c r="C10221" t="s">
        <v>55</v>
      </c>
      <c r="D10221" t="s">
        <v>73</v>
      </c>
      <c r="E10221" t="s">
        <v>74</v>
      </c>
      <c r="F10221">
        <v>1</v>
      </c>
    </row>
    <row r="10222" spans="1:6" x14ac:dyDescent="0.35">
      <c r="A10222" t="s">
        <v>10301</v>
      </c>
      <c r="B10222">
        <v>2007</v>
      </c>
      <c r="C10222" t="s">
        <v>55</v>
      </c>
      <c r="D10222" t="s">
        <v>441</v>
      </c>
      <c r="E10222" t="s">
        <v>74</v>
      </c>
      <c r="F10222">
        <v>1</v>
      </c>
    </row>
    <row r="10223" spans="1:6" x14ac:dyDescent="0.35">
      <c r="A10223" t="s">
        <v>10302</v>
      </c>
      <c r="B10223">
        <v>2007</v>
      </c>
      <c r="C10223" t="s">
        <v>56</v>
      </c>
      <c r="D10223" t="s">
        <v>73</v>
      </c>
      <c r="E10223" t="s">
        <v>74</v>
      </c>
      <c r="F10223">
        <v>1</v>
      </c>
    </row>
    <row r="10224" spans="1:6" x14ac:dyDescent="0.35">
      <c r="A10224" t="s">
        <v>10303</v>
      </c>
      <c r="B10224">
        <v>2007</v>
      </c>
      <c r="C10224" t="s">
        <v>56</v>
      </c>
      <c r="D10224" t="s">
        <v>73</v>
      </c>
      <c r="E10224" t="s">
        <v>74</v>
      </c>
      <c r="F10224">
        <v>1</v>
      </c>
    </row>
    <row r="10225" spans="1:6" x14ac:dyDescent="0.35">
      <c r="A10225" t="s">
        <v>10304</v>
      </c>
      <c r="B10225">
        <v>2007</v>
      </c>
      <c r="C10225" t="s">
        <v>56</v>
      </c>
      <c r="D10225" t="s">
        <v>117</v>
      </c>
      <c r="E10225" t="s">
        <v>74</v>
      </c>
      <c r="F10225">
        <v>1</v>
      </c>
    </row>
    <row r="10226" spans="1:6" x14ac:dyDescent="0.35">
      <c r="A10226" t="s">
        <v>10305</v>
      </c>
      <c r="B10226">
        <v>2007</v>
      </c>
      <c r="C10226" t="s">
        <v>56</v>
      </c>
      <c r="D10226" t="s">
        <v>117</v>
      </c>
      <c r="E10226" t="s">
        <v>74</v>
      </c>
      <c r="F10226">
        <v>1</v>
      </c>
    </row>
    <row r="10227" spans="1:6" x14ac:dyDescent="0.35">
      <c r="A10227" t="s">
        <v>10306</v>
      </c>
      <c r="B10227">
        <v>2007</v>
      </c>
      <c r="C10227" t="s">
        <v>56</v>
      </c>
      <c r="D10227" t="s">
        <v>117</v>
      </c>
      <c r="E10227" t="s">
        <v>74</v>
      </c>
      <c r="F10227">
        <v>1</v>
      </c>
    </row>
    <row r="10228" spans="1:6" x14ac:dyDescent="0.35">
      <c r="A10228" t="s">
        <v>10307</v>
      </c>
      <c r="B10228">
        <v>2007</v>
      </c>
      <c r="C10228" t="s">
        <v>56</v>
      </c>
      <c r="D10228" t="s">
        <v>73</v>
      </c>
      <c r="E10228" t="s">
        <v>74</v>
      </c>
      <c r="F10228">
        <v>1</v>
      </c>
    </row>
    <row r="10229" spans="1:6" x14ac:dyDescent="0.35">
      <c r="A10229" t="s">
        <v>10308</v>
      </c>
      <c r="B10229">
        <v>2007</v>
      </c>
      <c r="C10229" t="s">
        <v>56</v>
      </c>
      <c r="D10229" t="s">
        <v>117</v>
      </c>
      <c r="E10229" t="s">
        <v>74</v>
      </c>
      <c r="F10229">
        <v>1</v>
      </c>
    </row>
    <row r="10230" spans="1:6" x14ac:dyDescent="0.35">
      <c r="A10230" t="s">
        <v>10309</v>
      </c>
      <c r="B10230">
        <v>2007</v>
      </c>
      <c r="C10230" t="s">
        <v>56</v>
      </c>
      <c r="D10230" t="s">
        <v>117</v>
      </c>
      <c r="E10230" t="s">
        <v>74</v>
      </c>
      <c r="F10230">
        <v>1</v>
      </c>
    </row>
    <row r="10231" spans="1:6" x14ac:dyDescent="0.35">
      <c r="A10231" t="s">
        <v>10310</v>
      </c>
      <c r="B10231">
        <v>2007</v>
      </c>
      <c r="C10231" t="s">
        <v>54</v>
      </c>
      <c r="D10231" t="s">
        <v>73</v>
      </c>
      <c r="E10231" t="s">
        <v>74</v>
      </c>
      <c r="F10231">
        <v>1</v>
      </c>
    </row>
    <row r="10232" spans="1:6" x14ac:dyDescent="0.35">
      <c r="A10232" t="s">
        <v>10311</v>
      </c>
      <c r="B10232">
        <v>2007</v>
      </c>
      <c r="C10232" t="s">
        <v>54</v>
      </c>
      <c r="D10232" t="s">
        <v>73</v>
      </c>
      <c r="E10232" t="s">
        <v>74</v>
      </c>
      <c r="F10232">
        <v>1</v>
      </c>
    </row>
    <row r="10233" spans="1:6" x14ac:dyDescent="0.35">
      <c r="A10233" t="s">
        <v>10312</v>
      </c>
      <c r="B10233">
        <v>2007</v>
      </c>
      <c r="C10233" t="s">
        <v>54</v>
      </c>
      <c r="D10233" t="s">
        <v>73</v>
      </c>
      <c r="E10233" t="s">
        <v>76</v>
      </c>
      <c r="F10233">
        <v>1</v>
      </c>
    </row>
    <row r="10234" spans="1:6" x14ac:dyDescent="0.35">
      <c r="A10234" t="s">
        <v>10313</v>
      </c>
      <c r="B10234">
        <v>2007</v>
      </c>
      <c r="C10234" t="s">
        <v>54</v>
      </c>
      <c r="D10234" t="s">
        <v>117</v>
      </c>
      <c r="E10234" t="s">
        <v>76</v>
      </c>
      <c r="F10234">
        <v>0</v>
      </c>
    </row>
    <row r="10235" spans="1:6" x14ac:dyDescent="0.35">
      <c r="A10235" t="s">
        <v>10314</v>
      </c>
      <c r="B10235">
        <v>2007</v>
      </c>
      <c r="C10235" t="s">
        <v>55</v>
      </c>
      <c r="D10235" t="s">
        <v>73</v>
      </c>
      <c r="E10235" t="s">
        <v>76</v>
      </c>
      <c r="F10235">
        <v>1</v>
      </c>
    </row>
    <row r="10236" spans="1:6" x14ac:dyDescent="0.35">
      <c r="A10236" t="s">
        <v>10315</v>
      </c>
      <c r="B10236">
        <v>2007</v>
      </c>
      <c r="C10236" t="s">
        <v>56</v>
      </c>
      <c r="D10236" t="s">
        <v>117</v>
      </c>
      <c r="E10236" t="s">
        <v>76</v>
      </c>
      <c r="F10236">
        <v>1</v>
      </c>
    </row>
    <row r="10237" spans="1:6" x14ac:dyDescent="0.35">
      <c r="A10237" t="s">
        <v>10316</v>
      </c>
      <c r="B10237">
        <v>2007</v>
      </c>
      <c r="C10237" t="s">
        <v>56</v>
      </c>
      <c r="D10237" t="s">
        <v>117</v>
      </c>
      <c r="E10237" t="s">
        <v>76</v>
      </c>
      <c r="F10237">
        <v>1</v>
      </c>
    </row>
    <row r="10238" spans="1:6" x14ac:dyDescent="0.35">
      <c r="A10238" t="s">
        <v>10317</v>
      </c>
      <c r="B10238">
        <v>2007</v>
      </c>
      <c r="C10238" t="s">
        <v>54</v>
      </c>
      <c r="D10238" t="s">
        <v>73</v>
      </c>
      <c r="E10238" t="s">
        <v>76</v>
      </c>
      <c r="F10238">
        <v>1</v>
      </c>
    </row>
    <row r="10239" spans="1:6" x14ac:dyDescent="0.35">
      <c r="A10239" t="s">
        <v>10318</v>
      </c>
      <c r="B10239">
        <v>2007</v>
      </c>
      <c r="C10239" t="s">
        <v>56</v>
      </c>
      <c r="D10239" t="s">
        <v>73</v>
      </c>
      <c r="E10239" t="s">
        <v>76</v>
      </c>
      <c r="F10239">
        <v>1</v>
      </c>
    </row>
    <row r="10240" spans="1:6" x14ac:dyDescent="0.35">
      <c r="A10240" t="s">
        <v>10319</v>
      </c>
      <c r="B10240">
        <v>2007</v>
      </c>
      <c r="C10240" t="s">
        <v>56</v>
      </c>
      <c r="D10240" t="s">
        <v>117</v>
      </c>
      <c r="E10240" t="s">
        <v>76</v>
      </c>
      <c r="F10240">
        <v>1</v>
      </c>
    </row>
    <row r="10241" spans="1:6" x14ac:dyDescent="0.35">
      <c r="A10241" t="s">
        <v>10320</v>
      </c>
      <c r="B10241">
        <v>2007</v>
      </c>
      <c r="C10241" t="s">
        <v>56</v>
      </c>
      <c r="D10241" t="s">
        <v>73</v>
      </c>
      <c r="E10241" t="s">
        <v>76</v>
      </c>
      <c r="F10241">
        <v>1</v>
      </c>
    </row>
    <row r="10242" spans="1:6" x14ac:dyDescent="0.35">
      <c r="A10242" t="s">
        <v>10321</v>
      </c>
      <c r="B10242">
        <v>2007</v>
      </c>
      <c r="C10242" t="s">
        <v>56</v>
      </c>
      <c r="D10242" t="s">
        <v>73</v>
      </c>
      <c r="E10242" t="s">
        <v>76</v>
      </c>
      <c r="F10242">
        <v>1</v>
      </c>
    </row>
    <row r="10243" spans="1:6" x14ac:dyDescent="0.35">
      <c r="A10243" t="s">
        <v>10322</v>
      </c>
      <c r="B10243">
        <v>2007</v>
      </c>
      <c r="C10243" t="s">
        <v>56</v>
      </c>
      <c r="D10243" t="s">
        <v>73</v>
      </c>
      <c r="E10243" t="s">
        <v>76</v>
      </c>
      <c r="F10243">
        <v>1</v>
      </c>
    </row>
    <row r="10244" spans="1:6" x14ac:dyDescent="0.35">
      <c r="A10244" t="s">
        <v>10323</v>
      </c>
      <c r="B10244">
        <v>2007</v>
      </c>
      <c r="C10244" t="s">
        <v>56</v>
      </c>
      <c r="D10244" t="s">
        <v>117</v>
      </c>
      <c r="E10244" t="s">
        <v>76</v>
      </c>
      <c r="F10244">
        <v>1</v>
      </c>
    </row>
    <row r="10245" spans="1:6" x14ac:dyDescent="0.35">
      <c r="A10245" t="s">
        <v>10324</v>
      </c>
      <c r="B10245">
        <v>2007</v>
      </c>
      <c r="C10245" t="s">
        <v>56</v>
      </c>
      <c r="D10245" t="s">
        <v>73</v>
      </c>
      <c r="E10245" t="s">
        <v>76</v>
      </c>
      <c r="F10245">
        <v>1</v>
      </c>
    </row>
    <row r="10246" spans="1:6" x14ac:dyDescent="0.35">
      <c r="A10246" t="s">
        <v>10325</v>
      </c>
      <c r="B10246">
        <v>2007</v>
      </c>
      <c r="C10246" t="s">
        <v>56</v>
      </c>
      <c r="D10246" t="s">
        <v>117</v>
      </c>
      <c r="E10246" t="s">
        <v>76</v>
      </c>
      <c r="F10246">
        <v>1</v>
      </c>
    </row>
    <row r="10247" spans="1:6" x14ac:dyDescent="0.35">
      <c r="A10247" t="s">
        <v>10326</v>
      </c>
      <c r="B10247">
        <v>2007</v>
      </c>
      <c r="C10247" t="s">
        <v>54</v>
      </c>
      <c r="D10247" t="s">
        <v>73</v>
      </c>
      <c r="E10247" t="s">
        <v>76</v>
      </c>
      <c r="F10247">
        <v>1</v>
      </c>
    </row>
    <row r="10248" spans="1:6" x14ac:dyDescent="0.35">
      <c r="A10248" t="s">
        <v>10327</v>
      </c>
      <c r="B10248">
        <v>2007</v>
      </c>
      <c r="C10248" t="s">
        <v>55</v>
      </c>
      <c r="D10248" t="s">
        <v>117</v>
      </c>
      <c r="E10248" t="s">
        <v>76</v>
      </c>
      <c r="F10248">
        <v>0</v>
      </c>
    </row>
    <row r="10249" spans="1:6" x14ac:dyDescent="0.35">
      <c r="A10249" t="s">
        <v>10328</v>
      </c>
      <c r="B10249">
        <v>2007</v>
      </c>
      <c r="C10249" t="s">
        <v>56</v>
      </c>
      <c r="D10249" t="s">
        <v>73</v>
      </c>
      <c r="E10249" t="s">
        <v>76</v>
      </c>
      <c r="F10249">
        <v>1</v>
      </c>
    </row>
    <row r="10250" spans="1:6" x14ac:dyDescent="0.35">
      <c r="A10250" t="s">
        <v>10329</v>
      </c>
      <c r="B10250">
        <v>2007</v>
      </c>
      <c r="C10250" t="s">
        <v>56</v>
      </c>
      <c r="D10250" t="s">
        <v>117</v>
      </c>
      <c r="E10250" t="s">
        <v>76</v>
      </c>
      <c r="F10250">
        <v>1</v>
      </c>
    </row>
    <row r="10251" spans="1:6" x14ac:dyDescent="0.35">
      <c r="A10251" t="s">
        <v>10330</v>
      </c>
      <c r="B10251">
        <v>2007</v>
      </c>
      <c r="C10251" t="s">
        <v>56</v>
      </c>
      <c r="D10251" t="s">
        <v>117</v>
      </c>
      <c r="E10251" t="s">
        <v>76</v>
      </c>
      <c r="F10251">
        <v>1</v>
      </c>
    </row>
    <row r="10252" spans="1:6" x14ac:dyDescent="0.35">
      <c r="A10252" t="s">
        <v>10331</v>
      </c>
      <c r="B10252">
        <v>2007</v>
      </c>
      <c r="C10252" t="s">
        <v>54</v>
      </c>
      <c r="D10252" t="s">
        <v>73</v>
      </c>
      <c r="E10252" t="s">
        <v>76</v>
      </c>
      <c r="F10252">
        <v>1</v>
      </c>
    </row>
    <row r="10253" spans="1:6" x14ac:dyDescent="0.35">
      <c r="A10253" t="s">
        <v>10332</v>
      </c>
      <c r="B10253">
        <v>2007</v>
      </c>
      <c r="C10253" t="s">
        <v>56</v>
      </c>
      <c r="D10253" t="s">
        <v>73</v>
      </c>
      <c r="E10253" t="s">
        <v>76</v>
      </c>
      <c r="F10253">
        <v>1</v>
      </c>
    </row>
    <row r="10254" spans="1:6" x14ac:dyDescent="0.35">
      <c r="A10254" t="s">
        <v>10333</v>
      </c>
      <c r="B10254">
        <v>2007</v>
      </c>
      <c r="C10254" t="s">
        <v>56</v>
      </c>
      <c r="D10254" t="s">
        <v>117</v>
      </c>
      <c r="E10254" t="s">
        <v>76</v>
      </c>
      <c r="F10254">
        <v>1</v>
      </c>
    </row>
    <row r="10255" spans="1:6" x14ac:dyDescent="0.35">
      <c r="A10255" t="s">
        <v>10334</v>
      </c>
      <c r="B10255">
        <v>2007</v>
      </c>
      <c r="C10255" t="s">
        <v>56</v>
      </c>
      <c r="D10255" t="s">
        <v>73</v>
      </c>
      <c r="E10255" t="s">
        <v>76</v>
      </c>
      <c r="F10255">
        <v>1</v>
      </c>
    </row>
    <row r="10256" spans="1:6" x14ac:dyDescent="0.35">
      <c r="A10256" t="s">
        <v>10335</v>
      </c>
      <c r="B10256">
        <v>2007</v>
      </c>
      <c r="C10256" t="s">
        <v>54</v>
      </c>
      <c r="D10256" t="s">
        <v>73</v>
      </c>
      <c r="E10256" t="s">
        <v>76</v>
      </c>
      <c r="F10256">
        <v>1</v>
      </c>
    </row>
    <row r="10257" spans="1:6" x14ac:dyDescent="0.35">
      <c r="A10257" t="s">
        <v>10336</v>
      </c>
      <c r="B10257">
        <v>2007</v>
      </c>
      <c r="C10257" t="s">
        <v>54</v>
      </c>
      <c r="D10257" t="s">
        <v>73</v>
      </c>
      <c r="E10257" t="s">
        <v>76</v>
      </c>
      <c r="F10257">
        <v>1</v>
      </c>
    </row>
    <row r="10258" spans="1:6" x14ac:dyDescent="0.35">
      <c r="A10258" t="s">
        <v>10337</v>
      </c>
      <c r="B10258">
        <v>2007</v>
      </c>
      <c r="C10258" t="s">
        <v>55</v>
      </c>
      <c r="D10258" t="s">
        <v>73</v>
      </c>
      <c r="E10258" t="s">
        <v>76</v>
      </c>
      <c r="F10258">
        <v>1</v>
      </c>
    </row>
    <row r="10259" spans="1:6" x14ac:dyDescent="0.35">
      <c r="A10259" t="s">
        <v>10338</v>
      </c>
      <c r="B10259">
        <v>2007</v>
      </c>
      <c r="C10259" t="s">
        <v>55</v>
      </c>
      <c r="D10259" t="s">
        <v>117</v>
      </c>
      <c r="E10259" t="s">
        <v>76</v>
      </c>
      <c r="F10259">
        <v>0</v>
      </c>
    </row>
    <row r="10260" spans="1:6" x14ac:dyDescent="0.35">
      <c r="A10260" t="s">
        <v>10339</v>
      </c>
      <c r="B10260">
        <v>2007</v>
      </c>
      <c r="C10260" t="s">
        <v>55</v>
      </c>
      <c r="D10260" t="s">
        <v>117</v>
      </c>
      <c r="E10260" t="s">
        <v>76</v>
      </c>
      <c r="F10260">
        <v>0</v>
      </c>
    </row>
    <row r="10261" spans="1:6" x14ac:dyDescent="0.35">
      <c r="A10261" t="s">
        <v>10340</v>
      </c>
      <c r="B10261">
        <v>2007</v>
      </c>
      <c r="C10261" t="s">
        <v>54</v>
      </c>
      <c r="D10261" t="s">
        <v>73</v>
      </c>
      <c r="E10261" t="s">
        <v>76</v>
      </c>
      <c r="F10261">
        <v>1</v>
      </c>
    </row>
    <row r="10262" spans="1:6" x14ac:dyDescent="0.35">
      <c r="A10262" t="s">
        <v>10341</v>
      </c>
      <c r="B10262">
        <v>2007</v>
      </c>
      <c r="C10262" t="s">
        <v>55</v>
      </c>
      <c r="D10262" t="s">
        <v>73</v>
      </c>
      <c r="E10262" t="s">
        <v>76</v>
      </c>
      <c r="F10262">
        <v>1</v>
      </c>
    </row>
    <row r="10263" spans="1:6" x14ac:dyDescent="0.35">
      <c r="A10263" t="s">
        <v>10342</v>
      </c>
      <c r="B10263">
        <v>2007</v>
      </c>
      <c r="C10263" t="s">
        <v>56</v>
      </c>
      <c r="D10263" t="s">
        <v>117</v>
      </c>
      <c r="E10263" t="s">
        <v>76</v>
      </c>
      <c r="F10263">
        <v>1</v>
      </c>
    </row>
    <row r="10264" spans="1:6" x14ac:dyDescent="0.35">
      <c r="A10264" t="s">
        <v>10343</v>
      </c>
      <c r="B10264">
        <v>2007</v>
      </c>
      <c r="C10264" t="s">
        <v>56</v>
      </c>
      <c r="D10264" t="s">
        <v>441</v>
      </c>
      <c r="E10264" t="s">
        <v>76</v>
      </c>
      <c r="F10264">
        <v>1</v>
      </c>
    </row>
    <row r="10265" spans="1:6" x14ac:dyDescent="0.35">
      <c r="A10265" t="s">
        <v>10344</v>
      </c>
      <c r="B10265">
        <v>2007</v>
      </c>
      <c r="C10265" t="s">
        <v>54</v>
      </c>
      <c r="D10265" t="s">
        <v>73</v>
      </c>
      <c r="E10265" t="s">
        <v>76</v>
      </c>
      <c r="F10265">
        <v>1</v>
      </c>
    </row>
    <row r="10266" spans="1:6" x14ac:dyDescent="0.35">
      <c r="A10266" t="s">
        <v>10345</v>
      </c>
      <c r="B10266">
        <v>2007</v>
      </c>
      <c r="C10266" t="s">
        <v>56</v>
      </c>
      <c r="D10266" t="s">
        <v>117</v>
      </c>
      <c r="E10266" t="s">
        <v>76</v>
      </c>
      <c r="F10266">
        <v>1</v>
      </c>
    </row>
    <row r="10267" spans="1:6" x14ac:dyDescent="0.35">
      <c r="A10267" t="s">
        <v>10346</v>
      </c>
      <c r="B10267">
        <v>2007</v>
      </c>
      <c r="C10267" t="s">
        <v>56</v>
      </c>
      <c r="D10267" t="s">
        <v>117</v>
      </c>
      <c r="E10267" t="s">
        <v>76</v>
      </c>
      <c r="F10267">
        <v>1</v>
      </c>
    </row>
    <row r="10268" spans="1:6" x14ac:dyDescent="0.35">
      <c r="A10268" t="s">
        <v>10347</v>
      </c>
      <c r="B10268">
        <v>2007</v>
      </c>
      <c r="C10268" t="s">
        <v>56</v>
      </c>
      <c r="D10268" t="s">
        <v>73</v>
      </c>
      <c r="E10268" t="s">
        <v>76</v>
      </c>
      <c r="F10268">
        <v>1</v>
      </c>
    </row>
    <row r="10269" spans="1:6" x14ac:dyDescent="0.35">
      <c r="A10269" t="s">
        <v>10348</v>
      </c>
      <c r="B10269">
        <v>2007</v>
      </c>
      <c r="C10269" t="s">
        <v>56</v>
      </c>
      <c r="D10269" t="s">
        <v>117</v>
      </c>
      <c r="E10269" t="s">
        <v>76</v>
      </c>
      <c r="F10269">
        <v>1</v>
      </c>
    </row>
    <row r="10270" spans="1:6" x14ac:dyDescent="0.35">
      <c r="A10270" t="s">
        <v>10349</v>
      </c>
      <c r="B10270">
        <v>2007</v>
      </c>
      <c r="C10270" t="s">
        <v>54</v>
      </c>
      <c r="D10270" t="s">
        <v>73</v>
      </c>
      <c r="E10270" t="s">
        <v>76</v>
      </c>
      <c r="F10270">
        <v>1</v>
      </c>
    </row>
    <row r="10271" spans="1:6" x14ac:dyDescent="0.35">
      <c r="A10271" t="s">
        <v>10350</v>
      </c>
      <c r="B10271">
        <v>2007</v>
      </c>
      <c r="C10271" t="s">
        <v>56</v>
      </c>
      <c r="D10271" t="s">
        <v>117</v>
      </c>
      <c r="E10271" t="s">
        <v>76</v>
      </c>
      <c r="F10271">
        <v>1</v>
      </c>
    </row>
    <row r="10272" spans="1:6" x14ac:dyDescent="0.35">
      <c r="A10272" t="s">
        <v>10351</v>
      </c>
      <c r="B10272">
        <v>2007</v>
      </c>
      <c r="C10272" t="s">
        <v>55</v>
      </c>
      <c r="D10272" t="s">
        <v>117</v>
      </c>
      <c r="E10272" t="s">
        <v>76</v>
      </c>
      <c r="F10272">
        <v>0</v>
      </c>
    </row>
    <row r="10273" spans="1:6" x14ac:dyDescent="0.35">
      <c r="A10273" t="s">
        <v>10352</v>
      </c>
      <c r="B10273">
        <v>2007</v>
      </c>
      <c r="C10273" t="s">
        <v>56</v>
      </c>
      <c r="D10273" t="s">
        <v>73</v>
      </c>
      <c r="E10273" t="s">
        <v>76</v>
      </c>
      <c r="F10273">
        <v>1</v>
      </c>
    </row>
    <row r="10274" spans="1:6" x14ac:dyDescent="0.35">
      <c r="A10274" t="s">
        <v>10353</v>
      </c>
      <c r="B10274">
        <v>2007</v>
      </c>
      <c r="C10274" t="s">
        <v>56</v>
      </c>
      <c r="D10274" t="s">
        <v>117</v>
      </c>
      <c r="E10274" t="s">
        <v>76</v>
      </c>
      <c r="F10274">
        <v>1</v>
      </c>
    </row>
    <row r="10275" spans="1:6" x14ac:dyDescent="0.35">
      <c r="A10275" t="s">
        <v>10354</v>
      </c>
      <c r="B10275">
        <v>2007</v>
      </c>
      <c r="C10275" t="s">
        <v>56</v>
      </c>
      <c r="D10275" t="s">
        <v>73</v>
      </c>
      <c r="E10275" t="s">
        <v>76</v>
      </c>
      <c r="F10275">
        <v>1</v>
      </c>
    </row>
    <row r="10276" spans="1:6" x14ac:dyDescent="0.35">
      <c r="A10276" t="s">
        <v>10355</v>
      </c>
      <c r="B10276">
        <v>2007</v>
      </c>
      <c r="C10276" t="s">
        <v>56</v>
      </c>
      <c r="D10276" t="s">
        <v>73</v>
      </c>
      <c r="E10276" t="s">
        <v>76</v>
      </c>
      <c r="F10276">
        <v>1</v>
      </c>
    </row>
    <row r="10277" spans="1:6" x14ac:dyDescent="0.35">
      <c r="A10277" t="s">
        <v>10356</v>
      </c>
      <c r="B10277">
        <v>2007</v>
      </c>
      <c r="C10277" t="s">
        <v>56</v>
      </c>
      <c r="D10277" t="s">
        <v>73</v>
      </c>
      <c r="E10277" t="s">
        <v>76</v>
      </c>
      <c r="F10277">
        <v>1</v>
      </c>
    </row>
    <row r="10278" spans="1:6" x14ac:dyDescent="0.35">
      <c r="A10278" t="s">
        <v>10357</v>
      </c>
      <c r="B10278">
        <v>2007</v>
      </c>
      <c r="C10278" t="s">
        <v>56</v>
      </c>
      <c r="D10278" t="s">
        <v>73</v>
      </c>
      <c r="E10278" t="s">
        <v>76</v>
      </c>
      <c r="F10278">
        <v>1</v>
      </c>
    </row>
    <row r="10279" spans="1:6" x14ac:dyDescent="0.35">
      <c r="A10279" t="s">
        <v>10358</v>
      </c>
      <c r="B10279">
        <v>2007</v>
      </c>
      <c r="C10279" t="s">
        <v>56</v>
      </c>
      <c r="D10279" t="s">
        <v>73</v>
      </c>
      <c r="E10279" t="s">
        <v>76</v>
      </c>
      <c r="F10279">
        <v>1</v>
      </c>
    </row>
    <row r="10280" spans="1:6" x14ac:dyDescent="0.35">
      <c r="A10280" t="s">
        <v>10359</v>
      </c>
      <c r="B10280">
        <v>2007</v>
      </c>
      <c r="C10280" t="s">
        <v>56</v>
      </c>
      <c r="D10280" t="s">
        <v>73</v>
      </c>
      <c r="E10280" t="s">
        <v>76</v>
      </c>
      <c r="F10280">
        <v>1</v>
      </c>
    </row>
    <row r="10281" spans="1:6" x14ac:dyDescent="0.35">
      <c r="A10281" t="s">
        <v>10360</v>
      </c>
      <c r="B10281">
        <v>2007</v>
      </c>
      <c r="C10281" t="s">
        <v>54</v>
      </c>
      <c r="D10281" t="s">
        <v>73</v>
      </c>
      <c r="E10281" t="s">
        <v>76</v>
      </c>
      <c r="F10281">
        <v>1</v>
      </c>
    </row>
    <row r="10282" spans="1:6" x14ac:dyDescent="0.35">
      <c r="A10282" t="s">
        <v>10361</v>
      </c>
      <c r="B10282">
        <v>2007</v>
      </c>
      <c r="C10282" t="s">
        <v>54</v>
      </c>
      <c r="D10282" t="s">
        <v>117</v>
      </c>
      <c r="E10282" t="s">
        <v>76</v>
      </c>
      <c r="F10282">
        <v>0</v>
      </c>
    </row>
    <row r="10283" spans="1:6" x14ac:dyDescent="0.35">
      <c r="A10283" t="s">
        <v>10362</v>
      </c>
      <c r="B10283">
        <v>2007</v>
      </c>
      <c r="C10283" t="s">
        <v>55</v>
      </c>
      <c r="D10283" t="s">
        <v>73</v>
      </c>
      <c r="E10283" t="s">
        <v>406</v>
      </c>
      <c r="F10283">
        <v>1</v>
      </c>
    </row>
    <row r="10284" spans="1:6" x14ac:dyDescent="0.35">
      <c r="A10284" t="s">
        <v>10363</v>
      </c>
      <c r="B10284">
        <v>2007</v>
      </c>
      <c r="C10284" t="s">
        <v>55</v>
      </c>
      <c r="D10284" t="s">
        <v>73</v>
      </c>
      <c r="E10284" t="s">
        <v>406</v>
      </c>
      <c r="F10284">
        <v>1</v>
      </c>
    </row>
    <row r="10285" spans="1:6" x14ac:dyDescent="0.35">
      <c r="A10285" t="s">
        <v>10364</v>
      </c>
      <c r="B10285">
        <v>2007</v>
      </c>
      <c r="C10285" t="s">
        <v>54</v>
      </c>
      <c r="D10285" t="s">
        <v>117</v>
      </c>
      <c r="E10285" t="s">
        <v>406</v>
      </c>
      <c r="F10285">
        <v>0</v>
      </c>
    </row>
    <row r="10286" spans="1:6" x14ac:dyDescent="0.35">
      <c r="A10286" t="s">
        <v>10365</v>
      </c>
      <c r="B10286">
        <v>2007</v>
      </c>
      <c r="C10286" t="s">
        <v>54</v>
      </c>
      <c r="D10286" t="s">
        <v>73</v>
      </c>
      <c r="E10286" t="s">
        <v>406</v>
      </c>
      <c r="F10286">
        <v>1</v>
      </c>
    </row>
    <row r="10287" spans="1:6" x14ac:dyDescent="0.35">
      <c r="A10287" t="s">
        <v>10366</v>
      </c>
      <c r="B10287">
        <v>2007</v>
      </c>
      <c r="C10287" t="s">
        <v>54</v>
      </c>
      <c r="D10287" t="s">
        <v>73</v>
      </c>
      <c r="E10287" t="s">
        <v>406</v>
      </c>
      <c r="F10287">
        <v>1</v>
      </c>
    </row>
    <row r="10288" spans="1:6" x14ac:dyDescent="0.35">
      <c r="A10288" t="s">
        <v>10367</v>
      </c>
      <c r="B10288">
        <v>2007</v>
      </c>
      <c r="C10288" t="s">
        <v>54</v>
      </c>
      <c r="D10288" t="s">
        <v>73</v>
      </c>
      <c r="E10288" t="s">
        <v>406</v>
      </c>
      <c r="F10288">
        <v>1</v>
      </c>
    </row>
    <row r="10289" spans="1:6" x14ac:dyDescent="0.35">
      <c r="A10289" t="s">
        <v>10368</v>
      </c>
      <c r="B10289">
        <v>2007</v>
      </c>
      <c r="C10289" t="s">
        <v>56</v>
      </c>
      <c r="D10289" t="s">
        <v>73</v>
      </c>
      <c r="E10289" t="s">
        <v>406</v>
      </c>
      <c r="F10289">
        <v>1</v>
      </c>
    </row>
    <row r="10290" spans="1:6" x14ac:dyDescent="0.35">
      <c r="A10290" t="s">
        <v>10369</v>
      </c>
      <c r="B10290">
        <v>2007</v>
      </c>
      <c r="C10290" t="s">
        <v>56</v>
      </c>
      <c r="D10290" t="s">
        <v>117</v>
      </c>
      <c r="E10290" t="s">
        <v>406</v>
      </c>
      <c r="F10290">
        <v>1</v>
      </c>
    </row>
    <row r="10291" spans="1:6" x14ac:dyDescent="0.35">
      <c r="A10291" t="s">
        <v>10370</v>
      </c>
      <c r="B10291">
        <v>2007</v>
      </c>
      <c r="C10291" t="s">
        <v>56</v>
      </c>
      <c r="D10291" t="s">
        <v>117</v>
      </c>
      <c r="E10291" t="s">
        <v>406</v>
      </c>
      <c r="F10291">
        <v>1</v>
      </c>
    </row>
    <row r="10292" spans="1:6" x14ac:dyDescent="0.35">
      <c r="A10292" t="s">
        <v>10371</v>
      </c>
      <c r="B10292">
        <v>2007</v>
      </c>
      <c r="C10292" t="s">
        <v>56</v>
      </c>
      <c r="D10292" t="s">
        <v>117</v>
      </c>
      <c r="E10292" t="s">
        <v>406</v>
      </c>
      <c r="F10292">
        <v>1</v>
      </c>
    </row>
    <row r="10293" spans="1:6" x14ac:dyDescent="0.35">
      <c r="A10293" t="s">
        <v>10372</v>
      </c>
      <c r="B10293">
        <v>2007</v>
      </c>
      <c r="C10293" t="s">
        <v>56</v>
      </c>
      <c r="D10293" t="s">
        <v>117</v>
      </c>
      <c r="E10293" t="s">
        <v>406</v>
      </c>
      <c r="F10293">
        <v>1</v>
      </c>
    </row>
    <row r="10294" spans="1:6" x14ac:dyDescent="0.35">
      <c r="A10294" t="s">
        <v>10373</v>
      </c>
      <c r="B10294">
        <v>2007</v>
      </c>
      <c r="C10294" t="s">
        <v>56</v>
      </c>
      <c r="D10294" t="s">
        <v>73</v>
      </c>
      <c r="E10294" t="s">
        <v>406</v>
      </c>
      <c r="F10294">
        <v>1</v>
      </c>
    </row>
    <row r="10295" spans="1:6" x14ac:dyDescent="0.35">
      <c r="A10295" t="s">
        <v>10374</v>
      </c>
      <c r="B10295">
        <v>2007</v>
      </c>
      <c r="C10295" t="s">
        <v>56</v>
      </c>
      <c r="D10295" t="s">
        <v>73</v>
      </c>
      <c r="E10295" t="s">
        <v>406</v>
      </c>
      <c r="F10295">
        <v>1</v>
      </c>
    </row>
    <row r="10296" spans="1:6" x14ac:dyDescent="0.35">
      <c r="A10296" t="s">
        <v>10375</v>
      </c>
      <c r="B10296">
        <v>2007</v>
      </c>
      <c r="C10296" t="s">
        <v>56</v>
      </c>
      <c r="D10296" t="s">
        <v>117</v>
      </c>
      <c r="E10296" t="s">
        <v>406</v>
      </c>
      <c r="F10296">
        <v>1</v>
      </c>
    </row>
    <row r="10297" spans="1:6" x14ac:dyDescent="0.35">
      <c r="A10297" t="s">
        <v>10376</v>
      </c>
      <c r="B10297">
        <v>2007</v>
      </c>
      <c r="C10297" t="s">
        <v>55</v>
      </c>
      <c r="D10297" t="s">
        <v>73</v>
      </c>
      <c r="E10297" t="s">
        <v>406</v>
      </c>
      <c r="F10297">
        <v>1</v>
      </c>
    </row>
    <row r="10298" spans="1:6" x14ac:dyDescent="0.35">
      <c r="A10298" t="s">
        <v>10377</v>
      </c>
      <c r="B10298">
        <v>2007</v>
      </c>
      <c r="C10298" t="s">
        <v>55</v>
      </c>
      <c r="D10298" t="s">
        <v>73</v>
      </c>
      <c r="E10298" t="s">
        <v>406</v>
      </c>
      <c r="F10298">
        <v>1</v>
      </c>
    </row>
    <row r="10299" spans="1:6" x14ac:dyDescent="0.35">
      <c r="A10299" t="s">
        <v>10378</v>
      </c>
      <c r="B10299">
        <v>2007</v>
      </c>
      <c r="C10299" t="s">
        <v>55</v>
      </c>
      <c r="D10299" t="s">
        <v>73</v>
      </c>
      <c r="E10299" t="s">
        <v>406</v>
      </c>
      <c r="F10299">
        <v>1</v>
      </c>
    </row>
    <row r="10300" spans="1:6" x14ac:dyDescent="0.35">
      <c r="A10300" t="s">
        <v>10379</v>
      </c>
      <c r="B10300">
        <v>2008</v>
      </c>
      <c r="C10300" t="s">
        <v>54</v>
      </c>
      <c r="D10300" t="s">
        <v>73</v>
      </c>
      <c r="E10300" t="s">
        <v>74</v>
      </c>
      <c r="F10300">
        <v>1</v>
      </c>
    </row>
    <row r="10301" spans="1:6" x14ac:dyDescent="0.35">
      <c r="A10301" t="s">
        <v>10380</v>
      </c>
      <c r="B10301">
        <v>2008</v>
      </c>
      <c r="C10301" t="s">
        <v>54</v>
      </c>
      <c r="D10301" t="s">
        <v>73</v>
      </c>
      <c r="E10301" t="s">
        <v>74</v>
      </c>
      <c r="F10301">
        <v>1</v>
      </c>
    </row>
    <row r="10302" spans="1:6" x14ac:dyDescent="0.35">
      <c r="A10302" t="s">
        <v>10381</v>
      </c>
      <c r="B10302">
        <v>2008</v>
      </c>
      <c r="C10302" t="s">
        <v>56</v>
      </c>
      <c r="D10302" t="s">
        <v>73</v>
      </c>
      <c r="E10302" t="s">
        <v>74</v>
      </c>
      <c r="F10302">
        <v>1</v>
      </c>
    </row>
    <row r="10303" spans="1:6" x14ac:dyDescent="0.35">
      <c r="A10303" t="s">
        <v>10382</v>
      </c>
      <c r="B10303">
        <v>2008</v>
      </c>
      <c r="C10303" t="s">
        <v>56</v>
      </c>
      <c r="D10303" t="s">
        <v>441</v>
      </c>
      <c r="E10303" t="s">
        <v>74</v>
      </c>
      <c r="F10303">
        <v>1</v>
      </c>
    </row>
    <row r="10304" spans="1:6" x14ac:dyDescent="0.35">
      <c r="A10304" t="s">
        <v>10383</v>
      </c>
      <c r="B10304">
        <v>2008</v>
      </c>
      <c r="C10304" t="s">
        <v>56</v>
      </c>
      <c r="D10304" t="s">
        <v>441</v>
      </c>
      <c r="E10304" t="s">
        <v>74</v>
      </c>
      <c r="F10304">
        <v>1</v>
      </c>
    </row>
    <row r="10305" spans="1:6" x14ac:dyDescent="0.35">
      <c r="A10305" t="s">
        <v>10384</v>
      </c>
      <c r="B10305">
        <v>2008</v>
      </c>
      <c r="C10305" t="s">
        <v>56</v>
      </c>
      <c r="D10305" t="s">
        <v>117</v>
      </c>
      <c r="E10305" t="s">
        <v>74</v>
      </c>
      <c r="F10305">
        <v>1</v>
      </c>
    </row>
    <row r="10306" spans="1:6" x14ac:dyDescent="0.35">
      <c r="A10306" t="s">
        <v>10385</v>
      </c>
      <c r="B10306">
        <v>2008</v>
      </c>
      <c r="C10306" t="s">
        <v>56</v>
      </c>
      <c r="D10306" t="s">
        <v>441</v>
      </c>
      <c r="E10306" t="s">
        <v>74</v>
      </c>
      <c r="F10306">
        <v>1</v>
      </c>
    </row>
    <row r="10307" spans="1:6" x14ac:dyDescent="0.35">
      <c r="A10307" t="s">
        <v>10386</v>
      </c>
      <c r="B10307">
        <v>2008</v>
      </c>
      <c r="C10307" t="s">
        <v>56</v>
      </c>
      <c r="D10307" t="s">
        <v>441</v>
      </c>
      <c r="E10307" t="s">
        <v>74</v>
      </c>
      <c r="F10307">
        <v>1</v>
      </c>
    </row>
    <row r="10308" spans="1:6" x14ac:dyDescent="0.35">
      <c r="A10308" t="s">
        <v>10387</v>
      </c>
      <c r="B10308">
        <v>2008</v>
      </c>
      <c r="C10308" t="s">
        <v>56</v>
      </c>
      <c r="D10308" t="s">
        <v>441</v>
      </c>
      <c r="E10308" t="s">
        <v>74</v>
      </c>
      <c r="F10308">
        <v>1</v>
      </c>
    </row>
    <row r="10309" spans="1:6" x14ac:dyDescent="0.35">
      <c r="A10309" t="s">
        <v>10388</v>
      </c>
      <c r="B10309">
        <v>2008</v>
      </c>
      <c r="C10309" t="s">
        <v>56</v>
      </c>
      <c r="D10309" t="s">
        <v>441</v>
      </c>
      <c r="E10309" t="s">
        <v>74</v>
      </c>
      <c r="F10309">
        <v>1</v>
      </c>
    </row>
    <row r="10310" spans="1:6" x14ac:dyDescent="0.35">
      <c r="A10310" t="s">
        <v>10389</v>
      </c>
      <c r="B10310">
        <v>2008</v>
      </c>
      <c r="C10310" t="s">
        <v>56</v>
      </c>
      <c r="D10310" t="s">
        <v>441</v>
      </c>
      <c r="E10310" t="s">
        <v>74</v>
      </c>
      <c r="F10310">
        <v>1</v>
      </c>
    </row>
    <row r="10311" spans="1:6" x14ac:dyDescent="0.35">
      <c r="A10311" t="s">
        <v>10390</v>
      </c>
      <c r="B10311">
        <v>2008</v>
      </c>
      <c r="C10311" t="s">
        <v>55</v>
      </c>
      <c r="D10311" t="s">
        <v>73</v>
      </c>
      <c r="E10311" t="s">
        <v>74</v>
      </c>
      <c r="F10311">
        <v>1</v>
      </c>
    </row>
    <row r="10312" spans="1:6" x14ac:dyDescent="0.35">
      <c r="A10312" t="s">
        <v>10391</v>
      </c>
      <c r="B10312">
        <v>2008</v>
      </c>
      <c r="C10312" t="s">
        <v>56</v>
      </c>
      <c r="D10312" t="s">
        <v>441</v>
      </c>
      <c r="E10312" t="s">
        <v>74</v>
      </c>
      <c r="F10312">
        <v>1</v>
      </c>
    </row>
    <row r="10313" spans="1:6" x14ac:dyDescent="0.35">
      <c r="A10313" t="s">
        <v>10392</v>
      </c>
      <c r="B10313">
        <v>2008</v>
      </c>
      <c r="C10313" t="s">
        <v>56</v>
      </c>
      <c r="D10313" t="s">
        <v>117</v>
      </c>
      <c r="E10313" t="s">
        <v>74</v>
      </c>
      <c r="F10313">
        <v>1</v>
      </c>
    </row>
    <row r="10314" spans="1:6" x14ac:dyDescent="0.35">
      <c r="A10314" t="s">
        <v>10393</v>
      </c>
      <c r="B10314">
        <v>2008</v>
      </c>
      <c r="C10314" t="s">
        <v>55</v>
      </c>
      <c r="D10314" t="s">
        <v>73</v>
      </c>
      <c r="E10314" t="s">
        <v>74</v>
      </c>
      <c r="F10314">
        <v>1</v>
      </c>
    </row>
    <row r="10315" spans="1:6" x14ac:dyDescent="0.35">
      <c r="A10315" t="s">
        <v>10394</v>
      </c>
      <c r="B10315">
        <v>2008</v>
      </c>
      <c r="C10315" t="s">
        <v>55</v>
      </c>
      <c r="D10315" t="s">
        <v>117</v>
      </c>
      <c r="E10315" t="s">
        <v>74</v>
      </c>
      <c r="F10315">
        <v>0</v>
      </c>
    </row>
    <row r="10316" spans="1:6" x14ac:dyDescent="0.35">
      <c r="A10316" t="s">
        <v>10395</v>
      </c>
      <c r="B10316">
        <v>2008</v>
      </c>
      <c r="C10316" t="s">
        <v>55</v>
      </c>
      <c r="D10316" t="s">
        <v>73</v>
      </c>
      <c r="E10316" t="s">
        <v>74</v>
      </c>
      <c r="F10316">
        <v>1</v>
      </c>
    </row>
    <row r="10317" spans="1:6" x14ac:dyDescent="0.35">
      <c r="A10317" t="s">
        <v>10396</v>
      </c>
      <c r="B10317">
        <v>2008</v>
      </c>
      <c r="C10317" t="s">
        <v>56</v>
      </c>
      <c r="D10317" t="s">
        <v>441</v>
      </c>
      <c r="E10317" t="s">
        <v>74</v>
      </c>
      <c r="F10317">
        <v>1</v>
      </c>
    </row>
    <row r="10318" spans="1:6" x14ac:dyDescent="0.35">
      <c r="A10318" t="s">
        <v>10397</v>
      </c>
      <c r="B10318">
        <v>2008</v>
      </c>
      <c r="C10318" t="s">
        <v>56</v>
      </c>
      <c r="D10318" t="s">
        <v>441</v>
      </c>
      <c r="E10318" t="s">
        <v>74</v>
      </c>
      <c r="F10318">
        <v>1</v>
      </c>
    </row>
    <row r="10319" spans="1:6" x14ac:dyDescent="0.35">
      <c r="A10319" t="s">
        <v>10398</v>
      </c>
      <c r="B10319">
        <v>2008</v>
      </c>
      <c r="C10319" t="s">
        <v>56</v>
      </c>
      <c r="D10319" t="s">
        <v>441</v>
      </c>
      <c r="E10319" t="s">
        <v>74</v>
      </c>
      <c r="F10319">
        <v>1</v>
      </c>
    </row>
    <row r="10320" spans="1:6" x14ac:dyDescent="0.35">
      <c r="A10320" t="s">
        <v>10399</v>
      </c>
      <c r="B10320">
        <v>2008</v>
      </c>
      <c r="C10320" t="s">
        <v>56</v>
      </c>
      <c r="D10320" t="s">
        <v>441</v>
      </c>
      <c r="E10320" t="s">
        <v>74</v>
      </c>
      <c r="F10320">
        <v>1</v>
      </c>
    </row>
    <row r="10321" spans="1:6" x14ac:dyDescent="0.35">
      <c r="A10321" t="s">
        <v>10400</v>
      </c>
      <c r="B10321">
        <v>2008</v>
      </c>
      <c r="C10321" t="s">
        <v>54</v>
      </c>
      <c r="D10321" t="s">
        <v>73</v>
      </c>
      <c r="E10321" t="s">
        <v>74</v>
      </c>
      <c r="F10321">
        <v>1</v>
      </c>
    </row>
    <row r="10322" spans="1:6" x14ac:dyDescent="0.35">
      <c r="A10322" t="s">
        <v>10401</v>
      </c>
      <c r="B10322">
        <v>2008</v>
      </c>
      <c r="C10322" t="s">
        <v>54</v>
      </c>
      <c r="D10322" t="s">
        <v>73</v>
      </c>
      <c r="E10322" t="s">
        <v>74</v>
      </c>
      <c r="F10322">
        <v>1</v>
      </c>
    </row>
    <row r="10323" spans="1:6" x14ac:dyDescent="0.35">
      <c r="A10323" t="s">
        <v>10402</v>
      </c>
      <c r="B10323">
        <v>2008</v>
      </c>
      <c r="C10323" t="s">
        <v>54</v>
      </c>
      <c r="D10323" t="s">
        <v>73</v>
      </c>
      <c r="E10323" t="s">
        <v>74</v>
      </c>
      <c r="F10323">
        <v>1</v>
      </c>
    </row>
    <row r="10324" spans="1:6" x14ac:dyDescent="0.35">
      <c r="A10324" t="s">
        <v>10403</v>
      </c>
      <c r="B10324">
        <v>2008</v>
      </c>
      <c r="C10324" t="s">
        <v>54</v>
      </c>
      <c r="D10324" t="s">
        <v>73</v>
      </c>
      <c r="E10324" t="s">
        <v>74</v>
      </c>
      <c r="F10324">
        <v>1</v>
      </c>
    </row>
    <row r="10325" spans="1:6" x14ac:dyDescent="0.35">
      <c r="A10325" t="s">
        <v>10404</v>
      </c>
      <c r="B10325">
        <v>2008</v>
      </c>
      <c r="C10325" t="s">
        <v>55</v>
      </c>
      <c r="D10325" t="s">
        <v>73</v>
      </c>
      <c r="E10325" t="s">
        <v>74</v>
      </c>
      <c r="F10325">
        <v>1</v>
      </c>
    </row>
    <row r="10326" spans="1:6" x14ac:dyDescent="0.35">
      <c r="A10326" t="s">
        <v>10405</v>
      </c>
      <c r="B10326">
        <v>2008</v>
      </c>
      <c r="C10326" t="s">
        <v>55</v>
      </c>
      <c r="D10326" t="s">
        <v>73</v>
      </c>
      <c r="E10326" t="s">
        <v>74</v>
      </c>
      <c r="F10326">
        <v>1</v>
      </c>
    </row>
    <row r="10327" spans="1:6" x14ac:dyDescent="0.35">
      <c r="A10327" t="s">
        <v>10406</v>
      </c>
      <c r="B10327">
        <v>2008</v>
      </c>
      <c r="C10327" t="s">
        <v>56</v>
      </c>
      <c r="D10327" t="s">
        <v>73</v>
      </c>
      <c r="E10327" t="s">
        <v>406</v>
      </c>
      <c r="F10327">
        <v>1</v>
      </c>
    </row>
    <row r="10328" spans="1:6" x14ac:dyDescent="0.35">
      <c r="A10328" t="s">
        <v>10407</v>
      </c>
      <c r="B10328">
        <v>2008</v>
      </c>
      <c r="C10328" t="s">
        <v>55</v>
      </c>
      <c r="D10328" t="s">
        <v>73</v>
      </c>
      <c r="E10328" t="s">
        <v>406</v>
      </c>
      <c r="F10328">
        <v>1</v>
      </c>
    </row>
    <row r="10329" spans="1:6" x14ac:dyDescent="0.35">
      <c r="A10329" t="s">
        <v>10408</v>
      </c>
      <c r="B10329">
        <v>2008</v>
      </c>
      <c r="C10329" t="s">
        <v>56</v>
      </c>
      <c r="D10329" t="s">
        <v>441</v>
      </c>
      <c r="E10329" t="s">
        <v>406</v>
      </c>
      <c r="F10329">
        <v>1</v>
      </c>
    </row>
    <row r="10330" spans="1:6" x14ac:dyDescent="0.35">
      <c r="A10330" t="s">
        <v>10409</v>
      </c>
      <c r="B10330">
        <v>2008</v>
      </c>
      <c r="C10330" t="s">
        <v>56</v>
      </c>
      <c r="D10330" t="s">
        <v>73</v>
      </c>
      <c r="E10330" t="s">
        <v>406</v>
      </c>
      <c r="F10330">
        <v>1</v>
      </c>
    </row>
    <row r="10331" spans="1:6" x14ac:dyDescent="0.35">
      <c r="A10331" t="s">
        <v>10410</v>
      </c>
      <c r="B10331">
        <v>2008</v>
      </c>
      <c r="C10331" t="s">
        <v>56</v>
      </c>
      <c r="D10331" t="s">
        <v>441</v>
      </c>
      <c r="E10331" t="s">
        <v>406</v>
      </c>
      <c r="F10331">
        <v>1</v>
      </c>
    </row>
    <row r="10332" spans="1:6" x14ac:dyDescent="0.35">
      <c r="A10332" t="s">
        <v>10411</v>
      </c>
      <c r="B10332">
        <v>2008</v>
      </c>
      <c r="C10332" t="s">
        <v>56</v>
      </c>
      <c r="D10332" t="s">
        <v>441</v>
      </c>
      <c r="E10332" t="s">
        <v>406</v>
      </c>
      <c r="F10332">
        <v>1</v>
      </c>
    </row>
    <row r="10333" spans="1:6" x14ac:dyDescent="0.35">
      <c r="A10333" t="s">
        <v>10412</v>
      </c>
      <c r="B10333">
        <v>2008</v>
      </c>
      <c r="C10333" t="s">
        <v>56</v>
      </c>
      <c r="D10333" t="s">
        <v>441</v>
      </c>
      <c r="E10333" t="s">
        <v>406</v>
      </c>
      <c r="F10333">
        <v>1</v>
      </c>
    </row>
    <row r="10334" spans="1:6" x14ac:dyDescent="0.35">
      <c r="A10334" t="s">
        <v>10413</v>
      </c>
      <c r="B10334">
        <v>2008</v>
      </c>
      <c r="C10334" t="s">
        <v>56</v>
      </c>
      <c r="D10334" t="s">
        <v>441</v>
      </c>
      <c r="E10334" t="s">
        <v>74</v>
      </c>
      <c r="F10334">
        <v>1</v>
      </c>
    </row>
    <row r="10335" spans="1:6" x14ac:dyDescent="0.35">
      <c r="A10335" t="s">
        <v>10414</v>
      </c>
      <c r="B10335">
        <v>2008</v>
      </c>
      <c r="C10335" t="s">
        <v>55</v>
      </c>
      <c r="D10335" t="s">
        <v>441</v>
      </c>
      <c r="E10335" t="s">
        <v>74</v>
      </c>
      <c r="F10335">
        <v>1</v>
      </c>
    </row>
    <row r="10336" spans="1:6" x14ac:dyDescent="0.35">
      <c r="A10336" t="s">
        <v>10415</v>
      </c>
      <c r="B10336">
        <v>2008</v>
      </c>
      <c r="C10336" t="s">
        <v>56</v>
      </c>
      <c r="D10336" t="s">
        <v>73</v>
      </c>
      <c r="E10336" t="s">
        <v>74</v>
      </c>
      <c r="F10336">
        <v>1</v>
      </c>
    </row>
    <row r="10337" spans="1:6" x14ac:dyDescent="0.35">
      <c r="A10337" t="s">
        <v>10416</v>
      </c>
      <c r="B10337">
        <v>2008</v>
      </c>
      <c r="C10337" t="s">
        <v>56</v>
      </c>
      <c r="D10337" t="s">
        <v>73</v>
      </c>
      <c r="E10337" t="s">
        <v>74</v>
      </c>
      <c r="F10337">
        <v>1</v>
      </c>
    </row>
    <row r="10338" spans="1:6" x14ac:dyDescent="0.35">
      <c r="A10338" t="s">
        <v>10417</v>
      </c>
      <c r="B10338">
        <v>2008</v>
      </c>
      <c r="C10338" t="s">
        <v>56</v>
      </c>
      <c r="D10338" t="s">
        <v>73</v>
      </c>
      <c r="E10338" t="s">
        <v>406</v>
      </c>
      <c r="F10338">
        <v>1</v>
      </c>
    </row>
    <row r="10339" spans="1:6" x14ac:dyDescent="0.35">
      <c r="A10339" t="s">
        <v>10418</v>
      </c>
      <c r="B10339">
        <v>2008</v>
      </c>
      <c r="C10339" t="s">
        <v>56</v>
      </c>
      <c r="D10339" t="s">
        <v>441</v>
      </c>
      <c r="E10339" t="s">
        <v>406</v>
      </c>
      <c r="F10339">
        <v>1</v>
      </c>
    </row>
    <row r="10340" spans="1:6" x14ac:dyDescent="0.35">
      <c r="A10340" t="s">
        <v>10419</v>
      </c>
      <c r="B10340">
        <v>2008</v>
      </c>
      <c r="C10340" t="s">
        <v>56</v>
      </c>
      <c r="D10340" t="s">
        <v>441</v>
      </c>
      <c r="E10340" t="s">
        <v>406</v>
      </c>
      <c r="F10340">
        <v>1</v>
      </c>
    </row>
    <row r="10341" spans="1:6" x14ac:dyDescent="0.35">
      <c r="A10341" t="s">
        <v>10420</v>
      </c>
      <c r="B10341">
        <v>2008</v>
      </c>
      <c r="C10341" t="s">
        <v>55</v>
      </c>
      <c r="D10341" t="s">
        <v>441</v>
      </c>
      <c r="E10341" t="s">
        <v>406</v>
      </c>
      <c r="F10341">
        <v>1</v>
      </c>
    </row>
    <row r="10342" spans="1:6" x14ac:dyDescent="0.35">
      <c r="A10342" t="s">
        <v>10421</v>
      </c>
      <c r="B10342">
        <v>2008</v>
      </c>
      <c r="C10342" t="s">
        <v>56</v>
      </c>
      <c r="D10342" t="s">
        <v>441</v>
      </c>
      <c r="E10342" t="s">
        <v>406</v>
      </c>
      <c r="F10342">
        <v>1</v>
      </c>
    </row>
    <row r="10343" spans="1:6" x14ac:dyDescent="0.35">
      <c r="A10343" t="s">
        <v>10422</v>
      </c>
      <c r="B10343">
        <v>2008</v>
      </c>
      <c r="C10343" t="s">
        <v>56</v>
      </c>
      <c r="D10343" t="s">
        <v>441</v>
      </c>
      <c r="E10343" t="s">
        <v>406</v>
      </c>
      <c r="F10343">
        <v>1</v>
      </c>
    </row>
    <row r="10344" spans="1:6" x14ac:dyDescent="0.35">
      <c r="A10344" t="s">
        <v>10423</v>
      </c>
      <c r="B10344">
        <v>2008</v>
      </c>
      <c r="C10344" t="s">
        <v>56</v>
      </c>
      <c r="D10344" t="s">
        <v>441</v>
      </c>
      <c r="E10344" t="s">
        <v>406</v>
      </c>
      <c r="F10344">
        <v>1</v>
      </c>
    </row>
    <row r="10345" spans="1:6" x14ac:dyDescent="0.35">
      <c r="A10345" t="s">
        <v>10424</v>
      </c>
      <c r="B10345">
        <v>2008</v>
      </c>
      <c r="C10345" t="s">
        <v>56</v>
      </c>
      <c r="D10345" t="s">
        <v>73</v>
      </c>
      <c r="E10345" t="s">
        <v>406</v>
      </c>
      <c r="F10345">
        <v>1</v>
      </c>
    </row>
    <row r="10346" spans="1:6" x14ac:dyDescent="0.35">
      <c r="A10346" t="s">
        <v>10425</v>
      </c>
      <c r="B10346">
        <v>2008</v>
      </c>
      <c r="C10346" t="s">
        <v>56</v>
      </c>
      <c r="D10346" t="s">
        <v>117</v>
      </c>
      <c r="E10346" t="s">
        <v>406</v>
      </c>
      <c r="F10346">
        <v>1</v>
      </c>
    </row>
    <row r="10347" spans="1:6" x14ac:dyDescent="0.35">
      <c r="A10347" t="s">
        <v>10426</v>
      </c>
      <c r="B10347">
        <v>2008</v>
      </c>
      <c r="C10347" t="s">
        <v>56</v>
      </c>
      <c r="D10347" t="s">
        <v>441</v>
      </c>
      <c r="E10347" t="s">
        <v>406</v>
      </c>
      <c r="F10347">
        <v>1</v>
      </c>
    </row>
    <row r="10348" spans="1:6" x14ac:dyDescent="0.35">
      <c r="A10348" t="s">
        <v>10427</v>
      </c>
      <c r="B10348">
        <v>2008</v>
      </c>
      <c r="C10348" t="s">
        <v>56</v>
      </c>
      <c r="D10348" t="s">
        <v>441</v>
      </c>
      <c r="E10348" t="s">
        <v>406</v>
      </c>
      <c r="F10348">
        <v>1</v>
      </c>
    </row>
    <row r="10349" spans="1:6" x14ac:dyDescent="0.35">
      <c r="A10349" t="s">
        <v>10428</v>
      </c>
      <c r="B10349">
        <v>2008</v>
      </c>
      <c r="C10349" t="s">
        <v>56</v>
      </c>
      <c r="D10349" t="s">
        <v>441</v>
      </c>
      <c r="E10349" t="s">
        <v>406</v>
      </c>
      <c r="F10349">
        <v>1</v>
      </c>
    </row>
    <row r="10350" spans="1:6" x14ac:dyDescent="0.35">
      <c r="A10350" t="s">
        <v>10429</v>
      </c>
      <c r="B10350">
        <v>2008</v>
      </c>
      <c r="C10350" t="s">
        <v>56</v>
      </c>
      <c r="D10350" t="s">
        <v>441</v>
      </c>
      <c r="E10350" t="s">
        <v>406</v>
      </c>
      <c r="F10350">
        <v>1</v>
      </c>
    </row>
    <row r="10351" spans="1:6" x14ac:dyDescent="0.35">
      <c r="A10351" t="s">
        <v>10430</v>
      </c>
      <c r="B10351">
        <v>2008</v>
      </c>
      <c r="C10351" t="s">
        <v>56</v>
      </c>
      <c r="D10351" t="s">
        <v>441</v>
      </c>
      <c r="E10351" t="s">
        <v>406</v>
      </c>
      <c r="F10351">
        <v>1</v>
      </c>
    </row>
    <row r="10352" spans="1:6" x14ac:dyDescent="0.35">
      <c r="A10352" t="s">
        <v>10431</v>
      </c>
      <c r="B10352">
        <v>2008</v>
      </c>
      <c r="C10352" t="s">
        <v>56</v>
      </c>
      <c r="D10352" t="s">
        <v>441</v>
      </c>
      <c r="E10352" t="s">
        <v>406</v>
      </c>
      <c r="F10352">
        <v>1</v>
      </c>
    </row>
    <row r="10353" spans="1:6" x14ac:dyDescent="0.35">
      <c r="A10353" t="s">
        <v>10432</v>
      </c>
      <c r="B10353">
        <v>2008</v>
      </c>
      <c r="C10353" t="s">
        <v>56</v>
      </c>
      <c r="D10353" t="s">
        <v>441</v>
      </c>
      <c r="E10353" t="s">
        <v>406</v>
      </c>
      <c r="F10353">
        <v>1</v>
      </c>
    </row>
    <row r="10354" spans="1:6" x14ac:dyDescent="0.35">
      <c r="A10354" t="s">
        <v>10433</v>
      </c>
      <c r="B10354">
        <v>2008</v>
      </c>
      <c r="C10354" t="s">
        <v>55</v>
      </c>
      <c r="D10354" t="s">
        <v>73</v>
      </c>
      <c r="E10354" t="s">
        <v>74</v>
      </c>
      <c r="F10354">
        <v>1</v>
      </c>
    </row>
    <row r="10355" spans="1:6" x14ac:dyDescent="0.35">
      <c r="A10355" t="s">
        <v>10434</v>
      </c>
      <c r="B10355">
        <v>2008</v>
      </c>
      <c r="C10355" t="s">
        <v>55</v>
      </c>
      <c r="D10355" t="s">
        <v>73</v>
      </c>
      <c r="E10355" t="s">
        <v>406</v>
      </c>
      <c r="F10355">
        <v>1</v>
      </c>
    </row>
    <row r="10356" spans="1:6" x14ac:dyDescent="0.35">
      <c r="A10356" t="s">
        <v>10435</v>
      </c>
      <c r="B10356">
        <v>2008</v>
      </c>
      <c r="C10356" t="s">
        <v>55</v>
      </c>
      <c r="D10356" t="s">
        <v>73</v>
      </c>
      <c r="E10356" t="s">
        <v>406</v>
      </c>
      <c r="F10356">
        <v>1</v>
      </c>
    </row>
    <row r="10357" spans="1:6" x14ac:dyDescent="0.35">
      <c r="A10357" t="s">
        <v>10436</v>
      </c>
      <c r="B10357">
        <v>2008</v>
      </c>
      <c r="C10357" t="s">
        <v>56</v>
      </c>
      <c r="D10357" t="s">
        <v>441</v>
      </c>
      <c r="E10357" t="s">
        <v>406</v>
      </c>
      <c r="F10357">
        <v>1</v>
      </c>
    </row>
    <row r="10358" spans="1:6" x14ac:dyDescent="0.35">
      <c r="A10358" t="s">
        <v>10437</v>
      </c>
      <c r="B10358">
        <v>2008</v>
      </c>
      <c r="C10358" t="s">
        <v>54</v>
      </c>
      <c r="D10358" t="s">
        <v>73</v>
      </c>
      <c r="E10358" t="s">
        <v>406</v>
      </c>
      <c r="F10358">
        <v>1</v>
      </c>
    </row>
    <row r="10359" spans="1:6" x14ac:dyDescent="0.35">
      <c r="A10359" t="s">
        <v>10438</v>
      </c>
      <c r="B10359">
        <v>2008</v>
      </c>
      <c r="C10359" t="s">
        <v>56</v>
      </c>
      <c r="D10359" t="s">
        <v>73</v>
      </c>
      <c r="E10359" t="s">
        <v>406</v>
      </c>
      <c r="F10359">
        <v>1</v>
      </c>
    </row>
    <row r="10360" spans="1:6" x14ac:dyDescent="0.35">
      <c r="A10360" t="s">
        <v>10439</v>
      </c>
      <c r="B10360">
        <v>2008</v>
      </c>
      <c r="C10360" t="s">
        <v>54</v>
      </c>
      <c r="D10360" t="s">
        <v>73</v>
      </c>
      <c r="E10360" t="s">
        <v>406</v>
      </c>
      <c r="F10360">
        <v>1</v>
      </c>
    </row>
    <row r="10361" spans="1:6" x14ac:dyDescent="0.35">
      <c r="A10361" t="s">
        <v>10440</v>
      </c>
      <c r="B10361">
        <v>2008</v>
      </c>
      <c r="C10361" t="s">
        <v>55</v>
      </c>
      <c r="D10361" t="s">
        <v>73</v>
      </c>
      <c r="E10361" t="s">
        <v>406</v>
      </c>
      <c r="F10361">
        <v>1</v>
      </c>
    </row>
    <row r="10362" spans="1:6" x14ac:dyDescent="0.35">
      <c r="A10362" t="s">
        <v>10441</v>
      </c>
      <c r="B10362">
        <v>2008</v>
      </c>
      <c r="C10362" t="s">
        <v>55</v>
      </c>
      <c r="D10362" t="s">
        <v>441</v>
      </c>
      <c r="E10362" t="s">
        <v>406</v>
      </c>
      <c r="F10362">
        <v>1</v>
      </c>
    </row>
    <row r="10363" spans="1:6" x14ac:dyDescent="0.35">
      <c r="A10363" t="s">
        <v>10442</v>
      </c>
      <c r="B10363">
        <v>2008</v>
      </c>
      <c r="C10363" t="s">
        <v>55</v>
      </c>
      <c r="D10363" t="s">
        <v>441</v>
      </c>
      <c r="E10363" t="s">
        <v>406</v>
      </c>
      <c r="F10363">
        <v>1</v>
      </c>
    </row>
    <row r="10364" spans="1:6" x14ac:dyDescent="0.35">
      <c r="A10364" t="s">
        <v>10443</v>
      </c>
      <c r="B10364">
        <v>2008</v>
      </c>
      <c r="C10364" t="s">
        <v>54</v>
      </c>
      <c r="D10364" t="s">
        <v>73</v>
      </c>
      <c r="E10364" t="s">
        <v>406</v>
      </c>
      <c r="F10364">
        <v>1</v>
      </c>
    </row>
    <row r="10365" spans="1:6" x14ac:dyDescent="0.35">
      <c r="A10365" t="s">
        <v>10444</v>
      </c>
      <c r="B10365">
        <v>2008</v>
      </c>
      <c r="C10365" t="s">
        <v>55</v>
      </c>
      <c r="D10365" t="s">
        <v>73</v>
      </c>
      <c r="E10365" t="s">
        <v>406</v>
      </c>
      <c r="F10365">
        <v>1</v>
      </c>
    </row>
    <row r="10366" spans="1:6" x14ac:dyDescent="0.35">
      <c r="A10366" t="s">
        <v>10445</v>
      </c>
      <c r="B10366">
        <v>2008</v>
      </c>
      <c r="C10366" t="s">
        <v>55</v>
      </c>
      <c r="D10366" t="s">
        <v>441</v>
      </c>
      <c r="E10366" t="s">
        <v>406</v>
      </c>
      <c r="F10366">
        <v>1</v>
      </c>
    </row>
    <row r="10367" spans="1:6" x14ac:dyDescent="0.35">
      <c r="A10367" t="s">
        <v>10446</v>
      </c>
      <c r="B10367">
        <v>2008</v>
      </c>
      <c r="C10367" t="s">
        <v>56</v>
      </c>
      <c r="D10367" t="s">
        <v>73</v>
      </c>
      <c r="E10367" t="s">
        <v>74</v>
      </c>
      <c r="F10367">
        <v>1</v>
      </c>
    </row>
    <row r="10368" spans="1:6" x14ac:dyDescent="0.35">
      <c r="A10368" t="s">
        <v>10447</v>
      </c>
      <c r="B10368">
        <v>2008</v>
      </c>
      <c r="C10368" t="s">
        <v>56</v>
      </c>
      <c r="D10368" t="s">
        <v>441</v>
      </c>
      <c r="E10368" t="s">
        <v>74</v>
      </c>
      <c r="F10368">
        <v>1</v>
      </c>
    </row>
    <row r="10369" spans="1:6" x14ac:dyDescent="0.35">
      <c r="A10369" t="s">
        <v>10448</v>
      </c>
      <c r="B10369">
        <v>2008</v>
      </c>
      <c r="C10369" t="s">
        <v>56</v>
      </c>
      <c r="D10369" t="s">
        <v>441</v>
      </c>
      <c r="E10369" t="s">
        <v>74</v>
      </c>
      <c r="F10369">
        <v>1</v>
      </c>
    </row>
    <row r="10370" spans="1:6" x14ac:dyDescent="0.35">
      <c r="A10370" t="s">
        <v>10449</v>
      </c>
      <c r="B10370">
        <v>2008</v>
      </c>
      <c r="C10370" t="s">
        <v>56</v>
      </c>
      <c r="D10370" t="s">
        <v>441</v>
      </c>
      <c r="E10370" t="s">
        <v>74</v>
      </c>
      <c r="F10370">
        <v>1</v>
      </c>
    </row>
    <row r="10371" spans="1:6" x14ac:dyDescent="0.35">
      <c r="A10371" t="s">
        <v>10450</v>
      </c>
      <c r="B10371">
        <v>2008</v>
      </c>
      <c r="C10371" t="s">
        <v>56</v>
      </c>
      <c r="D10371" t="s">
        <v>441</v>
      </c>
      <c r="E10371" t="s">
        <v>74</v>
      </c>
      <c r="F10371">
        <v>1</v>
      </c>
    </row>
    <row r="10372" spans="1:6" x14ac:dyDescent="0.35">
      <c r="A10372" t="s">
        <v>10451</v>
      </c>
      <c r="B10372">
        <v>2008</v>
      </c>
      <c r="C10372" t="s">
        <v>56</v>
      </c>
      <c r="D10372" t="s">
        <v>441</v>
      </c>
      <c r="E10372" t="s">
        <v>74</v>
      </c>
      <c r="F10372">
        <v>1</v>
      </c>
    </row>
    <row r="10373" spans="1:6" x14ac:dyDescent="0.35">
      <c r="A10373" t="s">
        <v>10452</v>
      </c>
      <c r="B10373">
        <v>2008</v>
      </c>
      <c r="C10373" t="s">
        <v>54</v>
      </c>
      <c r="D10373" t="s">
        <v>73</v>
      </c>
      <c r="E10373" t="s">
        <v>74</v>
      </c>
      <c r="F10373">
        <v>1</v>
      </c>
    </row>
    <row r="10374" spans="1:6" x14ac:dyDescent="0.35">
      <c r="A10374" t="s">
        <v>10453</v>
      </c>
      <c r="B10374">
        <v>2008</v>
      </c>
      <c r="C10374" t="s">
        <v>56</v>
      </c>
      <c r="D10374" t="s">
        <v>441</v>
      </c>
      <c r="E10374" t="s">
        <v>406</v>
      </c>
      <c r="F10374">
        <v>1</v>
      </c>
    </row>
    <row r="10375" spans="1:6" x14ac:dyDescent="0.35">
      <c r="A10375" t="s">
        <v>10454</v>
      </c>
      <c r="B10375">
        <v>2008</v>
      </c>
      <c r="C10375" t="s">
        <v>56</v>
      </c>
      <c r="D10375" t="s">
        <v>441</v>
      </c>
      <c r="E10375" t="s">
        <v>406</v>
      </c>
      <c r="F10375">
        <v>1</v>
      </c>
    </row>
    <row r="10376" spans="1:6" x14ac:dyDescent="0.35">
      <c r="A10376" t="s">
        <v>10455</v>
      </c>
      <c r="B10376">
        <v>2008</v>
      </c>
      <c r="C10376" t="s">
        <v>56</v>
      </c>
      <c r="D10376" t="s">
        <v>441</v>
      </c>
      <c r="E10376" t="s">
        <v>406</v>
      </c>
      <c r="F10376">
        <v>1</v>
      </c>
    </row>
    <row r="10377" spans="1:6" x14ac:dyDescent="0.35">
      <c r="A10377" t="s">
        <v>10456</v>
      </c>
      <c r="B10377">
        <v>2008</v>
      </c>
      <c r="C10377" t="s">
        <v>54</v>
      </c>
      <c r="D10377" t="s">
        <v>73</v>
      </c>
      <c r="E10377" t="s">
        <v>74</v>
      </c>
      <c r="F10377">
        <v>1</v>
      </c>
    </row>
    <row r="10378" spans="1:6" x14ac:dyDescent="0.35">
      <c r="A10378" t="s">
        <v>10457</v>
      </c>
      <c r="B10378">
        <v>2008</v>
      </c>
      <c r="C10378" t="s">
        <v>54</v>
      </c>
      <c r="D10378" t="s">
        <v>73</v>
      </c>
      <c r="E10378" t="s">
        <v>74</v>
      </c>
      <c r="F10378">
        <v>1</v>
      </c>
    </row>
    <row r="10379" spans="1:6" x14ac:dyDescent="0.35">
      <c r="A10379" t="s">
        <v>10458</v>
      </c>
      <c r="B10379">
        <v>2008</v>
      </c>
      <c r="C10379" t="s">
        <v>56</v>
      </c>
      <c r="D10379" t="s">
        <v>441</v>
      </c>
      <c r="E10379" t="s">
        <v>406</v>
      </c>
      <c r="F10379">
        <v>1</v>
      </c>
    </row>
    <row r="10380" spans="1:6" x14ac:dyDescent="0.35">
      <c r="A10380" t="s">
        <v>10459</v>
      </c>
      <c r="B10380">
        <v>2008</v>
      </c>
      <c r="C10380" t="s">
        <v>54</v>
      </c>
      <c r="D10380" t="s">
        <v>73</v>
      </c>
      <c r="E10380" t="s">
        <v>74</v>
      </c>
      <c r="F10380">
        <v>1</v>
      </c>
    </row>
    <row r="10381" spans="1:6" x14ac:dyDescent="0.35">
      <c r="A10381" t="s">
        <v>10460</v>
      </c>
      <c r="B10381">
        <v>2008</v>
      </c>
      <c r="C10381" t="s">
        <v>55</v>
      </c>
      <c r="D10381" t="s">
        <v>441</v>
      </c>
      <c r="E10381" t="s">
        <v>74</v>
      </c>
      <c r="F10381">
        <v>1</v>
      </c>
    </row>
    <row r="10382" spans="1:6" x14ac:dyDescent="0.35">
      <c r="A10382" t="s">
        <v>10461</v>
      </c>
      <c r="B10382">
        <v>2008</v>
      </c>
      <c r="C10382" t="s">
        <v>54</v>
      </c>
      <c r="D10382" t="s">
        <v>73</v>
      </c>
      <c r="E10382" t="s">
        <v>74</v>
      </c>
      <c r="F10382">
        <v>1</v>
      </c>
    </row>
    <row r="10383" spans="1:6" x14ac:dyDescent="0.35">
      <c r="A10383" t="s">
        <v>10462</v>
      </c>
      <c r="B10383">
        <v>2008</v>
      </c>
      <c r="C10383" t="s">
        <v>56</v>
      </c>
      <c r="D10383" t="s">
        <v>73</v>
      </c>
      <c r="E10383" t="s">
        <v>74</v>
      </c>
      <c r="F10383">
        <v>1</v>
      </c>
    </row>
    <row r="10384" spans="1:6" x14ac:dyDescent="0.35">
      <c r="A10384" t="s">
        <v>10463</v>
      </c>
      <c r="B10384">
        <v>2008</v>
      </c>
      <c r="C10384" t="s">
        <v>56</v>
      </c>
      <c r="D10384" t="s">
        <v>73</v>
      </c>
      <c r="E10384" t="s">
        <v>74</v>
      </c>
      <c r="F10384">
        <v>1</v>
      </c>
    </row>
    <row r="10385" spans="1:6" x14ac:dyDescent="0.35">
      <c r="A10385" t="s">
        <v>10464</v>
      </c>
      <c r="B10385">
        <v>2008</v>
      </c>
      <c r="C10385" t="s">
        <v>56</v>
      </c>
      <c r="D10385" t="s">
        <v>73</v>
      </c>
      <c r="E10385" t="s">
        <v>74</v>
      </c>
      <c r="F10385">
        <v>1</v>
      </c>
    </row>
    <row r="10386" spans="1:6" x14ac:dyDescent="0.35">
      <c r="A10386" t="s">
        <v>10465</v>
      </c>
      <c r="B10386">
        <v>2008</v>
      </c>
      <c r="C10386" t="s">
        <v>56</v>
      </c>
      <c r="D10386" t="s">
        <v>441</v>
      </c>
      <c r="E10386" t="s">
        <v>74</v>
      </c>
      <c r="F10386">
        <v>1</v>
      </c>
    </row>
    <row r="10387" spans="1:6" x14ac:dyDescent="0.35">
      <c r="A10387" t="s">
        <v>10466</v>
      </c>
      <c r="B10387">
        <v>2008</v>
      </c>
      <c r="C10387" t="s">
        <v>56</v>
      </c>
      <c r="D10387" t="s">
        <v>441</v>
      </c>
      <c r="E10387" t="s">
        <v>74</v>
      </c>
      <c r="F10387">
        <v>1</v>
      </c>
    </row>
    <row r="10388" spans="1:6" x14ac:dyDescent="0.35">
      <c r="A10388" t="s">
        <v>10467</v>
      </c>
      <c r="B10388">
        <v>2008</v>
      </c>
      <c r="C10388" t="s">
        <v>56</v>
      </c>
      <c r="D10388" t="s">
        <v>73</v>
      </c>
      <c r="E10388" t="s">
        <v>74</v>
      </c>
      <c r="F10388">
        <v>1</v>
      </c>
    </row>
    <row r="10389" spans="1:6" x14ac:dyDescent="0.35">
      <c r="A10389" t="s">
        <v>10468</v>
      </c>
      <c r="B10389">
        <v>2008</v>
      </c>
      <c r="C10389" t="s">
        <v>56</v>
      </c>
      <c r="D10389" t="s">
        <v>73</v>
      </c>
      <c r="E10389" t="s">
        <v>484</v>
      </c>
      <c r="F10389">
        <v>1</v>
      </c>
    </row>
    <row r="10390" spans="1:6" x14ac:dyDescent="0.35">
      <c r="A10390" t="s">
        <v>10469</v>
      </c>
      <c r="B10390">
        <v>2008</v>
      </c>
      <c r="C10390" t="s">
        <v>56</v>
      </c>
      <c r="D10390" t="s">
        <v>117</v>
      </c>
      <c r="E10390" t="s">
        <v>484</v>
      </c>
      <c r="F10390">
        <v>1</v>
      </c>
    </row>
    <row r="10391" spans="1:6" x14ac:dyDescent="0.35">
      <c r="A10391" t="s">
        <v>10470</v>
      </c>
      <c r="B10391">
        <v>2008</v>
      </c>
      <c r="C10391" t="s">
        <v>56</v>
      </c>
      <c r="D10391" t="s">
        <v>441</v>
      </c>
      <c r="E10391" t="s">
        <v>484</v>
      </c>
      <c r="F10391">
        <v>1</v>
      </c>
    </row>
    <row r="10392" spans="1:6" x14ac:dyDescent="0.35">
      <c r="A10392" t="s">
        <v>10471</v>
      </c>
      <c r="B10392">
        <v>2008</v>
      </c>
      <c r="C10392" t="s">
        <v>56</v>
      </c>
      <c r="D10392" t="s">
        <v>441</v>
      </c>
      <c r="E10392" t="s">
        <v>484</v>
      </c>
      <c r="F10392">
        <v>1</v>
      </c>
    </row>
    <row r="10393" spans="1:6" x14ac:dyDescent="0.35">
      <c r="A10393" t="s">
        <v>10472</v>
      </c>
      <c r="B10393">
        <v>2008</v>
      </c>
      <c r="C10393" t="s">
        <v>56</v>
      </c>
      <c r="D10393" t="s">
        <v>441</v>
      </c>
      <c r="E10393" t="s">
        <v>484</v>
      </c>
      <c r="F10393">
        <v>1</v>
      </c>
    </row>
    <row r="10394" spans="1:6" x14ac:dyDescent="0.35">
      <c r="A10394" t="s">
        <v>10473</v>
      </c>
      <c r="B10394">
        <v>2008</v>
      </c>
      <c r="C10394" t="s">
        <v>56</v>
      </c>
      <c r="D10394" t="s">
        <v>73</v>
      </c>
      <c r="E10394" t="s">
        <v>484</v>
      </c>
      <c r="F10394">
        <v>1</v>
      </c>
    </row>
    <row r="10395" spans="1:6" x14ac:dyDescent="0.35">
      <c r="A10395" t="s">
        <v>10474</v>
      </c>
      <c r="B10395">
        <v>2008</v>
      </c>
      <c r="C10395" t="s">
        <v>56</v>
      </c>
      <c r="D10395" t="s">
        <v>117</v>
      </c>
      <c r="E10395" t="s">
        <v>484</v>
      </c>
      <c r="F10395">
        <v>1</v>
      </c>
    </row>
    <row r="10396" spans="1:6" x14ac:dyDescent="0.35">
      <c r="A10396" t="s">
        <v>10475</v>
      </c>
      <c r="B10396">
        <v>2008</v>
      </c>
      <c r="C10396" t="s">
        <v>56</v>
      </c>
      <c r="D10396" t="s">
        <v>73</v>
      </c>
      <c r="E10396" t="s">
        <v>484</v>
      </c>
      <c r="F10396">
        <v>1</v>
      </c>
    </row>
    <row r="10397" spans="1:6" x14ac:dyDescent="0.35">
      <c r="A10397" t="s">
        <v>10476</v>
      </c>
      <c r="B10397">
        <v>2008</v>
      </c>
      <c r="C10397" t="s">
        <v>56</v>
      </c>
      <c r="D10397" t="s">
        <v>117</v>
      </c>
      <c r="E10397" t="s">
        <v>484</v>
      </c>
      <c r="F10397">
        <v>1</v>
      </c>
    </row>
    <row r="10398" spans="1:6" x14ac:dyDescent="0.35">
      <c r="A10398" t="s">
        <v>10477</v>
      </c>
      <c r="B10398">
        <v>2008</v>
      </c>
      <c r="C10398" t="s">
        <v>54</v>
      </c>
      <c r="D10398" t="s">
        <v>73</v>
      </c>
      <c r="E10398" t="s">
        <v>484</v>
      </c>
      <c r="F10398">
        <v>1</v>
      </c>
    </row>
    <row r="10399" spans="1:6" x14ac:dyDescent="0.35">
      <c r="A10399" t="s">
        <v>10478</v>
      </c>
      <c r="B10399">
        <v>2008</v>
      </c>
      <c r="C10399" t="s">
        <v>55</v>
      </c>
      <c r="D10399" t="s">
        <v>441</v>
      </c>
      <c r="E10399" t="s">
        <v>484</v>
      </c>
      <c r="F10399">
        <v>1</v>
      </c>
    </row>
    <row r="10400" spans="1:6" x14ac:dyDescent="0.35">
      <c r="A10400" t="s">
        <v>10479</v>
      </c>
      <c r="B10400">
        <v>2008</v>
      </c>
      <c r="C10400" t="s">
        <v>54</v>
      </c>
      <c r="D10400" t="s">
        <v>117</v>
      </c>
      <c r="E10400" t="s">
        <v>484</v>
      </c>
      <c r="F10400">
        <v>0</v>
      </c>
    </row>
    <row r="10401" spans="1:6" x14ac:dyDescent="0.35">
      <c r="A10401" t="s">
        <v>10480</v>
      </c>
      <c r="B10401">
        <v>2008</v>
      </c>
      <c r="C10401" t="s">
        <v>55</v>
      </c>
      <c r="D10401" t="s">
        <v>73</v>
      </c>
      <c r="E10401" t="s">
        <v>484</v>
      </c>
      <c r="F10401">
        <v>1</v>
      </c>
    </row>
    <row r="10402" spans="1:6" x14ac:dyDescent="0.35">
      <c r="A10402" t="s">
        <v>10481</v>
      </c>
      <c r="B10402">
        <v>2008</v>
      </c>
      <c r="C10402" t="s">
        <v>55</v>
      </c>
      <c r="D10402" t="s">
        <v>441</v>
      </c>
      <c r="E10402" t="s">
        <v>484</v>
      </c>
      <c r="F10402">
        <v>1</v>
      </c>
    </row>
    <row r="10403" spans="1:6" x14ac:dyDescent="0.35">
      <c r="A10403" t="s">
        <v>10482</v>
      </c>
      <c r="B10403">
        <v>2008</v>
      </c>
      <c r="C10403" t="s">
        <v>56</v>
      </c>
      <c r="D10403" t="s">
        <v>73</v>
      </c>
      <c r="E10403" t="s">
        <v>484</v>
      </c>
      <c r="F10403">
        <v>1</v>
      </c>
    </row>
    <row r="10404" spans="1:6" x14ac:dyDescent="0.35">
      <c r="A10404" t="s">
        <v>10483</v>
      </c>
      <c r="B10404">
        <v>2008</v>
      </c>
      <c r="C10404" t="s">
        <v>56</v>
      </c>
      <c r="D10404" t="s">
        <v>73</v>
      </c>
      <c r="E10404" t="s">
        <v>484</v>
      </c>
      <c r="F10404">
        <v>1</v>
      </c>
    </row>
    <row r="10405" spans="1:6" x14ac:dyDescent="0.35">
      <c r="A10405" t="s">
        <v>10484</v>
      </c>
      <c r="B10405">
        <v>2008</v>
      </c>
      <c r="C10405" t="s">
        <v>56</v>
      </c>
      <c r="D10405" t="s">
        <v>73</v>
      </c>
      <c r="E10405" t="s">
        <v>484</v>
      </c>
      <c r="F10405">
        <v>1</v>
      </c>
    </row>
    <row r="10406" spans="1:6" x14ac:dyDescent="0.35">
      <c r="A10406" t="s">
        <v>10485</v>
      </c>
      <c r="B10406">
        <v>2008</v>
      </c>
      <c r="C10406" t="s">
        <v>54</v>
      </c>
      <c r="D10406" t="s">
        <v>73</v>
      </c>
      <c r="E10406" t="s">
        <v>74</v>
      </c>
      <c r="F10406">
        <v>1</v>
      </c>
    </row>
    <row r="10407" spans="1:6" x14ac:dyDescent="0.35">
      <c r="A10407" t="s">
        <v>10486</v>
      </c>
      <c r="B10407">
        <v>2008</v>
      </c>
      <c r="C10407" t="s">
        <v>55</v>
      </c>
      <c r="D10407" t="s">
        <v>441</v>
      </c>
      <c r="E10407" t="s">
        <v>74</v>
      </c>
      <c r="F10407">
        <v>1</v>
      </c>
    </row>
    <row r="10408" spans="1:6" x14ac:dyDescent="0.35">
      <c r="A10408" t="s">
        <v>10487</v>
      </c>
      <c r="B10408">
        <v>2008</v>
      </c>
      <c r="C10408" t="s">
        <v>56</v>
      </c>
      <c r="D10408" t="s">
        <v>441</v>
      </c>
      <c r="E10408" t="s">
        <v>74</v>
      </c>
      <c r="F10408">
        <v>1</v>
      </c>
    </row>
    <row r="10409" spans="1:6" x14ac:dyDescent="0.35">
      <c r="A10409" t="s">
        <v>10488</v>
      </c>
      <c r="B10409">
        <v>2008</v>
      </c>
      <c r="C10409" t="s">
        <v>56</v>
      </c>
      <c r="D10409" t="s">
        <v>441</v>
      </c>
      <c r="E10409" t="s">
        <v>74</v>
      </c>
      <c r="F10409">
        <v>1</v>
      </c>
    </row>
    <row r="10410" spans="1:6" x14ac:dyDescent="0.35">
      <c r="A10410" t="s">
        <v>10489</v>
      </c>
      <c r="B10410">
        <v>2008</v>
      </c>
      <c r="C10410" t="s">
        <v>56</v>
      </c>
      <c r="D10410" t="s">
        <v>441</v>
      </c>
      <c r="E10410" t="s">
        <v>74</v>
      </c>
      <c r="F10410">
        <v>1</v>
      </c>
    </row>
    <row r="10411" spans="1:6" x14ac:dyDescent="0.35">
      <c r="A10411" t="s">
        <v>10490</v>
      </c>
      <c r="B10411">
        <v>2008</v>
      </c>
      <c r="C10411" t="s">
        <v>56</v>
      </c>
      <c r="D10411" t="s">
        <v>117</v>
      </c>
      <c r="E10411" t="s">
        <v>74</v>
      </c>
      <c r="F10411">
        <v>1</v>
      </c>
    </row>
    <row r="10412" spans="1:6" x14ac:dyDescent="0.35">
      <c r="A10412" t="s">
        <v>10491</v>
      </c>
      <c r="B10412">
        <v>2008</v>
      </c>
      <c r="C10412" t="s">
        <v>56</v>
      </c>
      <c r="D10412" t="s">
        <v>117</v>
      </c>
      <c r="E10412" t="s">
        <v>74</v>
      </c>
      <c r="F10412">
        <v>1</v>
      </c>
    </row>
    <row r="10413" spans="1:6" x14ac:dyDescent="0.35">
      <c r="A10413" t="s">
        <v>10492</v>
      </c>
      <c r="B10413">
        <v>2008</v>
      </c>
      <c r="C10413" t="s">
        <v>56</v>
      </c>
      <c r="D10413" t="s">
        <v>117</v>
      </c>
      <c r="E10413" t="s">
        <v>74</v>
      </c>
      <c r="F10413">
        <v>1</v>
      </c>
    </row>
    <row r="10414" spans="1:6" x14ac:dyDescent="0.35">
      <c r="A10414" t="s">
        <v>10493</v>
      </c>
      <c r="B10414">
        <v>2008</v>
      </c>
      <c r="C10414" t="s">
        <v>56</v>
      </c>
      <c r="D10414" t="s">
        <v>73</v>
      </c>
      <c r="E10414" t="s">
        <v>74</v>
      </c>
      <c r="F10414">
        <v>1</v>
      </c>
    </row>
    <row r="10415" spans="1:6" x14ac:dyDescent="0.35">
      <c r="A10415" t="s">
        <v>10494</v>
      </c>
      <c r="B10415">
        <v>2008</v>
      </c>
      <c r="C10415" t="s">
        <v>56</v>
      </c>
      <c r="D10415" t="s">
        <v>441</v>
      </c>
      <c r="E10415" t="s">
        <v>74</v>
      </c>
      <c r="F10415">
        <v>1</v>
      </c>
    </row>
    <row r="10416" spans="1:6" x14ac:dyDescent="0.35">
      <c r="A10416" t="s">
        <v>10495</v>
      </c>
      <c r="B10416">
        <v>2008</v>
      </c>
      <c r="C10416" t="s">
        <v>56</v>
      </c>
      <c r="D10416" t="s">
        <v>117</v>
      </c>
      <c r="E10416" t="s">
        <v>74</v>
      </c>
      <c r="F10416">
        <v>1</v>
      </c>
    </row>
    <row r="10417" spans="1:6" x14ac:dyDescent="0.35">
      <c r="A10417" t="s">
        <v>10496</v>
      </c>
      <c r="B10417">
        <v>2008</v>
      </c>
      <c r="C10417" t="s">
        <v>56</v>
      </c>
      <c r="D10417" t="s">
        <v>441</v>
      </c>
      <c r="E10417" t="s">
        <v>74</v>
      </c>
      <c r="F10417">
        <v>1</v>
      </c>
    </row>
    <row r="10418" spans="1:6" x14ac:dyDescent="0.35">
      <c r="A10418" t="s">
        <v>10497</v>
      </c>
      <c r="B10418">
        <v>2008</v>
      </c>
      <c r="C10418" t="s">
        <v>56</v>
      </c>
      <c r="D10418" t="s">
        <v>117</v>
      </c>
      <c r="E10418" t="s">
        <v>74</v>
      </c>
      <c r="F10418">
        <v>1</v>
      </c>
    </row>
    <row r="10419" spans="1:6" x14ac:dyDescent="0.35">
      <c r="A10419" t="s">
        <v>10498</v>
      </c>
      <c r="B10419">
        <v>2008</v>
      </c>
      <c r="C10419" t="s">
        <v>56</v>
      </c>
      <c r="D10419" t="s">
        <v>441</v>
      </c>
      <c r="E10419" t="s">
        <v>74</v>
      </c>
      <c r="F10419">
        <v>1</v>
      </c>
    </row>
    <row r="10420" spans="1:6" x14ac:dyDescent="0.35">
      <c r="A10420" t="s">
        <v>10499</v>
      </c>
      <c r="B10420">
        <v>2008</v>
      </c>
      <c r="C10420" t="s">
        <v>56</v>
      </c>
      <c r="D10420" t="s">
        <v>117</v>
      </c>
      <c r="E10420" t="s">
        <v>74</v>
      </c>
      <c r="F10420">
        <v>1</v>
      </c>
    </row>
    <row r="10421" spans="1:6" x14ac:dyDescent="0.35">
      <c r="A10421" t="s">
        <v>10500</v>
      </c>
      <c r="B10421">
        <v>2008</v>
      </c>
      <c r="C10421" t="s">
        <v>56</v>
      </c>
      <c r="D10421" t="s">
        <v>117</v>
      </c>
      <c r="E10421" t="s">
        <v>74</v>
      </c>
      <c r="F10421">
        <v>1</v>
      </c>
    </row>
    <row r="10422" spans="1:6" x14ac:dyDescent="0.35">
      <c r="A10422" t="s">
        <v>10501</v>
      </c>
      <c r="B10422">
        <v>2008</v>
      </c>
      <c r="C10422" t="s">
        <v>56</v>
      </c>
      <c r="D10422" t="s">
        <v>441</v>
      </c>
      <c r="E10422" t="s">
        <v>74</v>
      </c>
      <c r="F10422">
        <v>1</v>
      </c>
    </row>
    <row r="10423" spans="1:6" x14ac:dyDescent="0.35">
      <c r="A10423" t="s">
        <v>10502</v>
      </c>
      <c r="B10423">
        <v>2008</v>
      </c>
      <c r="C10423" t="s">
        <v>56</v>
      </c>
      <c r="D10423" t="s">
        <v>441</v>
      </c>
      <c r="E10423" t="s">
        <v>74</v>
      </c>
      <c r="F10423">
        <v>1</v>
      </c>
    </row>
    <row r="10424" spans="1:6" x14ac:dyDescent="0.35">
      <c r="A10424" t="s">
        <v>10503</v>
      </c>
      <c r="B10424">
        <v>2008</v>
      </c>
      <c r="C10424" t="s">
        <v>56</v>
      </c>
      <c r="D10424" t="s">
        <v>117</v>
      </c>
      <c r="E10424" t="s">
        <v>74</v>
      </c>
      <c r="F10424">
        <v>1</v>
      </c>
    </row>
    <row r="10425" spans="1:6" x14ac:dyDescent="0.35">
      <c r="A10425" t="s">
        <v>10504</v>
      </c>
      <c r="B10425">
        <v>2008</v>
      </c>
      <c r="C10425" t="s">
        <v>56</v>
      </c>
      <c r="D10425" t="s">
        <v>117</v>
      </c>
      <c r="E10425" t="s">
        <v>74</v>
      </c>
      <c r="F10425">
        <v>1</v>
      </c>
    </row>
    <row r="10426" spans="1:6" x14ac:dyDescent="0.35">
      <c r="A10426" t="s">
        <v>10505</v>
      </c>
      <c r="B10426">
        <v>2008</v>
      </c>
      <c r="C10426" t="s">
        <v>56</v>
      </c>
      <c r="D10426" t="s">
        <v>117</v>
      </c>
      <c r="E10426" t="s">
        <v>74</v>
      </c>
      <c r="F10426">
        <v>1</v>
      </c>
    </row>
    <row r="10427" spans="1:6" x14ac:dyDescent="0.35">
      <c r="A10427" t="s">
        <v>10506</v>
      </c>
      <c r="B10427">
        <v>2008</v>
      </c>
      <c r="C10427" t="s">
        <v>56</v>
      </c>
      <c r="D10427" t="s">
        <v>441</v>
      </c>
      <c r="E10427" t="s">
        <v>74</v>
      </c>
      <c r="F10427">
        <v>1</v>
      </c>
    </row>
    <row r="10428" spans="1:6" x14ac:dyDescent="0.35">
      <c r="A10428" t="s">
        <v>10507</v>
      </c>
      <c r="B10428">
        <v>2008</v>
      </c>
      <c r="C10428" t="s">
        <v>56</v>
      </c>
      <c r="D10428" t="s">
        <v>441</v>
      </c>
      <c r="E10428" t="s">
        <v>74</v>
      </c>
      <c r="F10428">
        <v>1</v>
      </c>
    </row>
    <row r="10429" spans="1:6" x14ac:dyDescent="0.35">
      <c r="A10429" t="s">
        <v>10508</v>
      </c>
      <c r="B10429">
        <v>2008</v>
      </c>
      <c r="C10429" t="s">
        <v>56</v>
      </c>
      <c r="D10429" t="s">
        <v>441</v>
      </c>
      <c r="E10429" t="s">
        <v>74</v>
      </c>
      <c r="F10429">
        <v>1</v>
      </c>
    </row>
    <row r="10430" spans="1:6" x14ac:dyDescent="0.35">
      <c r="A10430" t="s">
        <v>10509</v>
      </c>
      <c r="B10430">
        <v>2008</v>
      </c>
      <c r="C10430" t="s">
        <v>56</v>
      </c>
      <c r="D10430" t="s">
        <v>441</v>
      </c>
      <c r="E10430" t="s">
        <v>74</v>
      </c>
      <c r="F10430">
        <v>1</v>
      </c>
    </row>
    <row r="10431" spans="1:6" x14ac:dyDescent="0.35">
      <c r="A10431" t="s">
        <v>10510</v>
      </c>
      <c r="B10431">
        <v>2008</v>
      </c>
      <c r="C10431" t="s">
        <v>56</v>
      </c>
      <c r="D10431" t="s">
        <v>441</v>
      </c>
      <c r="E10431" t="s">
        <v>74</v>
      </c>
      <c r="F10431">
        <v>1</v>
      </c>
    </row>
    <row r="10432" spans="1:6" x14ac:dyDescent="0.35">
      <c r="A10432" t="s">
        <v>10511</v>
      </c>
      <c r="B10432">
        <v>2008</v>
      </c>
      <c r="C10432" t="s">
        <v>54</v>
      </c>
      <c r="D10432" t="s">
        <v>73</v>
      </c>
      <c r="E10432" t="s">
        <v>74</v>
      </c>
      <c r="F10432">
        <v>1</v>
      </c>
    </row>
    <row r="10433" spans="1:6" x14ac:dyDescent="0.35">
      <c r="A10433" t="s">
        <v>10512</v>
      </c>
      <c r="B10433">
        <v>2008</v>
      </c>
      <c r="C10433" t="s">
        <v>55</v>
      </c>
      <c r="D10433" t="s">
        <v>73</v>
      </c>
      <c r="E10433" t="s">
        <v>74</v>
      </c>
      <c r="F10433">
        <v>1</v>
      </c>
    </row>
    <row r="10434" spans="1:6" x14ac:dyDescent="0.35">
      <c r="A10434" t="s">
        <v>10513</v>
      </c>
      <c r="B10434">
        <v>2008</v>
      </c>
      <c r="C10434" t="s">
        <v>55</v>
      </c>
      <c r="D10434" t="s">
        <v>441</v>
      </c>
      <c r="E10434" t="s">
        <v>74</v>
      </c>
      <c r="F10434">
        <v>1</v>
      </c>
    </row>
    <row r="10435" spans="1:6" x14ac:dyDescent="0.35">
      <c r="A10435" t="s">
        <v>10514</v>
      </c>
      <c r="B10435">
        <v>2008</v>
      </c>
      <c r="C10435" t="s">
        <v>55</v>
      </c>
      <c r="D10435" t="s">
        <v>73</v>
      </c>
      <c r="E10435" t="s">
        <v>74</v>
      </c>
      <c r="F10435">
        <v>1</v>
      </c>
    </row>
    <row r="10436" spans="1:6" x14ac:dyDescent="0.35">
      <c r="A10436" t="s">
        <v>10515</v>
      </c>
      <c r="B10436">
        <v>2008</v>
      </c>
      <c r="C10436" t="s">
        <v>55</v>
      </c>
      <c r="D10436" t="s">
        <v>441</v>
      </c>
      <c r="E10436" t="s">
        <v>74</v>
      </c>
      <c r="F10436">
        <v>1</v>
      </c>
    </row>
    <row r="10437" spans="1:6" x14ac:dyDescent="0.35">
      <c r="A10437" t="s">
        <v>10516</v>
      </c>
      <c r="B10437">
        <v>2008</v>
      </c>
      <c r="C10437" t="s">
        <v>55</v>
      </c>
      <c r="D10437" t="s">
        <v>441</v>
      </c>
      <c r="E10437" t="s">
        <v>74</v>
      </c>
      <c r="F10437">
        <v>1</v>
      </c>
    </row>
    <row r="10438" spans="1:6" x14ac:dyDescent="0.35">
      <c r="A10438" t="s">
        <v>10517</v>
      </c>
      <c r="B10438">
        <v>2008</v>
      </c>
      <c r="C10438" t="s">
        <v>54</v>
      </c>
      <c r="D10438" t="s">
        <v>73</v>
      </c>
      <c r="E10438" t="s">
        <v>74</v>
      </c>
      <c r="F10438">
        <v>1</v>
      </c>
    </row>
    <row r="10439" spans="1:6" x14ac:dyDescent="0.35">
      <c r="A10439" t="s">
        <v>10518</v>
      </c>
      <c r="B10439">
        <v>2008</v>
      </c>
      <c r="C10439" t="s">
        <v>54</v>
      </c>
      <c r="D10439" t="s">
        <v>73</v>
      </c>
      <c r="E10439" t="s">
        <v>406</v>
      </c>
      <c r="F10439">
        <v>1</v>
      </c>
    </row>
    <row r="10440" spans="1:6" x14ac:dyDescent="0.35">
      <c r="A10440" t="s">
        <v>10519</v>
      </c>
      <c r="B10440">
        <v>2008</v>
      </c>
      <c r="C10440" t="s">
        <v>54</v>
      </c>
      <c r="D10440" t="s">
        <v>441</v>
      </c>
      <c r="E10440" t="s">
        <v>406</v>
      </c>
      <c r="F10440">
        <v>1</v>
      </c>
    </row>
    <row r="10441" spans="1:6" x14ac:dyDescent="0.35">
      <c r="A10441" t="s">
        <v>10520</v>
      </c>
      <c r="B10441">
        <v>2008</v>
      </c>
      <c r="C10441" t="s">
        <v>55</v>
      </c>
      <c r="D10441" t="s">
        <v>73</v>
      </c>
      <c r="E10441" t="s">
        <v>406</v>
      </c>
      <c r="F10441">
        <v>1</v>
      </c>
    </row>
    <row r="10442" spans="1:6" x14ac:dyDescent="0.35">
      <c r="A10442" t="s">
        <v>10521</v>
      </c>
      <c r="B10442">
        <v>2008</v>
      </c>
      <c r="C10442" t="s">
        <v>54</v>
      </c>
      <c r="D10442" t="s">
        <v>73</v>
      </c>
      <c r="E10442" t="s">
        <v>406</v>
      </c>
      <c r="F10442">
        <v>1</v>
      </c>
    </row>
    <row r="10443" spans="1:6" x14ac:dyDescent="0.35">
      <c r="A10443" t="s">
        <v>10522</v>
      </c>
      <c r="B10443">
        <v>2008</v>
      </c>
      <c r="C10443" t="s">
        <v>56</v>
      </c>
      <c r="D10443" t="s">
        <v>73</v>
      </c>
      <c r="E10443" t="s">
        <v>406</v>
      </c>
      <c r="F10443">
        <v>1</v>
      </c>
    </row>
    <row r="10444" spans="1:6" x14ac:dyDescent="0.35">
      <c r="A10444" t="s">
        <v>10523</v>
      </c>
      <c r="B10444">
        <v>2008</v>
      </c>
      <c r="C10444" t="s">
        <v>56</v>
      </c>
      <c r="D10444" t="s">
        <v>117</v>
      </c>
      <c r="E10444" t="s">
        <v>406</v>
      </c>
      <c r="F10444">
        <v>1</v>
      </c>
    </row>
    <row r="10445" spans="1:6" x14ac:dyDescent="0.35">
      <c r="A10445" t="s">
        <v>10524</v>
      </c>
      <c r="B10445">
        <v>2008</v>
      </c>
      <c r="C10445" t="s">
        <v>56</v>
      </c>
      <c r="D10445" t="s">
        <v>73</v>
      </c>
      <c r="E10445" t="s">
        <v>406</v>
      </c>
      <c r="F10445">
        <v>1</v>
      </c>
    </row>
    <row r="10446" spans="1:6" x14ac:dyDescent="0.35">
      <c r="A10446" t="s">
        <v>10525</v>
      </c>
      <c r="B10446">
        <v>2008</v>
      </c>
      <c r="C10446" t="s">
        <v>56</v>
      </c>
      <c r="D10446" t="s">
        <v>117</v>
      </c>
      <c r="E10446" t="s">
        <v>406</v>
      </c>
      <c r="F10446">
        <v>1</v>
      </c>
    </row>
    <row r="10447" spans="1:6" x14ac:dyDescent="0.35">
      <c r="A10447" t="s">
        <v>10526</v>
      </c>
      <c r="B10447">
        <v>2008</v>
      </c>
      <c r="C10447" t="s">
        <v>56</v>
      </c>
      <c r="D10447" t="s">
        <v>73</v>
      </c>
      <c r="E10447" t="s">
        <v>406</v>
      </c>
      <c r="F10447">
        <v>1</v>
      </c>
    </row>
    <row r="10448" spans="1:6" x14ac:dyDescent="0.35">
      <c r="A10448" t="s">
        <v>10527</v>
      </c>
      <c r="B10448">
        <v>2008</v>
      </c>
      <c r="C10448" t="s">
        <v>56</v>
      </c>
      <c r="D10448" t="s">
        <v>73</v>
      </c>
      <c r="E10448" t="s">
        <v>406</v>
      </c>
      <c r="F10448">
        <v>1</v>
      </c>
    </row>
    <row r="10449" spans="1:6" x14ac:dyDescent="0.35">
      <c r="A10449" t="s">
        <v>10528</v>
      </c>
      <c r="B10449">
        <v>2008</v>
      </c>
      <c r="C10449" t="s">
        <v>56</v>
      </c>
      <c r="D10449" t="s">
        <v>73</v>
      </c>
      <c r="E10449" t="s">
        <v>406</v>
      </c>
      <c r="F10449">
        <v>1</v>
      </c>
    </row>
    <row r="10450" spans="1:6" x14ac:dyDescent="0.35">
      <c r="A10450" t="s">
        <v>10529</v>
      </c>
      <c r="B10450">
        <v>2008</v>
      </c>
      <c r="C10450" t="s">
        <v>54</v>
      </c>
      <c r="D10450" t="s">
        <v>73</v>
      </c>
      <c r="E10450" t="s">
        <v>406</v>
      </c>
      <c r="F10450">
        <v>1</v>
      </c>
    </row>
    <row r="10451" spans="1:6" x14ac:dyDescent="0.35">
      <c r="A10451" t="s">
        <v>10530</v>
      </c>
      <c r="B10451">
        <v>2008</v>
      </c>
      <c r="C10451" t="s">
        <v>55</v>
      </c>
      <c r="D10451" t="s">
        <v>73</v>
      </c>
      <c r="E10451" t="s">
        <v>406</v>
      </c>
      <c r="F10451">
        <v>1</v>
      </c>
    </row>
    <row r="10452" spans="1:6" x14ac:dyDescent="0.35">
      <c r="A10452" t="s">
        <v>10531</v>
      </c>
      <c r="B10452">
        <v>2008</v>
      </c>
      <c r="C10452" t="s">
        <v>56</v>
      </c>
      <c r="D10452" t="s">
        <v>73</v>
      </c>
      <c r="E10452" t="s">
        <v>406</v>
      </c>
      <c r="F10452">
        <v>1</v>
      </c>
    </row>
    <row r="10453" spans="1:6" x14ac:dyDescent="0.35">
      <c r="A10453" t="s">
        <v>10532</v>
      </c>
      <c r="B10453">
        <v>2008</v>
      </c>
      <c r="C10453" t="s">
        <v>56</v>
      </c>
      <c r="D10453" t="s">
        <v>73</v>
      </c>
      <c r="E10453" t="s">
        <v>406</v>
      </c>
      <c r="F10453">
        <v>1</v>
      </c>
    </row>
    <row r="10454" spans="1:6" x14ac:dyDescent="0.35">
      <c r="A10454" t="s">
        <v>10533</v>
      </c>
      <c r="B10454">
        <v>2008</v>
      </c>
      <c r="C10454" t="s">
        <v>56</v>
      </c>
      <c r="D10454" t="s">
        <v>73</v>
      </c>
      <c r="E10454" t="s">
        <v>406</v>
      </c>
      <c r="F10454">
        <v>1</v>
      </c>
    </row>
    <row r="10455" spans="1:6" x14ac:dyDescent="0.35">
      <c r="A10455" t="s">
        <v>10534</v>
      </c>
      <c r="B10455">
        <v>2008</v>
      </c>
      <c r="C10455" t="s">
        <v>55</v>
      </c>
      <c r="D10455" t="s">
        <v>441</v>
      </c>
      <c r="E10455" t="s">
        <v>406</v>
      </c>
      <c r="F10455">
        <v>1</v>
      </c>
    </row>
    <row r="10456" spans="1:6" x14ac:dyDescent="0.35">
      <c r="A10456" t="s">
        <v>10535</v>
      </c>
      <c r="B10456">
        <v>2008</v>
      </c>
      <c r="C10456" t="s">
        <v>56</v>
      </c>
      <c r="D10456" t="s">
        <v>441</v>
      </c>
      <c r="E10456" t="s">
        <v>406</v>
      </c>
      <c r="F10456">
        <v>1</v>
      </c>
    </row>
    <row r="10457" spans="1:6" x14ac:dyDescent="0.35">
      <c r="A10457" t="s">
        <v>10536</v>
      </c>
      <c r="B10457">
        <v>2008</v>
      </c>
      <c r="C10457" t="s">
        <v>56</v>
      </c>
      <c r="D10457" t="s">
        <v>441</v>
      </c>
      <c r="E10457" t="s">
        <v>406</v>
      </c>
      <c r="F10457">
        <v>1</v>
      </c>
    </row>
    <row r="10458" spans="1:6" x14ac:dyDescent="0.35">
      <c r="A10458" t="s">
        <v>10537</v>
      </c>
      <c r="B10458">
        <v>2008</v>
      </c>
      <c r="C10458" t="s">
        <v>54</v>
      </c>
      <c r="D10458" t="s">
        <v>441</v>
      </c>
      <c r="E10458" t="s">
        <v>406</v>
      </c>
      <c r="F10458">
        <v>1</v>
      </c>
    </row>
    <row r="10459" spans="1:6" x14ac:dyDescent="0.35">
      <c r="A10459" t="s">
        <v>10538</v>
      </c>
      <c r="B10459">
        <v>2008</v>
      </c>
      <c r="C10459" t="s">
        <v>56</v>
      </c>
      <c r="D10459" t="s">
        <v>441</v>
      </c>
      <c r="E10459" t="s">
        <v>406</v>
      </c>
      <c r="F10459">
        <v>1</v>
      </c>
    </row>
    <row r="10460" spans="1:6" x14ac:dyDescent="0.35">
      <c r="A10460" t="s">
        <v>10539</v>
      </c>
      <c r="B10460">
        <v>2008</v>
      </c>
      <c r="C10460" t="s">
        <v>54</v>
      </c>
      <c r="D10460" t="s">
        <v>73</v>
      </c>
      <c r="E10460" t="s">
        <v>484</v>
      </c>
      <c r="F10460">
        <v>1</v>
      </c>
    </row>
    <row r="10461" spans="1:6" x14ac:dyDescent="0.35">
      <c r="A10461" t="s">
        <v>10540</v>
      </c>
      <c r="B10461">
        <v>2008</v>
      </c>
      <c r="C10461" t="s">
        <v>54</v>
      </c>
      <c r="D10461" t="s">
        <v>73</v>
      </c>
      <c r="E10461" t="s">
        <v>484</v>
      </c>
      <c r="F10461">
        <v>1</v>
      </c>
    </row>
    <row r="10462" spans="1:6" x14ac:dyDescent="0.35">
      <c r="A10462" t="s">
        <v>10541</v>
      </c>
      <c r="B10462">
        <v>2008</v>
      </c>
      <c r="C10462" t="s">
        <v>56</v>
      </c>
      <c r="D10462" t="s">
        <v>73</v>
      </c>
      <c r="E10462" t="s">
        <v>74</v>
      </c>
      <c r="F10462">
        <v>1</v>
      </c>
    </row>
    <row r="10463" spans="1:6" x14ac:dyDescent="0.35">
      <c r="A10463" t="s">
        <v>10542</v>
      </c>
      <c r="B10463">
        <v>2008</v>
      </c>
      <c r="C10463" t="s">
        <v>56</v>
      </c>
      <c r="D10463" t="s">
        <v>441</v>
      </c>
      <c r="E10463" t="s">
        <v>74</v>
      </c>
      <c r="F10463">
        <v>1</v>
      </c>
    </row>
    <row r="10464" spans="1:6" x14ac:dyDescent="0.35">
      <c r="A10464" t="s">
        <v>10543</v>
      </c>
      <c r="B10464">
        <v>2008</v>
      </c>
      <c r="C10464" t="s">
        <v>56</v>
      </c>
      <c r="D10464" t="s">
        <v>117</v>
      </c>
      <c r="E10464" t="s">
        <v>74</v>
      </c>
      <c r="F10464">
        <v>1</v>
      </c>
    </row>
    <row r="10465" spans="1:6" x14ac:dyDescent="0.35">
      <c r="A10465" t="s">
        <v>10544</v>
      </c>
      <c r="B10465">
        <v>2008</v>
      </c>
      <c r="C10465" t="s">
        <v>56</v>
      </c>
      <c r="D10465" t="s">
        <v>441</v>
      </c>
      <c r="E10465" t="s">
        <v>74</v>
      </c>
      <c r="F10465">
        <v>1</v>
      </c>
    </row>
    <row r="10466" spans="1:6" x14ac:dyDescent="0.35">
      <c r="A10466" t="s">
        <v>10545</v>
      </c>
      <c r="B10466">
        <v>2008</v>
      </c>
      <c r="C10466" t="s">
        <v>55</v>
      </c>
      <c r="D10466" t="s">
        <v>73</v>
      </c>
      <c r="E10466" t="s">
        <v>74</v>
      </c>
      <c r="F10466">
        <v>1</v>
      </c>
    </row>
    <row r="10467" spans="1:6" x14ac:dyDescent="0.35">
      <c r="A10467" t="s">
        <v>10546</v>
      </c>
      <c r="B10467">
        <v>2008</v>
      </c>
      <c r="C10467" t="s">
        <v>55</v>
      </c>
      <c r="D10467" t="s">
        <v>441</v>
      </c>
      <c r="E10467" t="s">
        <v>74</v>
      </c>
      <c r="F10467">
        <v>1</v>
      </c>
    </row>
    <row r="10468" spans="1:6" x14ac:dyDescent="0.35">
      <c r="A10468" t="s">
        <v>10547</v>
      </c>
      <c r="B10468">
        <v>2008</v>
      </c>
      <c r="C10468" t="s">
        <v>56</v>
      </c>
      <c r="D10468" t="s">
        <v>117</v>
      </c>
      <c r="E10468" t="s">
        <v>74</v>
      </c>
      <c r="F10468">
        <v>1</v>
      </c>
    </row>
    <row r="10469" spans="1:6" x14ac:dyDescent="0.35">
      <c r="A10469" t="s">
        <v>10548</v>
      </c>
      <c r="B10469">
        <v>2008</v>
      </c>
      <c r="C10469" t="s">
        <v>56</v>
      </c>
      <c r="D10469" t="s">
        <v>73</v>
      </c>
      <c r="E10469" t="s">
        <v>74</v>
      </c>
      <c r="F10469">
        <v>1</v>
      </c>
    </row>
    <row r="10470" spans="1:6" x14ac:dyDescent="0.35">
      <c r="A10470" t="s">
        <v>10549</v>
      </c>
      <c r="B10470">
        <v>2008</v>
      </c>
      <c r="C10470" t="s">
        <v>56</v>
      </c>
      <c r="D10470" t="s">
        <v>441</v>
      </c>
      <c r="E10470" t="s">
        <v>74</v>
      </c>
      <c r="F10470">
        <v>1</v>
      </c>
    </row>
    <row r="10471" spans="1:6" x14ac:dyDescent="0.35">
      <c r="A10471" t="s">
        <v>10550</v>
      </c>
      <c r="B10471">
        <v>2008</v>
      </c>
      <c r="C10471" t="s">
        <v>56</v>
      </c>
      <c r="D10471" t="s">
        <v>441</v>
      </c>
      <c r="E10471" t="s">
        <v>74</v>
      </c>
      <c r="F10471">
        <v>1</v>
      </c>
    </row>
    <row r="10472" spans="1:6" x14ac:dyDescent="0.35">
      <c r="A10472" t="s">
        <v>10551</v>
      </c>
      <c r="B10472">
        <v>2008</v>
      </c>
      <c r="C10472" t="s">
        <v>56</v>
      </c>
      <c r="D10472" t="s">
        <v>441</v>
      </c>
      <c r="E10472" t="s">
        <v>74</v>
      </c>
      <c r="F10472">
        <v>1</v>
      </c>
    </row>
    <row r="10473" spans="1:6" x14ac:dyDescent="0.35">
      <c r="A10473" t="s">
        <v>10552</v>
      </c>
      <c r="B10473">
        <v>2008</v>
      </c>
      <c r="C10473" t="s">
        <v>56</v>
      </c>
      <c r="D10473" t="s">
        <v>441</v>
      </c>
      <c r="E10473" t="s">
        <v>74</v>
      </c>
      <c r="F10473">
        <v>1</v>
      </c>
    </row>
    <row r="10474" spans="1:6" x14ac:dyDescent="0.35">
      <c r="A10474" t="s">
        <v>10553</v>
      </c>
      <c r="B10474">
        <v>2008</v>
      </c>
      <c r="C10474" t="s">
        <v>56</v>
      </c>
      <c r="D10474" t="s">
        <v>441</v>
      </c>
      <c r="E10474" t="s">
        <v>74</v>
      </c>
      <c r="F10474">
        <v>1</v>
      </c>
    </row>
    <row r="10475" spans="1:6" x14ac:dyDescent="0.35">
      <c r="A10475" t="s">
        <v>10554</v>
      </c>
      <c r="B10475">
        <v>2008</v>
      </c>
      <c r="C10475" t="s">
        <v>56</v>
      </c>
      <c r="D10475" t="s">
        <v>441</v>
      </c>
      <c r="E10475" t="s">
        <v>74</v>
      </c>
      <c r="F10475">
        <v>1</v>
      </c>
    </row>
    <row r="10476" spans="1:6" x14ac:dyDescent="0.35">
      <c r="A10476" t="s">
        <v>10555</v>
      </c>
      <c r="B10476">
        <v>2008</v>
      </c>
      <c r="C10476" t="s">
        <v>56</v>
      </c>
      <c r="D10476" t="s">
        <v>441</v>
      </c>
      <c r="E10476" t="s">
        <v>74</v>
      </c>
      <c r="F10476">
        <v>1</v>
      </c>
    </row>
    <row r="10477" spans="1:6" x14ac:dyDescent="0.35">
      <c r="A10477" t="s">
        <v>10556</v>
      </c>
      <c r="B10477">
        <v>2008</v>
      </c>
      <c r="C10477" t="s">
        <v>56</v>
      </c>
      <c r="D10477" t="s">
        <v>441</v>
      </c>
      <c r="E10477" t="s">
        <v>74</v>
      </c>
      <c r="F10477">
        <v>1</v>
      </c>
    </row>
    <row r="10478" spans="1:6" x14ac:dyDescent="0.35">
      <c r="A10478" t="s">
        <v>10557</v>
      </c>
      <c r="B10478">
        <v>2008</v>
      </c>
      <c r="C10478" t="s">
        <v>54</v>
      </c>
      <c r="D10478" t="s">
        <v>73</v>
      </c>
      <c r="E10478" t="s">
        <v>74</v>
      </c>
      <c r="F10478">
        <v>1</v>
      </c>
    </row>
    <row r="10479" spans="1:6" x14ac:dyDescent="0.35">
      <c r="A10479" t="s">
        <v>10558</v>
      </c>
      <c r="B10479">
        <v>2008</v>
      </c>
      <c r="C10479" t="s">
        <v>56</v>
      </c>
      <c r="D10479" t="s">
        <v>117</v>
      </c>
      <c r="E10479" t="s">
        <v>74</v>
      </c>
      <c r="F10479">
        <v>1</v>
      </c>
    </row>
    <row r="10480" spans="1:6" x14ac:dyDescent="0.35">
      <c r="A10480" t="s">
        <v>10559</v>
      </c>
      <c r="B10480">
        <v>2008</v>
      </c>
      <c r="C10480" t="s">
        <v>56</v>
      </c>
      <c r="D10480" t="s">
        <v>441</v>
      </c>
      <c r="E10480" t="s">
        <v>74</v>
      </c>
      <c r="F10480">
        <v>1</v>
      </c>
    </row>
    <row r="10481" spans="1:6" x14ac:dyDescent="0.35">
      <c r="A10481" t="s">
        <v>10560</v>
      </c>
      <c r="B10481">
        <v>2008</v>
      </c>
      <c r="C10481" t="s">
        <v>55</v>
      </c>
      <c r="D10481" t="s">
        <v>73</v>
      </c>
      <c r="E10481" t="s">
        <v>74</v>
      </c>
      <c r="F10481">
        <v>1</v>
      </c>
    </row>
    <row r="10482" spans="1:6" x14ac:dyDescent="0.35">
      <c r="A10482" t="s">
        <v>10561</v>
      </c>
      <c r="B10482">
        <v>2008</v>
      </c>
      <c r="C10482" t="s">
        <v>55</v>
      </c>
      <c r="D10482" t="s">
        <v>441</v>
      </c>
      <c r="E10482" t="s">
        <v>74</v>
      </c>
      <c r="F10482">
        <v>1</v>
      </c>
    </row>
    <row r="10483" spans="1:6" x14ac:dyDescent="0.35">
      <c r="A10483" t="s">
        <v>10562</v>
      </c>
      <c r="B10483">
        <v>2008</v>
      </c>
      <c r="C10483" t="s">
        <v>54</v>
      </c>
      <c r="D10483" t="s">
        <v>73</v>
      </c>
      <c r="E10483" t="s">
        <v>74</v>
      </c>
      <c r="F10483">
        <v>1</v>
      </c>
    </row>
    <row r="10484" spans="1:6" x14ac:dyDescent="0.35">
      <c r="A10484" t="s">
        <v>10563</v>
      </c>
      <c r="B10484">
        <v>2008</v>
      </c>
      <c r="C10484" t="s">
        <v>56</v>
      </c>
      <c r="D10484" t="s">
        <v>117</v>
      </c>
      <c r="E10484" t="s">
        <v>74</v>
      </c>
      <c r="F10484">
        <v>1</v>
      </c>
    </row>
    <row r="10485" spans="1:6" x14ac:dyDescent="0.35">
      <c r="A10485" t="s">
        <v>10564</v>
      </c>
      <c r="B10485">
        <v>2008</v>
      </c>
      <c r="C10485" t="s">
        <v>56</v>
      </c>
      <c r="D10485" t="s">
        <v>441</v>
      </c>
      <c r="E10485" t="s">
        <v>74</v>
      </c>
      <c r="F10485">
        <v>1</v>
      </c>
    </row>
    <row r="10486" spans="1:6" x14ac:dyDescent="0.35">
      <c r="A10486" t="s">
        <v>10565</v>
      </c>
      <c r="B10486">
        <v>2008</v>
      </c>
      <c r="C10486" t="s">
        <v>56</v>
      </c>
      <c r="D10486" t="s">
        <v>73</v>
      </c>
      <c r="E10486" t="s">
        <v>74</v>
      </c>
      <c r="F10486">
        <v>1</v>
      </c>
    </row>
    <row r="10487" spans="1:6" x14ac:dyDescent="0.35">
      <c r="A10487" t="s">
        <v>10566</v>
      </c>
      <c r="B10487">
        <v>2008</v>
      </c>
      <c r="C10487" t="s">
        <v>54</v>
      </c>
      <c r="D10487" t="s">
        <v>73</v>
      </c>
      <c r="E10487" t="s">
        <v>74</v>
      </c>
      <c r="F10487">
        <v>1</v>
      </c>
    </row>
    <row r="10488" spans="1:6" x14ac:dyDescent="0.35">
      <c r="A10488" t="s">
        <v>10567</v>
      </c>
      <c r="B10488">
        <v>2008</v>
      </c>
      <c r="C10488" t="s">
        <v>54</v>
      </c>
      <c r="D10488" t="s">
        <v>117</v>
      </c>
      <c r="E10488" t="s">
        <v>74</v>
      </c>
      <c r="F10488">
        <v>0</v>
      </c>
    </row>
    <row r="10489" spans="1:6" x14ac:dyDescent="0.35">
      <c r="A10489" t="s">
        <v>10568</v>
      </c>
      <c r="B10489">
        <v>2008</v>
      </c>
      <c r="C10489" t="s">
        <v>56</v>
      </c>
      <c r="D10489" t="s">
        <v>73</v>
      </c>
      <c r="E10489" t="s">
        <v>74</v>
      </c>
      <c r="F10489">
        <v>1</v>
      </c>
    </row>
    <row r="10490" spans="1:6" x14ac:dyDescent="0.35">
      <c r="A10490" t="s">
        <v>10569</v>
      </c>
      <c r="B10490">
        <v>2008</v>
      </c>
      <c r="C10490" t="s">
        <v>54</v>
      </c>
      <c r="D10490" t="s">
        <v>73</v>
      </c>
      <c r="E10490" t="s">
        <v>74</v>
      </c>
      <c r="F10490">
        <v>1</v>
      </c>
    </row>
    <row r="10491" spans="1:6" x14ac:dyDescent="0.35">
      <c r="A10491" t="s">
        <v>10570</v>
      </c>
      <c r="B10491">
        <v>2008</v>
      </c>
      <c r="C10491" t="s">
        <v>54</v>
      </c>
      <c r="D10491" t="s">
        <v>73</v>
      </c>
      <c r="E10491" t="s">
        <v>74</v>
      </c>
      <c r="F10491">
        <v>1</v>
      </c>
    </row>
    <row r="10492" spans="1:6" x14ac:dyDescent="0.35">
      <c r="A10492" t="s">
        <v>10571</v>
      </c>
      <c r="B10492">
        <v>2008</v>
      </c>
      <c r="C10492" t="s">
        <v>54</v>
      </c>
      <c r="D10492" t="s">
        <v>441</v>
      </c>
      <c r="E10492" t="s">
        <v>74</v>
      </c>
      <c r="F10492">
        <v>1</v>
      </c>
    </row>
    <row r="10493" spans="1:6" x14ac:dyDescent="0.35">
      <c r="A10493" t="s">
        <v>10572</v>
      </c>
      <c r="B10493">
        <v>2008</v>
      </c>
      <c r="C10493" t="s">
        <v>55</v>
      </c>
      <c r="D10493" t="s">
        <v>73</v>
      </c>
      <c r="E10493" t="s">
        <v>74</v>
      </c>
      <c r="F10493">
        <v>1</v>
      </c>
    </row>
    <row r="10494" spans="1:6" x14ac:dyDescent="0.35">
      <c r="A10494" t="s">
        <v>10573</v>
      </c>
      <c r="B10494">
        <v>2008</v>
      </c>
      <c r="C10494" t="s">
        <v>55</v>
      </c>
      <c r="D10494" t="s">
        <v>117</v>
      </c>
      <c r="E10494" t="s">
        <v>74</v>
      </c>
      <c r="F10494">
        <v>0</v>
      </c>
    </row>
    <row r="10495" spans="1:6" x14ac:dyDescent="0.35">
      <c r="A10495" t="s">
        <v>10574</v>
      </c>
      <c r="B10495">
        <v>2008</v>
      </c>
      <c r="C10495" t="s">
        <v>56</v>
      </c>
      <c r="D10495" t="s">
        <v>73</v>
      </c>
      <c r="E10495" t="s">
        <v>74</v>
      </c>
      <c r="F10495">
        <v>1</v>
      </c>
    </row>
    <row r="10496" spans="1:6" x14ac:dyDescent="0.35">
      <c r="A10496" t="s">
        <v>10575</v>
      </c>
      <c r="B10496">
        <v>2008</v>
      </c>
      <c r="C10496" t="s">
        <v>56</v>
      </c>
      <c r="D10496" t="s">
        <v>441</v>
      </c>
      <c r="E10496" t="s">
        <v>74</v>
      </c>
      <c r="F10496">
        <v>1</v>
      </c>
    </row>
    <row r="10497" spans="1:6" x14ac:dyDescent="0.35">
      <c r="A10497" t="s">
        <v>10576</v>
      </c>
      <c r="B10497">
        <v>2008</v>
      </c>
      <c r="C10497" t="s">
        <v>56</v>
      </c>
      <c r="D10497" t="s">
        <v>441</v>
      </c>
      <c r="E10497" t="s">
        <v>74</v>
      </c>
      <c r="F10497">
        <v>1</v>
      </c>
    </row>
    <row r="10498" spans="1:6" x14ac:dyDescent="0.35">
      <c r="A10498" t="s">
        <v>10577</v>
      </c>
      <c r="B10498">
        <v>2008</v>
      </c>
      <c r="C10498" t="s">
        <v>56</v>
      </c>
      <c r="D10498" t="s">
        <v>73</v>
      </c>
      <c r="E10498" t="s">
        <v>74</v>
      </c>
      <c r="F10498">
        <v>1</v>
      </c>
    </row>
    <row r="10499" spans="1:6" x14ac:dyDescent="0.35">
      <c r="A10499" t="s">
        <v>10578</v>
      </c>
      <c r="B10499">
        <v>2008</v>
      </c>
      <c r="C10499" t="s">
        <v>56</v>
      </c>
      <c r="D10499" t="s">
        <v>117</v>
      </c>
      <c r="E10499" t="s">
        <v>74</v>
      </c>
      <c r="F10499">
        <v>1</v>
      </c>
    </row>
    <row r="10500" spans="1:6" x14ac:dyDescent="0.35">
      <c r="A10500" t="s">
        <v>10579</v>
      </c>
      <c r="B10500">
        <v>2008</v>
      </c>
      <c r="C10500" t="s">
        <v>56</v>
      </c>
      <c r="D10500" t="s">
        <v>117</v>
      </c>
      <c r="E10500" t="s">
        <v>74</v>
      </c>
      <c r="F10500">
        <v>1</v>
      </c>
    </row>
    <row r="10501" spans="1:6" x14ac:dyDescent="0.35">
      <c r="A10501" t="s">
        <v>10580</v>
      </c>
      <c r="B10501">
        <v>2008</v>
      </c>
      <c r="C10501" t="s">
        <v>56</v>
      </c>
      <c r="D10501" t="s">
        <v>117</v>
      </c>
      <c r="E10501" t="s">
        <v>74</v>
      </c>
      <c r="F10501">
        <v>1</v>
      </c>
    </row>
    <row r="10502" spans="1:6" x14ac:dyDescent="0.35">
      <c r="A10502" t="s">
        <v>10581</v>
      </c>
      <c r="B10502">
        <v>2008</v>
      </c>
      <c r="C10502" t="s">
        <v>54</v>
      </c>
      <c r="D10502" t="s">
        <v>73</v>
      </c>
      <c r="E10502" t="s">
        <v>74</v>
      </c>
      <c r="F10502">
        <v>1</v>
      </c>
    </row>
    <row r="10503" spans="1:6" x14ac:dyDescent="0.35">
      <c r="A10503" t="s">
        <v>10582</v>
      </c>
      <c r="B10503">
        <v>2008</v>
      </c>
      <c r="C10503" t="s">
        <v>54</v>
      </c>
      <c r="D10503" t="s">
        <v>441</v>
      </c>
      <c r="E10503" t="s">
        <v>74</v>
      </c>
      <c r="F10503">
        <v>1</v>
      </c>
    </row>
    <row r="10504" spans="1:6" x14ac:dyDescent="0.35">
      <c r="A10504" t="s">
        <v>10583</v>
      </c>
      <c r="B10504">
        <v>2008</v>
      </c>
      <c r="C10504" t="s">
        <v>55</v>
      </c>
      <c r="D10504" t="s">
        <v>441</v>
      </c>
      <c r="E10504" t="s">
        <v>406</v>
      </c>
      <c r="F10504">
        <v>1</v>
      </c>
    </row>
    <row r="10505" spans="1:6" x14ac:dyDescent="0.35">
      <c r="A10505" t="s">
        <v>10584</v>
      </c>
      <c r="B10505">
        <v>2008</v>
      </c>
      <c r="C10505" t="s">
        <v>56</v>
      </c>
      <c r="D10505" t="s">
        <v>441</v>
      </c>
      <c r="E10505" t="s">
        <v>406</v>
      </c>
      <c r="F10505">
        <v>1</v>
      </c>
    </row>
    <row r="10506" spans="1:6" x14ac:dyDescent="0.35">
      <c r="A10506" t="s">
        <v>10585</v>
      </c>
      <c r="B10506">
        <v>2008</v>
      </c>
      <c r="C10506" t="s">
        <v>56</v>
      </c>
      <c r="D10506" t="s">
        <v>117</v>
      </c>
      <c r="E10506" t="s">
        <v>406</v>
      </c>
      <c r="F10506">
        <v>1</v>
      </c>
    </row>
    <row r="10507" spans="1:6" x14ac:dyDescent="0.35">
      <c r="A10507" t="s">
        <v>10586</v>
      </c>
      <c r="B10507">
        <v>2008</v>
      </c>
      <c r="C10507" t="s">
        <v>56</v>
      </c>
      <c r="D10507" t="s">
        <v>117</v>
      </c>
      <c r="E10507" t="s">
        <v>406</v>
      </c>
      <c r="F10507">
        <v>1</v>
      </c>
    </row>
    <row r="10508" spans="1:6" x14ac:dyDescent="0.35">
      <c r="A10508" t="s">
        <v>10587</v>
      </c>
      <c r="B10508">
        <v>2008</v>
      </c>
      <c r="C10508" t="s">
        <v>56</v>
      </c>
      <c r="D10508" t="s">
        <v>441</v>
      </c>
      <c r="E10508" t="s">
        <v>406</v>
      </c>
      <c r="F10508">
        <v>1</v>
      </c>
    </row>
    <row r="10509" spans="1:6" x14ac:dyDescent="0.35">
      <c r="A10509" t="s">
        <v>10588</v>
      </c>
      <c r="B10509">
        <v>2008</v>
      </c>
      <c r="C10509" t="s">
        <v>56</v>
      </c>
      <c r="D10509" t="s">
        <v>441</v>
      </c>
      <c r="E10509" t="s">
        <v>406</v>
      </c>
      <c r="F10509">
        <v>1</v>
      </c>
    </row>
    <row r="10510" spans="1:6" x14ac:dyDescent="0.35">
      <c r="A10510" t="s">
        <v>10589</v>
      </c>
      <c r="B10510">
        <v>2008</v>
      </c>
      <c r="C10510" t="s">
        <v>56</v>
      </c>
      <c r="D10510" t="s">
        <v>117</v>
      </c>
      <c r="E10510" t="s">
        <v>406</v>
      </c>
      <c r="F10510">
        <v>1</v>
      </c>
    </row>
    <row r="10511" spans="1:6" x14ac:dyDescent="0.35">
      <c r="A10511" t="s">
        <v>10590</v>
      </c>
      <c r="B10511">
        <v>2008</v>
      </c>
      <c r="C10511" t="s">
        <v>54</v>
      </c>
      <c r="D10511" t="s">
        <v>73</v>
      </c>
      <c r="E10511" t="s">
        <v>406</v>
      </c>
      <c r="F10511">
        <v>1</v>
      </c>
    </row>
    <row r="10512" spans="1:6" x14ac:dyDescent="0.35">
      <c r="A10512" t="s">
        <v>10591</v>
      </c>
      <c r="B10512">
        <v>2008</v>
      </c>
      <c r="C10512" t="s">
        <v>56</v>
      </c>
      <c r="D10512" t="s">
        <v>441</v>
      </c>
      <c r="E10512" t="s">
        <v>406</v>
      </c>
      <c r="F10512">
        <v>1</v>
      </c>
    </row>
    <row r="10513" spans="1:6" x14ac:dyDescent="0.35">
      <c r="A10513" t="s">
        <v>10592</v>
      </c>
      <c r="B10513">
        <v>2008</v>
      </c>
      <c r="C10513" t="s">
        <v>56</v>
      </c>
      <c r="D10513" t="s">
        <v>117</v>
      </c>
      <c r="E10513" t="s">
        <v>406</v>
      </c>
      <c r="F10513">
        <v>1</v>
      </c>
    </row>
    <row r="10514" spans="1:6" x14ac:dyDescent="0.35">
      <c r="A10514" t="s">
        <v>10593</v>
      </c>
      <c r="B10514">
        <v>2008</v>
      </c>
      <c r="C10514" t="s">
        <v>56</v>
      </c>
      <c r="D10514" t="s">
        <v>117</v>
      </c>
      <c r="E10514" t="s">
        <v>406</v>
      </c>
      <c r="F10514">
        <v>1</v>
      </c>
    </row>
    <row r="10515" spans="1:6" x14ac:dyDescent="0.35">
      <c r="A10515" t="s">
        <v>10594</v>
      </c>
      <c r="B10515">
        <v>2008</v>
      </c>
      <c r="C10515" t="s">
        <v>56</v>
      </c>
      <c r="D10515" t="s">
        <v>117</v>
      </c>
      <c r="E10515" t="s">
        <v>406</v>
      </c>
      <c r="F10515">
        <v>1</v>
      </c>
    </row>
    <row r="10516" spans="1:6" x14ac:dyDescent="0.35">
      <c r="A10516" t="s">
        <v>10595</v>
      </c>
      <c r="B10516">
        <v>2008</v>
      </c>
      <c r="C10516" t="s">
        <v>56</v>
      </c>
      <c r="D10516" t="s">
        <v>441</v>
      </c>
      <c r="E10516" t="s">
        <v>406</v>
      </c>
      <c r="F10516">
        <v>1</v>
      </c>
    </row>
    <row r="10517" spans="1:6" x14ac:dyDescent="0.35">
      <c r="A10517" t="s">
        <v>10596</v>
      </c>
      <c r="B10517">
        <v>2008</v>
      </c>
      <c r="C10517" t="s">
        <v>56</v>
      </c>
      <c r="D10517" t="s">
        <v>441</v>
      </c>
      <c r="E10517" t="s">
        <v>406</v>
      </c>
      <c r="F10517">
        <v>1</v>
      </c>
    </row>
    <row r="10518" spans="1:6" x14ac:dyDescent="0.35">
      <c r="A10518" t="s">
        <v>10597</v>
      </c>
      <c r="B10518">
        <v>2008</v>
      </c>
      <c r="C10518" t="s">
        <v>55</v>
      </c>
      <c r="D10518" t="s">
        <v>73</v>
      </c>
      <c r="E10518" t="s">
        <v>406</v>
      </c>
      <c r="F10518">
        <v>1</v>
      </c>
    </row>
    <row r="10519" spans="1:6" x14ac:dyDescent="0.35">
      <c r="A10519" t="s">
        <v>10598</v>
      </c>
      <c r="B10519">
        <v>2008</v>
      </c>
      <c r="C10519" t="s">
        <v>55</v>
      </c>
      <c r="D10519" t="s">
        <v>117</v>
      </c>
      <c r="E10519" t="s">
        <v>74</v>
      </c>
      <c r="F10519">
        <v>0</v>
      </c>
    </row>
    <row r="10520" spans="1:6" x14ac:dyDescent="0.35">
      <c r="A10520" t="s">
        <v>10599</v>
      </c>
      <c r="B10520">
        <v>2008</v>
      </c>
      <c r="C10520" t="s">
        <v>55</v>
      </c>
      <c r="D10520" t="s">
        <v>441</v>
      </c>
      <c r="E10520" t="s">
        <v>74</v>
      </c>
      <c r="F10520">
        <v>1</v>
      </c>
    </row>
    <row r="10521" spans="1:6" x14ac:dyDescent="0.35">
      <c r="A10521" t="s">
        <v>10600</v>
      </c>
      <c r="B10521">
        <v>2008</v>
      </c>
      <c r="C10521" t="s">
        <v>56</v>
      </c>
      <c r="D10521" t="s">
        <v>73</v>
      </c>
      <c r="E10521" t="s">
        <v>74</v>
      </c>
      <c r="F10521">
        <v>1</v>
      </c>
    </row>
    <row r="10522" spans="1:6" x14ac:dyDescent="0.35">
      <c r="A10522" t="s">
        <v>10601</v>
      </c>
      <c r="B10522">
        <v>2008</v>
      </c>
      <c r="C10522" t="s">
        <v>56</v>
      </c>
      <c r="D10522" t="s">
        <v>441</v>
      </c>
      <c r="E10522" t="s">
        <v>74</v>
      </c>
      <c r="F10522">
        <v>1</v>
      </c>
    </row>
    <row r="10523" spans="1:6" x14ac:dyDescent="0.35">
      <c r="A10523" t="s">
        <v>10602</v>
      </c>
      <c r="B10523">
        <v>2008</v>
      </c>
      <c r="C10523" t="s">
        <v>55</v>
      </c>
      <c r="D10523" t="s">
        <v>441</v>
      </c>
      <c r="E10523" t="s">
        <v>74</v>
      </c>
      <c r="F10523">
        <v>1</v>
      </c>
    </row>
    <row r="10524" spans="1:6" x14ac:dyDescent="0.35">
      <c r="A10524" t="s">
        <v>10603</v>
      </c>
      <c r="B10524">
        <v>2008</v>
      </c>
      <c r="C10524" t="s">
        <v>55</v>
      </c>
      <c r="D10524" t="s">
        <v>441</v>
      </c>
      <c r="E10524" t="s">
        <v>74</v>
      </c>
      <c r="F10524">
        <v>1</v>
      </c>
    </row>
    <row r="10525" spans="1:6" x14ac:dyDescent="0.35">
      <c r="A10525" t="s">
        <v>10604</v>
      </c>
      <c r="B10525">
        <v>2008</v>
      </c>
      <c r="C10525" t="s">
        <v>54</v>
      </c>
      <c r="D10525" t="s">
        <v>73</v>
      </c>
      <c r="E10525" t="s">
        <v>74</v>
      </c>
      <c r="F10525">
        <v>1</v>
      </c>
    </row>
    <row r="10526" spans="1:6" x14ac:dyDescent="0.35">
      <c r="A10526" t="s">
        <v>10605</v>
      </c>
      <c r="B10526">
        <v>2008</v>
      </c>
      <c r="C10526" t="s">
        <v>55</v>
      </c>
      <c r="D10526" t="s">
        <v>441</v>
      </c>
      <c r="E10526" t="s">
        <v>74</v>
      </c>
      <c r="F10526">
        <v>1</v>
      </c>
    </row>
    <row r="10527" spans="1:6" x14ac:dyDescent="0.35">
      <c r="A10527" t="s">
        <v>10606</v>
      </c>
      <c r="B10527">
        <v>2008</v>
      </c>
      <c r="C10527" t="s">
        <v>55</v>
      </c>
      <c r="D10527" t="s">
        <v>441</v>
      </c>
      <c r="E10527" t="s">
        <v>74</v>
      </c>
      <c r="F10527">
        <v>1</v>
      </c>
    </row>
    <row r="10528" spans="1:6" x14ac:dyDescent="0.35">
      <c r="A10528" t="s">
        <v>10607</v>
      </c>
      <c r="B10528">
        <v>2008</v>
      </c>
      <c r="C10528" t="s">
        <v>55</v>
      </c>
      <c r="D10528" t="s">
        <v>117</v>
      </c>
      <c r="E10528" t="s">
        <v>74</v>
      </c>
      <c r="F10528">
        <v>0</v>
      </c>
    </row>
    <row r="10529" spans="1:6" x14ac:dyDescent="0.35">
      <c r="A10529" t="s">
        <v>10608</v>
      </c>
      <c r="B10529">
        <v>2008</v>
      </c>
      <c r="C10529" t="s">
        <v>55</v>
      </c>
      <c r="D10529" t="s">
        <v>441</v>
      </c>
      <c r="E10529" t="s">
        <v>74</v>
      </c>
      <c r="F10529">
        <v>1</v>
      </c>
    </row>
    <row r="10530" spans="1:6" x14ac:dyDescent="0.35">
      <c r="A10530" t="s">
        <v>10609</v>
      </c>
      <c r="B10530">
        <v>2008</v>
      </c>
      <c r="C10530" t="s">
        <v>55</v>
      </c>
      <c r="D10530" t="s">
        <v>73</v>
      </c>
      <c r="E10530" t="s">
        <v>76</v>
      </c>
      <c r="F10530">
        <v>1</v>
      </c>
    </row>
    <row r="10531" spans="1:6" x14ac:dyDescent="0.35">
      <c r="A10531" t="s">
        <v>10610</v>
      </c>
      <c r="B10531">
        <v>2008</v>
      </c>
      <c r="C10531" t="s">
        <v>55</v>
      </c>
      <c r="D10531" t="s">
        <v>73</v>
      </c>
      <c r="E10531" t="s">
        <v>76</v>
      </c>
      <c r="F10531">
        <v>1</v>
      </c>
    </row>
    <row r="10532" spans="1:6" x14ac:dyDescent="0.35">
      <c r="A10532" t="s">
        <v>10611</v>
      </c>
      <c r="B10532">
        <v>2008</v>
      </c>
      <c r="C10532" t="s">
        <v>55</v>
      </c>
      <c r="D10532" t="s">
        <v>441</v>
      </c>
      <c r="E10532" t="s">
        <v>76</v>
      </c>
      <c r="F10532">
        <v>1</v>
      </c>
    </row>
    <row r="10533" spans="1:6" x14ac:dyDescent="0.35">
      <c r="A10533" t="s">
        <v>10612</v>
      </c>
      <c r="B10533">
        <v>2008</v>
      </c>
      <c r="C10533" t="s">
        <v>54</v>
      </c>
      <c r="D10533" t="s">
        <v>73</v>
      </c>
      <c r="E10533" t="s">
        <v>76</v>
      </c>
      <c r="F10533">
        <v>1</v>
      </c>
    </row>
    <row r="10534" spans="1:6" x14ac:dyDescent="0.35">
      <c r="A10534" t="s">
        <v>10613</v>
      </c>
      <c r="B10534">
        <v>2008</v>
      </c>
      <c r="C10534" t="s">
        <v>55</v>
      </c>
      <c r="D10534" t="s">
        <v>73</v>
      </c>
      <c r="E10534" t="s">
        <v>76</v>
      </c>
      <c r="F10534">
        <v>1</v>
      </c>
    </row>
    <row r="10535" spans="1:6" x14ac:dyDescent="0.35">
      <c r="A10535" t="s">
        <v>10614</v>
      </c>
      <c r="B10535">
        <v>2008</v>
      </c>
      <c r="C10535" t="s">
        <v>54</v>
      </c>
      <c r="D10535" t="s">
        <v>73</v>
      </c>
      <c r="E10535" t="s">
        <v>76</v>
      </c>
      <c r="F10535">
        <v>1</v>
      </c>
    </row>
    <row r="10536" spans="1:6" x14ac:dyDescent="0.35">
      <c r="A10536" t="s">
        <v>10615</v>
      </c>
      <c r="B10536">
        <v>2008</v>
      </c>
      <c r="C10536" t="s">
        <v>55</v>
      </c>
      <c r="D10536" t="s">
        <v>73</v>
      </c>
      <c r="E10536" t="s">
        <v>76</v>
      </c>
      <c r="F10536">
        <v>1</v>
      </c>
    </row>
    <row r="10537" spans="1:6" x14ac:dyDescent="0.35">
      <c r="A10537" t="s">
        <v>10616</v>
      </c>
      <c r="B10537">
        <v>2008</v>
      </c>
      <c r="C10537" t="s">
        <v>56</v>
      </c>
      <c r="D10537" t="s">
        <v>73</v>
      </c>
      <c r="E10537" t="s">
        <v>76</v>
      </c>
      <c r="F10537">
        <v>1</v>
      </c>
    </row>
    <row r="10538" spans="1:6" x14ac:dyDescent="0.35">
      <c r="A10538" t="s">
        <v>10617</v>
      </c>
      <c r="B10538">
        <v>2008</v>
      </c>
      <c r="C10538" t="s">
        <v>56</v>
      </c>
      <c r="D10538" t="s">
        <v>73</v>
      </c>
      <c r="E10538" t="s">
        <v>76</v>
      </c>
      <c r="F10538">
        <v>1</v>
      </c>
    </row>
    <row r="10539" spans="1:6" x14ac:dyDescent="0.35">
      <c r="A10539" t="s">
        <v>10618</v>
      </c>
      <c r="B10539">
        <v>2008</v>
      </c>
      <c r="C10539" t="s">
        <v>56</v>
      </c>
      <c r="D10539" t="s">
        <v>117</v>
      </c>
      <c r="E10539" t="s">
        <v>76</v>
      </c>
      <c r="F10539">
        <v>1</v>
      </c>
    </row>
    <row r="10540" spans="1:6" x14ac:dyDescent="0.35">
      <c r="A10540" t="s">
        <v>10619</v>
      </c>
      <c r="B10540">
        <v>2008</v>
      </c>
      <c r="C10540" t="s">
        <v>56</v>
      </c>
      <c r="D10540" t="s">
        <v>73</v>
      </c>
      <c r="E10540" t="s">
        <v>76</v>
      </c>
      <c r="F10540">
        <v>1</v>
      </c>
    </row>
    <row r="10541" spans="1:6" x14ac:dyDescent="0.35">
      <c r="A10541" t="s">
        <v>10620</v>
      </c>
      <c r="B10541">
        <v>2008</v>
      </c>
      <c r="C10541" t="s">
        <v>56</v>
      </c>
      <c r="D10541" t="s">
        <v>441</v>
      </c>
      <c r="E10541" t="s">
        <v>76</v>
      </c>
      <c r="F10541">
        <v>1</v>
      </c>
    </row>
    <row r="10542" spans="1:6" x14ac:dyDescent="0.35">
      <c r="A10542" t="s">
        <v>10621</v>
      </c>
      <c r="B10542">
        <v>2008</v>
      </c>
      <c r="C10542" t="s">
        <v>55</v>
      </c>
      <c r="D10542" t="s">
        <v>73</v>
      </c>
      <c r="E10542" t="s">
        <v>76</v>
      </c>
      <c r="F10542">
        <v>1</v>
      </c>
    </row>
    <row r="10543" spans="1:6" x14ac:dyDescent="0.35">
      <c r="A10543" t="s">
        <v>10622</v>
      </c>
      <c r="B10543">
        <v>2008</v>
      </c>
      <c r="C10543" t="s">
        <v>55</v>
      </c>
      <c r="D10543" t="s">
        <v>441</v>
      </c>
      <c r="E10543" t="s">
        <v>76</v>
      </c>
      <c r="F10543">
        <v>1</v>
      </c>
    </row>
    <row r="10544" spans="1:6" x14ac:dyDescent="0.35">
      <c r="A10544" t="s">
        <v>10623</v>
      </c>
      <c r="B10544">
        <v>2008</v>
      </c>
      <c r="C10544" t="s">
        <v>56</v>
      </c>
      <c r="D10544" t="s">
        <v>73</v>
      </c>
      <c r="E10544" t="s">
        <v>76</v>
      </c>
      <c r="F10544">
        <v>1</v>
      </c>
    </row>
    <row r="10545" spans="1:6" x14ac:dyDescent="0.35">
      <c r="A10545" t="s">
        <v>10624</v>
      </c>
      <c r="B10545">
        <v>2008</v>
      </c>
      <c r="C10545" t="s">
        <v>56</v>
      </c>
      <c r="D10545" t="s">
        <v>117</v>
      </c>
      <c r="E10545" t="s">
        <v>76</v>
      </c>
      <c r="F10545">
        <v>1</v>
      </c>
    </row>
    <row r="10546" spans="1:6" x14ac:dyDescent="0.35">
      <c r="A10546" t="s">
        <v>10625</v>
      </c>
      <c r="B10546">
        <v>2008</v>
      </c>
      <c r="C10546" t="s">
        <v>56</v>
      </c>
      <c r="D10546" t="s">
        <v>117</v>
      </c>
      <c r="E10546" t="s">
        <v>76</v>
      </c>
      <c r="F10546">
        <v>1</v>
      </c>
    </row>
    <row r="10547" spans="1:6" x14ac:dyDescent="0.35">
      <c r="A10547" t="s">
        <v>10626</v>
      </c>
      <c r="B10547">
        <v>2008</v>
      </c>
      <c r="C10547" t="s">
        <v>55</v>
      </c>
      <c r="D10547" t="s">
        <v>73</v>
      </c>
      <c r="E10547" t="s">
        <v>76</v>
      </c>
      <c r="F10547">
        <v>1</v>
      </c>
    </row>
    <row r="10548" spans="1:6" x14ac:dyDescent="0.35">
      <c r="A10548" t="s">
        <v>10627</v>
      </c>
      <c r="B10548">
        <v>2008</v>
      </c>
      <c r="C10548" t="s">
        <v>55</v>
      </c>
      <c r="D10548" t="s">
        <v>117</v>
      </c>
      <c r="E10548" t="s">
        <v>76</v>
      </c>
      <c r="F10548">
        <v>0</v>
      </c>
    </row>
    <row r="10549" spans="1:6" x14ac:dyDescent="0.35">
      <c r="A10549" t="s">
        <v>10628</v>
      </c>
      <c r="B10549">
        <v>2008</v>
      </c>
      <c r="C10549" t="s">
        <v>55</v>
      </c>
      <c r="D10549" t="s">
        <v>117</v>
      </c>
      <c r="E10549" t="s">
        <v>76</v>
      </c>
      <c r="F10549">
        <v>0</v>
      </c>
    </row>
    <row r="10550" spans="1:6" x14ac:dyDescent="0.35">
      <c r="A10550" t="s">
        <v>10629</v>
      </c>
      <c r="B10550">
        <v>2008</v>
      </c>
      <c r="C10550" t="s">
        <v>55</v>
      </c>
      <c r="D10550" t="s">
        <v>441</v>
      </c>
      <c r="E10550" t="s">
        <v>76</v>
      </c>
      <c r="F10550">
        <v>1</v>
      </c>
    </row>
    <row r="10551" spans="1:6" x14ac:dyDescent="0.35">
      <c r="A10551" t="s">
        <v>10630</v>
      </c>
      <c r="B10551">
        <v>2008</v>
      </c>
      <c r="C10551" t="s">
        <v>54</v>
      </c>
      <c r="D10551" t="s">
        <v>73</v>
      </c>
      <c r="E10551" t="s">
        <v>76</v>
      </c>
      <c r="F10551">
        <v>1</v>
      </c>
    </row>
    <row r="10552" spans="1:6" x14ac:dyDescent="0.35">
      <c r="A10552" t="s">
        <v>10631</v>
      </c>
      <c r="B10552">
        <v>2008</v>
      </c>
      <c r="C10552" t="s">
        <v>56</v>
      </c>
      <c r="D10552" t="s">
        <v>441</v>
      </c>
      <c r="E10552" t="s">
        <v>76</v>
      </c>
      <c r="F10552">
        <v>1</v>
      </c>
    </row>
    <row r="10553" spans="1:6" x14ac:dyDescent="0.35">
      <c r="A10553" t="s">
        <v>10632</v>
      </c>
      <c r="B10553">
        <v>2008</v>
      </c>
      <c r="C10553" t="s">
        <v>55</v>
      </c>
      <c r="D10553" t="s">
        <v>73</v>
      </c>
      <c r="E10553" t="s">
        <v>76</v>
      </c>
      <c r="F10553">
        <v>1</v>
      </c>
    </row>
    <row r="10554" spans="1:6" x14ac:dyDescent="0.35">
      <c r="A10554" t="s">
        <v>10633</v>
      </c>
      <c r="B10554">
        <v>2008</v>
      </c>
      <c r="C10554" t="s">
        <v>55</v>
      </c>
      <c r="D10554" t="s">
        <v>73</v>
      </c>
      <c r="E10554" t="s">
        <v>76</v>
      </c>
      <c r="F10554">
        <v>1</v>
      </c>
    </row>
    <row r="10555" spans="1:6" x14ac:dyDescent="0.35">
      <c r="A10555" t="s">
        <v>10634</v>
      </c>
      <c r="B10555">
        <v>2008</v>
      </c>
      <c r="C10555" t="s">
        <v>55</v>
      </c>
      <c r="D10555" t="s">
        <v>73</v>
      </c>
      <c r="E10555" t="s">
        <v>76</v>
      </c>
      <c r="F10555">
        <v>1</v>
      </c>
    </row>
    <row r="10556" spans="1:6" x14ac:dyDescent="0.35">
      <c r="A10556" t="s">
        <v>10635</v>
      </c>
      <c r="B10556">
        <v>2008</v>
      </c>
      <c r="C10556" t="s">
        <v>55</v>
      </c>
      <c r="D10556" t="s">
        <v>117</v>
      </c>
      <c r="E10556" t="s">
        <v>76</v>
      </c>
      <c r="F10556">
        <v>0</v>
      </c>
    </row>
    <row r="10557" spans="1:6" x14ac:dyDescent="0.35">
      <c r="A10557" t="s">
        <v>10636</v>
      </c>
      <c r="B10557">
        <v>2008</v>
      </c>
      <c r="C10557" t="s">
        <v>56</v>
      </c>
      <c r="D10557" t="s">
        <v>73</v>
      </c>
      <c r="E10557" t="s">
        <v>76</v>
      </c>
      <c r="F10557">
        <v>1</v>
      </c>
    </row>
    <row r="10558" spans="1:6" x14ac:dyDescent="0.35">
      <c r="A10558" t="s">
        <v>10637</v>
      </c>
      <c r="B10558">
        <v>2008</v>
      </c>
      <c r="C10558" t="s">
        <v>54</v>
      </c>
      <c r="D10558" t="s">
        <v>73</v>
      </c>
      <c r="E10558" t="s">
        <v>76</v>
      </c>
      <c r="F10558">
        <v>1</v>
      </c>
    </row>
    <row r="10559" spans="1:6" x14ac:dyDescent="0.35">
      <c r="A10559" t="s">
        <v>10638</v>
      </c>
      <c r="B10559">
        <v>2008</v>
      </c>
      <c r="C10559" t="s">
        <v>55</v>
      </c>
      <c r="D10559" t="s">
        <v>73</v>
      </c>
      <c r="E10559" t="s">
        <v>76</v>
      </c>
      <c r="F10559">
        <v>1</v>
      </c>
    </row>
    <row r="10560" spans="1:6" x14ac:dyDescent="0.35">
      <c r="A10560" t="s">
        <v>10639</v>
      </c>
      <c r="B10560">
        <v>2008</v>
      </c>
      <c r="C10560" t="s">
        <v>55</v>
      </c>
      <c r="D10560" t="s">
        <v>441</v>
      </c>
      <c r="E10560" t="s">
        <v>76</v>
      </c>
      <c r="F10560">
        <v>1</v>
      </c>
    </row>
    <row r="10561" spans="1:6" x14ac:dyDescent="0.35">
      <c r="A10561" t="s">
        <v>10640</v>
      </c>
      <c r="B10561">
        <v>2008</v>
      </c>
      <c r="C10561" t="s">
        <v>55</v>
      </c>
      <c r="D10561" t="s">
        <v>73</v>
      </c>
      <c r="E10561" t="s">
        <v>76</v>
      </c>
      <c r="F10561">
        <v>1</v>
      </c>
    </row>
    <row r="10562" spans="1:6" x14ac:dyDescent="0.35">
      <c r="A10562" t="s">
        <v>10641</v>
      </c>
      <c r="B10562">
        <v>2008</v>
      </c>
      <c r="C10562" t="s">
        <v>56</v>
      </c>
      <c r="D10562" t="s">
        <v>117</v>
      </c>
      <c r="E10562" t="s">
        <v>76</v>
      </c>
      <c r="F10562">
        <v>1</v>
      </c>
    </row>
    <row r="10563" spans="1:6" x14ac:dyDescent="0.35">
      <c r="A10563" t="s">
        <v>10642</v>
      </c>
      <c r="B10563">
        <v>2008</v>
      </c>
      <c r="C10563" t="s">
        <v>56</v>
      </c>
      <c r="D10563" t="s">
        <v>117</v>
      </c>
      <c r="E10563" t="s">
        <v>76</v>
      </c>
      <c r="F10563">
        <v>1</v>
      </c>
    </row>
    <row r="10564" spans="1:6" x14ac:dyDescent="0.35">
      <c r="A10564" t="s">
        <v>10643</v>
      </c>
      <c r="B10564">
        <v>2008</v>
      </c>
      <c r="C10564" t="s">
        <v>56</v>
      </c>
      <c r="D10564" t="s">
        <v>441</v>
      </c>
      <c r="E10564" t="s">
        <v>76</v>
      </c>
      <c r="F10564">
        <v>1</v>
      </c>
    </row>
    <row r="10565" spans="1:6" x14ac:dyDescent="0.35">
      <c r="A10565" t="s">
        <v>10644</v>
      </c>
      <c r="B10565">
        <v>2008</v>
      </c>
      <c r="C10565" t="s">
        <v>56</v>
      </c>
      <c r="D10565" t="s">
        <v>73</v>
      </c>
      <c r="E10565" t="s">
        <v>76</v>
      </c>
      <c r="F10565">
        <v>1</v>
      </c>
    </row>
    <row r="10566" spans="1:6" x14ac:dyDescent="0.35">
      <c r="A10566" t="s">
        <v>10645</v>
      </c>
      <c r="B10566">
        <v>2008</v>
      </c>
      <c r="C10566" t="s">
        <v>55</v>
      </c>
      <c r="D10566" t="s">
        <v>73</v>
      </c>
      <c r="E10566" t="s">
        <v>76</v>
      </c>
      <c r="F10566">
        <v>1</v>
      </c>
    </row>
    <row r="10567" spans="1:6" x14ac:dyDescent="0.35">
      <c r="A10567" t="s">
        <v>10646</v>
      </c>
      <c r="B10567">
        <v>2008</v>
      </c>
      <c r="C10567" t="s">
        <v>56</v>
      </c>
      <c r="D10567" t="s">
        <v>73</v>
      </c>
      <c r="E10567" t="s">
        <v>76</v>
      </c>
      <c r="F10567">
        <v>1</v>
      </c>
    </row>
    <row r="10568" spans="1:6" x14ac:dyDescent="0.35">
      <c r="A10568" t="s">
        <v>10647</v>
      </c>
      <c r="B10568">
        <v>2008</v>
      </c>
      <c r="C10568" t="s">
        <v>56</v>
      </c>
      <c r="D10568" t="s">
        <v>117</v>
      </c>
      <c r="E10568" t="s">
        <v>76</v>
      </c>
      <c r="F10568">
        <v>1</v>
      </c>
    </row>
    <row r="10569" spans="1:6" x14ac:dyDescent="0.35">
      <c r="A10569" t="s">
        <v>10648</v>
      </c>
      <c r="B10569">
        <v>2008</v>
      </c>
      <c r="C10569" t="s">
        <v>54</v>
      </c>
      <c r="D10569" t="s">
        <v>73</v>
      </c>
      <c r="E10569" t="s">
        <v>76</v>
      </c>
      <c r="F10569">
        <v>1</v>
      </c>
    </row>
    <row r="10570" spans="1:6" x14ac:dyDescent="0.35">
      <c r="A10570" t="s">
        <v>10649</v>
      </c>
      <c r="B10570">
        <v>2008</v>
      </c>
      <c r="C10570" t="s">
        <v>56</v>
      </c>
      <c r="D10570" t="s">
        <v>73</v>
      </c>
      <c r="E10570" t="s">
        <v>76</v>
      </c>
      <c r="F10570">
        <v>1</v>
      </c>
    </row>
    <row r="10571" spans="1:6" x14ac:dyDescent="0.35">
      <c r="A10571" t="s">
        <v>10650</v>
      </c>
      <c r="B10571">
        <v>2008</v>
      </c>
      <c r="C10571" t="s">
        <v>56</v>
      </c>
      <c r="D10571" t="s">
        <v>117</v>
      </c>
      <c r="E10571" t="s">
        <v>76</v>
      </c>
      <c r="F10571">
        <v>1</v>
      </c>
    </row>
    <row r="10572" spans="1:6" x14ac:dyDescent="0.35">
      <c r="A10572" t="s">
        <v>10651</v>
      </c>
      <c r="B10572">
        <v>2008</v>
      </c>
      <c r="C10572" t="s">
        <v>56</v>
      </c>
      <c r="D10572" t="s">
        <v>73</v>
      </c>
      <c r="E10572" t="s">
        <v>76</v>
      </c>
      <c r="F10572">
        <v>1</v>
      </c>
    </row>
    <row r="10573" spans="1:6" x14ac:dyDescent="0.35">
      <c r="A10573" t="s">
        <v>10652</v>
      </c>
      <c r="B10573">
        <v>2008</v>
      </c>
      <c r="C10573" t="s">
        <v>56</v>
      </c>
      <c r="D10573" t="s">
        <v>441</v>
      </c>
      <c r="E10573" t="s">
        <v>76</v>
      </c>
      <c r="F10573">
        <v>1</v>
      </c>
    </row>
    <row r="10574" spans="1:6" x14ac:dyDescent="0.35">
      <c r="A10574" t="s">
        <v>10653</v>
      </c>
      <c r="B10574">
        <v>2008</v>
      </c>
      <c r="C10574" t="s">
        <v>56</v>
      </c>
      <c r="D10574" t="s">
        <v>441</v>
      </c>
      <c r="E10574" t="s">
        <v>76</v>
      </c>
      <c r="F10574">
        <v>1</v>
      </c>
    </row>
    <row r="10575" spans="1:6" x14ac:dyDescent="0.35">
      <c r="A10575" t="s">
        <v>10654</v>
      </c>
      <c r="B10575">
        <v>2008</v>
      </c>
      <c r="C10575" t="s">
        <v>54</v>
      </c>
      <c r="D10575" t="s">
        <v>73</v>
      </c>
      <c r="E10575" t="s">
        <v>406</v>
      </c>
      <c r="F10575">
        <v>1</v>
      </c>
    </row>
    <row r="10576" spans="1:6" x14ac:dyDescent="0.35">
      <c r="A10576" t="s">
        <v>10655</v>
      </c>
      <c r="B10576">
        <v>2008</v>
      </c>
      <c r="C10576" t="s">
        <v>54</v>
      </c>
      <c r="D10576" t="s">
        <v>73</v>
      </c>
      <c r="E10576" t="s">
        <v>406</v>
      </c>
      <c r="F10576">
        <v>1</v>
      </c>
    </row>
    <row r="10577" spans="1:6" x14ac:dyDescent="0.35">
      <c r="A10577" t="s">
        <v>10656</v>
      </c>
      <c r="B10577">
        <v>2008</v>
      </c>
      <c r="C10577" t="s">
        <v>54</v>
      </c>
      <c r="D10577" t="s">
        <v>73</v>
      </c>
      <c r="E10577" t="s">
        <v>406</v>
      </c>
      <c r="F10577">
        <v>1</v>
      </c>
    </row>
    <row r="10578" spans="1:6" x14ac:dyDescent="0.35">
      <c r="A10578" t="s">
        <v>10657</v>
      </c>
      <c r="B10578">
        <v>2008</v>
      </c>
      <c r="C10578" t="s">
        <v>55</v>
      </c>
      <c r="D10578" t="s">
        <v>73</v>
      </c>
      <c r="E10578" t="s">
        <v>406</v>
      </c>
      <c r="F10578">
        <v>1</v>
      </c>
    </row>
    <row r="10579" spans="1:6" x14ac:dyDescent="0.35">
      <c r="A10579" t="s">
        <v>10658</v>
      </c>
      <c r="B10579">
        <v>2008</v>
      </c>
      <c r="C10579" t="s">
        <v>54</v>
      </c>
      <c r="D10579" t="s">
        <v>73</v>
      </c>
      <c r="E10579" t="s">
        <v>406</v>
      </c>
      <c r="F10579">
        <v>1</v>
      </c>
    </row>
    <row r="10580" spans="1:6" x14ac:dyDescent="0.35">
      <c r="A10580" t="s">
        <v>10659</v>
      </c>
      <c r="B10580">
        <v>2008</v>
      </c>
      <c r="C10580" t="s">
        <v>54</v>
      </c>
      <c r="D10580" t="s">
        <v>73</v>
      </c>
      <c r="E10580" t="s">
        <v>406</v>
      </c>
      <c r="F10580">
        <v>1</v>
      </c>
    </row>
    <row r="10581" spans="1:6" x14ac:dyDescent="0.35">
      <c r="A10581" t="s">
        <v>10660</v>
      </c>
      <c r="B10581">
        <v>2008</v>
      </c>
      <c r="C10581" t="s">
        <v>56</v>
      </c>
      <c r="D10581" t="s">
        <v>73</v>
      </c>
      <c r="E10581" t="s">
        <v>406</v>
      </c>
      <c r="F10581">
        <v>1</v>
      </c>
    </row>
    <row r="10582" spans="1:6" x14ac:dyDescent="0.35">
      <c r="A10582" t="s">
        <v>10661</v>
      </c>
      <c r="B10582">
        <v>2008</v>
      </c>
      <c r="C10582" t="s">
        <v>56</v>
      </c>
      <c r="D10582" t="s">
        <v>73</v>
      </c>
      <c r="E10582" t="s">
        <v>406</v>
      </c>
      <c r="F10582">
        <v>1</v>
      </c>
    </row>
    <row r="10583" spans="1:6" x14ac:dyDescent="0.35">
      <c r="A10583" t="s">
        <v>10662</v>
      </c>
      <c r="B10583">
        <v>2008</v>
      </c>
      <c r="C10583" t="s">
        <v>56</v>
      </c>
      <c r="D10583" t="s">
        <v>117</v>
      </c>
      <c r="E10583" t="s">
        <v>406</v>
      </c>
      <c r="F10583">
        <v>1</v>
      </c>
    </row>
    <row r="10584" spans="1:6" x14ac:dyDescent="0.35">
      <c r="A10584" t="s">
        <v>10663</v>
      </c>
      <c r="B10584">
        <v>2008</v>
      </c>
      <c r="C10584" t="s">
        <v>56</v>
      </c>
      <c r="D10584" t="s">
        <v>117</v>
      </c>
      <c r="E10584" t="s">
        <v>406</v>
      </c>
      <c r="F10584">
        <v>1</v>
      </c>
    </row>
    <row r="10585" spans="1:6" x14ac:dyDescent="0.35">
      <c r="A10585" t="s">
        <v>10664</v>
      </c>
      <c r="B10585">
        <v>2008</v>
      </c>
      <c r="C10585" t="s">
        <v>55</v>
      </c>
      <c r="D10585" t="s">
        <v>73</v>
      </c>
      <c r="E10585" t="s">
        <v>406</v>
      </c>
      <c r="F10585">
        <v>1</v>
      </c>
    </row>
    <row r="10586" spans="1:6" x14ac:dyDescent="0.35">
      <c r="A10586" t="s">
        <v>10665</v>
      </c>
      <c r="B10586">
        <v>2008</v>
      </c>
      <c r="C10586" t="s">
        <v>55</v>
      </c>
      <c r="D10586" t="s">
        <v>73</v>
      </c>
      <c r="E10586" t="s">
        <v>406</v>
      </c>
      <c r="F10586">
        <v>1</v>
      </c>
    </row>
    <row r="10587" spans="1:6" x14ac:dyDescent="0.35">
      <c r="A10587" t="s">
        <v>10666</v>
      </c>
      <c r="B10587">
        <v>2008</v>
      </c>
      <c r="C10587" t="s">
        <v>55</v>
      </c>
      <c r="D10587" t="s">
        <v>73</v>
      </c>
      <c r="E10587" t="s">
        <v>406</v>
      </c>
      <c r="F10587">
        <v>1</v>
      </c>
    </row>
    <row r="10588" spans="1:6" x14ac:dyDescent="0.35">
      <c r="A10588" t="s">
        <v>10667</v>
      </c>
      <c r="B10588">
        <v>2008</v>
      </c>
      <c r="C10588" t="s">
        <v>55</v>
      </c>
      <c r="D10588" t="s">
        <v>441</v>
      </c>
      <c r="E10588" t="s">
        <v>406</v>
      </c>
      <c r="F10588">
        <v>1</v>
      </c>
    </row>
    <row r="10589" spans="1:6" x14ac:dyDescent="0.35">
      <c r="A10589" t="s">
        <v>10668</v>
      </c>
      <c r="B10589">
        <v>2008</v>
      </c>
      <c r="C10589" t="s">
        <v>55</v>
      </c>
      <c r="D10589" t="s">
        <v>441</v>
      </c>
      <c r="E10589" t="s">
        <v>406</v>
      </c>
      <c r="F10589">
        <v>1</v>
      </c>
    </row>
    <row r="10590" spans="1:6" x14ac:dyDescent="0.35">
      <c r="A10590" t="s">
        <v>10669</v>
      </c>
      <c r="B10590">
        <v>2008</v>
      </c>
      <c r="C10590" t="s">
        <v>56</v>
      </c>
      <c r="D10590" t="s">
        <v>441</v>
      </c>
      <c r="E10590" t="s">
        <v>406</v>
      </c>
      <c r="F10590">
        <v>1</v>
      </c>
    </row>
    <row r="10591" spans="1:6" x14ac:dyDescent="0.35">
      <c r="A10591" t="s">
        <v>10670</v>
      </c>
      <c r="B10591">
        <v>2008</v>
      </c>
      <c r="C10591" t="s">
        <v>56</v>
      </c>
      <c r="D10591" t="s">
        <v>73</v>
      </c>
      <c r="E10591" t="s">
        <v>406</v>
      </c>
      <c r="F10591">
        <v>1</v>
      </c>
    </row>
    <row r="10592" spans="1:6" x14ac:dyDescent="0.35">
      <c r="A10592" t="s">
        <v>10671</v>
      </c>
      <c r="B10592">
        <v>2008</v>
      </c>
      <c r="C10592" t="s">
        <v>54</v>
      </c>
      <c r="D10592" t="s">
        <v>73</v>
      </c>
      <c r="E10592" t="s">
        <v>406</v>
      </c>
      <c r="F10592">
        <v>1</v>
      </c>
    </row>
    <row r="10593" spans="1:6" x14ac:dyDescent="0.35">
      <c r="A10593" t="s">
        <v>10672</v>
      </c>
      <c r="B10593">
        <v>2008</v>
      </c>
      <c r="C10593" t="s">
        <v>54</v>
      </c>
      <c r="D10593" t="s">
        <v>73</v>
      </c>
      <c r="E10593" t="s">
        <v>406</v>
      </c>
      <c r="F10593">
        <v>1</v>
      </c>
    </row>
    <row r="10594" spans="1:6" x14ac:dyDescent="0.35">
      <c r="A10594" t="s">
        <v>10673</v>
      </c>
      <c r="B10594">
        <v>2009</v>
      </c>
      <c r="C10594" t="s">
        <v>54</v>
      </c>
      <c r="D10594" t="s">
        <v>73</v>
      </c>
      <c r="E10594" t="s">
        <v>270</v>
      </c>
      <c r="F10594">
        <v>1</v>
      </c>
    </row>
    <row r="10595" spans="1:6" x14ac:dyDescent="0.35">
      <c r="A10595" t="s">
        <v>10674</v>
      </c>
      <c r="B10595">
        <v>2009</v>
      </c>
      <c r="C10595" t="s">
        <v>54</v>
      </c>
      <c r="D10595" t="s">
        <v>73</v>
      </c>
      <c r="E10595" t="s">
        <v>270</v>
      </c>
      <c r="F10595">
        <v>1</v>
      </c>
    </row>
    <row r="10596" spans="1:6" x14ac:dyDescent="0.35">
      <c r="A10596" t="s">
        <v>10675</v>
      </c>
      <c r="B10596">
        <v>2009</v>
      </c>
      <c r="C10596" t="s">
        <v>55</v>
      </c>
      <c r="D10596" t="s">
        <v>73</v>
      </c>
      <c r="E10596" t="s">
        <v>270</v>
      </c>
      <c r="F10596">
        <v>1</v>
      </c>
    </row>
    <row r="10597" spans="1:6" x14ac:dyDescent="0.35">
      <c r="A10597" t="s">
        <v>10676</v>
      </c>
      <c r="B10597">
        <v>2009</v>
      </c>
      <c r="C10597" t="s">
        <v>54</v>
      </c>
      <c r="D10597" t="s">
        <v>73</v>
      </c>
      <c r="E10597" t="s">
        <v>270</v>
      </c>
      <c r="F10597">
        <v>1</v>
      </c>
    </row>
    <row r="10598" spans="1:6" x14ac:dyDescent="0.35">
      <c r="A10598" t="s">
        <v>10677</v>
      </c>
      <c r="B10598">
        <v>2009</v>
      </c>
      <c r="C10598" t="s">
        <v>54</v>
      </c>
      <c r="D10598" t="s">
        <v>73</v>
      </c>
      <c r="E10598" t="s">
        <v>270</v>
      </c>
      <c r="F10598">
        <v>1</v>
      </c>
    </row>
    <row r="10599" spans="1:6" x14ac:dyDescent="0.35">
      <c r="A10599" t="s">
        <v>10678</v>
      </c>
      <c r="B10599">
        <v>2009</v>
      </c>
      <c r="C10599" t="s">
        <v>54</v>
      </c>
      <c r="D10599" t="s">
        <v>73</v>
      </c>
      <c r="E10599" t="s">
        <v>270</v>
      </c>
      <c r="F10599">
        <v>1</v>
      </c>
    </row>
    <row r="10600" spans="1:6" x14ac:dyDescent="0.35">
      <c r="A10600" t="s">
        <v>10679</v>
      </c>
      <c r="B10600">
        <v>2009</v>
      </c>
      <c r="C10600" t="s">
        <v>56</v>
      </c>
      <c r="D10600" t="s">
        <v>73</v>
      </c>
      <c r="E10600" t="s">
        <v>270</v>
      </c>
      <c r="F10600">
        <v>1</v>
      </c>
    </row>
    <row r="10601" spans="1:6" x14ac:dyDescent="0.35">
      <c r="A10601" t="s">
        <v>10680</v>
      </c>
      <c r="B10601">
        <v>2009</v>
      </c>
      <c r="C10601" t="s">
        <v>56</v>
      </c>
      <c r="D10601" t="s">
        <v>441</v>
      </c>
      <c r="E10601" t="s">
        <v>270</v>
      </c>
      <c r="F10601">
        <v>1</v>
      </c>
    </row>
    <row r="10602" spans="1:6" x14ac:dyDescent="0.35">
      <c r="A10602" t="s">
        <v>10681</v>
      </c>
      <c r="B10602">
        <v>2009</v>
      </c>
      <c r="C10602" t="s">
        <v>56</v>
      </c>
      <c r="D10602" t="s">
        <v>441</v>
      </c>
      <c r="E10602" t="s">
        <v>270</v>
      </c>
      <c r="F10602">
        <v>1</v>
      </c>
    </row>
    <row r="10603" spans="1:6" x14ac:dyDescent="0.35">
      <c r="A10603" t="s">
        <v>10682</v>
      </c>
      <c r="B10603">
        <v>2009</v>
      </c>
      <c r="C10603" t="s">
        <v>54</v>
      </c>
      <c r="D10603" t="s">
        <v>73</v>
      </c>
      <c r="E10603" t="s">
        <v>270</v>
      </c>
      <c r="F10603">
        <v>1</v>
      </c>
    </row>
    <row r="10604" spans="1:6" x14ac:dyDescent="0.35">
      <c r="A10604" t="s">
        <v>10683</v>
      </c>
      <c r="B10604">
        <v>2009</v>
      </c>
      <c r="C10604" t="s">
        <v>56</v>
      </c>
      <c r="D10604" t="s">
        <v>73</v>
      </c>
      <c r="E10604" t="s">
        <v>74</v>
      </c>
      <c r="F10604">
        <v>1</v>
      </c>
    </row>
    <row r="10605" spans="1:6" x14ac:dyDescent="0.35">
      <c r="A10605" t="s">
        <v>10684</v>
      </c>
      <c r="B10605">
        <v>2009</v>
      </c>
      <c r="C10605" t="s">
        <v>54</v>
      </c>
      <c r="D10605" t="s">
        <v>73</v>
      </c>
      <c r="E10605" t="s">
        <v>74</v>
      </c>
      <c r="F10605">
        <v>1</v>
      </c>
    </row>
    <row r="10606" spans="1:6" x14ac:dyDescent="0.35">
      <c r="A10606" t="s">
        <v>10685</v>
      </c>
      <c r="B10606">
        <v>2009</v>
      </c>
      <c r="C10606" t="s">
        <v>55</v>
      </c>
      <c r="D10606" t="s">
        <v>73</v>
      </c>
      <c r="E10606" t="s">
        <v>74</v>
      </c>
      <c r="F10606">
        <v>1</v>
      </c>
    </row>
    <row r="10607" spans="1:6" x14ac:dyDescent="0.35">
      <c r="A10607" t="s">
        <v>10686</v>
      </c>
      <c r="B10607">
        <v>2009</v>
      </c>
      <c r="C10607" t="s">
        <v>54</v>
      </c>
      <c r="D10607" t="s">
        <v>73</v>
      </c>
      <c r="E10607" t="s">
        <v>74</v>
      </c>
      <c r="F10607">
        <v>1</v>
      </c>
    </row>
    <row r="10608" spans="1:6" x14ac:dyDescent="0.35">
      <c r="A10608" t="s">
        <v>10687</v>
      </c>
      <c r="B10608">
        <v>2009</v>
      </c>
      <c r="C10608" t="s">
        <v>55</v>
      </c>
      <c r="D10608" t="s">
        <v>117</v>
      </c>
      <c r="E10608" t="s">
        <v>74</v>
      </c>
      <c r="F10608">
        <v>0</v>
      </c>
    </row>
    <row r="10609" spans="1:6" x14ac:dyDescent="0.35">
      <c r="A10609" t="s">
        <v>10688</v>
      </c>
      <c r="B10609">
        <v>2009</v>
      </c>
      <c r="C10609" t="s">
        <v>54</v>
      </c>
      <c r="D10609" t="s">
        <v>117</v>
      </c>
      <c r="E10609" t="s">
        <v>74</v>
      </c>
      <c r="F10609">
        <v>0</v>
      </c>
    </row>
    <row r="10610" spans="1:6" x14ac:dyDescent="0.35">
      <c r="A10610" t="s">
        <v>10689</v>
      </c>
      <c r="B10610">
        <v>2009</v>
      </c>
      <c r="C10610" t="s">
        <v>56</v>
      </c>
      <c r="D10610" t="s">
        <v>441</v>
      </c>
      <c r="E10610" t="s">
        <v>74</v>
      </c>
      <c r="F10610">
        <v>1</v>
      </c>
    </row>
    <row r="10611" spans="1:6" x14ac:dyDescent="0.35">
      <c r="A10611" t="s">
        <v>10690</v>
      </c>
      <c r="B10611">
        <v>2009</v>
      </c>
      <c r="C10611" t="s">
        <v>56</v>
      </c>
      <c r="D10611" t="s">
        <v>117</v>
      </c>
      <c r="E10611" t="s">
        <v>74</v>
      </c>
      <c r="F10611">
        <v>1</v>
      </c>
    </row>
    <row r="10612" spans="1:6" x14ac:dyDescent="0.35">
      <c r="A10612" t="s">
        <v>10691</v>
      </c>
      <c r="B10612">
        <v>2009</v>
      </c>
      <c r="C10612" t="s">
        <v>56</v>
      </c>
      <c r="D10612" t="s">
        <v>117</v>
      </c>
      <c r="E10612" t="s">
        <v>74</v>
      </c>
      <c r="F10612">
        <v>1</v>
      </c>
    </row>
    <row r="10613" spans="1:6" x14ac:dyDescent="0.35">
      <c r="A10613" t="s">
        <v>10692</v>
      </c>
      <c r="B10613">
        <v>2009</v>
      </c>
      <c r="C10613" t="s">
        <v>56</v>
      </c>
      <c r="D10613" t="s">
        <v>441</v>
      </c>
      <c r="E10613" t="s">
        <v>74</v>
      </c>
      <c r="F10613">
        <v>1</v>
      </c>
    </row>
    <row r="10614" spans="1:6" x14ac:dyDescent="0.35">
      <c r="A10614" t="s">
        <v>10693</v>
      </c>
      <c r="B10614">
        <v>2009</v>
      </c>
      <c r="C10614" t="s">
        <v>56</v>
      </c>
      <c r="D10614" t="s">
        <v>441</v>
      </c>
      <c r="E10614" t="s">
        <v>74</v>
      </c>
      <c r="F10614">
        <v>1</v>
      </c>
    </row>
    <row r="10615" spans="1:6" x14ac:dyDescent="0.35">
      <c r="A10615" t="s">
        <v>10694</v>
      </c>
      <c r="B10615">
        <v>2009</v>
      </c>
      <c r="C10615" t="s">
        <v>56</v>
      </c>
      <c r="D10615" t="s">
        <v>441</v>
      </c>
      <c r="E10615" t="s">
        <v>74</v>
      </c>
      <c r="F10615">
        <v>1</v>
      </c>
    </row>
    <row r="10616" spans="1:6" x14ac:dyDescent="0.35">
      <c r="A10616" t="s">
        <v>10695</v>
      </c>
      <c r="B10616">
        <v>2009</v>
      </c>
      <c r="C10616" t="s">
        <v>56</v>
      </c>
      <c r="D10616" t="s">
        <v>441</v>
      </c>
      <c r="E10616" t="s">
        <v>74</v>
      </c>
      <c r="F10616">
        <v>1</v>
      </c>
    </row>
    <row r="10617" spans="1:6" x14ac:dyDescent="0.35">
      <c r="A10617" t="s">
        <v>10696</v>
      </c>
      <c r="B10617">
        <v>2009</v>
      </c>
      <c r="C10617" t="s">
        <v>56</v>
      </c>
      <c r="D10617" t="s">
        <v>441</v>
      </c>
      <c r="E10617" t="s">
        <v>74</v>
      </c>
      <c r="F10617">
        <v>1</v>
      </c>
    </row>
    <row r="10618" spans="1:6" x14ac:dyDescent="0.35">
      <c r="A10618" t="s">
        <v>10697</v>
      </c>
      <c r="B10618">
        <v>2009</v>
      </c>
      <c r="C10618" t="s">
        <v>56</v>
      </c>
      <c r="D10618" t="s">
        <v>441</v>
      </c>
      <c r="E10618" t="s">
        <v>74</v>
      </c>
      <c r="F10618">
        <v>1</v>
      </c>
    </row>
    <row r="10619" spans="1:6" x14ac:dyDescent="0.35">
      <c r="A10619" t="s">
        <v>10698</v>
      </c>
      <c r="B10619">
        <v>2009</v>
      </c>
      <c r="C10619" t="s">
        <v>56</v>
      </c>
      <c r="D10619" t="s">
        <v>441</v>
      </c>
      <c r="E10619" t="s">
        <v>74</v>
      </c>
      <c r="F10619">
        <v>1</v>
      </c>
    </row>
    <row r="10620" spans="1:6" x14ac:dyDescent="0.35">
      <c r="A10620" t="s">
        <v>10699</v>
      </c>
      <c r="B10620">
        <v>2009</v>
      </c>
      <c r="C10620" t="s">
        <v>56</v>
      </c>
      <c r="D10620" t="s">
        <v>73</v>
      </c>
      <c r="E10620" t="s">
        <v>406</v>
      </c>
      <c r="F10620">
        <v>1</v>
      </c>
    </row>
    <row r="10621" spans="1:6" x14ac:dyDescent="0.35">
      <c r="A10621" t="s">
        <v>10700</v>
      </c>
      <c r="B10621">
        <v>2009</v>
      </c>
      <c r="C10621" t="s">
        <v>56</v>
      </c>
      <c r="D10621" t="s">
        <v>73</v>
      </c>
      <c r="E10621" t="s">
        <v>406</v>
      </c>
      <c r="F10621">
        <v>1</v>
      </c>
    </row>
    <row r="10622" spans="1:6" x14ac:dyDescent="0.35">
      <c r="A10622" t="s">
        <v>10701</v>
      </c>
      <c r="B10622">
        <v>2009</v>
      </c>
      <c r="C10622" t="s">
        <v>56</v>
      </c>
      <c r="D10622" t="s">
        <v>73</v>
      </c>
      <c r="E10622" t="s">
        <v>406</v>
      </c>
      <c r="F10622">
        <v>1</v>
      </c>
    </row>
    <row r="10623" spans="1:6" x14ac:dyDescent="0.35">
      <c r="A10623" t="s">
        <v>10702</v>
      </c>
      <c r="B10623">
        <v>2009</v>
      </c>
      <c r="C10623" t="s">
        <v>56</v>
      </c>
      <c r="D10623" t="s">
        <v>73</v>
      </c>
      <c r="E10623" t="s">
        <v>406</v>
      </c>
      <c r="F10623">
        <v>1</v>
      </c>
    </row>
    <row r="10624" spans="1:6" x14ac:dyDescent="0.35">
      <c r="A10624" t="s">
        <v>10703</v>
      </c>
      <c r="B10624">
        <v>2009</v>
      </c>
      <c r="C10624" t="s">
        <v>56</v>
      </c>
      <c r="D10624" t="s">
        <v>441</v>
      </c>
      <c r="E10624" t="s">
        <v>74</v>
      </c>
      <c r="F10624">
        <v>1</v>
      </c>
    </row>
    <row r="10625" spans="1:6" x14ac:dyDescent="0.35">
      <c r="A10625" t="s">
        <v>10704</v>
      </c>
      <c r="B10625">
        <v>2009</v>
      </c>
      <c r="C10625" t="s">
        <v>56</v>
      </c>
      <c r="D10625" t="s">
        <v>441</v>
      </c>
      <c r="E10625" t="s">
        <v>74</v>
      </c>
      <c r="F10625">
        <v>1</v>
      </c>
    </row>
    <row r="10626" spans="1:6" x14ac:dyDescent="0.35">
      <c r="A10626" t="s">
        <v>10705</v>
      </c>
      <c r="B10626">
        <v>2009</v>
      </c>
      <c r="C10626" t="s">
        <v>56</v>
      </c>
      <c r="D10626" t="s">
        <v>441</v>
      </c>
      <c r="E10626" t="s">
        <v>74</v>
      </c>
      <c r="F10626">
        <v>1</v>
      </c>
    </row>
    <row r="10627" spans="1:6" x14ac:dyDescent="0.35">
      <c r="A10627" t="s">
        <v>10706</v>
      </c>
      <c r="B10627">
        <v>2009</v>
      </c>
      <c r="C10627" t="s">
        <v>56</v>
      </c>
      <c r="D10627" t="s">
        <v>73</v>
      </c>
      <c r="E10627" t="s">
        <v>74</v>
      </c>
      <c r="F10627">
        <v>1</v>
      </c>
    </row>
    <row r="10628" spans="1:6" x14ac:dyDescent="0.35">
      <c r="A10628" t="s">
        <v>10707</v>
      </c>
      <c r="B10628">
        <v>2009</v>
      </c>
      <c r="C10628" t="s">
        <v>56</v>
      </c>
      <c r="D10628" t="s">
        <v>441</v>
      </c>
      <c r="E10628" t="s">
        <v>74</v>
      </c>
      <c r="F10628">
        <v>1</v>
      </c>
    </row>
    <row r="10629" spans="1:6" x14ac:dyDescent="0.35">
      <c r="A10629" t="s">
        <v>10708</v>
      </c>
      <c r="B10629">
        <v>2009</v>
      </c>
      <c r="C10629" t="s">
        <v>56</v>
      </c>
      <c r="D10629" t="s">
        <v>73</v>
      </c>
      <c r="E10629" t="s">
        <v>74</v>
      </c>
      <c r="F10629">
        <v>1</v>
      </c>
    </row>
    <row r="10630" spans="1:6" x14ac:dyDescent="0.35">
      <c r="A10630" t="s">
        <v>10709</v>
      </c>
      <c r="B10630">
        <v>2009</v>
      </c>
      <c r="C10630" t="s">
        <v>55</v>
      </c>
      <c r="D10630" t="s">
        <v>73</v>
      </c>
      <c r="E10630" t="s">
        <v>74</v>
      </c>
      <c r="F10630">
        <v>1</v>
      </c>
    </row>
    <row r="10631" spans="1:6" x14ac:dyDescent="0.35">
      <c r="A10631" t="s">
        <v>10710</v>
      </c>
      <c r="B10631">
        <v>2009</v>
      </c>
      <c r="C10631" t="s">
        <v>56</v>
      </c>
      <c r="D10631" t="s">
        <v>441</v>
      </c>
      <c r="E10631" t="s">
        <v>74</v>
      </c>
      <c r="F10631">
        <v>1</v>
      </c>
    </row>
    <row r="10632" spans="1:6" x14ac:dyDescent="0.35">
      <c r="A10632" t="s">
        <v>10711</v>
      </c>
      <c r="B10632">
        <v>2009</v>
      </c>
      <c r="C10632" t="s">
        <v>56</v>
      </c>
      <c r="D10632" t="s">
        <v>441</v>
      </c>
      <c r="E10632" t="s">
        <v>74</v>
      </c>
      <c r="F10632">
        <v>1</v>
      </c>
    </row>
    <row r="10633" spans="1:6" x14ac:dyDescent="0.35">
      <c r="A10633" t="s">
        <v>10712</v>
      </c>
      <c r="B10633">
        <v>2009</v>
      </c>
      <c r="C10633" t="s">
        <v>54</v>
      </c>
      <c r="D10633" t="s">
        <v>73</v>
      </c>
      <c r="E10633" t="s">
        <v>74</v>
      </c>
      <c r="F10633">
        <v>1</v>
      </c>
    </row>
    <row r="10634" spans="1:6" x14ac:dyDescent="0.35">
      <c r="A10634" t="s">
        <v>10713</v>
      </c>
      <c r="B10634">
        <v>2009</v>
      </c>
      <c r="C10634" t="s">
        <v>54</v>
      </c>
      <c r="D10634" t="s">
        <v>73</v>
      </c>
      <c r="E10634" t="s">
        <v>74</v>
      </c>
      <c r="F10634">
        <v>1</v>
      </c>
    </row>
    <row r="10635" spans="1:6" x14ac:dyDescent="0.35">
      <c r="A10635" t="s">
        <v>10714</v>
      </c>
      <c r="B10635">
        <v>2009</v>
      </c>
      <c r="C10635" t="s">
        <v>56</v>
      </c>
      <c r="D10635" t="s">
        <v>441</v>
      </c>
      <c r="E10635" t="s">
        <v>406</v>
      </c>
      <c r="F10635">
        <v>1</v>
      </c>
    </row>
    <row r="10636" spans="1:6" x14ac:dyDescent="0.35">
      <c r="A10636" t="s">
        <v>10715</v>
      </c>
      <c r="B10636">
        <v>2009</v>
      </c>
      <c r="C10636" t="s">
        <v>56</v>
      </c>
      <c r="D10636" t="s">
        <v>441</v>
      </c>
      <c r="E10636" t="s">
        <v>406</v>
      </c>
      <c r="F10636">
        <v>1</v>
      </c>
    </row>
    <row r="10637" spans="1:6" x14ac:dyDescent="0.35">
      <c r="A10637" t="s">
        <v>10716</v>
      </c>
      <c r="B10637">
        <v>2009</v>
      </c>
      <c r="C10637" t="s">
        <v>55</v>
      </c>
      <c r="D10637" t="s">
        <v>441</v>
      </c>
      <c r="E10637" t="s">
        <v>406</v>
      </c>
      <c r="F10637">
        <v>1</v>
      </c>
    </row>
    <row r="10638" spans="1:6" x14ac:dyDescent="0.35">
      <c r="A10638" t="s">
        <v>10717</v>
      </c>
      <c r="B10638">
        <v>2009</v>
      </c>
      <c r="C10638" t="s">
        <v>56</v>
      </c>
      <c r="D10638" t="s">
        <v>441</v>
      </c>
      <c r="E10638" t="s">
        <v>74</v>
      </c>
      <c r="F10638">
        <v>1</v>
      </c>
    </row>
    <row r="10639" spans="1:6" x14ac:dyDescent="0.35">
      <c r="A10639" t="s">
        <v>10718</v>
      </c>
      <c r="B10639">
        <v>2009</v>
      </c>
      <c r="C10639" t="s">
        <v>56</v>
      </c>
      <c r="D10639" t="s">
        <v>73</v>
      </c>
      <c r="E10639" t="s">
        <v>74</v>
      </c>
      <c r="F10639">
        <v>1</v>
      </c>
    </row>
    <row r="10640" spans="1:6" x14ac:dyDescent="0.35">
      <c r="A10640" t="s">
        <v>10719</v>
      </c>
      <c r="B10640">
        <v>2009</v>
      </c>
      <c r="C10640" t="s">
        <v>56</v>
      </c>
      <c r="D10640" t="s">
        <v>117</v>
      </c>
      <c r="E10640" t="s">
        <v>74</v>
      </c>
      <c r="F10640">
        <v>1</v>
      </c>
    </row>
    <row r="10641" spans="1:6" x14ac:dyDescent="0.35">
      <c r="A10641" t="s">
        <v>10720</v>
      </c>
      <c r="B10641">
        <v>2009</v>
      </c>
      <c r="C10641" t="s">
        <v>56</v>
      </c>
      <c r="D10641" t="s">
        <v>441</v>
      </c>
      <c r="E10641" t="s">
        <v>74</v>
      </c>
      <c r="F10641">
        <v>1</v>
      </c>
    </row>
    <row r="10642" spans="1:6" x14ac:dyDescent="0.35">
      <c r="A10642" t="s">
        <v>10721</v>
      </c>
      <c r="B10642">
        <v>2009</v>
      </c>
      <c r="C10642" t="s">
        <v>56</v>
      </c>
      <c r="D10642" t="s">
        <v>441</v>
      </c>
      <c r="E10642" t="s">
        <v>74</v>
      </c>
      <c r="F10642">
        <v>1</v>
      </c>
    </row>
    <row r="10643" spans="1:6" x14ac:dyDescent="0.35">
      <c r="A10643" t="s">
        <v>10722</v>
      </c>
      <c r="B10643">
        <v>2009</v>
      </c>
      <c r="C10643" t="s">
        <v>55</v>
      </c>
      <c r="D10643" t="s">
        <v>73</v>
      </c>
      <c r="E10643" t="s">
        <v>406</v>
      </c>
      <c r="F10643">
        <v>1</v>
      </c>
    </row>
    <row r="10644" spans="1:6" x14ac:dyDescent="0.35">
      <c r="A10644" t="s">
        <v>10723</v>
      </c>
      <c r="B10644">
        <v>2009</v>
      </c>
      <c r="C10644" t="s">
        <v>55</v>
      </c>
      <c r="D10644" t="s">
        <v>73</v>
      </c>
      <c r="E10644" t="s">
        <v>74</v>
      </c>
      <c r="F10644">
        <v>1</v>
      </c>
    </row>
    <row r="10645" spans="1:6" x14ac:dyDescent="0.35">
      <c r="A10645" t="s">
        <v>10724</v>
      </c>
      <c r="B10645">
        <v>2009</v>
      </c>
      <c r="C10645" t="s">
        <v>55</v>
      </c>
      <c r="D10645" t="s">
        <v>441</v>
      </c>
      <c r="E10645" t="s">
        <v>74</v>
      </c>
      <c r="F10645">
        <v>1</v>
      </c>
    </row>
    <row r="10646" spans="1:6" x14ac:dyDescent="0.35">
      <c r="A10646" t="s">
        <v>10725</v>
      </c>
      <c r="B10646">
        <v>2009</v>
      </c>
      <c r="C10646" t="s">
        <v>55</v>
      </c>
      <c r="D10646" t="s">
        <v>441</v>
      </c>
      <c r="E10646" t="s">
        <v>74</v>
      </c>
      <c r="F10646">
        <v>1</v>
      </c>
    </row>
    <row r="10647" spans="1:6" x14ac:dyDescent="0.35">
      <c r="A10647" t="s">
        <v>10726</v>
      </c>
      <c r="B10647">
        <v>2009</v>
      </c>
      <c r="C10647" t="s">
        <v>55</v>
      </c>
      <c r="D10647" t="s">
        <v>73</v>
      </c>
      <c r="E10647" t="s">
        <v>74</v>
      </c>
      <c r="F10647">
        <v>1</v>
      </c>
    </row>
    <row r="10648" spans="1:6" x14ac:dyDescent="0.35">
      <c r="A10648" t="s">
        <v>10727</v>
      </c>
      <c r="B10648">
        <v>2009</v>
      </c>
      <c r="C10648" t="s">
        <v>55</v>
      </c>
      <c r="D10648" t="s">
        <v>441</v>
      </c>
      <c r="E10648" t="s">
        <v>74</v>
      </c>
      <c r="F10648">
        <v>1</v>
      </c>
    </row>
    <row r="10649" spans="1:6" x14ac:dyDescent="0.35">
      <c r="A10649" t="s">
        <v>10728</v>
      </c>
      <c r="B10649">
        <v>2009</v>
      </c>
      <c r="C10649" t="s">
        <v>54</v>
      </c>
      <c r="D10649" t="s">
        <v>73</v>
      </c>
      <c r="E10649" t="s">
        <v>74</v>
      </c>
      <c r="F10649">
        <v>1</v>
      </c>
    </row>
    <row r="10650" spans="1:6" x14ac:dyDescent="0.35">
      <c r="A10650" t="s">
        <v>10729</v>
      </c>
      <c r="B10650">
        <v>2009</v>
      </c>
      <c r="C10650" t="s">
        <v>55</v>
      </c>
      <c r="D10650" t="s">
        <v>441</v>
      </c>
      <c r="E10650" t="s">
        <v>74</v>
      </c>
      <c r="F10650">
        <v>1</v>
      </c>
    </row>
    <row r="10651" spans="1:6" x14ac:dyDescent="0.35">
      <c r="A10651" t="s">
        <v>10730</v>
      </c>
      <c r="B10651">
        <v>2009</v>
      </c>
      <c r="C10651" t="s">
        <v>55</v>
      </c>
      <c r="D10651" t="s">
        <v>441</v>
      </c>
      <c r="E10651" t="s">
        <v>74</v>
      </c>
      <c r="F10651">
        <v>1</v>
      </c>
    </row>
    <row r="10652" spans="1:6" x14ac:dyDescent="0.35">
      <c r="A10652" t="s">
        <v>10731</v>
      </c>
      <c r="B10652">
        <v>2009</v>
      </c>
      <c r="C10652" t="s">
        <v>55</v>
      </c>
      <c r="D10652" t="s">
        <v>441</v>
      </c>
      <c r="E10652" t="s">
        <v>74</v>
      </c>
      <c r="F10652">
        <v>1</v>
      </c>
    </row>
    <row r="10653" spans="1:6" x14ac:dyDescent="0.35">
      <c r="A10653" t="s">
        <v>10732</v>
      </c>
      <c r="B10653">
        <v>2009</v>
      </c>
      <c r="C10653" t="s">
        <v>55</v>
      </c>
      <c r="D10653" t="s">
        <v>73</v>
      </c>
      <c r="E10653" t="s">
        <v>74</v>
      </c>
      <c r="F10653">
        <v>1</v>
      </c>
    </row>
    <row r="10654" spans="1:6" x14ac:dyDescent="0.35">
      <c r="A10654" t="s">
        <v>10733</v>
      </c>
      <c r="B10654">
        <v>2009</v>
      </c>
      <c r="C10654" t="s">
        <v>56</v>
      </c>
      <c r="D10654" t="s">
        <v>73</v>
      </c>
      <c r="E10654" t="s">
        <v>74</v>
      </c>
      <c r="F10654">
        <v>1</v>
      </c>
    </row>
    <row r="10655" spans="1:6" x14ac:dyDescent="0.35">
      <c r="A10655" t="s">
        <v>10734</v>
      </c>
      <c r="B10655">
        <v>2009</v>
      </c>
      <c r="C10655" t="s">
        <v>56</v>
      </c>
      <c r="D10655" t="s">
        <v>73</v>
      </c>
      <c r="E10655" t="s">
        <v>74</v>
      </c>
      <c r="F10655">
        <v>1</v>
      </c>
    </row>
    <row r="10656" spans="1:6" x14ac:dyDescent="0.35">
      <c r="A10656" t="s">
        <v>10735</v>
      </c>
      <c r="B10656">
        <v>2009</v>
      </c>
      <c r="C10656" t="s">
        <v>56</v>
      </c>
      <c r="D10656" t="s">
        <v>73</v>
      </c>
      <c r="E10656" t="s">
        <v>74</v>
      </c>
      <c r="F10656">
        <v>1</v>
      </c>
    </row>
    <row r="10657" spans="1:6" x14ac:dyDescent="0.35">
      <c r="A10657" t="s">
        <v>10736</v>
      </c>
      <c r="B10657">
        <v>2009</v>
      </c>
      <c r="C10657" t="s">
        <v>56</v>
      </c>
      <c r="D10657" t="s">
        <v>73</v>
      </c>
      <c r="E10657" t="s">
        <v>74</v>
      </c>
      <c r="F10657">
        <v>1</v>
      </c>
    </row>
    <row r="10658" spans="1:6" x14ac:dyDescent="0.35">
      <c r="A10658" t="s">
        <v>10737</v>
      </c>
      <c r="B10658">
        <v>2009</v>
      </c>
      <c r="C10658" t="s">
        <v>56</v>
      </c>
      <c r="D10658" t="s">
        <v>441</v>
      </c>
      <c r="E10658" t="s">
        <v>74</v>
      </c>
      <c r="F10658">
        <v>1</v>
      </c>
    </row>
    <row r="10659" spans="1:6" x14ac:dyDescent="0.35">
      <c r="A10659" t="s">
        <v>10738</v>
      </c>
      <c r="B10659">
        <v>2009</v>
      </c>
      <c r="C10659" t="s">
        <v>56</v>
      </c>
      <c r="D10659" t="s">
        <v>73</v>
      </c>
      <c r="E10659" t="s">
        <v>74</v>
      </c>
      <c r="F10659">
        <v>1</v>
      </c>
    </row>
    <row r="10660" spans="1:6" x14ac:dyDescent="0.35">
      <c r="A10660" t="s">
        <v>10739</v>
      </c>
      <c r="B10660">
        <v>2009</v>
      </c>
      <c r="C10660" t="s">
        <v>56</v>
      </c>
      <c r="D10660" t="s">
        <v>117</v>
      </c>
      <c r="E10660" t="s">
        <v>74</v>
      </c>
      <c r="F10660">
        <v>1</v>
      </c>
    </row>
    <row r="10661" spans="1:6" x14ac:dyDescent="0.35">
      <c r="A10661" t="s">
        <v>10740</v>
      </c>
      <c r="B10661">
        <v>2009</v>
      </c>
      <c r="C10661" t="s">
        <v>55</v>
      </c>
      <c r="D10661" t="s">
        <v>73</v>
      </c>
      <c r="E10661" t="s">
        <v>484</v>
      </c>
      <c r="F10661">
        <v>1</v>
      </c>
    </row>
    <row r="10662" spans="1:6" x14ac:dyDescent="0.35">
      <c r="A10662" t="s">
        <v>10741</v>
      </c>
      <c r="B10662">
        <v>2009</v>
      </c>
      <c r="C10662" t="s">
        <v>54</v>
      </c>
      <c r="D10662" t="s">
        <v>73</v>
      </c>
      <c r="E10662" t="s">
        <v>484</v>
      </c>
      <c r="F10662">
        <v>1</v>
      </c>
    </row>
    <row r="10663" spans="1:6" x14ac:dyDescent="0.35">
      <c r="A10663" t="s">
        <v>10742</v>
      </c>
      <c r="B10663">
        <v>2009</v>
      </c>
      <c r="C10663" t="s">
        <v>55</v>
      </c>
      <c r="D10663" t="s">
        <v>441</v>
      </c>
      <c r="E10663" t="s">
        <v>484</v>
      </c>
      <c r="F10663">
        <v>1</v>
      </c>
    </row>
    <row r="10664" spans="1:6" x14ac:dyDescent="0.35">
      <c r="A10664" t="s">
        <v>10743</v>
      </c>
      <c r="B10664">
        <v>2009</v>
      </c>
      <c r="C10664" t="s">
        <v>56</v>
      </c>
      <c r="D10664" t="s">
        <v>117</v>
      </c>
      <c r="E10664" t="s">
        <v>484</v>
      </c>
      <c r="F10664">
        <v>1</v>
      </c>
    </row>
    <row r="10665" spans="1:6" x14ac:dyDescent="0.35">
      <c r="A10665" t="s">
        <v>10744</v>
      </c>
      <c r="B10665">
        <v>2009</v>
      </c>
      <c r="C10665" t="s">
        <v>56</v>
      </c>
      <c r="D10665" t="s">
        <v>441</v>
      </c>
      <c r="E10665" t="s">
        <v>484</v>
      </c>
      <c r="F10665">
        <v>1</v>
      </c>
    </row>
    <row r="10666" spans="1:6" x14ac:dyDescent="0.35">
      <c r="A10666" t="s">
        <v>10745</v>
      </c>
      <c r="B10666">
        <v>2009</v>
      </c>
      <c r="C10666" t="s">
        <v>56</v>
      </c>
      <c r="D10666" t="s">
        <v>117</v>
      </c>
      <c r="E10666" t="s">
        <v>484</v>
      </c>
      <c r="F10666">
        <v>1</v>
      </c>
    </row>
    <row r="10667" spans="1:6" x14ac:dyDescent="0.35">
      <c r="A10667" t="s">
        <v>10746</v>
      </c>
      <c r="B10667">
        <v>2009</v>
      </c>
      <c r="C10667" t="s">
        <v>56</v>
      </c>
      <c r="D10667" t="s">
        <v>441</v>
      </c>
      <c r="E10667" t="s">
        <v>484</v>
      </c>
      <c r="F10667">
        <v>1</v>
      </c>
    </row>
    <row r="10668" spans="1:6" x14ac:dyDescent="0.35">
      <c r="A10668" t="s">
        <v>10747</v>
      </c>
      <c r="B10668">
        <v>2009</v>
      </c>
      <c r="C10668" t="s">
        <v>56</v>
      </c>
      <c r="D10668" t="s">
        <v>73</v>
      </c>
      <c r="E10668" t="s">
        <v>484</v>
      </c>
      <c r="F10668">
        <v>1</v>
      </c>
    </row>
    <row r="10669" spans="1:6" x14ac:dyDescent="0.35">
      <c r="A10669" t="s">
        <v>10748</v>
      </c>
      <c r="B10669">
        <v>2009</v>
      </c>
      <c r="C10669" t="s">
        <v>56</v>
      </c>
      <c r="D10669" t="s">
        <v>73</v>
      </c>
      <c r="E10669" t="s">
        <v>484</v>
      </c>
      <c r="F10669">
        <v>1</v>
      </c>
    </row>
    <row r="10670" spans="1:6" x14ac:dyDescent="0.35">
      <c r="A10670" t="s">
        <v>10749</v>
      </c>
      <c r="B10670">
        <v>2009</v>
      </c>
      <c r="C10670" t="s">
        <v>56</v>
      </c>
      <c r="D10670" t="s">
        <v>73</v>
      </c>
      <c r="E10670" t="s">
        <v>484</v>
      </c>
      <c r="F10670">
        <v>1</v>
      </c>
    </row>
    <row r="10671" spans="1:6" x14ac:dyDescent="0.35">
      <c r="A10671" t="s">
        <v>10750</v>
      </c>
      <c r="B10671">
        <v>2009</v>
      </c>
      <c r="C10671" t="s">
        <v>56</v>
      </c>
      <c r="D10671" t="s">
        <v>441</v>
      </c>
      <c r="E10671" t="s">
        <v>484</v>
      </c>
      <c r="F10671">
        <v>1</v>
      </c>
    </row>
    <row r="10672" spans="1:6" x14ac:dyDescent="0.35">
      <c r="A10672" t="s">
        <v>10751</v>
      </c>
      <c r="B10672">
        <v>2009</v>
      </c>
      <c r="C10672" t="s">
        <v>55</v>
      </c>
      <c r="D10672" t="s">
        <v>73</v>
      </c>
      <c r="E10672" t="s">
        <v>484</v>
      </c>
      <c r="F10672">
        <v>1</v>
      </c>
    </row>
    <row r="10673" spans="1:6" x14ac:dyDescent="0.35">
      <c r="A10673" t="s">
        <v>10752</v>
      </c>
      <c r="B10673">
        <v>2009</v>
      </c>
      <c r="C10673" t="s">
        <v>55</v>
      </c>
      <c r="D10673" t="s">
        <v>73</v>
      </c>
      <c r="E10673" t="s">
        <v>484</v>
      </c>
      <c r="F10673">
        <v>1</v>
      </c>
    </row>
    <row r="10674" spans="1:6" x14ac:dyDescent="0.35">
      <c r="A10674" t="s">
        <v>10753</v>
      </c>
      <c r="B10674">
        <v>2009</v>
      </c>
      <c r="C10674" t="s">
        <v>55</v>
      </c>
      <c r="D10674" t="s">
        <v>441</v>
      </c>
      <c r="E10674" t="s">
        <v>484</v>
      </c>
      <c r="F10674">
        <v>1</v>
      </c>
    </row>
    <row r="10675" spans="1:6" x14ac:dyDescent="0.35">
      <c r="A10675" t="s">
        <v>10754</v>
      </c>
      <c r="B10675">
        <v>2009</v>
      </c>
      <c r="C10675" t="s">
        <v>55</v>
      </c>
      <c r="D10675" t="s">
        <v>117</v>
      </c>
      <c r="E10675" t="s">
        <v>484</v>
      </c>
      <c r="F10675">
        <v>0</v>
      </c>
    </row>
    <row r="10676" spans="1:6" x14ac:dyDescent="0.35">
      <c r="A10676" t="s">
        <v>10755</v>
      </c>
      <c r="B10676">
        <v>2009</v>
      </c>
      <c r="C10676" t="s">
        <v>56</v>
      </c>
      <c r="D10676" t="s">
        <v>73</v>
      </c>
      <c r="E10676" t="s">
        <v>484</v>
      </c>
      <c r="F10676">
        <v>1</v>
      </c>
    </row>
    <row r="10677" spans="1:6" x14ac:dyDescent="0.35">
      <c r="A10677" t="s">
        <v>10756</v>
      </c>
      <c r="B10677">
        <v>2009</v>
      </c>
      <c r="C10677" t="s">
        <v>56</v>
      </c>
      <c r="D10677" t="s">
        <v>73</v>
      </c>
      <c r="E10677" t="s">
        <v>484</v>
      </c>
      <c r="F10677">
        <v>1</v>
      </c>
    </row>
    <row r="10678" spans="1:6" x14ac:dyDescent="0.35">
      <c r="A10678" t="s">
        <v>10757</v>
      </c>
      <c r="B10678">
        <v>2009</v>
      </c>
      <c r="C10678" t="s">
        <v>55</v>
      </c>
      <c r="D10678" t="s">
        <v>73</v>
      </c>
      <c r="E10678" t="s">
        <v>74</v>
      </c>
      <c r="F10678">
        <v>1</v>
      </c>
    </row>
    <row r="10679" spans="1:6" x14ac:dyDescent="0.35">
      <c r="A10679" t="s">
        <v>10758</v>
      </c>
      <c r="B10679">
        <v>2009</v>
      </c>
      <c r="C10679" t="s">
        <v>56</v>
      </c>
      <c r="D10679" t="s">
        <v>73</v>
      </c>
      <c r="E10679" t="s">
        <v>74</v>
      </c>
      <c r="F10679">
        <v>1</v>
      </c>
    </row>
    <row r="10680" spans="1:6" x14ac:dyDescent="0.35">
      <c r="A10680" t="s">
        <v>10759</v>
      </c>
      <c r="B10680">
        <v>2009</v>
      </c>
      <c r="C10680" t="s">
        <v>56</v>
      </c>
      <c r="D10680" t="s">
        <v>73</v>
      </c>
      <c r="E10680" t="s">
        <v>74</v>
      </c>
      <c r="F10680">
        <v>1</v>
      </c>
    </row>
    <row r="10681" spans="1:6" x14ac:dyDescent="0.35">
      <c r="A10681" t="s">
        <v>10760</v>
      </c>
      <c r="B10681">
        <v>2009</v>
      </c>
      <c r="C10681" t="s">
        <v>56</v>
      </c>
      <c r="D10681" t="s">
        <v>73</v>
      </c>
      <c r="E10681" t="s">
        <v>74</v>
      </c>
      <c r="F10681">
        <v>1</v>
      </c>
    </row>
    <row r="10682" spans="1:6" x14ac:dyDescent="0.35">
      <c r="A10682" t="s">
        <v>10761</v>
      </c>
      <c r="B10682">
        <v>2009</v>
      </c>
      <c r="C10682" t="s">
        <v>56</v>
      </c>
      <c r="D10682" t="s">
        <v>73</v>
      </c>
      <c r="E10682" t="s">
        <v>74</v>
      </c>
      <c r="F10682">
        <v>1</v>
      </c>
    </row>
    <row r="10683" spans="1:6" x14ac:dyDescent="0.35">
      <c r="A10683" t="s">
        <v>10762</v>
      </c>
      <c r="B10683">
        <v>2009</v>
      </c>
      <c r="C10683" t="s">
        <v>54</v>
      </c>
      <c r="D10683" t="s">
        <v>73</v>
      </c>
      <c r="E10683" t="s">
        <v>74</v>
      </c>
      <c r="F10683">
        <v>1</v>
      </c>
    </row>
    <row r="10684" spans="1:6" x14ac:dyDescent="0.35">
      <c r="A10684" t="s">
        <v>10763</v>
      </c>
      <c r="B10684">
        <v>2009</v>
      </c>
      <c r="C10684" t="s">
        <v>56</v>
      </c>
      <c r="D10684" t="s">
        <v>117</v>
      </c>
      <c r="E10684" t="s">
        <v>74</v>
      </c>
      <c r="F10684">
        <v>1</v>
      </c>
    </row>
    <row r="10685" spans="1:6" x14ac:dyDescent="0.35">
      <c r="A10685" t="s">
        <v>10764</v>
      </c>
      <c r="B10685">
        <v>2009</v>
      </c>
      <c r="C10685" t="s">
        <v>56</v>
      </c>
      <c r="D10685" t="s">
        <v>441</v>
      </c>
      <c r="E10685" t="s">
        <v>74</v>
      </c>
      <c r="F10685">
        <v>1</v>
      </c>
    </row>
    <row r="10686" spans="1:6" x14ac:dyDescent="0.35">
      <c r="A10686" t="s">
        <v>10765</v>
      </c>
      <c r="B10686">
        <v>2009</v>
      </c>
      <c r="C10686" t="s">
        <v>56</v>
      </c>
      <c r="D10686" t="s">
        <v>73</v>
      </c>
      <c r="E10686" t="s">
        <v>74</v>
      </c>
      <c r="F10686">
        <v>1</v>
      </c>
    </row>
    <row r="10687" spans="1:6" x14ac:dyDescent="0.35">
      <c r="A10687" t="s">
        <v>10766</v>
      </c>
      <c r="B10687">
        <v>2009</v>
      </c>
      <c r="C10687" t="s">
        <v>56</v>
      </c>
      <c r="D10687" t="s">
        <v>441</v>
      </c>
      <c r="E10687" t="s">
        <v>74</v>
      </c>
      <c r="F10687">
        <v>1</v>
      </c>
    </row>
    <row r="10688" spans="1:6" x14ac:dyDescent="0.35">
      <c r="A10688" t="s">
        <v>10767</v>
      </c>
      <c r="B10688">
        <v>2009</v>
      </c>
      <c r="C10688" t="s">
        <v>56</v>
      </c>
      <c r="D10688" t="s">
        <v>441</v>
      </c>
      <c r="E10688" t="s">
        <v>74</v>
      </c>
      <c r="F10688">
        <v>1</v>
      </c>
    </row>
    <row r="10689" spans="1:6" x14ac:dyDescent="0.35">
      <c r="A10689" t="s">
        <v>10768</v>
      </c>
      <c r="B10689">
        <v>2009</v>
      </c>
      <c r="C10689" t="s">
        <v>56</v>
      </c>
      <c r="D10689" t="s">
        <v>441</v>
      </c>
      <c r="E10689" t="s">
        <v>74</v>
      </c>
      <c r="F10689">
        <v>1</v>
      </c>
    </row>
    <row r="10690" spans="1:6" x14ac:dyDescent="0.35">
      <c r="A10690" t="s">
        <v>10769</v>
      </c>
      <c r="B10690">
        <v>2009</v>
      </c>
      <c r="C10690" t="s">
        <v>56</v>
      </c>
      <c r="D10690" t="s">
        <v>441</v>
      </c>
      <c r="E10690" t="s">
        <v>74</v>
      </c>
      <c r="F10690">
        <v>1</v>
      </c>
    </row>
    <row r="10691" spans="1:6" x14ac:dyDescent="0.35">
      <c r="A10691" t="s">
        <v>10770</v>
      </c>
      <c r="B10691">
        <v>2009</v>
      </c>
      <c r="C10691" t="s">
        <v>56</v>
      </c>
      <c r="D10691" t="s">
        <v>117</v>
      </c>
      <c r="E10691" t="s">
        <v>74</v>
      </c>
      <c r="F10691">
        <v>1</v>
      </c>
    </row>
    <row r="10692" spans="1:6" x14ac:dyDescent="0.35">
      <c r="A10692" t="s">
        <v>10771</v>
      </c>
      <c r="B10692">
        <v>2009</v>
      </c>
      <c r="C10692" t="s">
        <v>56</v>
      </c>
      <c r="D10692" t="s">
        <v>117</v>
      </c>
      <c r="E10692" t="s">
        <v>74</v>
      </c>
      <c r="F10692">
        <v>1</v>
      </c>
    </row>
    <row r="10693" spans="1:6" x14ac:dyDescent="0.35">
      <c r="A10693" t="s">
        <v>10772</v>
      </c>
      <c r="B10693">
        <v>2009</v>
      </c>
      <c r="C10693" t="s">
        <v>56</v>
      </c>
      <c r="D10693" t="s">
        <v>117</v>
      </c>
      <c r="E10693" t="s">
        <v>74</v>
      </c>
      <c r="F10693">
        <v>1</v>
      </c>
    </row>
    <row r="10694" spans="1:6" x14ac:dyDescent="0.35">
      <c r="A10694" t="s">
        <v>10773</v>
      </c>
      <c r="B10694">
        <v>2009</v>
      </c>
      <c r="C10694" t="s">
        <v>56</v>
      </c>
      <c r="D10694" t="s">
        <v>117</v>
      </c>
      <c r="E10694" t="s">
        <v>74</v>
      </c>
      <c r="F10694">
        <v>1</v>
      </c>
    </row>
    <row r="10695" spans="1:6" x14ac:dyDescent="0.35">
      <c r="A10695" t="s">
        <v>10774</v>
      </c>
      <c r="B10695">
        <v>2009</v>
      </c>
      <c r="C10695" t="s">
        <v>56</v>
      </c>
      <c r="D10695" t="s">
        <v>441</v>
      </c>
      <c r="E10695" t="s">
        <v>74</v>
      </c>
      <c r="F10695">
        <v>1</v>
      </c>
    </row>
    <row r="10696" spans="1:6" x14ac:dyDescent="0.35">
      <c r="A10696" t="s">
        <v>10775</v>
      </c>
      <c r="B10696">
        <v>2009</v>
      </c>
      <c r="C10696" t="s">
        <v>56</v>
      </c>
      <c r="D10696" t="s">
        <v>441</v>
      </c>
      <c r="E10696" t="s">
        <v>74</v>
      </c>
      <c r="F10696">
        <v>1</v>
      </c>
    </row>
    <row r="10697" spans="1:6" x14ac:dyDescent="0.35">
      <c r="A10697" t="s">
        <v>10776</v>
      </c>
      <c r="B10697">
        <v>2009</v>
      </c>
      <c r="C10697" t="s">
        <v>56</v>
      </c>
      <c r="D10697" t="s">
        <v>441</v>
      </c>
      <c r="E10697" t="s">
        <v>74</v>
      </c>
      <c r="F10697">
        <v>1</v>
      </c>
    </row>
    <row r="10698" spans="1:6" x14ac:dyDescent="0.35">
      <c r="A10698" t="s">
        <v>10777</v>
      </c>
      <c r="B10698">
        <v>2009</v>
      </c>
      <c r="C10698" t="s">
        <v>56</v>
      </c>
      <c r="D10698" t="s">
        <v>441</v>
      </c>
      <c r="E10698" t="s">
        <v>74</v>
      </c>
      <c r="F10698">
        <v>1</v>
      </c>
    </row>
    <row r="10699" spans="1:6" x14ac:dyDescent="0.35">
      <c r="A10699" t="s">
        <v>10778</v>
      </c>
      <c r="B10699">
        <v>2009</v>
      </c>
      <c r="C10699" t="s">
        <v>56</v>
      </c>
      <c r="D10699" t="s">
        <v>441</v>
      </c>
      <c r="E10699" t="s">
        <v>74</v>
      </c>
      <c r="F10699">
        <v>1</v>
      </c>
    </row>
    <row r="10700" spans="1:6" x14ac:dyDescent="0.35">
      <c r="A10700" t="s">
        <v>10779</v>
      </c>
      <c r="B10700">
        <v>2009</v>
      </c>
      <c r="C10700" t="s">
        <v>56</v>
      </c>
      <c r="D10700" t="s">
        <v>441</v>
      </c>
      <c r="E10700" t="s">
        <v>74</v>
      </c>
      <c r="F10700">
        <v>1</v>
      </c>
    </row>
    <row r="10701" spans="1:6" x14ac:dyDescent="0.35">
      <c r="A10701" t="s">
        <v>10780</v>
      </c>
      <c r="B10701">
        <v>2009</v>
      </c>
      <c r="C10701" t="s">
        <v>56</v>
      </c>
      <c r="D10701" t="s">
        <v>441</v>
      </c>
      <c r="E10701" t="s">
        <v>74</v>
      </c>
      <c r="F10701">
        <v>1</v>
      </c>
    </row>
    <row r="10702" spans="1:6" x14ac:dyDescent="0.35">
      <c r="A10702" t="s">
        <v>10781</v>
      </c>
      <c r="B10702">
        <v>2009</v>
      </c>
      <c r="C10702" t="s">
        <v>56</v>
      </c>
      <c r="D10702" t="s">
        <v>441</v>
      </c>
      <c r="E10702" t="s">
        <v>74</v>
      </c>
      <c r="F10702">
        <v>1</v>
      </c>
    </row>
    <row r="10703" spans="1:6" x14ac:dyDescent="0.35">
      <c r="A10703" t="s">
        <v>10782</v>
      </c>
      <c r="B10703">
        <v>2009</v>
      </c>
      <c r="C10703" t="s">
        <v>56</v>
      </c>
      <c r="D10703" t="s">
        <v>73</v>
      </c>
      <c r="E10703" t="s">
        <v>74</v>
      </c>
      <c r="F10703">
        <v>1</v>
      </c>
    </row>
    <row r="10704" spans="1:6" x14ac:dyDescent="0.35">
      <c r="A10704" t="s">
        <v>10783</v>
      </c>
      <c r="B10704">
        <v>2009</v>
      </c>
      <c r="C10704" t="s">
        <v>56</v>
      </c>
      <c r="D10704" t="s">
        <v>441</v>
      </c>
      <c r="E10704" t="s">
        <v>74</v>
      </c>
      <c r="F10704">
        <v>1</v>
      </c>
    </row>
    <row r="10705" spans="1:6" x14ac:dyDescent="0.35">
      <c r="A10705" t="s">
        <v>10784</v>
      </c>
      <c r="B10705">
        <v>2009</v>
      </c>
      <c r="C10705" t="s">
        <v>56</v>
      </c>
      <c r="D10705" t="s">
        <v>73</v>
      </c>
      <c r="E10705" t="s">
        <v>74</v>
      </c>
      <c r="F10705">
        <v>1</v>
      </c>
    </row>
    <row r="10706" spans="1:6" x14ac:dyDescent="0.35">
      <c r="A10706" t="s">
        <v>10785</v>
      </c>
      <c r="B10706">
        <v>2009</v>
      </c>
      <c r="C10706" t="s">
        <v>56</v>
      </c>
      <c r="D10706" t="s">
        <v>441</v>
      </c>
      <c r="E10706" t="s">
        <v>74</v>
      </c>
      <c r="F10706">
        <v>1</v>
      </c>
    </row>
    <row r="10707" spans="1:6" x14ac:dyDescent="0.35">
      <c r="A10707" t="s">
        <v>10786</v>
      </c>
      <c r="B10707">
        <v>2009</v>
      </c>
      <c r="C10707" t="s">
        <v>56</v>
      </c>
      <c r="D10707" t="s">
        <v>117</v>
      </c>
      <c r="E10707" t="s">
        <v>74</v>
      </c>
      <c r="F10707">
        <v>1</v>
      </c>
    </row>
    <row r="10708" spans="1:6" x14ac:dyDescent="0.35">
      <c r="A10708" t="s">
        <v>10787</v>
      </c>
      <c r="B10708">
        <v>2009</v>
      </c>
      <c r="C10708" t="s">
        <v>55</v>
      </c>
      <c r="D10708" t="s">
        <v>441</v>
      </c>
      <c r="E10708" t="s">
        <v>406</v>
      </c>
      <c r="F10708">
        <v>1</v>
      </c>
    </row>
    <row r="10709" spans="1:6" x14ac:dyDescent="0.35">
      <c r="A10709" t="s">
        <v>10788</v>
      </c>
      <c r="B10709">
        <v>2009</v>
      </c>
      <c r="C10709" t="s">
        <v>54</v>
      </c>
      <c r="D10709" t="s">
        <v>73</v>
      </c>
      <c r="E10709" t="s">
        <v>406</v>
      </c>
      <c r="F10709">
        <v>1</v>
      </c>
    </row>
    <row r="10710" spans="1:6" x14ac:dyDescent="0.35">
      <c r="A10710" t="s">
        <v>10789</v>
      </c>
      <c r="B10710">
        <v>2009</v>
      </c>
      <c r="C10710" t="s">
        <v>56</v>
      </c>
      <c r="D10710" t="s">
        <v>73</v>
      </c>
      <c r="E10710" t="s">
        <v>406</v>
      </c>
      <c r="F10710">
        <v>1</v>
      </c>
    </row>
    <row r="10711" spans="1:6" x14ac:dyDescent="0.35">
      <c r="A10711" t="s">
        <v>10790</v>
      </c>
      <c r="B10711">
        <v>2009</v>
      </c>
      <c r="C10711" t="s">
        <v>56</v>
      </c>
      <c r="D10711" t="s">
        <v>441</v>
      </c>
      <c r="E10711" t="s">
        <v>406</v>
      </c>
      <c r="F10711">
        <v>1</v>
      </c>
    </row>
    <row r="10712" spans="1:6" x14ac:dyDescent="0.35">
      <c r="A10712" t="s">
        <v>10791</v>
      </c>
      <c r="B10712">
        <v>2009</v>
      </c>
      <c r="C10712" t="s">
        <v>56</v>
      </c>
      <c r="D10712" t="s">
        <v>73</v>
      </c>
      <c r="E10712" t="s">
        <v>406</v>
      </c>
      <c r="F10712">
        <v>1</v>
      </c>
    </row>
    <row r="10713" spans="1:6" x14ac:dyDescent="0.35">
      <c r="A10713" t="s">
        <v>10792</v>
      </c>
      <c r="B10713">
        <v>2009</v>
      </c>
      <c r="C10713" t="s">
        <v>56</v>
      </c>
      <c r="D10713" t="s">
        <v>117</v>
      </c>
      <c r="E10713" t="s">
        <v>406</v>
      </c>
      <c r="F10713">
        <v>1</v>
      </c>
    </row>
    <row r="10714" spans="1:6" x14ac:dyDescent="0.35">
      <c r="A10714" t="s">
        <v>10793</v>
      </c>
      <c r="B10714">
        <v>2009</v>
      </c>
      <c r="C10714" t="s">
        <v>56</v>
      </c>
      <c r="D10714" t="s">
        <v>441</v>
      </c>
      <c r="E10714" t="s">
        <v>406</v>
      </c>
      <c r="F10714">
        <v>1</v>
      </c>
    </row>
    <row r="10715" spans="1:6" x14ac:dyDescent="0.35">
      <c r="A10715" t="s">
        <v>10794</v>
      </c>
      <c r="B10715">
        <v>2009</v>
      </c>
      <c r="C10715" t="s">
        <v>56</v>
      </c>
      <c r="D10715" t="s">
        <v>73</v>
      </c>
      <c r="E10715" t="s">
        <v>406</v>
      </c>
      <c r="F10715">
        <v>1</v>
      </c>
    </row>
    <row r="10716" spans="1:6" x14ac:dyDescent="0.35">
      <c r="A10716" t="s">
        <v>10795</v>
      </c>
      <c r="B10716">
        <v>2009</v>
      </c>
      <c r="C10716" t="s">
        <v>56</v>
      </c>
      <c r="D10716" t="s">
        <v>73</v>
      </c>
      <c r="E10716" t="s">
        <v>406</v>
      </c>
      <c r="F10716">
        <v>1</v>
      </c>
    </row>
    <row r="10717" spans="1:6" x14ac:dyDescent="0.35">
      <c r="A10717" t="s">
        <v>10796</v>
      </c>
      <c r="B10717">
        <v>2009</v>
      </c>
      <c r="C10717" t="s">
        <v>56</v>
      </c>
      <c r="D10717" t="s">
        <v>441</v>
      </c>
      <c r="E10717" t="s">
        <v>406</v>
      </c>
      <c r="F10717">
        <v>1</v>
      </c>
    </row>
    <row r="10718" spans="1:6" x14ac:dyDescent="0.35">
      <c r="A10718" t="s">
        <v>10797</v>
      </c>
      <c r="B10718">
        <v>2009</v>
      </c>
      <c r="C10718" t="s">
        <v>56</v>
      </c>
      <c r="D10718" t="s">
        <v>73</v>
      </c>
      <c r="E10718" t="s">
        <v>406</v>
      </c>
      <c r="F10718">
        <v>1</v>
      </c>
    </row>
    <row r="10719" spans="1:6" x14ac:dyDescent="0.35">
      <c r="A10719" t="s">
        <v>10798</v>
      </c>
      <c r="B10719">
        <v>2009</v>
      </c>
      <c r="C10719" t="s">
        <v>55</v>
      </c>
      <c r="D10719" t="s">
        <v>441</v>
      </c>
      <c r="E10719" t="s">
        <v>406</v>
      </c>
      <c r="F10719">
        <v>1</v>
      </c>
    </row>
    <row r="10720" spans="1:6" x14ac:dyDescent="0.35">
      <c r="A10720" t="s">
        <v>10799</v>
      </c>
      <c r="B10720">
        <v>2009</v>
      </c>
      <c r="C10720" t="s">
        <v>56</v>
      </c>
      <c r="D10720" t="s">
        <v>441</v>
      </c>
      <c r="E10720" t="s">
        <v>406</v>
      </c>
      <c r="F10720">
        <v>1</v>
      </c>
    </row>
    <row r="10721" spans="1:6" x14ac:dyDescent="0.35">
      <c r="A10721" t="s">
        <v>10800</v>
      </c>
      <c r="B10721">
        <v>2009</v>
      </c>
      <c r="C10721" t="s">
        <v>56</v>
      </c>
      <c r="D10721" t="s">
        <v>117</v>
      </c>
      <c r="E10721" t="s">
        <v>406</v>
      </c>
      <c r="F10721">
        <v>1</v>
      </c>
    </row>
    <row r="10722" spans="1:6" x14ac:dyDescent="0.35">
      <c r="A10722" t="s">
        <v>10801</v>
      </c>
      <c r="B10722">
        <v>2009</v>
      </c>
      <c r="C10722" t="s">
        <v>56</v>
      </c>
      <c r="D10722" t="s">
        <v>441</v>
      </c>
      <c r="E10722" t="s">
        <v>406</v>
      </c>
      <c r="F10722">
        <v>1</v>
      </c>
    </row>
    <row r="10723" spans="1:6" x14ac:dyDescent="0.35">
      <c r="A10723" t="s">
        <v>10802</v>
      </c>
      <c r="B10723">
        <v>2009</v>
      </c>
      <c r="C10723" t="s">
        <v>56</v>
      </c>
      <c r="D10723" t="s">
        <v>441</v>
      </c>
      <c r="E10723" t="s">
        <v>406</v>
      </c>
      <c r="F10723">
        <v>1</v>
      </c>
    </row>
    <row r="10724" spans="1:6" x14ac:dyDescent="0.35">
      <c r="A10724" t="s">
        <v>10803</v>
      </c>
      <c r="B10724">
        <v>2009</v>
      </c>
      <c r="C10724" t="s">
        <v>56</v>
      </c>
      <c r="D10724" t="s">
        <v>441</v>
      </c>
      <c r="E10724" t="s">
        <v>406</v>
      </c>
      <c r="F10724">
        <v>1</v>
      </c>
    </row>
    <row r="10725" spans="1:6" x14ac:dyDescent="0.35">
      <c r="A10725" t="s">
        <v>10804</v>
      </c>
      <c r="B10725">
        <v>2009</v>
      </c>
      <c r="C10725" t="s">
        <v>56</v>
      </c>
      <c r="D10725" t="s">
        <v>441</v>
      </c>
      <c r="E10725" t="s">
        <v>406</v>
      </c>
      <c r="F10725">
        <v>1</v>
      </c>
    </row>
    <row r="10726" spans="1:6" x14ac:dyDescent="0.35">
      <c r="A10726" t="s">
        <v>10805</v>
      </c>
      <c r="B10726">
        <v>2009</v>
      </c>
      <c r="C10726" t="s">
        <v>56</v>
      </c>
      <c r="D10726" t="s">
        <v>117</v>
      </c>
      <c r="E10726" t="s">
        <v>406</v>
      </c>
      <c r="F10726">
        <v>1</v>
      </c>
    </row>
    <row r="10727" spans="1:6" x14ac:dyDescent="0.35">
      <c r="A10727" t="s">
        <v>10806</v>
      </c>
      <c r="B10727">
        <v>2009</v>
      </c>
      <c r="C10727" t="s">
        <v>56</v>
      </c>
      <c r="D10727" t="s">
        <v>441</v>
      </c>
      <c r="E10727" t="s">
        <v>406</v>
      </c>
      <c r="F10727">
        <v>1</v>
      </c>
    </row>
    <row r="10728" spans="1:6" x14ac:dyDescent="0.35">
      <c r="A10728" t="s">
        <v>10807</v>
      </c>
      <c r="B10728">
        <v>2009</v>
      </c>
      <c r="C10728" t="s">
        <v>54</v>
      </c>
      <c r="D10728" t="s">
        <v>117</v>
      </c>
      <c r="E10728" t="s">
        <v>484</v>
      </c>
      <c r="F10728">
        <v>0</v>
      </c>
    </row>
    <row r="10729" spans="1:6" x14ac:dyDescent="0.35">
      <c r="A10729" t="s">
        <v>10808</v>
      </c>
      <c r="B10729">
        <v>2009</v>
      </c>
      <c r="C10729" t="s">
        <v>55</v>
      </c>
      <c r="D10729" t="s">
        <v>73</v>
      </c>
      <c r="E10729" t="s">
        <v>484</v>
      </c>
      <c r="F10729">
        <v>1</v>
      </c>
    </row>
    <row r="10730" spans="1:6" x14ac:dyDescent="0.35">
      <c r="A10730" t="s">
        <v>10809</v>
      </c>
      <c r="B10730">
        <v>2009</v>
      </c>
      <c r="C10730" t="s">
        <v>55</v>
      </c>
      <c r="D10730" t="s">
        <v>117</v>
      </c>
      <c r="E10730" t="s">
        <v>484</v>
      </c>
      <c r="F10730">
        <v>0</v>
      </c>
    </row>
    <row r="10731" spans="1:6" x14ac:dyDescent="0.35">
      <c r="A10731" t="s">
        <v>10810</v>
      </c>
      <c r="B10731">
        <v>2009</v>
      </c>
      <c r="C10731" t="s">
        <v>55</v>
      </c>
      <c r="D10731" t="s">
        <v>441</v>
      </c>
      <c r="E10731" t="s">
        <v>484</v>
      </c>
      <c r="F10731">
        <v>1</v>
      </c>
    </row>
    <row r="10732" spans="1:6" x14ac:dyDescent="0.35">
      <c r="A10732" t="s">
        <v>10811</v>
      </c>
      <c r="B10732">
        <v>2009</v>
      </c>
      <c r="C10732" t="s">
        <v>55</v>
      </c>
      <c r="D10732" t="s">
        <v>441</v>
      </c>
      <c r="E10732" t="s">
        <v>484</v>
      </c>
      <c r="F10732">
        <v>1</v>
      </c>
    </row>
    <row r="10733" spans="1:6" x14ac:dyDescent="0.35">
      <c r="A10733" t="s">
        <v>10812</v>
      </c>
      <c r="B10733">
        <v>2009</v>
      </c>
      <c r="C10733" t="s">
        <v>54</v>
      </c>
      <c r="D10733" t="s">
        <v>73</v>
      </c>
      <c r="E10733" t="s">
        <v>484</v>
      </c>
      <c r="F10733">
        <v>1</v>
      </c>
    </row>
    <row r="10734" spans="1:6" x14ac:dyDescent="0.35">
      <c r="A10734" t="s">
        <v>10813</v>
      </c>
      <c r="B10734">
        <v>2009</v>
      </c>
      <c r="C10734" t="s">
        <v>54</v>
      </c>
      <c r="D10734" t="s">
        <v>73</v>
      </c>
      <c r="E10734" t="s">
        <v>484</v>
      </c>
      <c r="F10734">
        <v>1</v>
      </c>
    </row>
    <row r="10735" spans="1:6" x14ac:dyDescent="0.35">
      <c r="A10735" t="s">
        <v>10814</v>
      </c>
      <c r="B10735">
        <v>2009</v>
      </c>
      <c r="C10735" t="s">
        <v>55</v>
      </c>
      <c r="D10735" t="s">
        <v>441</v>
      </c>
      <c r="E10735" t="s">
        <v>484</v>
      </c>
      <c r="F10735">
        <v>1</v>
      </c>
    </row>
    <row r="10736" spans="1:6" x14ac:dyDescent="0.35">
      <c r="A10736" t="s">
        <v>10815</v>
      </c>
      <c r="B10736">
        <v>2009</v>
      </c>
      <c r="C10736" t="s">
        <v>55</v>
      </c>
      <c r="D10736" t="s">
        <v>441</v>
      </c>
      <c r="E10736" t="s">
        <v>484</v>
      </c>
      <c r="F10736">
        <v>1</v>
      </c>
    </row>
    <row r="10737" spans="1:6" x14ac:dyDescent="0.35">
      <c r="A10737" t="s">
        <v>10816</v>
      </c>
      <c r="B10737">
        <v>2009</v>
      </c>
      <c r="C10737" t="s">
        <v>56</v>
      </c>
      <c r="D10737" t="s">
        <v>441</v>
      </c>
      <c r="E10737" t="s">
        <v>74</v>
      </c>
      <c r="F10737">
        <v>1</v>
      </c>
    </row>
    <row r="10738" spans="1:6" x14ac:dyDescent="0.35">
      <c r="A10738" t="s">
        <v>10817</v>
      </c>
      <c r="B10738">
        <v>2009</v>
      </c>
      <c r="C10738" t="s">
        <v>54</v>
      </c>
      <c r="D10738" t="s">
        <v>73</v>
      </c>
      <c r="E10738" t="s">
        <v>74</v>
      </c>
      <c r="F10738">
        <v>1</v>
      </c>
    </row>
    <row r="10739" spans="1:6" x14ac:dyDescent="0.35">
      <c r="A10739" t="s">
        <v>10818</v>
      </c>
      <c r="B10739">
        <v>2009</v>
      </c>
      <c r="C10739" t="s">
        <v>56</v>
      </c>
      <c r="D10739" t="s">
        <v>73</v>
      </c>
      <c r="E10739" t="s">
        <v>74</v>
      </c>
      <c r="F10739">
        <v>1</v>
      </c>
    </row>
    <row r="10740" spans="1:6" x14ac:dyDescent="0.35">
      <c r="A10740" t="s">
        <v>10819</v>
      </c>
      <c r="B10740">
        <v>2009</v>
      </c>
      <c r="C10740" t="s">
        <v>55</v>
      </c>
      <c r="D10740" t="s">
        <v>441</v>
      </c>
      <c r="E10740" t="s">
        <v>74</v>
      </c>
      <c r="F10740">
        <v>1</v>
      </c>
    </row>
    <row r="10741" spans="1:6" x14ac:dyDescent="0.35">
      <c r="A10741" t="s">
        <v>10820</v>
      </c>
      <c r="B10741">
        <v>2009</v>
      </c>
      <c r="C10741" t="s">
        <v>56</v>
      </c>
      <c r="D10741" t="s">
        <v>441</v>
      </c>
      <c r="E10741" t="s">
        <v>74</v>
      </c>
      <c r="F10741">
        <v>1</v>
      </c>
    </row>
    <row r="10742" spans="1:6" x14ac:dyDescent="0.35">
      <c r="A10742" t="s">
        <v>10821</v>
      </c>
      <c r="B10742">
        <v>2009</v>
      </c>
      <c r="C10742" t="s">
        <v>56</v>
      </c>
      <c r="D10742" t="s">
        <v>441</v>
      </c>
      <c r="E10742" t="s">
        <v>74</v>
      </c>
      <c r="F10742">
        <v>1</v>
      </c>
    </row>
    <row r="10743" spans="1:6" x14ac:dyDescent="0.35">
      <c r="A10743" t="s">
        <v>10822</v>
      </c>
      <c r="B10743">
        <v>2009</v>
      </c>
      <c r="C10743" t="s">
        <v>54</v>
      </c>
      <c r="D10743" t="s">
        <v>73</v>
      </c>
      <c r="E10743" t="s">
        <v>74</v>
      </c>
      <c r="F10743">
        <v>1</v>
      </c>
    </row>
    <row r="10744" spans="1:6" x14ac:dyDescent="0.35">
      <c r="A10744" t="s">
        <v>10823</v>
      </c>
      <c r="B10744">
        <v>2009</v>
      </c>
      <c r="C10744" t="s">
        <v>55</v>
      </c>
      <c r="D10744" t="s">
        <v>441</v>
      </c>
      <c r="E10744" t="s">
        <v>74</v>
      </c>
      <c r="F10744">
        <v>1</v>
      </c>
    </row>
    <row r="10745" spans="1:6" x14ac:dyDescent="0.35">
      <c r="A10745" t="s">
        <v>10824</v>
      </c>
      <c r="B10745">
        <v>2009</v>
      </c>
      <c r="C10745" t="s">
        <v>55</v>
      </c>
      <c r="D10745" t="s">
        <v>441</v>
      </c>
      <c r="E10745" t="s">
        <v>74</v>
      </c>
      <c r="F10745">
        <v>1</v>
      </c>
    </row>
    <row r="10746" spans="1:6" x14ac:dyDescent="0.35">
      <c r="A10746" t="s">
        <v>10825</v>
      </c>
      <c r="B10746">
        <v>2009</v>
      </c>
      <c r="C10746" t="s">
        <v>54</v>
      </c>
      <c r="D10746" t="s">
        <v>73</v>
      </c>
      <c r="E10746" t="s">
        <v>74</v>
      </c>
      <c r="F10746">
        <v>1</v>
      </c>
    </row>
    <row r="10747" spans="1:6" x14ac:dyDescent="0.35">
      <c r="A10747" t="s">
        <v>10826</v>
      </c>
      <c r="B10747">
        <v>2009</v>
      </c>
      <c r="C10747" t="s">
        <v>55</v>
      </c>
      <c r="D10747" t="s">
        <v>73</v>
      </c>
      <c r="E10747" t="s">
        <v>74</v>
      </c>
      <c r="F10747">
        <v>1</v>
      </c>
    </row>
    <row r="10748" spans="1:6" x14ac:dyDescent="0.35">
      <c r="A10748" t="s">
        <v>10827</v>
      </c>
      <c r="B10748">
        <v>2009</v>
      </c>
      <c r="C10748" t="s">
        <v>55</v>
      </c>
      <c r="D10748" t="s">
        <v>117</v>
      </c>
      <c r="E10748" t="s">
        <v>74</v>
      </c>
      <c r="F10748">
        <v>0</v>
      </c>
    </row>
    <row r="10749" spans="1:6" x14ac:dyDescent="0.35">
      <c r="A10749" t="s">
        <v>10828</v>
      </c>
      <c r="B10749">
        <v>2009</v>
      </c>
      <c r="C10749" t="s">
        <v>56</v>
      </c>
      <c r="D10749" t="s">
        <v>73</v>
      </c>
      <c r="E10749" t="s">
        <v>74</v>
      </c>
      <c r="F10749">
        <v>1</v>
      </c>
    </row>
    <row r="10750" spans="1:6" x14ac:dyDescent="0.35">
      <c r="A10750" t="s">
        <v>10829</v>
      </c>
      <c r="B10750">
        <v>2009</v>
      </c>
      <c r="C10750" t="s">
        <v>55</v>
      </c>
      <c r="D10750" t="s">
        <v>441</v>
      </c>
      <c r="E10750" t="s">
        <v>74</v>
      </c>
      <c r="F10750">
        <v>1</v>
      </c>
    </row>
    <row r="10751" spans="1:6" x14ac:dyDescent="0.35">
      <c r="A10751" t="s">
        <v>10830</v>
      </c>
      <c r="B10751">
        <v>2009</v>
      </c>
      <c r="C10751" t="s">
        <v>55</v>
      </c>
      <c r="D10751" t="s">
        <v>441</v>
      </c>
      <c r="E10751" t="s">
        <v>74</v>
      </c>
      <c r="F10751">
        <v>1</v>
      </c>
    </row>
    <row r="10752" spans="1:6" x14ac:dyDescent="0.35">
      <c r="A10752" t="s">
        <v>10831</v>
      </c>
      <c r="B10752">
        <v>2009</v>
      </c>
      <c r="C10752" t="s">
        <v>55</v>
      </c>
      <c r="D10752" t="s">
        <v>441</v>
      </c>
      <c r="E10752" t="s">
        <v>74</v>
      </c>
      <c r="F10752">
        <v>1</v>
      </c>
    </row>
    <row r="10753" spans="1:6" x14ac:dyDescent="0.35">
      <c r="A10753" t="s">
        <v>10832</v>
      </c>
      <c r="B10753">
        <v>2009</v>
      </c>
      <c r="C10753" t="s">
        <v>56</v>
      </c>
      <c r="D10753" t="s">
        <v>441</v>
      </c>
      <c r="E10753" t="s">
        <v>74</v>
      </c>
      <c r="F10753">
        <v>1</v>
      </c>
    </row>
    <row r="10754" spans="1:6" x14ac:dyDescent="0.35">
      <c r="A10754" t="s">
        <v>10833</v>
      </c>
      <c r="B10754">
        <v>2009</v>
      </c>
      <c r="C10754" t="s">
        <v>55</v>
      </c>
      <c r="D10754" t="s">
        <v>73</v>
      </c>
      <c r="E10754" t="s">
        <v>74</v>
      </c>
      <c r="F10754">
        <v>1</v>
      </c>
    </row>
    <row r="10755" spans="1:6" x14ac:dyDescent="0.35">
      <c r="A10755" t="s">
        <v>10834</v>
      </c>
      <c r="B10755">
        <v>2009</v>
      </c>
      <c r="C10755" t="s">
        <v>55</v>
      </c>
      <c r="D10755" t="s">
        <v>441</v>
      </c>
      <c r="E10755" t="s">
        <v>74</v>
      </c>
      <c r="F10755">
        <v>1</v>
      </c>
    </row>
    <row r="10756" spans="1:6" x14ac:dyDescent="0.35">
      <c r="A10756" t="s">
        <v>10835</v>
      </c>
      <c r="B10756">
        <v>2009</v>
      </c>
      <c r="C10756" t="s">
        <v>55</v>
      </c>
      <c r="D10756" t="s">
        <v>73</v>
      </c>
      <c r="E10756" t="s">
        <v>74</v>
      </c>
      <c r="F10756">
        <v>1</v>
      </c>
    </row>
    <row r="10757" spans="1:6" x14ac:dyDescent="0.35">
      <c r="A10757" t="s">
        <v>10836</v>
      </c>
      <c r="B10757">
        <v>2009</v>
      </c>
      <c r="C10757" t="s">
        <v>55</v>
      </c>
      <c r="D10757" t="s">
        <v>441</v>
      </c>
      <c r="E10757" t="s">
        <v>406</v>
      </c>
      <c r="F10757">
        <v>1</v>
      </c>
    </row>
    <row r="10758" spans="1:6" x14ac:dyDescent="0.35">
      <c r="A10758" t="s">
        <v>10837</v>
      </c>
      <c r="B10758">
        <v>2009</v>
      </c>
      <c r="C10758" t="s">
        <v>55</v>
      </c>
      <c r="D10758" t="s">
        <v>117</v>
      </c>
      <c r="E10758" t="s">
        <v>406</v>
      </c>
      <c r="F10758">
        <v>0</v>
      </c>
    </row>
    <row r="10759" spans="1:6" x14ac:dyDescent="0.35">
      <c r="A10759" t="s">
        <v>10838</v>
      </c>
      <c r="B10759">
        <v>2009</v>
      </c>
      <c r="C10759" t="s">
        <v>55</v>
      </c>
      <c r="D10759" t="s">
        <v>117</v>
      </c>
      <c r="E10759" t="s">
        <v>406</v>
      </c>
      <c r="F10759">
        <v>0</v>
      </c>
    </row>
    <row r="10760" spans="1:6" x14ac:dyDescent="0.35">
      <c r="A10760" t="s">
        <v>10839</v>
      </c>
      <c r="B10760">
        <v>2009</v>
      </c>
      <c r="C10760" t="s">
        <v>54</v>
      </c>
      <c r="D10760" t="s">
        <v>73</v>
      </c>
      <c r="E10760" t="s">
        <v>406</v>
      </c>
      <c r="F10760">
        <v>1</v>
      </c>
    </row>
    <row r="10761" spans="1:6" x14ac:dyDescent="0.35">
      <c r="A10761" t="s">
        <v>10840</v>
      </c>
      <c r="B10761">
        <v>2009</v>
      </c>
      <c r="C10761" t="s">
        <v>56</v>
      </c>
      <c r="D10761" t="s">
        <v>73</v>
      </c>
      <c r="E10761" t="s">
        <v>74</v>
      </c>
      <c r="F10761">
        <v>1</v>
      </c>
    </row>
    <row r="10762" spans="1:6" x14ac:dyDescent="0.35">
      <c r="A10762" t="s">
        <v>10841</v>
      </c>
      <c r="B10762">
        <v>2009</v>
      </c>
      <c r="C10762" t="s">
        <v>56</v>
      </c>
      <c r="D10762" t="s">
        <v>117</v>
      </c>
      <c r="E10762" t="s">
        <v>74</v>
      </c>
      <c r="F10762">
        <v>1</v>
      </c>
    </row>
    <row r="10763" spans="1:6" x14ac:dyDescent="0.35">
      <c r="A10763" t="s">
        <v>10842</v>
      </c>
      <c r="B10763">
        <v>2009</v>
      </c>
      <c r="C10763" t="s">
        <v>56</v>
      </c>
      <c r="D10763" t="s">
        <v>73</v>
      </c>
      <c r="E10763" t="s">
        <v>74</v>
      </c>
      <c r="F10763">
        <v>1</v>
      </c>
    </row>
    <row r="10764" spans="1:6" x14ac:dyDescent="0.35">
      <c r="A10764" t="s">
        <v>10843</v>
      </c>
      <c r="B10764">
        <v>2009</v>
      </c>
      <c r="C10764" t="s">
        <v>56</v>
      </c>
      <c r="D10764" t="s">
        <v>73</v>
      </c>
      <c r="E10764" t="s">
        <v>74</v>
      </c>
      <c r="F10764">
        <v>1</v>
      </c>
    </row>
    <row r="10765" spans="1:6" x14ac:dyDescent="0.35">
      <c r="A10765" t="s">
        <v>10844</v>
      </c>
      <c r="B10765">
        <v>2009</v>
      </c>
      <c r="C10765" t="s">
        <v>56</v>
      </c>
      <c r="D10765" t="s">
        <v>73</v>
      </c>
      <c r="E10765" t="s">
        <v>74</v>
      </c>
      <c r="F10765">
        <v>1</v>
      </c>
    </row>
    <row r="10766" spans="1:6" x14ac:dyDescent="0.35">
      <c r="A10766" t="s">
        <v>10845</v>
      </c>
      <c r="B10766">
        <v>2009</v>
      </c>
      <c r="C10766" t="s">
        <v>56</v>
      </c>
      <c r="D10766" t="s">
        <v>73</v>
      </c>
      <c r="E10766" t="s">
        <v>74</v>
      </c>
      <c r="F10766">
        <v>1</v>
      </c>
    </row>
    <row r="10767" spans="1:6" x14ac:dyDescent="0.35">
      <c r="A10767" t="s">
        <v>10846</v>
      </c>
      <c r="B10767">
        <v>2009</v>
      </c>
      <c r="C10767" t="s">
        <v>56</v>
      </c>
      <c r="D10767" t="s">
        <v>73</v>
      </c>
      <c r="E10767" t="s">
        <v>74</v>
      </c>
      <c r="F10767">
        <v>1</v>
      </c>
    </row>
    <row r="10768" spans="1:6" x14ac:dyDescent="0.35">
      <c r="A10768" t="s">
        <v>10847</v>
      </c>
      <c r="B10768">
        <v>2009</v>
      </c>
      <c r="C10768" t="s">
        <v>54</v>
      </c>
      <c r="D10768" t="s">
        <v>73</v>
      </c>
      <c r="E10768" t="s">
        <v>74</v>
      </c>
      <c r="F10768">
        <v>1</v>
      </c>
    </row>
    <row r="10769" spans="1:6" x14ac:dyDescent="0.35">
      <c r="A10769" t="s">
        <v>10848</v>
      </c>
      <c r="B10769">
        <v>2009</v>
      </c>
      <c r="C10769" t="s">
        <v>54</v>
      </c>
      <c r="D10769" t="s">
        <v>117</v>
      </c>
      <c r="E10769" t="s">
        <v>76</v>
      </c>
      <c r="F10769">
        <v>0</v>
      </c>
    </row>
    <row r="10770" spans="1:6" x14ac:dyDescent="0.35">
      <c r="A10770" t="s">
        <v>10849</v>
      </c>
      <c r="B10770">
        <v>2009</v>
      </c>
      <c r="C10770" t="s">
        <v>55</v>
      </c>
      <c r="D10770" t="s">
        <v>73</v>
      </c>
      <c r="E10770" t="s">
        <v>76</v>
      </c>
      <c r="F10770">
        <v>1</v>
      </c>
    </row>
    <row r="10771" spans="1:6" x14ac:dyDescent="0.35">
      <c r="A10771" t="s">
        <v>10850</v>
      </c>
      <c r="B10771">
        <v>2009</v>
      </c>
      <c r="C10771" t="s">
        <v>56</v>
      </c>
      <c r="D10771" t="s">
        <v>73</v>
      </c>
      <c r="E10771" t="s">
        <v>76</v>
      </c>
      <c r="F10771">
        <v>1</v>
      </c>
    </row>
    <row r="10772" spans="1:6" x14ac:dyDescent="0.35">
      <c r="A10772" t="s">
        <v>10851</v>
      </c>
      <c r="B10772">
        <v>2009</v>
      </c>
      <c r="C10772" t="s">
        <v>56</v>
      </c>
      <c r="D10772" t="s">
        <v>73</v>
      </c>
      <c r="E10772" t="s">
        <v>76</v>
      </c>
      <c r="F10772">
        <v>1</v>
      </c>
    </row>
    <row r="10773" spans="1:6" x14ac:dyDescent="0.35">
      <c r="A10773" t="s">
        <v>10852</v>
      </c>
      <c r="B10773">
        <v>2009</v>
      </c>
      <c r="C10773" t="s">
        <v>56</v>
      </c>
      <c r="D10773" t="s">
        <v>73</v>
      </c>
      <c r="E10773" t="s">
        <v>76</v>
      </c>
      <c r="F10773">
        <v>1</v>
      </c>
    </row>
    <row r="10774" spans="1:6" x14ac:dyDescent="0.35">
      <c r="A10774" t="s">
        <v>10853</v>
      </c>
      <c r="B10774">
        <v>2009</v>
      </c>
      <c r="C10774" t="s">
        <v>56</v>
      </c>
      <c r="D10774" t="s">
        <v>117</v>
      </c>
      <c r="E10774" t="s">
        <v>76</v>
      </c>
      <c r="F10774">
        <v>1</v>
      </c>
    </row>
    <row r="10775" spans="1:6" x14ac:dyDescent="0.35">
      <c r="A10775" t="s">
        <v>10854</v>
      </c>
      <c r="B10775">
        <v>2009</v>
      </c>
      <c r="C10775" t="s">
        <v>56</v>
      </c>
      <c r="D10775" t="s">
        <v>73</v>
      </c>
      <c r="E10775" t="s">
        <v>76</v>
      </c>
      <c r="F10775">
        <v>1</v>
      </c>
    </row>
    <row r="10776" spans="1:6" x14ac:dyDescent="0.35">
      <c r="A10776" t="s">
        <v>10855</v>
      </c>
      <c r="B10776">
        <v>2009</v>
      </c>
      <c r="C10776" t="s">
        <v>54</v>
      </c>
      <c r="D10776" t="s">
        <v>73</v>
      </c>
      <c r="E10776" t="s">
        <v>76</v>
      </c>
      <c r="F10776">
        <v>1</v>
      </c>
    </row>
    <row r="10777" spans="1:6" x14ac:dyDescent="0.35">
      <c r="A10777" t="s">
        <v>10856</v>
      </c>
      <c r="B10777">
        <v>2009</v>
      </c>
      <c r="C10777" t="s">
        <v>55</v>
      </c>
      <c r="D10777" t="s">
        <v>73</v>
      </c>
      <c r="E10777" t="s">
        <v>76</v>
      </c>
      <c r="F10777">
        <v>1</v>
      </c>
    </row>
    <row r="10778" spans="1:6" x14ac:dyDescent="0.35">
      <c r="A10778" t="s">
        <v>10857</v>
      </c>
      <c r="B10778">
        <v>2009</v>
      </c>
      <c r="C10778" t="s">
        <v>55</v>
      </c>
      <c r="D10778" t="s">
        <v>441</v>
      </c>
      <c r="E10778" t="s">
        <v>76</v>
      </c>
      <c r="F10778">
        <v>1</v>
      </c>
    </row>
    <row r="10779" spans="1:6" x14ac:dyDescent="0.35">
      <c r="A10779" t="s">
        <v>10858</v>
      </c>
      <c r="B10779">
        <v>2009</v>
      </c>
      <c r="C10779" t="s">
        <v>55</v>
      </c>
      <c r="D10779" t="s">
        <v>117</v>
      </c>
      <c r="E10779" t="s">
        <v>76</v>
      </c>
      <c r="F10779">
        <v>0</v>
      </c>
    </row>
    <row r="10780" spans="1:6" x14ac:dyDescent="0.35">
      <c r="A10780" t="s">
        <v>10859</v>
      </c>
      <c r="B10780">
        <v>2009</v>
      </c>
      <c r="C10780" t="s">
        <v>56</v>
      </c>
      <c r="D10780" t="s">
        <v>441</v>
      </c>
      <c r="E10780" t="s">
        <v>76</v>
      </c>
      <c r="F10780">
        <v>1</v>
      </c>
    </row>
    <row r="10781" spans="1:6" x14ac:dyDescent="0.35">
      <c r="A10781" t="s">
        <v>10860</v>
      </c>
      <c r="B10781">
        <v>2009</v>
      </c>
      <c r="C10781" t="s">
        <v>54</v>
      </c>
      <c r="D10781" t="s">
        <v>73</v>
      </c>
      <c r="E10781" t="s">
        <v>76</v>
      </c>
      <c r="F10781">
        <v>1</v>
      </c>
    </row>
    <row r="10782" spans="1:6" x14ac:dyDescent="0.35">
      <c r="A10782" t="s">
        <v>10861</v>
      </c>
      <c r="B10782">
        <v>2009</v>
      </c>
      <c r="C10782" t="s">
        <v>55</v>
      </c>
      <c r="D10782" t="s">
        <v>117</v>
      </c>
      <c r="E10782" t="s">
        <v>76</v>
      </c>
      <c r="F10782">
        <v>0</v>
      </c>
    </row>
    <row r="10783" spans="1:6" x14ac:dyDescent="0.35">
      <c r="A10783" t="s">
        <v>10862</v>
      </c>
      <c r="B10783">
        <v>2009</v>
      </c>
      <c r="C10783" t="s">
        <v>55</v>
      </c>
      <c r="D10783" t="s">
        <v>73</v>
      </c>
      <c r="E10783" t="s">
        <v>76</v>
      </c>
      <c r="F10783">
        <v>1</v>
      </c>
    </row>
    <row r="10784" spans="1:6" x14ac:dyDescent="0.35">
      <c r="A10784" t="s">
        <v>10863</v>
      </c>
      <c r="B10784">
        <v>2009</v>
      </c>
      <c r="C10784" t="s">
        <v>56</v>
      </c>
      <c r="D10784" t="s">
        <v>73</v>
      </c>
      <c r="E10784" t="s">
        <v>76</v>
      </c>
      <c r="F10784">
        <v>1</v>
      </c>
    </row>
    <row r="10785" spans="1:6" x14ac:dyDescent="0.35">
      <c r="A10785" t="s">
        <v>10864</v>
      </c>
      <c r="B10785">
        <v>2009</v>
      </c>
      <c r="C10785" t="s">
        <v>56</v>
      </c>
      <c r="D10785" t="s">
        <v>73</v>
      </c>
      <c r="E10785" t="s">
        <v>76</v>
      </c>
      <c r="F10785">
        <v>1</v>
      </c>
    </row>
    <row r="10786" spans="1:6" x14ac:dyDescent="0.35">
      <c r="A10786" t="s">
        <v>10865</v>
      </c>
      <c r="B10786">
        <v>2009</v>
      </c>
      <c r="C10786" t="s">
        <v>55</v>
      </c>
      <c r="D10786" t="s">
        <v>117</v>
      </c>
      <c r="E10786" t="s">
        <v>76</v>
      </c>
      <c r="F10786">
        <v>0</v>
      </c>
    </row>
    <row r="10787" spans="1:6" x14ac:dyDescent="0.35">
      <c r="A10787" t="s">
        <v>10866</v>
      </c>
      <c r="B10787">
        <v>2009</v>
      </c>
      <c r="C10787" t="s">
        <v>56</v>
      </c>
      <c r="D10787" t="s">
        <v>441</v>
      </c>
      <c r="E10787" t="s">
        <v>76</v>
      </c>
      <c r="F10787">
        <v>1</v>
      </c>
    </row>
    <row r="10788" spans="1:6" x14ac:dyDescent="0.35">
      <c r="A10788" t="s">
        <v>10867</v>
      </c>
      <c r="B10788">
        <v>2009</v>
      </c>
      <c r="C10788" t="s">
        <v>56</v>
      </c>
      <c r="D10788" t="s">
        <v>73</v>
      </c>
      <c r="E10788" t="s">
        <v>76</v>
      </c>
      <c r="F10788">
        <v>1</v>
      </c>
    </row>
    <row r="10789" spans="1:6" x14ac:dyDescent="0.35">
      <c r="A10789" t="s">
        <v>10868</v>
      </c>
      <c r="B10789">
        <v>2009</v>
      </c>
      <c r="C10789" t="s">
        <v>56</v>
      </c>
      <c r="D10789" t="s">
        <v>73</v>
      </c>
      <c r="E10789" t="s">
        <v>76</v>
      </c>
      <c r="F10789">
        <v>1</v>
      </c>
    </row>
    <row r="10790" spans="1:6" x14ac:dyDescent="0.35">
      <c r="A10790" t="s">
        <v>10869</v>
      </c>
      <c r="B10790">
        <v>2009</v>
      </c>
      <c r="C10790" t="s">
        <v>56</v>
      </c>
      <c r="D10790" t="s">
        <v>441</v>
      </c>
      <c r="E10790" t="s">
        <v>76</v>
      </c>
      <c r="F10790">
        <v>1</v>
      </c>
    </row>
    <row r="10791" spans="1:6" x14ac:dyDescent="0.35">
      <c r="A10791" t="s">
        <v>10870</v>
      </c>
      <c r="B10791">
        <v>2009</v>
      </c>
      <c r="C10791" t="s">
        <v>56</v>
      </c>
      <c r="D10791" t="s">
        <v>73</v>
      </c>
      <c r="E10791" t="s">
        <v>76</v>
      </c>
      <c r="F10791">
        <v>1</v>
      </c>
    </row>
    <row r="10792" spans="1:6" x14ac:dyDescent="0.35">
      <c r="A10792" t="s">
        <v>10871</v>
      </c>
      <c r="B10792">
        <v>2009</v>
      </c>
      <c r="C10792" t="s">
        <v>56</v>
      </c>
      <c r="D10792" t="s">
        <v>117</v>
      </c>
      <c r="E10792" t="s">
        <v>76</v>
      </c>
      <c r="F10792">
        <v>1</v>
      </c>
    </row>
    <row r="10793" spans="1:6" x14ac:dyDescent="0.35">
      <c r="A10793" t="s">
        <v>10872</v>
      </c>
      <c r="B10793">
        <v>2009</v>
      </c>
      <c r="C10793" t="s">
        <v>56</v>
      </c>
      <c r="D10793" t="s">
        <v>73</v>
      </c>
      <c r="E10793" t="s">
        <v>76</v>
      </c>
      <c r="F10793">
        <v>1</v>
      </c>
    </row>
    <row r="10794" spans="1:6" x14ac:dyDescent="0.35">
      <c r="A10794" t="s">
        <v>10873</v>
      </c>
      <c r="B10794">
        <v>2009</v>
      </c>
      <c r="C10794" t="s">
        <v>56</v>
      </c>
      <c r="D10794" t="s">
        <v>73</v>
      </c>
      <c r="E10794" t="s">
        <v>76</v>
      </c>
      <c r="F10794">
        <v>1</v>
      </c>
    </row>
    <row r="10795" spans="1:6" x14ac:dyDescent="0.35">
      <c r="A10795" t="s">
        <v>10874</v>
      </c>
      <c r="B10795">
        <v>2009</v>
      </c>
      <c r="C10795" t="s">
        <v>56</v>
      </c>
      <c r="D10795" t="s">
        <v>73</v>
      </c>
      <c r="E10795" t="s">
        <v>76</v>
      </c>
      <c r="F10795">
        <v>1</v>
      </c>
    </row>
    <row r="10796" spans="1:6" x14ac:dyDescent="0.35">
      <c r="A10796" t="s">
        <v>10875</v>
      </c>
      <c r="B10796">
        <v>2009</v>
      </c>
      <c r="C10796" t="s">
        <v>56</v>
      </c>
      <c r="D10796" t="s">
        <v>73</v>
      </c>
      <c r="E10796" t="s">
        <v>406</v>
      </c>
      <c r="F10796">
        <v>1</v>
      </c>
    </row>
    <row r="10797" spans="1:6" x14ac:dyDescent="0.35">
      <c r="A10797" t="s">
        <v>10876</v>
      </c>
      <c r="B10797">
        <v>2009</v>
      </c>
      <c r="C10797" t="s">
        <v>56</v>
      </c>
      <c r="D10797" t="s">
        <v>73</v>
      </c>
      <c r="E10797" t="s">
        <v>406</v>
      </c>
      <c r="F10797">
        <v>1</v>
      </c>
    </row>
    <row r="10798" spans="1:6" x14ac:dyDescent="0.35">
      <c r="A10798" t="s">
        <v>10877</v>
      </c>
      <c r="B10798">
        <v>2009</v>
      </c>
      <c r="C10798" t="s">
        <v>56</v>
      </c>
      <c r="D10798" t="s">
        <v>73</v>
      </c>
      <c r="E10798" t="s">
        <v>406</v>
      </c>
      <c r="F10798">
        <v>1</v>
      </c>
    </row>
    <row r="10799" spans="1:6" x14ac:dyDescent="0.35">
      <c r="A10799" t="s">
        <v>10878</v>
      </c>
      <c r="B10799">
        <v>2009</v>
      </c>
      <c r="C10799" t="s">
        <v>56</v>
      </c>
      <c r="D10799" t="s">
        <v>73</v>
      </c>
      <c r="E10799" t="s">
        <v>406</v>
      </c>
      <c r="F10799">
        <v>1</v>
      </c>
    </row>
    <row r="10800" spans="1:6" x14ac:dyDescent="0.35">
      <c r="A10800" t="s">
        <v>10879</v>
      </c>
      <c r="B10800">
        <v>2009</v>
      </c>
      <c r="C10800" t="s">
        <v>56</v>
      </c>
      <c r="D10800" t="s">
        <v>441</v>
      </c>
      <c r="E10800" t="s">
        <v>406</v>
      </c>
      <c r="F10800">
        <v>1</v>
      </c>
    </row>
    <row r="10801" spans="1:6" x14ac:dyDescent="0.35">
      <c r="A10801" t="s">
        <v>10880</v>
      </c>
      <c r="B10801">
        <v>2009</v>
      </c>
      <c r="C10801" t="s">
        <v>56</v>
      </c>
      <c r="D10801" t="s">
        <v>441</v>
      </c>
      <c r="E10801" t="s">
        <v>406</v>
      </c>
      <c r="F10801">
        <v>1</v>
      </c>
    </row>
    <row r="10802" spans="1:6" x14ac:dyDescent="0.35">
      <c r="A10802" t="s">
        <v>10881</v>
      </c>
      <c r="B10802">
        <v>2009</v>
      </c>
      <c r="C10802" t="s">
        <v>56</v>
      </c>
      <c r="D10802" t="s">
        <v>441</v>
      </c>
      <c r="E10802" t="s">
        <v>406</v>
      </c>
      <c r="F10802">
        <v>1</v>
      </c>
    </row>
    <row r="10803" spans="1:6" x14ac:dyDescent="0.35">
      <c r="A10803" t="s">
        <v>10882</v>
      </c>
      <c r="B10803">
        <v>2009</v>
      </c>
      <c r="C10803" t="s">
        <v>56</v>
      </c>
      <c r="D10803" t="s">
        <v>441</v>
      </c>
      <c r="E10803" t="s">
        <v>406</v>
      </c>
      <c r="F10803">
        <v>1</v>
      </c>
    </row>
    <row r="10804" spans="1:6" x14ac:dyDescent="0.35">
      <c r="A10804" t="s">
        <v>10883</v>
      </c>
      <c r="B10804">
        <v>2010</v>
      </c>
      <c r="C10804" t="s">
        <v>54</v>
      </c>
      <c r="D10804" t="s">
        <v>73</v>
      </c>
      <c r="E10804" t="s">
        <v>270</v>
      </c>
      <c r="F10804">
        <v>1</v>
      </c>
    </row>
    <row r="10805" spans="1:6" x14ac:dyDescent="0.35">
      <c r="A10805" t="s">
        <v>10884</v>
      </c>
      <c r="B10805">
        <v>2010</v>
      </c>
      <c r="C10805" t="s">
        <v>54</v>
      </c>
      <c r="D10805" t="s">
        <v>73</v>
      </c>
      <c r="E10805" t="s">
        <v>270</v>
      </c>
      <c r="F10805">
        <v>1</v>
      </c>
    </row>
    <row r="10806" spans="1:6" x14ac:dyDescent="0.35">
      <c r="A10806" t="s">
        <v>10885</v>
      </c>
      <c r="B10806">
        <v>2010</v>
      </c>
      <c r="C10806" t="s">
        <v>54</v>
      </c>
      <c r="D10806" t="s">
        <v>73</v>
      </c>
      <c r="E10806" t="s">
        <v>270</v>
      </c>
      <c r="F10806">
        <v>1</v>
      </c>
    </row>
    <row r="10807" spans="1:6" x14ac:dyDescent="0.35">
      <c r="A10807" t="s">
        <v>10886</v>
      </c>
      <c r="B10807">
        <v>2010</v>
      </c>
      <c r="C10807" t="s">
        <v>54</v>
      </c>
      <c r="D10807" t="s">
        <v>73</v>
      </c>
      <c r="E10807" t="s">
        <v>270</v>
      </c>
      <c r="F10807">
        <v>1</v>
      </c>
    </row>
    <row r="10808" spans="1:6" x14ac:dyDescent="0.35">
      <c r="A10808" t="s">
        <v>10887</v>
      </c>
      <c r="B10808">
        <v>2010</v>
      </c>
      <c r="C10808" t="s">
        <v>56</v>
      </c>
      <c r="D10808" t="s">
        <v>441</v>
      </c>
      <c r="E10808" t="s">
        <v>74</v>
      </c>
      <c r="F10808">
        <v>1</v>
      </c>
    </row>
    <row r="10809" spans="1:6" x14ac:dyDescent="0.35">
      <c r="A10809" t="s">
        <v>10888</v>
      </c>
      <c r="B10809">
        <v>2010</v>
      </c>
      <c r="C10809" t="s">
        <v>56</v>
      </c>
      <c r="D10809" t="s">
        <v>117</v>
      </c>
      <c r="E10809" t="s">
        <v>74</v>
      </c>
      <c r="F10809">
        <v>1</v>
      </c>
    </row>
    <row r="10810" spans="1:6" x14ac:dyDescent="0.35">
      <c r="A10810" t="s">
        <v>10889</v>
      </c>
      <c r="B10810">
        <v>2010</v>
      </c>
      <c r="C10810" t="s">
        <v>56</v>
      </c>
      <c r="D10810" t="s">
        <v>441</v>
      </c>
      <c r="E10810" t="s">
        <v>74</v>
      </c>
      <c r="F10810">
        <v>1</v>
      </c>
    </row>
    <row r="10811" spans="1:6" x14ac:dyDescent="0.35">
      <c r="A10811" t="s">
        <v>10890</v>
      </c>
      <c r="B10811">
        <v>2010</v>
      </c>
      <c r="C10811" t="s">
        <v>56</v>
      </c>
      <c r="D10811" t="s">
        <v>441</v>
      </c>
      <c r="E10811" t="s">
        <v>74</v>
      </c>
      <c r="F10811">
        <v>1</v>
      </c>
    </row>
    <row r="10812" spans="1:6" x14ac:dyDescent="0.35">
      <c r="A10812" t="s">
        <v>10891</v>
      </c>
      <c r="B10812">
        <v>2010</v>
      </c>
      <c r="C10812" t="s">
        <v>56</v>
      </c>
      <c r="D10812" t="s">
        <v>441</v>
      </c>
      <c r="E10812" t="s">
        <v>74</v>
      </c>
      <c r="F10812">
        <v>1</v>
      </c>
    </row>
    <row r="10813" spans="1:6" x14ac:dyDescent="0.35">
      <c r="A10813" t="s">
        <v>10892</v>
      </c>
      <c r="B10813">
        <v>2010</v>
      </c>
      <c r="C10813" t="s">
        <v>56</v>
      </c>
      <c r="D10813" t="s">
        <v>441</v>
      </c>
      <c r="E10813" t="s">
        <v>74</v>
      </c>
      <c r="F10813">
        <v>1</v>
      </c>
    </row>
    <row r="10814" spans="1:6" x14ac:dyDescent="0.35">
      <c r="A10814" t="s">
        <v>10893</v>
      </c>
      <c r="B10814">
        <v>2010</v>
      </c>
      <c r="C10814" t="s">
        <v>56</v>
      </c>
      <c r="D10814" t="s">
        <v>73</v>
      </c>
      <c r="E10814" t="s">
        <v>74</v>
      </c>
      <c r="F10814">
        <v>1</v>
      </c>
    </row>
    <row r="10815" spans="1:6" x14ac:dyDescent="0.35">
      <c r="A10815" t="s">
        <v>10894</v>
      </c>
      <c r="B10815">
        <v>2010</v>
      </c>
      <c r="C10815" t="s">
        <v>54</v>
      </c>
      <c r="D10815" t="s">
        <v>73</v>
      </c>
      <c r="E10815" t="s">
        <v>406</v>
      </c>
      <c r="F10815">
        <v>1</v>
      </c>
    </row>
    <row r="10816" spans="1:6" x14ac:dyDescent="0.35">
      <c r="A10816" t="s">
        <v>10895</v>
      </c>
      <c r="B10816">
        <v>2010</v>
      </c>
      <c r="C10816" t="s">
        <v>56</v>
      </c>
      <c r="D10816" t="s">
        <v>73</v>
      </c>
      <c r="E10816" t="s">
        <v>406</v>
      </c>
      <c r="F10816">
        <v>1</v>
      </c>
    </row>
    <row r="10817" spans="1:6" x14ac:dyDescent="0.35">
      <c r="A10817" t="s">
        <v>10896</v>
      </c>
      <c r="B10817">
        <v>2010</v>
      </c>
      <c r="C10817" t="s">
        <v>56</v>
      </c>
      <c r="D10817" t="s">
        <v>73</v>
      </c>
      <c r="E10817" t="s">
        <v>406</v>
      </c>
      <c r="F10817">
        <v>1</v>
      </c>
    </row>
    <row r="10818" spans="1:6" x14ac:dyDescent="0.35">
      <c r="A10818" t="s">
        <v>10897</v>
      </c>
      <c r="B10818">
        <v>2010</v>
      </c>
      <c r="C10818" t="s">
        <v>56</v>
      </c>
      <c r="D10818" t="s">
        <v>117</v>
      </c>
      <c r="E10818" t="s">
        <v>406</v>
      </c>
      <c r="F10818">
        <v>1</v>
      </c>
    </row>
    <row r="10819" spans="1:6" x14ac:dyDescent="0.35">
      <c r="A10819" t="s">
        <v>10898</v>
      </c>
      <c r="B10819">
        <v>2010</v>
      </c>
      <c r="C10819" t="s">
        <v>56</v>
      </c>
      <c r="D10819" t="s">
        <v>117</v>
      </c>
      <c r="E10819" t="s">
        <v>406</v>
      </c>
      <c r="F10819">
        <v>1</v>
      </c>
    </row>
    <row r="10820" spans="1:6" x14ac:dyDescent="0.35">
      <c r="A10820" t="s">
        <v>10899</v>
      </c>
      <c r="B10820">
        <v>2010</v>
      </c>
      <c r="C10820" t="s">
        <v>54</v>
      </c>
      <c r="D10820" t="s">
        <v>73</v>
      </c>
      <c r="E10820" t="s">
        <v>406</v>
      </c>
      <c r="F10820">
        <v>1</v>
      </c>
    </row>
    <row r="10821" spans="1:6" x14ac:dyDescent="0.35">
      <c r="A10821" t="s">
        <v>10900</v>
      </c>
      <c r="B10821">
        <v>2010</v>
      </c>
      <c r="C10821" t="s">
        <v>54</v>
      </c>
      <c r="D10821" t="s">
        <v>441</v>
      </c>
      <c r="E10821" t="s">
        <v>406</v>
      </c>
      <c r="F10821">
        <v>1</v>
      </c>
    </row>
    <row r="10822" spans="1:6" x14ac:dyDescent="0.35">
      <c r="A10822" t="s">
        <v>10901</v>
      </c>
      <c r="B10822">
        <v>2010</v>
      </c>
      <c r="C10822" t="s">
        <v>56</v>
      </c>
      <c r="D10822" t="s">
        <v>73</v>
      </c>
      <c r="E10822" t="s">
        <v>74</v>
      </c>
      <c r="F10822">
        <v>1</v>
      </c>
    </row>
    <row r="10823" spans="1:6" x14ac:dyDescent="0.35">
      <c r="A10823" t="s">
        <v>10902</v>
      </c>
      <c r="B10823">
        <v>2010</v>
      </c>
      <c r="C10823" t="s">
        <v>55</v>
      </c>
      <c r="D10823" t="s">
        <v>73</v>
      </c>
      <c r="E10823" t="s">
        <v>74</v>
      </c>
      <c r="F10823">
        <v>1</v>
      </c>
    </row>
    <row r="10824" spans="1:6" x14ac:dyDescent="0.35">
      <c r="A10824" t="s">
        <v>10903</v>
      </c>
      <c r="B10824">
        <v>2010</v>
      </c>
      <c r="C10824" t="s">
        <v>55</v>
      </c>
      <c r="D10824" t="s">
        <v>73</v>
      </c>
      <c r="E10824" t="s">
        <v>74</v>
      </c>
      <c r="F10824">
        <v>1</v>
      </c>
    </row>
    <row r="10825" spans="1:6" x14ac:dyDescent="0.35">
      <c r="A10825" t="s">
        <v>10904</v>
      </c>
      <c r="B10825">
        <v>2010</v>
      </c>
      <c r="C10825" t="s">
        <v>55</v>
      </c>
      <c r="D10825" t="s">
        <v>441</v>
      </c>
      <c r="E10825" t="s">
        <v>74</v>
      </c>
      <c r="F10825">
        <v>1</v>
      </c>
    </row>
    <row r="10826" spans="1:6" x14ac:dyDescent="0.35">
      <c r="A10826" t="s">
        <v>10905</v>
      </c>
      <c r="B10826">
        <v>2010</v>
      </c>
      <c r="C10826" t="s">
        <v>56</v>
      </c>
      <c r="D10826" t="s">
        <v>441</v>
      </c>
      <c r="E10826" t="s">
        <v>406</v>
      </c>
      <c r="F10826">
        <v>1</v>
      </c>
    </row>
    <row r="10827" spans="1:6" x14ac:dyDescent="0.35">
      <c r="A10827" t="s">
        <v>10906</v>
      </c>
      <c r="B10827">
        <v>2010</v>
      </c>
      <c r="C10827" t="s">
        <v>56</v>
      </c>
      <c r="D10827" t="s">
        <v>117</v>
      </c>
      <c r="E10827" t="s">
        <v>406</v>
      </c>
      <c r="F10827">
        <v>1</v>
      </c>
    </row>
    <row r="10828" spans="1:6" x14ac:dyDescent="0.35">
      <c r="A10828" t="s">
        <v>10907</v>
      </c>
      <c r="B10828">
        <v>2010</v>
      </c>
      <c r="C10828" t="s">
        <v>56</v>
      </c>
      <c r="D10828" t="s">
        <v>441</v>
      </c>
      <c r="E10828" t="s">
        <v>406</v>
      </c>
      <c r="F10828">
        <v>1</v>
      </c>
    </row>
    <row r="10829" spans="1:6" x14ac:dyDescent="0.35">
      <c r="A10829" t="s">
        <v>10908</v>
      </c>
      <c r="B10829">
        <v>2010</v>
      </c>
      <c r="C10829" t="s">
        <v>56</v>
      </c>
      <c r="D10829" t="s">
        <v>117</v>
      </c>
      <c r="E10829" t="s">
        <v>406</v>
      </c>
      <c r="F10829">
        <v>1</v>
      </c>
    </row>
    <row r="10830" spans="1:6" x14ac:dyDescent="0.35">
      <c r="A10830" t="s">
        <v>10909</v>
      </c>
      <c r="B10830">
        <v>2010</v>
      </c>
      <c r="C10830" t="s">
        <v>56</v>
      </c>
      <c r="D10830" t="s">
        <v>73</v>
      </c>
      <c r="E10830" t="s">
        <v>406</v>
      </c>
      <c r="F10830">
        <v>1</v>
      </c>
    </row>
    <row r="10831" spans="1:6" x14ac:dyDescent="0.35">
      <c r="A10831" t="s">
        <v>10910</v>
      </c>
      <c r="B10831">
        <v>2010</v>
      </c>
      <c r="C10831" t="s">
        <v>56</v>
      </c>
      <c r="D10831" t="s">
        <v>441</v>
      </c>
      <c r="E10831" t="s">
        <v>406</v>
      </c>
      <c r="F10831">
        <v>1</v>
      </c>
    </row>
    <row r="10832" spans="1:6" x14ac:dyDescent="0.35">
      <c r="A10832" t="s">
        <v>10911</v>
      </c>
      <c r="B10832">
        <v>2010</v>
      </c>
      <c r="C10832" t="s">
        <v>56</v>
      </c>
      <c r="D10832" t="s">
        <v>73</v>
      </c>
      <c r="E10832" t="s">
        <v>406</v>
      </c>
      <c r="F10832">
        <v>1</v>
      </c>
    </row>
    <row r="10833" spans="1:6" x14ac:dyDescent="0.35">
      <c r="A10833" t="s">
        <v>10912</v>
      </c>
      <c r="B10833">
        <v>2010</v>
      </c>
      <c r="C10833" t="s">
        <v>56</v>
      </c>
      <c r="D10833" t="s">
        <v>73</v>
      </c>
      <c r="E10833" t="s">
        <v>406</v>
      </c>
      <c r="F10833">
        <v>1</v>
      </c>
    </row>
    <row r="10834" spans="1:6" x14ac:dyDescent="0.35">
      <c r="A10834" t="s">
        <v>10913</v>
      </c>
      <c r="B10834">
        <v>2010</v>
      </c>
      <c r="C10834" t="s">
        <v>56</v>
      </c>
      <c r="D10834" t="s">
        <v>73</v>
      </c>
      <c r="E10834" t="s">
        <v>406</v>
      </c>
      <c r="F10834">
        <v>1</v>
      </c>
    </row>
    <row r="10835" spans="1:6" x14ac:dyDescent="0.35">
      <c r="A10835" t="s">
        <v>10914</v>
      </c>
      <c r="B10835">
        <v>2010</v>
      </c>
      <c r="C10835" t="s">
        <v>56</v>
      </c>
      <c r="D10835" t="s">
        <v>441</v>
      </c>
      <c r="E10835" t="s">
        <v>74</v>
      </c>
      <c r="F10835">
        <v>1</v>
      </c>
    </row>
    <row r="10836" spans="1:6" x14ac:dyDescent="0.35">
      <c r="A10836" t="s">
        <v>10915</v>
      </c>
      <c r="B10836">
        <v>2010</v>
      </c>
      <c r="C10836" t="s">
        <v>56</v>
      </c>
      <c r="D10836" t="s">
        <v>441</v>
      </c>
      <c r="E10836" t="s">
        <v>74</v>
      </c>
      <c r="F10836">
        <v>1</v>
      </c>
    </row>
    <row r="10837" spans="1:6" x14ac:dyDescent="0.35">
      <c r="A10837" t="s">
        <v>10916</v>
      </c>
      <c r="B10837">
        <v>2010</v>
      </c>
      <c r="C10837" t="s">
        <v>56</v>
      </c>
      <c r="D10837" t="s">
        <v>441</v>
      </c>
      <c r="E10837" t="s">
        <v>74</v>
      </c>
      <c r="F10837">
        <v>1</v>
      </c>
    </row>
    <row r="10838" spans="1:6" x14ac:dyDescent="0.35">
      <c r="A10838" t="s">
        <v>10917</v>
      </c>
      <c r="B10838">
        <v>2010</v>
      </c>
      <c r="C10838" t="s">
        <v>56</v>
      </c>
      <c r="D10838" t="s">
        <v>441</v>
      </c>
      <c r="E10838" t="s">
        <v>74</v>
      </c>
      <c r="F10838">
        <v>1</v>
      </c>
    </row>
    <row r="10839" spans="1:6" x14ac:dyDescent="0.35">
      <c r="A10839" t="s">
        <v>10918</v>
      </c>
      <c r="B10839">
        <v>2010</v>
      </c>
      <c r="C10839" t="s">
        <v>56</v>
      </c>
      <c r="D10839" t="s">
        <v>441</v>
      </c>
      <c r="E10839" t="s">
        <v>74</v>
      </c>
      <c r="F10839">
        <v>1</v>
      </c>
    </row>
    <row r="10840" spans="1:6" x14ac:dyDescent="0.35">
      <c r="A10840" t="s">
        <v>10919</v>
      </c>
      <c r="B10840">
        <v>2010</v>
      </c>
      <c r="C10840" t="s">
        <v>56</v>
      </c>
      <c r="D10840" t="s">
        <v>441</v>
      </c>
      <c r="E10840" t="s">
        <v>74</v>
      </c>
      <c r="F10840">
        <v>1</v>
      </c>
    </row>
    <row r="10841" spans="1:6" x14ac:dyDescent="0.35">
      <c r="A10841" t="s">
        <v>10920</v>
      </c>
      <c r="B10841">
        <v>2010</v>
      </c>
      <c r="C10841" t="s">
        <v>56</v>
      </c>
      <c r="D10841" t="s">
        <v>117</v>
      </c>
      <c r="E10841" t="s">
        <v>74</v>
      </c>
      <c r="F10841">
        <v>1</v>
      </c>
    </row>
    <row r="10842" spans="1:6" x14ac:dyDescent="0.35">
      <c r="A10842" t="s">
        <v>10921</v>
      </c>
      <c r="B10842">
        <v>2010</v>
      </c>
      <c r="C10842" t="s">
        <v>56</v>
      </c>
      <c r="D10842" t="s">
        <v>441</v>
      </c>
      <c r="E10842" t="s">
        <v>74</v>
      </c>
      <c r="F10842">
        <v>1</v>
      </c>
    </row>
    <row r="10843" spans="1:6" x14ac:dyDescent="0.35">
      <c r="A10843" t="s">
        <v>10922</v>
      </c>
      <c r="B10843">
        <v>2010</v>
      </c>
      <c r="C10843" t="s">
        <v>56</v>
      </c>
      <c r="D10843" t="s">
        <v>73</v>
      </c>
      <c r="E10843" t="s">
        <v>406</v>
      </c>
      <c r="F10843">
        <v>1</v>
      </c>
    </row>
    <row r="10844" spans="1:6" x14ac:dyDescent="0.35">
      <c r="A10844" t="s">
        <v>10923</v>
      </c>
      <c r="B10844">
        <v>2010</v>
      </c>
      <c r="C10844" t="s">
        <v>56</v>
      </c>
      <c r="D10844" t="s">
        <v>73</v>
      </c>
      <c r="E10844" t="s">
        <v>406</v>
      </c>
      <c r="F10844">
        <v>1</v>
      </c>
    </row>
    <row r="10845" spans="1:6" x14ac:dyDescent="0.35">
      <c r="A10845" t="s">
        <v>10924</v>
      </c>
      <c r="B10845">
        <v>2010</v>
      </c>
      <c r="C10845" t="s">
        <v>56</v>
      </c>
      <c r="D10845" t="s">
        <v>441</v>
      </c>
      <c r="E10845" t="s">
        <v>406</v>
      </c>
      <c r="F10845">
        <v>1</v>
      </c>
    </row>
    <row r="10846" spans="1:6" x14ac:dyDescent="0.35">
      <c r="A10846" t="s">
        <v>10925</v>
      </c>
      <c r="B10846">
        <v>2010</v>
      </c>
      <c r="C10846" t="s">
        <v>55</v>
      </c>
      <c r="D10846" t="s">
        <v>73</v>
      </c>
      <c r="E10846" t="s">
        <v>74</v>
      </c>
      <c r="F10846">
        <v>1</v>
      </c>
    </row>
    <row r="10847" spans="1:6" x14ac:dyDescent="0.35">
      <c r="A10847" t="s">
        <v>10926</v>
      </c>
      <c r="B10847">
        <v>2010</v>
      </c>
      <c r="C10847" t="s">
        <v>56</v>
      </c>
      <c r="D10847" t="s">
        <v>441</v>
      </c>
      <c r="E10847" t="s">
        <v>74</v>
      </c>
      <c r="F10847">
        <v>1</v>
      </c>
    </row>
    <row r="10848" spans="1:6" x14ac:dyDescent="0.35">
      <c r="A10848" t="s">
        <v>10927</v>
      </c>
      <c r="B10848">
        <v>2010</v>
      </c>
      <c r="C10848" t="s">
        <v>56</v>
      </c>
      <c r="D10848" t="s">
        <v>73</v>
      </c>
      <c r="E10848" t="s">
        <v>74</v>
      </c>
      <c r="F10848">
        <v>1</v>
      </c>
    </row>
    <row r="10849" spans="1:6" x14ac:dyDescent="0.35">
      <c r="A10849" t="s">
        <v>10928</v>
      </c>
      <c r="B10849">
        <v>2010</v>
      </c>
      <c r="C10849" t="s">
        <v>56</v>
      </c>
      <c r="D10849" t="s">
        <v>117</v>
      </c>
      <c r="E10849" t="s">
        <v>74</v>
      </c>
      <c r="F10849">
        <v>1</v>
      </c>
    </row>
    <row r="10850" spans="1:6" x14ac:dyDescent="0.35">
      <c r="A10850" t="s">
        <v>10929</v>
      </c>
      <c r="B10850">
        <v>2010</v>
      </c>
      <c r="C10850" t="s">
        <v>54</v>
      </c>
      <c r="D10850" t="s">
        <v>73</v>
      </c>
      <c r="E10850" t="s">
        <v>74</v>
      </c>
      <c r="F10850">
        <v>1</v>
      </c>
    </row>
    <row r="10851" spans="1:6" x14ac:dyDescent="0.35">
      <c r="A10851" t="s">
        <v>10930</v>
      </c>
      <c r="B10851">
        <v>2010</v>
      </c>
      <c r="C10851" t="s">
        <v>55</v>
      </c>
      <c r="D10851" t="s">
        <v>73</v>
      </c>
      <c r="E10851" t="s">
        <v>74</v>
      </c>
      <c r="F10851">
        <v>1</v>
      </c>
    </row>
    <row r="10852" spans="1:6" x14ac:dyDescent="0.35">
      <c r="A10852" t="s">
        <v>10931</v>
      </c>
      <c r="B10852">
        <v>2010</v>
      </c>
      <c r="C10852" t="s">
        <v>55</v>
      </c>
      <c r="D10852" t="s">
        <v>73</v>
      </c>
      <c r="E10852" t="s">
        <v>74</v>
      </c>
      <c r="F10852">
        <v>1</v>
      </c>
    </row>
    <row r="10853" spans="1:6" x14ac:dyDescent="0.35">
      <c r="A10853" t="s">
        <v>10932</v>
      </c>
      <c r="B10853">
        <v>2010</v>
      </c>
      <c r="C10853" t="s">
        <v>56</v>
      </c>
      <c r="D10853" t="s">
        <v>73</v>
      </c>
      <c r="E10853" t="s">
        <v>74</v>
      </c>
      <c r="F10853">
        <v>1</v>
      </c>
    </row>
    <row r="10854" spans="1:6" x14ac:dyDescent="0.35">
      <c r="A10854" t="s">
        <v>10933</v>
      </c>
      <c r="B10854">
        <v>2010</v>
      </c>
      <c r="C10854" t="s">
        <v>56</v>
      </c>
      <c r="D10854" t="s">
        <v>73</v>
      </c>
      <c r="E10854" t="s">
        <v>74</v>
      </c>
      <c r="F10854">
        <v>1</v>
      </c>
    </row>
    <row r="10855" spans="1:6" x14ac:dyDescent="0.35">
      <c r="A10855" t="s">
        <v>10934</v>
      </c>
      <c r="B10855">
        <v>2010</v>
      </c>
      <c r="C10855" t="s">
        <v>56</v>
      </c>
      <c r="D10855" t="s">
        <v>441</v>
      </c>
      <c r="E10855" t="s">
        <v>74</v>
      </c>
      <c r="F10855">
        <v>1</v>
      </c>
    </row>
    <row r="10856" spans="1:6" x14ac:dyDescent="0.35">
      <c r="A10856" t="s">
        <v>10935</v>
      </c>
      <c r="B10856">
        <v>2010</v>
      </c>
      <c r="C10856" t="s">
        <v>56</v>
      </c>
      <c r="D10856" t="s">
        <v>73</v>
      </c>
      <c r="E10856" t="s">
        <v>74</v>
      </c>
      <c r="F10856">
        <v>1</v>
      </c>
    </row>
    <row r="10857" spans="1:6" x14ac:dyDescent="0.35">
      <c r="A10857" t="s">
        <v>10936</v>
      </c>
      <c r="B10857">
        <v>2010</v>
      </c>
      <c r="C10857" t="s">
        <v>56</v>
      </c>
      <c r="D10857" t="s">
        <v>73</v>
      </c>
      <c r="E10857" t="s">
        <v>74</v>
      </c>
      <c r="F10857">
        <v>1</v>
      </c>
    </row>
    <row r="10858" spans="1:6" x14ac:dyDescent="0.35">
      <c r="A10858" t="s">
        <v>10937</v>
      </c>
      <c r="B10858">
        <v>2010</v>
      </c>
      <c r="C10858" t="s">
        <v>56</v>
      </c>
      <c r="D10858" t="s">
        <v>73</v>
      </c>
      <c r="E10858" t="s">
        <v>74</v>
      </c>
      <c r="F10858">
        <v>1</v>
      </c>
    </row>
    <row r="10859" spans="1:6" x14ac:dyDescent="0.35">
      <c r="A10859" t="s">
        <v>10938</v>
      </c>
      <c r="B10859">
        <v>2010</v>
      </c>
      <c r="C10859" t="s">
        <v>56</v>
      </c>
      <c r="D10859" t="s">
        <v>117</v>
      </c>
      <c r="E10859" t="s">
        <v>74</v>
      </c>
      <c r="F10859">
        <v>1</v>
      </c>
    </row>
    <row r="10860" spans="1:6" x14ac:dyDescent="0.35">
      <c r="A10860" t="s">
        <v>10939</v>
      </c>
      <c r="B10860">
        <v>2010</v>
      </c>
      <c r="C10860" t="s">
        <v>56</v>
      </c>
      <c r="D10860" t="s">
        <v>73</v>
      </c>
      <c r="E10860" t="s">
        <v>484</v>
      </c>
      <c r="F10860">
        <v>1</v>
      </c>
    </row>
    <row r="10861" spans="1:6" x14ac:dyDescent="0.35">
      <c r="A10861" t="s">
        <v>10940</v>
      </c>
      <c r="B10861">
        <v>2010</v>
      </c>
      <c r="C10861" t="s">
        <v>55</v>
      </c>
      <c r="D10861" t="s">
        <v>441</v>
      </c>
      <c r="E10861" t="s">
        <v>484</v>
      </c>
      <c r="F10861">
        <v>1</v>
      </c>
    </row>
    <row r="10862" spans="1:6" x14ac:dyDescent="0.35">
      <c r="A10862" t="s">
        <v>10941</v>
      </c>
      <c r="B10862">
        <v>2010</v>
      </c>
      <c r="C10862" t="s">
        <v>54</v>
      </c>
      <c r="D10862" t="s">
        <v>73</v>
      </c>
      <c r="E10862" t="s">
        <v>484</v>
      </c>
      <c r="F10862">
        <v>1</v>
      </c>
    </row>
    <row r="10863" spans="1:6" x14ac:dyDescent="0.35">
      <c r="A10863" t="s">
        <v>10942</v>
      </c>
      <c r="B10863">
        <v>2010</v>
      </c>
      <c r="C10863" t="s">
        <v>54</v>
      </c>
      <c r="D10863" t="s">
        <v>73</v>
      </c>
      <c r="E10863" t="s">
        <v>484</v>
      </c>
      <c r="F10863">
        <v>1</v>
      </c>
    </row>
    <row r="10864" spans="1:6" x14ac:dyDescent="0.35">
      <c r="A10864" t="s">
        <v>10943</v>
      </c>
      <c r="B10864">
        <v>2010</v>
      </c>
      <c r="C10864" t="s">
        <v>56</v>
      </c>
      <c r="D10864" t="s">
        <v>441</v>
      </c>
      <c r="E10864" t="s">
        <v>484</v>
      </c>
      <c r="F10864">
        <v>1</v>
      </c>
    </row>
    <row r="10865" spans="1:6" x14ac:dyDescent="0.35">
      <c r="A10865" t="s">
        <v>10944</v>
      </c>
      <c r="B10865">
        <v>2010</v>
      </c>
      <c r="C10865" t="s">
        <v>56</v>
      </c>
      <c r="D10865" t="s">
        <v>73</v>
      </c>
      <c r="E10865" t="s">
        <v>484</v>
      </c>
      <c r="F10865">
        <v>1</v>
      </c>
    </row>
    <row r="10866" spans="1:6" x14ac:dyDescent="0.35">
      <c r="A10866" t="s">
        <v>10945</v>
      </c>
      <c r="B10866">
        <v>2010</v>
      </c>
      <c r="C10866" t="s">
        <v>56</v>
      </c>
      <c r="D10866" t="s">
        <v>73</v>
      </c>
      <c r="E10866" t="s">
        <v>484</v>
      </c>
      <c r="F10866">
        <v>1</v>
      </c>
    </row>
    <row r="10867" spans="1:6" x14ac:dyDescent="0.35">
      <c r="A10867" t="s">
        <v>10946</v>
      </c>
      <c r="B10867">
        <v>2010</v>
      </c>
      <c r="C10867" t="s">
        <v>56</v>
      </c>
      <c r="D10867" t="s">
        <v>441</v>
      </c>
      <c r="E10867" t="s">
        <v>484</v>
      </c>
      <c r="F10867">
        <v>1</v>
      </c>
    </row>
    <row r="10868" spans="1:6" x14ac:dyDescent="0.35">
      <c r="A10868" t="s">
        <v>10947</v>
      </c>
      <c r="B10868">
        <v>2010</v>
      </c>
      <c r="C10868" t="s">
        <v>56</v>
      </c>
      <c r="D10868" t="s">
        <v>441</v>
      </c>
      <c r="E10868" t="s">
        <v>74</v>
      </c>
      <c r="F10868">
        <v>1</v>
      </c>
    </row>
    <row r="10869" spans="1:6" x14ac:dyDescent="0.35">
      <c r="A10869" t="s">
        <v>10948</v>
      </c>
      <c r="B10869">
        <v>2010</v>
      </c>
      <c r="C10869" t="s">
        <v>56</v>
      </c>
      <c r="D10869" t="s">
        <v>441</v>
      </c>
      <c r="E10869" t="s">
        <v>74</v>
      </c>
      <c r="F10869">
        <v>1</v>
      </c>
    </row>
    <row r="10870" spans="1:6" x14ac:dyDescent="0.35">
      <c r="A10870" t="s">
        <v>10949</v>
      </c>
      <c r="B10870">
        <v>2010</v>
      </c>
      <c r="C10870" t="s">
        <v>56</v>
      </c>
      <c r="D10870" t="s">
        <v>441</v>
      </c>
      <c r="E10870" t="s">
        <v>74</v>
      </c>
      <c r="F10870">
        <v>1</v>
      </c>
    </row>
    <row r="10871" spans="1:6" x14ac:dyDescent="0.35">
      <c r="A10871" t="s">
        <v>10950</v>
      </c>
      <c r="B10871">
        <v>2010</v>
      </c>
      <c r="C10871" t="s">
        <v>56</v>
      </c>
      <c r="D10871" t="s">
        <v>441</v>
      </c>
      <c r="E10871" t="s">
        <v>74</v>
      </c>
      <c r="F10871">
        <v>1</v>
      </c>
    </row>
    <row r="10872" spans="1:6" x14ac:dyDescent="0.35">
      <c r="A10872" t="s">
        <v>10951</v>
      </c>
      <c r="B10872">
        <v>2010</v>
      </c>
      <c r="C10872" t="s">
        <v>56</v>
      </c>
      <c r="D10872" t="s">
        <v>441</v>
      </c>
      <c r="E10872" t="s">
        <v>74</v>
      </c>
      <c r="F10872">
        <v>1</v>
      </c>
    </row>
    <row r="10873" spans="1:6" x14ac:dyDescent="0.35">
      <c r="A10873" t="s">
        <v>10952</v>
      </c>
      <c r="B10873">
        <v>2010</v>
      </c>
      <c r="C10873" t="s">
        <v>56</v>
      </c>
      <c r="D10873" t="s">
        <v>73</v>
      </c>
      <c r="E10873" t="s">
        <v>74</v>
      </c>
      <c r="F10873">
        <v>1</v>
      </c>
    </row>
    <row r="10874" spans="1:6" x14ac:dyDescent="0.35">
      <c r="A10874" t="s">
        <v>10953</v>
      </c>
      <c r="B10874">
        <v>2010</v>
      </c>
      <c r="C10874" t="s">
        <v>56</v>
      </c>
      <c r="D10874" t="s">
        <v>73</v>
      </c>
      <c r="E10874" t="s">
        <v>74</v>
      </c>
      <c r="F10874">
        <v>1</v>
      </c>
    </row>
    <row r="10875" spans="1:6" x14ac:dyDescent="0.35">
      <c r="A10875" t="s">
        <v>10954</v>
      </c>
      <c r="B10875">
        <v>2010</v>
      </c>
      <c r="C10875" t="s">
        <v>56</v>
      </c>
      <c r="D10875" t="s">
        <v>441</v>
      </c>
      <c r="E10875" t="s">
        <v>74</v>
      </c>
      <c r="F10875">
        <v>1</v>
      </c>
    </row>
    <row r="10876" spans="1:6" x14ac:dyDescent="0.35">
      <c r="A10876" t="s">
        <v>10955</v>
      </c>
      <c r="B10876">
        <v>2010</v>
      </c>
      <c r="C10876" t="s">
        <v>56</v>
      </c>
      <c r="D10876" t="s">
        <v>441</v>
      </c>
      <c r="E10876" t="s">
        <v>74</v>
      </c>
      <c r="F10876">
        <v>1</v>
      </c>
    </row>
    <row r="10877" spans="1:6" x14ac:dyDescent="0.35">
      <c r="A10877" t="s">
        <v>10956</v>
      </c>
      <c r="B10877">
        <v>2010</v>
      </c>
      <c r="C10877" t="s">
        <v>56</v>
      </c>
      <c r="D10877" t="s">
        <v>117</v>
      </c>
      <c r="E10877" t="s">
        <v>74</v>
      </c>
      <c r="F10877">
        <v>1</v>
      </c>
    </row>
    <row r="10878" spans="1:6" x14ac:dyDescent="0.35">
      <c r="A10878" t="s">
        <v>10957</v>
      </c>
      <c r="B10878">
        <v>2010</v>
      </c>
      <c r="C10878" t="s">
        <v>56</v>
      </c>
      <c r="D10878" t="s">
        <v>441</v>
      </c>
      <c r="E10878" t="s">
        <v>74</v>
      </c>
      <c r="F10878">
        <v>1</v>
      </c>
    </row>
    <row r="10879" spans="1:6" x14ac:dyDescent="0.35">
      <c r="A10879" t="s">
        <v>10958</v>
      </c>
      <c r="B10879">
        <v>2010</v>
      </c>
      <c r="C10879" t="s">
        <v>56</v>
      </c>
      <c r="D10879" t="s">
        <v>441</v>
      </c>
      <c r="E10879" t="s">
        <v>74</v>
      </c>
      <c r="F10879">
        <v>1</v>
      </c>
    </row>
    <row r="10880" spans="1:6" x14ac:dyDescent="0.35">
      <c r="A10880" t="s">
        <v>10959</v>
      </c>
      <c r="B10880">
        <v>2010</v>
      </c>
      <c r="C10880" t="s">
        <v>56</v>
      </c>
      <c r="D10880" t="s">
        <v>117</v>
      </c>
      <c r="E10880" t="s">
        <v>74</v>
      </c>
      <c r="F10880">
        <v>1</v>
      </c>
    </row>
    <row r="10881" spans="1:6" x14ac:dyDescent="0.35">
      <c r="A10881" t="s">
        <v>10960</v>
      </c>
      <c r="B10881">
        <v>2010</v>
      </c>
      <c r="C10881" t="s">
        <v>56</v>
      </c>
      <c r="D10881" t="s">
        <v>441</v>
      </c>
      <c r="E10881" t="s">
        <v>74</v>
      </c>
      <c r="F10881">
        <v>1</v>
      </c>
    </row>
    <row r="10882" spans="1:6" x14ac:dyDescent="0.35">
      <c r="A10882" t="s">
        <v>10961</v>
      </c>
      <c r="B10882">
        <v>2010</v>
      </c>
      <c r="C10882" t="s">
        <v>56</v>
      </c>
      <c r="D10882" t="s">
        <v>441</v>
      </c>
      <c r="E10882" t="s">
        <v>74</v>
      </c>
      <c r="F10882">
        <v>1</v>
      </c>
    </row>
    <row r="10883" spans="1:6" x14ac:dyDescent="0.35">
      <c r="A10883" t="s">
        <v>10962</v>
      </c>
      <c r="B10883">
        <v>2010</v>
      </c>
      <c r="C10883" t="s">
        <v>56</v>
      </c>
      <c r="D10883" t="s">
        <v>117</v>
      </c>
      <c r="E10883" t="s">
        <v>74</v>
      </c>
      <c r="F10883">
        <v>1</v>
      </c>
    </row>
    <row r="10884" spans="1:6" x14ac:dyDescent="0.35">
      <c r="A10884" t="s">
        <v>10963</v>
      </c>
      <c r="B10884">
        <v>2010</v>
      </c>
      <c r="C10884" t="s">
        <v>56</v>
      </c>
      <c r="D10884" t="s">
        <v>441</v>
      </c>
      <c r="E10884" t="s">
        <v>74</v>
      </c>
      <c r="F10884">
        <v>1</v>
      </c>
    </row>
    <row r="10885" spans="1:6" x14ac:dyDescent="0.35">
      <c r="A10885" t="s">
        <v>10964</v>
      </c>
      <c r="B10885">
        <v>2010</v>
      </c>
      <c r="C10885" t="s">
        <v>56</v>
      </c>
      <c r="D10885" t="s">
        <v>441</v>
      </c>
      <c r="E10885" t="s">
        <v>74</v>
      </c>
      <c r="F10885">
        <v>1</v>
      </c>
    </row>
    <row r="10886" spans="1:6" x14ac:dyDescent="0.35">
      <c r="A10886" t="s">
        <v>10965</v>
      </c>
      <c r="B10886">
        <v>2010</v>
      </c>
      <c r="C10886" t="s">
        <v>56</v>
      </c>
      <c r="D10886" t="s">
        <v>73</v>
      </c>
      <c r="E10886" t="s">
        <v>74</v>
      </c>
      <c r="F10886">
        <v>1</v>
      </c>
    </row>
    <row r="10887" spans="1:6" x14ac:dyDescent="0.35">
      <c r="A10887" t="s">
        <v>10966</v>
      </c>
      <c r="B10887">
        <v>2010</v>
      </c>
      <c r="C10887" t="s">
        <v>56</v>
      </c>
      <c r="D10887" t="s">
        <v>441</v>
      </c>
      <c r="E10887" t="s">
        <v>74</v>
      </c>
      <c r="F10887">
        <v>1</v>
      </c>
    </row>
    <row r="10888" spans="1:6" x14ac:dyDescent="0.35">
      <c r="A10888" t="s">
        <v>10967</v>
      </c>
      <c r="B10888">
        <v>2010</v>
      </c>
      <c r="C10888" t="s">
        <v>56</v>
      </c>
      <c r="D10888" t="s">
        <v>441</v>
      </c>
      <c r="E10888" t="s">
        <v>74</v>
      </c>
      <c r="F10888">
        <v>1</v>
      </c>
    </row>
    <row r="10889" spans="1:6" x14ac:dyDescent="0.35">
      <c r="A10889" t="s">
        <v>10968</v>
      </c>
      <c r="B10889">
        <v>2010</v>
      </c>
      <c r="C10889" t="s">
        <v>56</v>
      </c>
      <c r="D10889" t="s">
        <v>441</v>
      </c>
      <c r="E10889" t="s">
        <v>74</v>
      </c>
      <c r="F10889">
        <v>1</v>
      </c>
    </row>
    <row r="10890" spans="1:6" x14ac:dyDescent="0.35">
      <c r="A10890" t="s">
        <v>10969</v>
      </c>
      <c r="B10890">
        <v>2010</v>
      </c>
      <c r="C10890" t="s">
        <v>56</v>
      </c>
      <c r="D10890" t="s">
        <v>441</v>
      </c>
      <c r="E10890" t="s">
        <v>74</v>
      </c>
      <c r="F10890">
        <v>1</v>
      </c>
    </row>
    <row r="10891" spans="1:6" x14ac:dyDescent="0.35">
      <c r="A10891" t="s">
        <v>10970</v>
      </c>
      <c r="B10891">
        <v>2010</v>
      </c>
      <c r="C10891" t="s">
        <v>56</v>
      </c>
      <c r="D10891" t="s">
        <v>441</v>
      </c>
      <c r="E10891" t="s">
        <v>74</v>
      </c>
      <c r="F10891">
        <v>1</v>
      </c>
    </row>
    <row r="10892" spans="1:6" x14ac:dyDescent="0.35">
      <c r="A10892" t="s">
        <v>10971</v>
      </c>
      <c r="B10892">
        <v>2010</v>
      </c>
      <c r="C10892" t="s">
        <v>56</v>
      </c>
      <c r="D10892" t="s">
        <v>117</v>
      </c>
      <c r="E10892" t="s">
        <v>74</v>
      </c>
      <c r="F10892">
        <v>1</v>
      </c>
    </row>
    <row r="10893" spans="1:6" x14ac:dyDescent="0.35">
      <c r="A10893" t="s">
        <v>10972</v>
      </c>
      <c r="B10893">
        <v>2010</v>
      </c>
      <c r="C10893" t="s">
        <v>56</v>
      </c>
      <c r="D10893" t="s">
        <v>441</v>
      </c>
      <c r="E10893" t="s">
        <v>74</v>
      </c>
      <c r="F10893">
        <v>1</v>
      </c>
    </row>
    <row r="10894" spans="1:6" x14ac:dyDescent="0.35">
      <c r="A10894" t="s">
        <v>10973</v>
      </c>
      <c r="B10894">
        <v>2010</v>
      </c>
      <c r="C10894" t="s">
        <v>56</v>
      </c>
      <c r="D10894" t="s">
        <v>441</v>
      </c>
      <c r="E10894" t="s">
        <v>74</v>
      </c>
      <c r="F10894">
        <v>1</v>
      </c>
    </row>
    <row r="10895" spans="1:6" x14ac:dyDescent="0.35">
      <c r="A10895" t="s">
        <v>10974</v>
      </c>
      <c r="B10895">
        <v>2010</v>
      </c>
      <c r="C10895" t="s">
        <v>56</v>
      </c>
      <c r="D10895" t="s">
        <v>441</v>
      </c>
      <c r="E10895" t="s">
        <v>74</v>
      </c>
      <c r="F10895">
        <v>1</v>
      </c>
    </row>
    <row r="10896" spans="1:6" x14ac:dyDescent="0.35">
      <c r="A10896" t="s">
        <v>10975</v>
      </c>
      <c r="B10896">
        <v>2010</v>
      </c>
      <c r="C10896" t="s">
        <v>56</v>
      </c>
      <c r="D10896" t="s">
        <v>117</v>
      </c>
      <c r="E10896" t="s">
        <v>74</v>
      </c>
      <c r="F10896">
        <v>1</v>
      </c>
    </row>
    <row r="10897" spans="1:6" x14ac:dyDescent="0.35">
      <c r="A10897" t="s">
        <v>10976</v>
      </c>
      <c r="B10897">
        <v>2010</v>
      </c>
      <c r="C10897" t="s">
        <v>56</v>
      </c>
      <c r="D10897" t="s">
        <v>117</v>
      </c>
      <c r="E10897" t="s">
        <v>74</v>
      </c>
      <c r="F10897">
        <v>1</v>
      </c>
    </row>
    <row r="10898" spans="1:6" x14ac:dyDescent="0.35">
      <c r="A10898" t="s">
        <v>10977</v>
      </c>
      <c r="B10898">
        <v>2010</v>
      </c>
      <c r="C10898" t="s">
        <v>56</v>
      </c>
      <c r="D10898" t="s">
        <v>441</v>
      </c>
      <c r="E10898" t="s">
        <v>74</v>
      </c>
      <c r="F10898">
        <v>1</v>
      </c>
    </row>
    <row r="10899" spans="1:6" x14ac:dyDescent="0.35">
      <c r="A10899" t="s">
        <v>10978</v>
      </c>
      <c r="B10899">
        <v>2010</v>
      </c>
      <c r="C10899" t="s">
        <v>56</v>
      </c>
      <c r="D10899" t="s">
        <v>441</v>
      </c>
      <c r="E10899" t="s">
        <v>74</v>
      </c>
      <c r="F10899">
        <v>1</v>
      </c>
    </row>
    <row r="10900" spans="1:6" x14ac:dyDescent="0.35">
      <c r="A10900" t="s">
        <v>10979</v>
      </c>
      <c r="B10900">
        <v>2010</v>
      </c>
      <c r="C10900" t="s">
        <v>56</v>
      </c>
      <c r="D10900" t="s">
        <v>441</v>
      </c>
      <c r="E10900" t="s">
        <v>74</v>
      </c>
      <c r="F10900">
        <v>1</v>
      </c>
    </row>
    <row r="10901" spans="1:6" x14ac:dyDescent="0.35">
      <c r="A10901" t="s">
        <v>10980</v>
      </c>
      <c r="B10901">
        <v>2010</v>
      </c>
      <c r="C10901" t="s">
        <v>56</v>
      </c>
      <c r="D10901" t="s">
        <v>441</v>
      </c>
      <c r="E10901" t="s">
        <v>74</v>
      </c>
      <c r="F10901">
        <v>1</v>
      </c>
    </row>
    <row r="10902" spans="1:6" x14ac:dyDescent="0.35">
      <c r="A10902" t="s">
        <v>10981</v>
      </c>
      <c r="B10902">
        <v>2010</v>
      </c>
      <c r="C10902" t="s">
        <v>55</v>
      </c>
      <c r="D10902" t="s">
        <v>73</v>
      </c>
      <c r="E10902" t="s">
        <v>74</v>
      </c>
      <c r="F10902">
        <v>1</v>
      </c>
    </row>
    <row r="10903" spans="1:6" x14ac:dyDescent="0.35">
      <c r="A10903" t="s">
        <v>10982</v>
      </c>
      <c r="B10903">
        <v>2010</v>
      </c>
      <c r="C10903" t="s">
        <v>55</v>
      </c>
      <c r="D10903" t="s">
        <v>73</v>
      </c>
      <c r="E10903" t="s">
        <v>406</v>
      </c>
      <c r="F10903">
        <v>1</v>
      </c>
    </row>
    <row r="10904" spans="1:6" x14ac:dyDescent="0.35">
      <c r="A10904" t="s">
        <v>10983</v>
      </c>
      <c r="B10904">
        <v>2010</v>
      </c>
      <c r="C10904" t="s">
        <v>55</v>
      </c>
      <c r="D10904" t="s">
        <v>441</v>
      </c>
      <c r="E10904" t="s">
        <v>406</v>
      </c>
      <c r="F10904">
        <v>1</v>
      </c>
    </row>
    <row r="10905" spans="1:6" x14ac:dyDescent="0.35">
      <c r="A10905" t="s">
        <v>10984</v>
      </c>
      <c r="B10905">
        <v>2010</v>
      </c>
      <c r="C10905" t="s">
        <v>55</v>
      </c>
      <c r="D10905" t="s">
        <v>441</v>
      </c>
      <c r="E10905" t="s">
        <v>406</v>
      </c>
      <c r="F10905">
        <v>1</v>
      </c>
    </row>
    <row r="10906" spans="1:6" x14ac:dyDescent="0.35">
      <c r="A10906" t="s">
        <v>10985</v>
      </c>
      <c r="B10906">
        <v>2010</v>
      </c>
      <c r="C10906" t="s">
        <v>55</v>
      </c>
      <c r="D10906" t="s">
        <v>441</v>
      </c>
      <c r="E10906" t="s">
        <v>406</v>
      </c>
      <c r="F10906">
        <v>1</v>
      </c>
    </row>
    <row r="10907" spans="1:6" x14ac:dyDescent="0.35">
      <c r="A10907" t="s">
        <v>10986</v>
      </c>
      <c r="B10907">
        <v>2010</v>
      </c>
      <c r="C10907" t="s">
        <v>54</v>
      </c>
      <c r="D10907" t="s">
        <v>73</v>
      </c>
      <c r="E10907" t="s">
        <v>406</v>
      </c>
      <c r="F10907">
        <v>1</v>
      </c>
    </row>
    <row r="10908" spans="1:6" x14ac:dyDescent="0.35">
      <c r="A10908" t="s">
        <v>10987</v>
      </c>
      <c r="B10908">
        <v>2010</v>
      </c>
      <c r="C10908" t="s">
        <v>55</v>
      </c>
      <c r="D10908" t="s">
        <v>441</v>
      </c>
      <c r="E10908" t="s">
        <v>406</v>
      </c>
      <c r="F10908">
        <v>1</v>
      </c>
    </row>
    <row r="10909" spans="1:6" x14ac:dyDescent="0.35">
      <c r="A10909" t="s">
        <v>10988</v>
      </c>
      <c r="B10909">
        <v>2010</v>
      </c>
      <c r="C10909" t="s">
        <v>56</v>
      </c>
      <c r="D10909" t="s">
        <v>441</v>
      </c>
      <c r="E10909" t="s">
        <v>406</v>
      </c>
      <c r="F10909">
        <v>1</v>
      </c>
    </row>
    <row r="10910" spans="1:6" x14ac:dyDescent="0.35">
      <c r="A10910" t="s">
        <v>10989</v>
      </c>
      <c r="B10910">
        <v>2010</v>
      </c>
      <c r="C10910" t="s">
        <v>55</v>
      </c>
      <c r="D10910" t="s">
        <v>73</v>
      </c>
      <c r="E10910" t="s">
        <v>406</v>
      </c>
      <c r="F10910">
        <v>1</v>
      </c>
    </row>
    <row r="10911" spans="1:6" x14ac:dyDescent="0.35">
      <c r="A10911" t="s">
        <v>10990</v>
      </c>
      <c r="B10911">
        <v>2010</v>
      </c>
      <c r="C10911" t="s">
        <v>56</v>
      </c>
      <c r="D10911" t="s">
        <v>441</v>
      </c>
      <c r="E10911" t="s">
        <v>406</v>
      </c>
      <c r="F10911">
        <v>1</v>
      </c>
    </row>
    <row r="10912" spans="1:6" x14ac:dyDescent="0.35">
      <c r="A10912" t="s">
        <v>10991</v>
      </c>
      <c r="B10912">
        <v>2010</v>
      </c>
      <c r="C10912" t="s">
        <v>56</v>
      </c>
      <c r="D10912" t="s">
        <v>441</v>
      </c>
      <c r="E10912" t="s">
        <v>406</v>
      </c>
      <c r="F10912">
        <v>1</v>
      </c>
    </row>
    <row r="10913" spans="1:6" x14ac:dyDescent="0.35">
      <c r="A10913" t="s">
        <v>10992</v>
      </c>
      <c r="B10913">
        <v>2010</v>
      </c>
      <c r="C10913" t="s">
        <v>56</v>
      </c>
      <c r="D10913" t="s">
        <v>73</v>
      </c>
      <c r="E10913" t="s">
        <v>406</v>
      </c>
      <c r="F10913">
        <v>1</v>
      </c>
    </row>
    <row r="10914" spans="1:6" x14ac:dyDescent="0.35">
      <c r="A10914" t="s">
        <v>10993</v>
      </c>
      <c r="B10914">
        <v>2010</v>
      </c>
      <c r="C10914" t="s">
        <v>56</v>
      </c>
      <c r="D10914" t="s">
        <v>73</v>
      </c>
      <c r="E10914" t="s">
        <v>406</v>
      </c>
      <c r="F10914">
        <v>1</v>
      </c>
    </row>
    <row r="10915" spans="1:6" x14ac:dyDescent="0.35">
      <c r="A10915" t="s">
        <v>10994</v>
      </c>
      <c r="B10915">
        <v>2010</v>
      </c>
      <c r="C10915" t="s">
        <v>56</v>
      </c>
      <c r="D10915" t="s">
        <v>73</v>
      </c>
      <c r="E10915" t="s">
        <v>406</v>
      </c>
      <c r="F10915">
        <v>1</v>
      </c>
    </row>
    <row r="10916" spans="1:6" x14ac:dyDescent="0.35">
      <c r="A10916" t="s">
        <v>10995</v>
      </c>
      <c r="B10916">
        <v>2010</v>
      </c>
      <c r="C10916" t="s">
        <v>56</v>
      </c>
      <c r="D10916" t="s">
        <v>73</v>
      </c>
      <c r="E10916" t="s">
        <v>406</v>
      </c>
      <c r="F10916">
        <v>1</v>
      </c>
    </row>
    <row r="10917" spans="1:6" x14ac:dyDescent="0.35">
      <c r="A10917" t="s">
        <v>10996</v>
      </c>
      <c r="B10917">
        <v>2010</v>
      </c>
      <c r="C10917" t="s">
        <v>56</v>
      </c>
      <c r="D10917" t="s">
        <v>441</v>
      </c>
      <c r="E10917" t="s">
        <v>406</v>
      </c>
      <c r="F10917">
        <v>1</v>
      </c>
    </row>
    <row r="10918" spans="1:6" x14ac:dyDescent="0.35">
      <c r="A10918" t="s">
        <v>10997</v>
      </c>
      <c r="B10918">
        <v>2010</v>
      </c>
      <c r="C10918" t="s">
        <v>56</v>
      </c>
      <c r="D10918" t="s">
        <v>441</v>
      </c>
      <c r="E10918" t="s">
        <v>406</v>
      </c>
      <c r="F10918">
        <v>1</v>
      </c>
    </row>
    <row r="10919" spans="1:6" x14ac:dyDescent="0.35">
      <c r="A10919" t="s">
        <v>10998</v>
      </c>
      <c r="B10919">
        <v>2010</v>
      </c>
      <c r="C10919" t="s">
        <v>56</v>
      </c>
      <c r="D10919" t="s">
        <v>117</v>
      </c>
      <c r="E10919" t="s">
        <v>406</v>
      </c>
      <c r="F10919">
        <v>1</v>
      </c>
    </row>
    <row r="10920" spans="1:6" x14ac:dyDescent="0.35">
      <c r="A10920" t="s">
        <v>10999</v>
      </c>
      <c r="B10920">
        <v>2010</v>
      </c>
      <c r="C10920" t="s">
        <v>56</v>
      </c>
      <c r="D10920" t="s">
        <v>441</v>
      </c>
      <c r="E10920" t="s">
        <v>406</v>
      </c>
      <c r="F10920">
        <v>1</v>
      </c>
    </row>
    <row r="10921" spans="1:6" x14ac:dyDescent="0.35">
      <c r="A10921" t="s">
        <v>11000</v>
      </c>
      <c r="B10921">
        <v>2010</v>
      </c>
      <c r="C10921" t="s">
        <v>56</v>
      </c>
      <c r="D10921" t="s">
        <v>441</v>
      </c>
      <c r="E10921" t="s">
        <v>406</v>
      </c>
      <c r="F10921">
        <v>1</v>
      </c>
    </row>
    <row r="10922" spans="1:6" x14ac:dyDescent="0.35">
      <c r="A10922" t="s">
        <v>11001</v>
      </c>
      <c r="B10922">
        <v>2010</v>
      </c>
      <c r="C10922" t="s">
        <v>56</v>
      </c>
      <c r="D10922" t="s">
        <v>441</v>
      </c>
      <c r="E10922" t="s">
        <v>406</v>
      </c>
      <c r="F10922">
        <v>1</v>
      </c>
    </row>
    <row r="10923" spans="1:6" x14ac:dyDescent="0.35">
      <c r="A10923" t="s">
        <v>11002</v>
      </c>
      <c r="B10923">
        <v>2010</v>
      </c>
      <c r="C10923" t="s">
        <v>56</v>
      </c>
      <c r="D10923" t="s">
        <v>73</v>
      </c>
      <c r="E10923" t="s">
        <v>406</v>
      </c>
      <c r="F10923">
        <v>1</v>
      </c>
    </row>
    <row r="10924" spans="1:6" x14ac:dyDescent="0.35">
      <c r="A10924" t="s">
        <v>11003</v>
      </c>
      <c r="B10924">
        <v>2010</v>
      </c>
      <c r="C10924" t="s">
        <v>54</v>
      </c>
      <c r="D10924" t="s">
        <v>73</v>
      </c>
      <c r="E10924" t="s">
        <v>484</v>
      </c>
      <c r="F10924">
        <v>1</v>
      </c>
    </row>
    <row r="10925" spans="1:6" x14ac:dyDescent="0.35">
      <c r="A10925" t="s">
        <v>11004</v>
      </c>
      <c r="B10925">
        <v>2010</v>
      </c>
      <c r="C10925" t="s">
        <v>56</v>
      </c>
      <c r="D10925" t="s">
        <v>441</v>
      </c>
      <c r="E10925" t="s">
        <v>74</v>
      </c>
      <c r="F10925">
        <v>1</v>
      </c>
    </row>
    <row r="10926" spans="1:6" x14ac:dyDescent="0.35">
      <c r="A10926" t="s">
        <v>11005</v>
      </c>
      <c r="B10926">
        <v>2010</v>
      </c>
      <c r="C10926" t="s">
        <v>56</v>
      </c>
      <c r="D10926" t="s">
        <v>441</v>
      </c>
      <c r="E10926" t="s">
        <v>74</v>
      </c>
      <c r="F10926">
        <v>1</v>
      </c>
    </row>
    <row r="10927" spans="1:6" x14ac:dyDescent="0.35">
      <c r="A10927" t="s">
        <v>11006</v>
      </c>
      <c r="B10927">
        <v>2010</v>
      </c>
      <c r="C10927" t="s">
        <v>54</v>
      </c>
      <c r="D10927" t="s">
        <v>73</v>
      </c>
      <c r="E10927" t="s">
        <v>74</v>
      </c>
      <c r="F10927">
        <v>1</v>
      </c>
    </row>
    <row r="10928" spans="1:6" x14ac:dyDescent="0.35">
      <c r="A10928" t="s">
        <v>11007</v>
      </c>
      <c r="B10928">
        <v>2010</v>
      </c>
      <c r="C10928" t="s">
        <v>55</v>
      </c>
      <c r="D10928" t="s">
        <v>441</v>
      </c>
      <c r="E10928" t="s">
        <v>74</v>
      </c>
      <c r="F10928">
        <v>1</v>
      </c>
    </row>
    <row r="10929" spans="1:6" x14ac:dyDescent="0.35">
      <c r="A10929" t="s">
        <v>11008</v>
      </c>
      <c r="B10929">
        <v>2010</v>
      </c>
      <c r="C10929" t="s">
        <v>55</v>
      </c>
      <c r="D10929" t="s">
        <v>73</v>
      </c>
      <c r="E10929" t="s">
        <v>74</v>
      </c>
      <c r="F10929">
        <v>1</v>
      </c>
    </row>
    <row r="10930" spans="1:6" x14ac:dyDescent="0.35">
      <c r="A10930" t="s">
        <v>11009</v>
      </c>
      <c r="B10930">
        <v>2010</v>
      </c>
      <c r="C10930" t="s">
        <v>55</v>
      </c>
      <c r="D10930" t="s">
        <v>117</v>
      </c>
      <c r="E10930" t="s">
        <v>74</v>
      </c>
      <c r="F10930">
        <v>0</v>
      </c>
    </row>
    <row r="10931" spans="1:6" x14ac:dyDescent="0.35">
      <c r="A10931" t="s">
        <v>11010</v>
      </c>
      <c r="B10931">
        <v>2010</v>
      </c>
      <c r="C10931" t="s">
        <v>55</v>
      </c>
      <c r="D10931" t="s">
        <v>117</v>
      </c>
      <c r="E10931" t="s">
        <v>74</v>
      </c>
      <c r="F10931">
        <v>0</v>
      </c>
    </row>
    <row r="10932" spans="1:6" x14ac:dyDescent="0.35">
      <c r="A10932" t="s">
        <v>11011</v>
      </c>
      <c r="B10932">
        <v>2010</v>
      </c>
      <c r="C10932" t="s">
        <v>54</v>
      </c>
      <c r="D10932" t="s">
        <v>73</v>
      </c>
      <c r="E10932" t="s">
        <v>74</v>
      </c>
      <c r="F10932">
        <v>1</v>
      </c>
    </row>
    <row r="10933" spans="1:6" x14ac:dyDescent="0.35">
      <c r="A10933" t="s">
        <v>11012</v>
      </c>
      <c r="B10933">
        <v>2010</v>
      </c>
      <c r="C10933" t="s">
        <v>56</v>
      </c>
      <c r="D10933" t="s">
        <v>441</v>
      </c>
      <c r="E10933" t="s">
        <v>74</v>
      </c>
      <c r="F10933">
        <v>1</v>
      </c>
    </row>
    <row r="10934" spans="1:6" x14ac:dyDescent="0.35">
      <c r="A10934" t="s">
        <v>11013</v>
      </c>
      <c r="B10934">
        <v>2010</v>
      </c>
      <c r="C10934" t="s">
        <v>55</v>
      </c>
      <c r="D10934" t="s">
        <v>73</v>
      </c>
      <c r="E10934" t="s">
        <v>74</v>
      </c>
      <c r="F10934">
        <v>1</v>
      </c>
    </row>
    <row r="10935" spans="1:6" x14ac:dyDescent="0.35">
      <c r="A10935" t="s">
        <v>11014</v>
      </c>
      <c r="B10935">
        <v>2010</v>
      </c>
      <c r="C10935" t="s">
        <v>55</v>
      </c>
      <c r="D10935" t="s">
        <v>117</v>
      </c>
      <c r="E10935" t="s">
        <v>74</v>
      </c>
      <c r="F10935">
        <v>0</v>
      </c>
    </row>
    <row r="10936" spans="1:6" x14ac:dyDescent="0.35">
      <c r="A10936" t="s">
        <v>11015</v>
      </c>
      <c r="B10936">
        <v>2010</v>
      </c>
      <c r="C10936" t="s">
        <v>56</v>
      </c>
      <c r="D10936" t="s">
        <v>73</v>
      </c>
      <c r="E10936" t="s">
        <v>74</v>
      </c>
      <c r="F10936">
        <v>1</v>
      </c>
    </row>
    <row r="10937" spans="1:6" x14ac:dyDescent="0.35">
      <c r="A10937" t="s">
        <v>11016</v>
      </c>
      <c r="B10937">
        <v>2010</v>
      </c>
      <c r="C10937" t="s">
        <v>56</v>
      </c>
      <c r="D10937" t="s">
        <v>73</v>
      </c>
      <c r="E10937" t="s">
        <v>74</v>
      </c>
      <c r="F10937">
        <v>1</v>
      </c>
    </row>
    <row r="10938" spans="1:6" x14ac:dyDescent="0.35">
      <c r="A10938" t="s">
        <v>11017</v>
      </c>
      <c r="B10938">
        <v>2010</v>
      </c>
      <c r="C10938" t="s">
        <v>54</v>
      </c>
      <c r="D10938" t="s">
        <v>73</v>
      </c>
      <c r="E10938" t="s">
        <v>74</v>
      </c>
      <c r="F10938">
        <v>1</v>
      </c>
    </row>
    <row r="10939" spans="1:6" x14ac:dyDescent="0.35">
      <c r="A10939" t="s">
        <v>11018</v>
      </c>
      <c r="B10939">
        <v>2010</v>
      </c>
      <c r="C10939" t="s">
        <v>55</v>
      </c>
      <c r="D10939" t="s">
        <v>441</v>
      </c>
      <c r="E10939" t="s">
        <v>74</v>
      </c>
      <c r="F10939">
        <v>1</v>
      </c>
    </row>
    <row r="10940" spans="1:6" x14ac:dyDescent="0.35">
      <c r="A10940" t="s">
        <v>11019</v>
      </c>
      <c r="B10940">
        <v>2010</v>
      </c>
      <c r="C10940" t="s">
        <v>55</v>
      </c>
      <c r="D10940" t="s">
        <v>441</v>
      </c>
      <c r="E10940" t="s">
        <v>74</v>
      </c>
      <c r="F10940">
        <v>1</v>
      </c>
    </row>
    <row r="10941" spans="1:6" x14ac:dyDescent="0.35">
      <c r="A10941" t="s">
        <v>11020</v>
      </c>
      <c r="B10941">
        <v>2010</v>
      </c>
      <c r="C10941" t="s">
        <v>54</v>
      </c>
      <c r="D10941" t="s">
        <v>73</v>
      </c>
      <c r="E10941" t="s">
        <v>74</v>
      </c>
      <c r="F10941">
        <v>1</v>
      </c>
    </row>
    <row r="10942" spans="1:6" x14ac:dyDescent="0.35">
      <c r="A10942" t="s">
        <v>11021</v>
      </c>
      <c r="B10942">
        <v>2010</v>
      </c>
      <c r="C10942" t="s">
        <v>56</v>
      </c>
      <c r="D10942" t="s">
        <v>441</v>
      </c>
      <c r="E10942" t="s">
        <v>74</v>
      </c>
      <c r="F10942">
        <v>1</v>
      </c>
    </row>
    <row r="10943" spans="1:6" x14ac:dyDescent="0.35">
      <c r="A10943" t="s">
        <v>11022</v>
      </c>
      <c r="B10943">
        <v>2010</v>
      </c>
      <c r="C10943" t="s">
        <v>56</v>
      </c>
      <c r="D10943" t="s">
        <v>441</v>
      </c>
      <c r="E10943" t="s">
        <v>74</v>
      </c>
      <c r="F10943">
        <v>1</v>
      </c>
    </row>
    <row r="10944" spans="1:6" x14ac:dyDescent="0.35">
      <c r="A10944" t="s">
        <v>11023</v>
      </c>
      <c r="B10944">
        <v>2010</v>
      </c>
      <c r="C10944" t="s">
        <v>56</v>
      </c>
      <c r="D10944" t="s">
        <v>73</v>
      </c>
      <c r="E10944" t="s">
        <v>74</v>
      </c>
      <c r="F10944">
        <v>1</v>
      </c>
    </row>
    <row r="10945" spans="1:6" x14ac:dyDescent="0.35">
      <c r="A10945" t="s">
        <v>11024</v>
      </c>
      <c r="B10945">
        <v>2010</v>
      </c>
      <c r="C10945" t="s">
        <v>56</v>
      </c>
      <c r="D10945" t="s">
        <v>73</v>
      </c>
      <c r="E10945" t="s">
        <v>74</v>
      </c>
      <c r="F10945">
        <v>1</v>
      </c>
    </row>
    <row r="10946" spans="1:6" x14ac:dyDescent="0.35">
      <c r="A10946" t="s">
        <v>11025</v>
      </c>
      <c r="B10946">
        <v>2010</v>
      </c>
      <c r="C10946" t="s">
        <v>56</v>
      </c>
      <c r="D10946" t="s">
        <v>117</v>
      </c>
      <c r="E10946" t="s">
        <v>74</v>
      </c>
      <c r="F10946">
        <v>1</v>
      </c>
    </row>
    <row r="10947" spans="1:6" x14ac:dyDescent="0.35">
      <c r="A10947" t="s">
        <v>11026</v>
      </c>
      <c r="B10947">
        <v>2010</v>
      </c>
      <c r="C10947" t="s">
        <v>56</v>
      </c>
      <c r="D10947" t="s">
        <v>441</v>
      </c>
      <c r="E10947" t="s">
        <v>406</v>
      </c>
      <c r="F10947">
        <v>1</v>
      </c>
    </row>
    <row r="10948" spans="1:6" x14ac:dyDescent="0.35">
      <c r="A10948" t="s">
        <v>11027</v>
      </c>
      <c r="B10948">
        <v>2010</v>
      </c>
      <c r="C10948" t="s">
        <v>56</v>
      </c>
      <c r="D10948" t="s">
        <v>441</v>
      </c>
      <c r="E10948" t="s">
        <v>406</v>
      </c>
      <c r="F10948">
        <v>1</v>
      </c>
    </row>
    <row r="10949" spans="1:6" x14ac:dyDescent="0.35">
      <c r="A10949" t="s">
        <v>11028</v>
      </c>
      <c r="B10949">
        <v>2010</v>
      </c>
      <c r="C10949" t="s">
        <v>56</v>
      </c>
      <c r="D10949" t="s">
        <v>117</v>
      </c>
      <c r="E10949" t="s">
        <v>406</v>
      </c>
      <c r="F10949">
        <v>1</v>
      </c>
    </row>
    <row r="10950" spans="1:6" x14ac:dyDescent="0.35">
      <c r="A10950" t="s">
        <v>11029</v>
      </c>
      <c r="B10950">
        <v>2010</v>
      </c>
      <c r="C10950" t="s">
        <v>54</v>
      </c>
      <c r="D10950" t="s">
        <v>73</v>
      </c>
      <c r="E10950" t="s">
        <v>406</v>
      </c>
      <c r="F10950">
        <v>1</v>
      </c>
    </row>
    <row r="10951" spans="1:6" x14ac:dyDescent="0.35">
      <c r="A10951" t="s">
        <v>11030</v>
      </c>
      <c r="B10951">
        <v>2010</v>
      </c>
      <c r="C10951" t="s">
        <v>54</v>
      </c>
      <c r="D10951" t="s">
        <v>73</v>
      </c>
      <c r="E10951" t="s">
        <v>406</v>
      </c>
      <c r="F10951">
        <v>1</v>
      </c>
    </row>
    <row r="10952" spans="1:6" x14ac:dyDescent="0.35">
      <c r="A10952" t="s">
        <v>11031</v>
      </c>
      <c r="B10952">
        <v>2010</v>
      </c>
      <c r="C10952" t="s">
        <v>54</v>
      </c>
      <c r="D10952" t="s">
        <v>73</v>
      </c>
      <c r="E10952" t="s">
        <v>406</v>
      </c>
      <c r="F10952">
        <v>1</v>
      </c>
    </row>
    <row r="10953" spans="1:6" x14ac:dyDescent="0.35">
      <c r="A10953" t="s">
        <v>11032</v>
      </c>
      <c r="B10953">
        <v>2010</v>
      </c>
      <c r="C10953" t="s">
        <v>55</v>
      </c>
      <c r="D10953" t="s">
        <v>73</v>
      </c>
      <c r="E10953" t="s">
        <v>74</v>
      </c>
      <c r="F10953">
        <v>1</v>
      </c>
    </row>
    <row r="10954" spans="1:6" x14ac:dyDescent="0.35">
      <c r="A10954" t="s">
        <v>11033</v>
      </c>
      <c r="B10954">
        <v>2010</v>
      </c>
      <c r="C10954" t="s">
        <v>55</v>
      </c>
      <c r="D10954" t="s">
        <v>73</v>
      </c>
      <c r="E10954" t="s">
        <v>74</v>
      </c>
      <c r="F10954">
        <v>1</v>
      </c>
    </row>
    <row r="10955" spans="1:6" x14ac:dyDescent="0.35">
      <c r="A10955" t="s">
        <v>11034</v>
      </c>
      <c r="B10955">
        <v>2010</v>
      </c>
      <c r="C10955" t="s">
        <v>55</v>
      </c>
      <c r="D10955" t="s">
        <v>441</v>
      </c>
      <c r="E10955" t="s">
        <v>74</v>
      </c>
      <c r="F10955">
        <v>1</v>
      </c>
    </row>
    <row r="10956" spans="1:6" x14ac:dyDescent="0.35">
      <c r="A10956" t="s">
        <v>11035</v>
      </c>
      <c r="B10956">
        <v>2010</v>
      </c>
      <c r="C10956" t="s">
        <v>56</v>
      </c>
      <c r="D10956" t="s">
        <v>441</v>
      </c>
      <c r="E10956" t="s">
        <v>74</v>
      </c>
      <c r="F10956">
        <v>1</v>
      </c>
    </row>
    <row r="10957" spans="1:6" x14ac:dyDescent="0.35">
      <c r="A10957" t="s">
        <v>11036</v>
      </c>
      <c r="B10957">
        <v>2010</v>
      </c>
      <c r="C10957" t="s">
        <v>56</v>
      </c>
      <c r="D10957" t="s">
        <v>441</v>
      </c>
      <c r="E10957" t="s">
        <v>74</v>
      </c>
      <c r="F10957">
        <v>1</v>
      </c>
    </row>
    <row r="10958" spans="1:6" x14ac:dyDescent="0.35">
      <c r="A10958" t="s">
        <v>11037</v>
      </c>
      <c r="B10958">
        <v>2010</v>
      </c>
      <c r="C10958" t="s">
        <v>55</v>
      </c>
      <c r="D10958" t="s">
        <v>73</v>
      </c>
      <c r="E10958" t="s">
        <v>74</v>
      </c>
      <c r="F10958">
        <v>1</v>
      </c>
    </row>
    <row r="10959" spans="1:6" x14ac:dyDescent="0.35">
      <c r="A10959" t="s">
        <v>11038</v>
      </c>
      <c r="B10959">
        <v>2010</v>
      </c>
      <c r="C10959" t="s">
        <v>55</v>
      </c>
      <c r="D10959" t="s">
        <v>73</v>
      </c>
      <c r="E10959" t="s">
        <v>74</v>
      </c>
      <c r="F10959">
        <v>1</v>
      </c>
    </row>
    <row r="10960" spans="1:6" x14ac:dyDescent="0.35">
      <c r="A10960" t="s">
        <v>11039</v>
      </c>
      <c r="B10960">
        <v>2010</v>
      </c>
      <c r="C10960" t="s">
        <v>54</v>
      </c>
      <c r="D10960" t="s">
        <v>73</v>
      </c>
      <c r="E10960" t="s">
        <v>74</v>
      </c>
      <c r="F10960">
        <v>1</v>
      </c>
    </row>
    <row r="10961" spans="1:6" x14ac:dyDescent="0.35">
      <c r="A10961" t="s">
        <v>11040</v>
      </c>
      <c r="B10961">
        <v>2010</v>
      </c>
      <c r="C10961" t="s">
        <v>54</v>
      </c>
      <c r="D10961" t="s">
        <v>73</v>
      </c>
      <c r="E10961" t="s">
        <v>76</v>
      </c>
      <c r="F10961">
        <v>1</v>
      </c>
    </row>
    <row r="10962" spans="1:6" x14ac:dyDescent="0.35">
      <c r="A10962" t="s">
        <v>11041</v>
      </c>
      <c r="B10962">
        <v>2010</v>
      </c>
      <c r="C10962" t="s">
        <v>54</v>
      </c>
      <c r="D10962" t="s">
        <v>73</v>
      </c>
      <c r="E10962" t="s">
        <v>76</v>
      </c>
      <c r="F10962">
        <v>1</v>
      </c>
    </row>
    <row r="10963" spans="1:6" x14ac:dyDescent="0.35">
      <c r="A10963" t="s">
        <v>11042</v>
      </c>
      <c r="B10963">
        <v>2010</v>
      </c>
      <c r="C10963" t="s">
        <v>56</v>
      </c>
      <c r="D10963" t="s">
        <v>73</v>
      </c>
      <c r="E10963" t="s">
        <v>76</v>
      </c>
      <c r="F10963">
        <v>1</v>
      </c>
    </row>
    <row r="10964" spans="1:6" x14ac:dyDescent="0.35">
      <c r="A10964" t="s">
        <v>11043</v>
      </c>
      <c r="B10964">
        <v>2010</v>
      </c>
      <c r="C10964" t="s">
        <v>56</v>
      </c>
      <c r="D10964" t="s">
        <v>117</v>
      </c>
      <c r="E10964" t="s">
        <v>76</v>
      </c>
      <c r="F10964">
        <v>1</v>
      </c>
    </row>
    <row r="10965" spans="1:6" x14ac:dyDescent="0.35">
      <c r="A10965" t="s">
        <v>11044</v>
      </c>
      <c r="B10965">
        <v>2010</v>
      </c>
      <c r="C10965" t="s">
        <v>56</v>
      </c>
      <c r="D10965" t="s">
        <v>117</v>
      </c>
      <c r="E10965" t="s">
        <v>76</v>
      </c>
      <c r="F10965">
        <v>1</v>
      </c>
    </row>
    <row r="10966" spans="1:6" x14ac:dyDescent="0.35">
      <c r="A10966" t="s">
        <v>11045</v>
      </c>
      <c r="B10966">
        <v>2010</v>
      </c>
      <c r="C10966" t="s">
        <v>54</v>
      </c>
      <c r="D10966" t="s">
        <v>73</v>
      </c>
      <c r="E10966" t="s">
        <v>76</v>
      </c>
      <c r="F10966">
        <v>1</v>
      </c>
    </row>
    <row r="10967" spans="1:6" x14ac:dyDescent="0.35">
      <c r="A10967" t="s">
        <v>11046</v>
      </c>
      <c r="B10967">
        <v>2010</v>
      </c>
      <c r="C10967" t="s">
        <v>54</v>
      </c>
      <c r="D10967" t="s">
        <v>117</v>
      </c>
      <c r="E10967" t="s">
        <v>76</v>
      </c>
      <c r="F10967">
        <v>0</v>
      </c>
    </row>
    <row r="10968" spans="1:6" x14ac:dyDescent="0.35">
      <c r="A10968" t="s">
        <v>11047</v>
      </c>
      <c r="B10968">
        <v>2010</v>
      </c>
      <c r="C10968" t="s">
        <v>55</v>
      </c>
      <c r="D10968" t="s">
        <v>73</v>
      </c>
      <c r="E10968" t="s">
        <v>76</v>
      </c>
      <c r="F10968">
        <v>1</v>
      </c>
    </row>
    <row r="10969" spans="1:6" x14ac:dyDescent="0.35">
      <c r="A10969" t="s">
        <v>11048</v>
      </c>
      <c r="B10969">
        <v>2010</v>
      </c>
      <c r="C10969" t="s">
        <v>54</v>
      </c>
      <c r="D10969" t="s">
        <v>73</v>
      </c>
      <c r="E10969" t="s">
        <v>76</v>
      </c>
      <c r="F10969">
        <v>1</v>
      </c>
    </row>
    <row r="10970" spans="1:6" x14ac:dyDescent="0.35">
      <c r="A10970" t="s">
        <v>11049</v>
      </c>
      <c r="B10970">
        <v>2010</v>
      </c>
      <c r="C10970" t="s">
        <v>54</v>
      </c>
      <c r="D10970" t="s">
        <v>117</v>
      </c>
      <c r="E10970" t="s">
        <v>76</v>
      </c>
      <c r="F10970">
        <v>0</v>
      </c>
    </row>
    <row r="10971" spans="1:6" x14ac:dyDescent="0.35">
      <c r="A10971" t="s">
        <v>11050</v>
      </c>
      <c r="B10971">
        <v>2010</v>
      </c>
      <c r="C10971" t="s">
        <v>56</v>
      </c>
      <c r="D10971" t="s">
        <v>441</v>
      </c>
      <c r="E10971" t="s">
        <v>76</v>
      </c>
      <c r="F10971">
        <v>1</v>
      </c>
    </row>
    <row r="10972" spans="1:6" x14ac:dyDescent="0.35">
      <c r="A10972" t="s">
        <v>11051</v>
      </c>
      <c r="B10972">
        <v>2010</v>
      </c>
      <c r="C10972" t="s">
        <v>55</v>
      </c>
      <c r="D10972" t="s">
        <v>73</v>
      </c>
      <c r="E10972" t="s">
        <v>76</v>
      </c>
      <c r="F10972">
        <v>1</v>
      </c>
    </row>
    <row r="10973" spans="1:6" x14ac:dyDescent="0.35">
      <c r="A10973" t="s">
        <v>11052</v>
      </c>
      <c r="B10973">
        <v>2010</v>
      </c>
      <c r="C10973" t="s">
        <v>55</v>
      </c>
      <c r="D10973" t="s">
        <v>441</v>
      </c>
      <c r="E10973" t="s">
        <v>76</v>
      </c>
      <c r="F10973">
        <v>1</v>
      </c>
    </row>
    <row r="10974" spans="1:6" x14ac:dyDescent="0.35">
      <c r="A10974" t="s">
        <v>11053</v>
      </c>
      <c r="B10974">
        <v>2010</v>
      </c>
      <c r="C10974" t="s">
        <v>55</v>
      </c>
      <c r="D10974" t="s">
        <v>73</v>
      </c>
      <c r="E10974" t="s">
        <v>76</v>
      </c>
      <c r="F10974">
        <v>1</v>
      </c>
    </row>
    <row r="10975" spans="1:6" x14ac:dyDescent="0.35">
      <c r="A10975" t="s">
        <v>11054</v>
      </c>
      <c r="B10975">
        <v>2010</v>
      </c>
      <c r="C10975" t="s">
        <v>55</v>
      </c>
      <c r="D10975" t="s">
        <v>73</v>
      </c>
      <c r="E10975" t="s">
        <v>76</v>
      </c>
      <c r="F10975">
        <v>1</v>
      </c>
    </row>
    <row r="10976" spans="1:6" x14ac:dyDescent="0.35">
      <c r="A10976" t="s">
        <v>11055</v>
      </c>
      <c r="B10976">
        <v>2010</v>
      </c>
      <c r="C10976" t="s">
        <v>56</v>
      </c>
      <c r="D10976" t="s">
        <v>441</v>
      </c>
      <c r="E10976" t="s">
        <v>76</v>
      </c>
      <c r="F10976">
        <v>1</v>
      </c>
    </row>
    <row r="10977" spans="1:6" x14ac:dyDescent="0.35">
      <c r="A10977" t="s">
        <v>11056</v>
      </c>
      <c r="B10977">
        <v>2010</v>
      </c>
      <c r="C10977" t="s">
        <v>54</v>
      </c>
      <c r="D10977" t="s">
        <v>73</v>
      </c>
      <c r="E10977" t="s">
        <v>76</v>
      </c>
      <c r="F10977">
        <v>1</v>
      </c>
    </row>
    <row r="10978" spans="1:6" x14ac:dyDescent="0.35">
      <c r="A10978" t="s">
        <v>11057</v>
      </c>
      <c r="B10978">
        <v>2010</v>
      </c>
      <c r="C10978" t="s">
        <v>56</v>
      </c>
      <c r="D10978" t="s">
        <v>441</v>
      </c>
      <c r="E10978" t="s">
        <v>76</v>
      </c>
      <c r="F10978">
        <v>1</v>
      </c>
    </row>
    <row r="10979" spans="1:6" x14ac:dyDescent="0.35">
      <c r="A10979" t="s">
        <v>11058</v>
      </c>
      <c r="B10979">
        <v>2010</v>
      </c>
      <c r="C10979" t="s">
        <v>55</v>
      </c>
      <c r="D10979" t="s">
        <v>73</v>
      </c>
      <c r="E10979" t="s">
        <v>76</v>
      </c>
      <c r="F10979">
        <v>1</v>
      </c>
    </row>
    <row r="10980" spans="1:6" x14ac:dyDescent="0.35">
      <c r="A10980" t="s">
        <v>11059</v>
      </c>
      <c r="B10980">
        <v>2010</v>
      </c>
      <c r="C10980" t="s">
        <v>55</v>
      </c>
      <c r="D10980" t="s">
        <v>73</v>
      </c>
      <c r="E10980" t="s">
        <v>76</v>
      </c>
      <c r="F10980">
        <v>1</v>
      </c>
    </row>
    <row r="10981" spans="1:6" x14ac:dyDescent="0.35">
      <c r="A10981" t="s">
        <v>11060</v>
      </c>
      <c r="B10981">
        <v>2010</v>
      </c>
      <c r="C10981" t="s">
        <v>54</v>
      </c>
      <c r="D10981" t="s">
        <v>73</v>
      </c>
      <c r="E10981" t="s">
        <v>76</v>
      </c>
      <c r="F10981">
        <v>1</v>
      </c>
    </row>
    <row r="10982" spans="1:6" x14ac:dyDescent="0.35">
      <c r="A10982" t="s">
        <v>11061</v>
      </c>
      <c r="B10982">
        <v>2010</v>
      </c>
      <c r="C10982" t="s">
        <v>54</v>
      </c>
      <c r="D10982" t="s">
        <v>73</v>
      </c>
      <c r="E10982" t="s">
        <v>76</v>
      </c>
      <c r="F10982">
        <v>1</v>
      </c>
    </row>
    <row r="10983" spans="1:6" x14ac:dyDescent="0.35">
      <c r="A10983" t="s">
        <v>11062</v>
      </c>
      <c r="B10983">
        <v>2010</v>
      </c>
      <c r="C10983" t="s">
        <v>56</v>
      </c>
      <c r="D10983" t="s">
        <v>441</v>
      </c>
      <c r="E10983" t="s">
        <v>76</v>
      </c>
      <c r="F10983">
        <v>1</v>
      </c>
    </row>
    <row r="10984" spans="1:6" x14ac:dyDescent="0.35">
      <c r="A10984" t="s">
        <v>11063</v>
      </c>
      <c r="B10984">
        <v>2010</v>
      </c>
      <c r="C10984" t="s">
        <v>56</v>
      </c>
      <c r="D10984" t="s">
        <v>73</v>
      </c>
      <c r="E10984" t="s">
        <v>76</v>
      </c>
      <c r="F10984">
        <v>1</v>
      </c>
    </row>
    <row r="10985" spans="1:6" x14ac:dyDescent="0.35">
      <c r="A10985" t="s">
        <v>11064</v>
      </c>
      <c r="B10985">
        <v>2010</v>
      </c>
      <c r="C10985" t="s">
        <v>56</v>
      </c>
      <c r="D10985" t="s">
        <v>441</v>
      </c>
      <c r="E10985" t="s">
        <v>76</v>
      </c>
      <c r="F10985">
        <v>1</v>
      </c>
    </row>
    <row r="10986" spans="1:6" x14ac:dyDescent="0.35">
      <c r="A10986" t="s">
        <v>11065</v>
      </c>
      <c r="B10986">
        <v>2010</v>
      </c>
      <c r="C10986" t="s">
        <v>54</v>
      </c>
      <c r="D10986" t="s">
        <v>73</v>
      </c>
      <c r="E10986" t="s">
        <v>76</v>
      </c>
      <c r="F10986">
        <v>1</v>
      </c>
    </row>
    <row r="10987" spans="1:6" x14ac:dyDescent="0.35">
      <c r="A10987" t="s">
        <v>11066</v>
      </c>
      <c r="B10987">
        <v>2010</v>
      </c>
      <c r="C10987" t="s">
        <v>55</v>
      </c>
      <c r="D10987" t="s">
        <v>73</v>
      </c>
      <c r="E10987" t="s">
        <v>406</v>
      </c>
      <c r="F10987">
        <v>1</v>
      </c>
    </row>
    <row r="10988" spans="1:6" x14ac:dyDescent="0.35">
      <c r="A10988" t="s">
        <v>11067</v>
      </c>
      <c r="B10988">
        <v>2010</v>
      </c>
      <c r="C10988" t="s">
        <v>55</v>
      </c>
      <c r="D10988" t="s">
        <v>441</v>
      </c>
      <c r="E10988" t="s">
        <v>406</v>
      </c>
      <c r="F10988">
        <v>1</v>
      </c>
    </row>
    <row r="10989" spans="1:6" x14ac:dyDescent="0.35">
      <c r="A10989" t="s">
        <v>11068</v>
      </c>
      <c r="B10989">
        <v>2010</v>
      </c>
      <c r="C10989" t="s">
        <v>55</v>
      </c>
      <c r="D10989" t="s">
        <v>73</v>
      </c>
      <c r="E10989" t="s">
        <v>406</v>
      </c>
      <c r="F10989">
        <v>1</v>
      </c>
    </row>
    <row r="10990" spans="1:6" x14ac:dyDescent="0.35">
      <c r="A10990" t="s">
        <v>11069</v>
      </c>
      <c r="B10990">
        <v>2010</v>
      </c>
      <c r="C10990" t="s">
        <v>55</v>
      </c>
      <c r="D10990" t="s">
        <v>441</v>
      </c>
      <c r="E10990" t="s">
        <v>406</v>
      </c>
      <c r="F10990">
        <v>1</v>
      </c>
    </row>
    <row r="10991" spans="1:6" x14ac:dyDescent="0.35">
      <c r="A10991" t="s">
        <v>11070</v>
      </c>
      <c r="B10991">
        <v>2010</v>
      </c>
      <c r="C10991" t="s">
        <v>56</v>
      </c>
      <c r="D10991" t="s">
        <v>441</v>
      </c>
      <c r="E10991" t="s">
        <v>406</v>
      </c>
      <c r="F10991">
        <v>1</v>
      </c>
    </row>
    <row r="10992" spans="1:6" x14ac:dyDescent="0.35">
      <c r="A10992" t="s">
        <v>11071</v>
      </c>
      <c r="B10992">
        <v>2010</v>
      </c>
      <c r="C10992" t="s">
        <v>56</v>
      </c>
      <c r="D10992" t="s">
        <v>441</v>
      </c>
      <c r="E10992" t="s">
        <v>406</v>
      </c>
      <c r="F10992">
        <v>1</v>
      </c>
    </row>
    <row r="10993" spans="1:6" x14ac:dyDescent="0.35">
      <c r="A10993" t="s">
        <v>11072</v>
      </c>
      <c r="B10993">
        <v>2010</v>
      </c>
      <c r="C10993" t="s">
        <v>56</v>
      </c>
      <c r="D10993" t="s">
        <v>117</v>
      </c>
      <c r="E10993" t="s">
        <v>406</v>
      </c>
      <c r="F10993">
        <v>1</v>
      </c>
    </row>
    <row r="10994" spans="1:6" x14ac:dyDescent="0.35">
      <c r="A10994" t="s">
        <v>11073</v>
      </c>
      <c r="B10994">
        <v>2010</v>
      </c>
      <c r="C10994" t="s">
        <v>56</v>
      </c>
      <c r="D10994" t="s">
        <v>441</v>
      </c>
      <c r="E10994" t="s">
        <v>406</v>
      </c>
      <c r="F10994">
        <v>1</v>
      </c>
    </row>
    <row r="10995" spans="1:6" x14ac:dyDescent="0.35">
      <c r="A10995" t="s">
        <v>11074</v>
      </c>
      <c r="B10995">
        <v>2010</v>
      </c>
      <c r="C10995" t="s">
        <v>56</v>
      </c>
      <c r="D10995" t="s">
        <v>73</v>
      </c>
      <c r="E10995" t="s">
        <v>406</v>
      </c>
      <c r="F10995">
        <v>1</v>
      </c>
    </row>
    <row r="10996" spans="1:6" x14ac:dyDescent="0.35">
      <c r="A10996" t="s">
        <v>11075</v>
      </c>
      <c r="B10996">
        <v>2010</v>
      </c>
      <c r="C10996" t="s">
        <v>56</v>
      </c>
      <c r="D10996" t="s">
        <v>73</v>
      </c>
      <c r="E10996" t="s">
        <v>406</v>
      </c>
      <c r="F10996">
        <v>1</v>
      </c>
    </row>
    <row r="10997" spans="1:6" x14ac:dyDescent="0.35">
      <c r="A10997" t="s">
        <v>11076</v>
      </c>
      <c r="B10997">
        <v>2010</v>
      </c>
      <c r="C10997" t="s">
        <v>56</v>
      </c>
      <c r="D10997" t="s">
        <v>117</v>
      </c>
      <c r="E10997" t="s">
        <v>406</v>
      </c>
      <c r="F10997">
        <v>1</v>
      </c>
    </row>
    <row r="10998" spans="1:6" x14ac:dyDescent="0.35">
      <c r="A10998" t="s">
        <v>11077</v>
      </c>
      <c r="B10998">
        <v>2010</v>
      </c>
      <c r="C10998" t="s">
        <v>56</v>
      </c>
      <c r="D10998" t="s">
        <v>73</v>
      </c>
      <c r="E10998" t="s">
        <v>406</v>
      </c>
      <c r="F10998">
        <v>1</v>
      </c>
    </row>
    <row r="10999" spans="1:6" x14ac:dyDescent="0.35">
      <c r="A10999" t="s">
        <v>11078</v>
      </c>
      <c r="B10999">
        <v>2010</v>
      </c>
      <c r="C10999" t="s">
        <v>56</v>
      </c>
      <c r="D10999" t="s">
        <v>117</v>
      </c>
      <c r="E10999" t="s">
        <v>406</v>
      </c>
      <c r="F10999">
        <v>1</v>
      </c>
    </row>
    <row r="11000" spans="1:6" x14ac:dyDescent="0.35">
      <c r="A11000" t="s">
        <v>11079</v>
      </c>
      <c r="B11000">
        <v>2010</v>
      </c>
      <c r="C11000" t="s">
        <v>56</v>
      </c>
      <c r="D11000" t="s">
        <v>441</v>
      </c>
      <c r="E11000" t="s">
        <v>406</v>
      </c>
      <c r="F11000">
        <v>1</v>
      </c>
    </row>
    <row r="11001" spans="1:6" x14ac:dyDescent="0.35">
      <c r="A11001" t="s">
        <v>11080</v>
      </c>
      <c r="B11001">
        <v>2010</v>
      </c>
      <c r="C11001" t="s">
        <v>56</v>
      </c>
      <c r="D11001" t="s">
        <v>441</v>
      </c>
      <c r="E11001" t="s">
        <v>406</v>
      </c>
      <c r="F11001">
        <v>1</v>
      </c>
    </row>
    <row r="11002" spans="1:6" x14ac:dyDescent="0.35">
      <c r="A11002" t="s">
        <v>11081</v>
      </c>
      <c r="B11002">
        <v>2010</v>
      </c>
      <c r="C11002" t="s">
        <v>56</v>
      </c>
      <c r="D11002" t="s">
        <v>441</v>
      </c>
      <c r="E11002" t="s">
        <v>406</v>
      </c>
      <c r="F11002">
        <v>1</v>
      </c>
    </row>
    <row r="11003" spans="1:6" x14ac:dyDescent="0.35">
      <c r="A11003" t="s">
        <v>11082</v>
      </c>
      <c r="B11003">
        <v>2010</v>
      </c>
      <c r="C11003" t="s">
        <v>56</v>
      </c>
      <c r="D11003" t="s">
        <v>441</v>
      </c>
      <c r="E11003" t="s">
        <v>406</v>
      </c>
      <c r="F11003">
        <v>1</v>
      </c>
    </row>
    <row r="11004" spans="1:6" x14ac:dyDescent="0.35">
      <c r="A11004" t="s">
        <v>11083</v>
      </c>
      <c r="B11004">
        <v>2010</v>
      </c>
      <c r="C11004" t="s">
        <v>56</v>
      </c>
      <c r="D11004" t="s">
        <v>73</v>
      </c>
      <c r="E11004" t="s">
        <v>406</v>
      </c>
      <c r="F11004">
        <v>1</v>
      </c>
    </row>
    <row r="11005" spans="1:6" x14ac:dyDescent="0.35">
      <c r="A11005" t="s">
        <v>11084</v>
      </c>
      <c r="B11005">
        <v>2011</v>
      </c>
      <c r="C11005" t="s">
        <v>56</v>
      </c>
      <c r="D11005" t="s">
        <v>73</v>
      </c>
      <c r="E11005" t="s">
        <v>74</v>
      </c>
      <c r="F11005">
        <v>1</v>
      </c>
    </row>
    <row r="11006" spans="1:6" x14ac:dyDescent="0.35">
      <c r="A11006" t="s">
        <v>11085</v>
      </c>
      <c r="B11006">
        <v>2011</v>
      </c>
      <c r="C11006" t="s">
        <v>56</v>
      </c>
      <c r="D11006" t="s">
        <v>441</v>
      </c>
      <c r="E11006" t="s">
        <v>74</v>
      </c>
      <c r="F11006">
        <v>1</v>
      </c>
    </row>
    <row r="11007" spans="1:6" x14ac:dyDescent="0.35">
      <c r="A11007" t="s">
        <v>11086</v>
      </c>
      <c r="B11007">
        <v>2011</v>
      </c>
      <c r="C11007" t="s">
        <v>56</v>
      </c>
      <c r="D11007" t="s">
        <v>441</v>
      </c>
      <c r="E11007" t="s">
        <v>74</v>
      </c>
      <c r="F11007">
        <v>1</v>
      </c>
    </row>
    <row r="11008" spans="1:6" x14ac:dyDescent="0.35">
      <c r="A11008" t="s">
        <v>11087</v>
      </c>
      <c r="B11008">
        <v>2011</v>
      </c>
      <c r="C11008" t="s">
        <v>56</v>
      </c>
      <c r="D11008" t="s">
        <v>441</v>
      </c>
      <c r="E11008" t="s">
        <v>74</v>
      </c>
      <c r="F11008">
        <v>1</v>
      </c>
    </row>
    <row r="11009" spans="1:6" x14ac:dyDescent="0.35">
      <c r="A11009" t="s">
        <v>11088</v>
      </c>
      <c r="B11009">
        <v>2011</v>
      </c>
      <c r="C11009" t="s">
        <v>56</v>
      </c>
      <c r="D11009" t="s">
        <v>441</v>
      </c>
      <c r="E11009" t="s">
        <v>74</v>
      </c>
      <c r="F11009">
        <v>1</v>
      </c>
    </row>
    <row r="11010" spans="1:6" x14ac:dyDescent="0.35">
      <c r="A11010" t="s">
        <v>11089</v>
      </c>
      <c r="B11010">
        <v>2011</v>
      </c>
      <c r="C11010" t="s">
        <v>56</v>
      </c>
      <c r="D11010" t="s">
        <v>441</v>
      </c>
      <c r="E11010" t="s">
        <v>74</v>
      </c>
      <c r="F11010">
        <v>1</v>
      </c>
    </row>
    <row r="11011" spans="1:6" x14ac:dyDescent="0.35">
      <c r="A11011" t="s">
        <v>11090</v>
      </c>
      <c r="B11011">
        <v>2011</v>
      </c>
      <c r="C11011" t="s">
        <v>56</v>
      </c>
      <c r="D11011" t="s">
        <v>117</v>
      </c>
      <c r="E11011" t="s">
        <v>74</v>
      </c>
      <c r="F11011">
        <v>1</v>
      </c>
    </row>
    <row r="11012" spans="1:6" x14ac:dyDescent="0.35">
      <c r="A11012" t="s">
        <v>11091</v>
      </c>
      <c r="B11012">
        <v>2011</v>
      </c>
      <c r="C11012" t="s">
        <v>56</v>
      </c>
      <c r="D11012" t="s">
        <v>73</v>
      </c>
      <c r="E11012" t="s">
        <v>74</v>
      </c>
      <c r="F11012">
        <v>1</v>
      </c>
    </row>
    <row r="11013" spans="1:6" x14ac:dyDescent="0.35">
      <c r="A11013" t="s">
        <v>11092</v>
      </c>
      <c r="B11013">
        <v>2011</v>
      </c>
      <c r="C11013" t="s">
        <v>56</v>
      </c>
      <c r="D11013" t="s">
        <v>73</v>
      </c>
      <c r="E11013" t="s">
        <v>74</v>
      </c>
      <c r="F11013">
        <v>1</v>
      </c>
    </row>
    <row r="11014" spans="1:6" x14ac:dyDescent="0.35">
      <c r="A11014" t="s">
        <v>11093</v>
      </c>
      <c r="B11014">
        <v>2011</v>
      </c>
      <c r="C11014" t="s">
        <v>56</v>
      </c>
      <c r="D11014" t="s">
        <v>117</v>
      </c>
      <c r="E11014" t="s">
        <v>74</v>
      </c>
      <c r="F11014">
        <v>1</v>
      </c>
    </row>
    <row r="11015" spans="1:6" x14ac:dyDescent="0.35">
      <c r="A11015" t="s">
        <v>11094</v>
      </c>
      <c r="B11015">
        <v>2011</v>
      </c>
      <c r="C11015" t="s">
        <v>56</v>
      </c>
      <c r="D11015" t="s">
        <v>441</v>
      </c>
      <c r="E11015" t="s">
        <v>74</v>
      </c>
      <c r="F11015">
        <v>1</v>
      </c>
    </row>
    <row r="11016" spans="1:6" x14ac:dyDescent="0.35">
      <c r="A11016" t="s">
        <v>11095</v>
      </c>
      <c r="B11016">
        <v>2011</v>
      </c>
      <c r="C11016" t="s">
        <v>55</v>
      </c>
      <c r="D11016" t="s">
        <v>73</v>
      </c>
      <c r="E11016" t="s">
        <v>74</v>
      </c>
      <c r="F11016">
        <v>1</v>
      </c>
    </row>
    <row r="11017" spans="1:6" x14ac:dyDescent="0.35">
      <c r="A11017" t="s">
        <v>11096</v>
      </c>
      <c r="B11017">
        <v>2011</v>
      </c>
      <c r="C11017" t="s">
        <v>55</v>
      </c>
      <c r="D11017" t="s">
        <v>73</v>
      </c>
      <c r="E11017" t="s">
        <v>74</v>
      </c>
      <c r="F11017">
        <v>1</v>
      </c>
    </row>
    <row r="11018" spans="1:6" x14ac:dyDescent="0.35">
      <c r="A11018" t="s">
        <v>11097</v>
      </c>
      <c r="B11018">
        <v>2011</v>
      </c>
      <c r="C11018" t="s">
        <v>56</v>
      </c>
      <c r="D11018" t="s">
        <v>73</v>
      </c>
      <c r="E11018" t="s">
        <v>406</v>
      </c>
      <c r="F11018">
        <v>1</v>
      </c>
    </row>
    <row r="11019" spans="1:6" x14ac:dyDescent="0.35">
      <c r="A11019" t="s">
        <v>11098</v>
      </c>
      <c r="B11019">
        <v>2011</v>
      </c>
      <c r="C11019" t="s">
        <v>56</v>
      </c>
      <c r="D11019" t="s">
        <v>441</v>
      </c>
      <c r="E11019" t="s">
        <v>406</v>
      </c>
      <c r="F11019">
        <v>1</v>
      </c>
    </row>
    <row r="11020" spans="1:6" x14ac:dyDescent="0.35">
      <c r="A11020" t="s">
        <v>11099</v>
      </c>
      <c r="B11020">
        <v>2011</v>
      </c>
      <c r="C11020" t="s">
        <v>56</v>
      </c>
      <c r="D11020" t="s">
        <v>117</v>
      </c>
      <c r="E11020" t="s">
        <v>406</v>
      </c>
      <c r="F11020">
        <v>1</v>
      </c>
    </row>
    <row r="11021" spans="1:6" x14ac:dyDescent="0.35">
      <c r="A11021" t="s">
        <v>11100</v>
      </c>
      <c r="B11021">
        <v>2011</v>
      </c>
      <c r="C11021" t="s">
        <v>56</v>
      </c>
      <c r="D11021" t="s">
        <v>117</v>
      </c>
      <c r="E11021" t="s">
        <v>406</v>
      </c>
      <c r="F11021">
        <v>1</v>
      </c>
    </row>
    <row r="11022" spans="1:6" x14ac:dyDescent="0.35">
      <c r="A11022" t="s">
        <v>11101</v>
      </c>
      <c r="B11022">
        <v>2011</v>
      </c>
      <c r="C11022" t="s">
        <v>56</v>
      </c>
      <c r="D11022" t="s">
        <v>441</v>
      </c>
      <c r="E11022" t="s">
        <v>74</v>
      </c>
      <c r="F11022">
        <v>1</v>
      </c>
    </row>
    <row r="11023" spans="1:6" x14ac:dyDescent="0.35">
      <c r="A11023" t="s">
        <v>11102</v>
      </c>
      <c r="B11023">
        <v>2011</v>
      </c>
      <c r="C11023" t="s">
        <v>56</v>
      </c>
      <c r="D11023" t="s">
        <v>441</v>
      </c>
      <c r="E11023" t="s">
        <v>74</v>
      </c>
      <c r="F11023">
        <v>1</v>
      </c>
    </row>
    <row r="11024" spans="1:6" x14ac:dyDescent="0.35">
      <c r="A11024" t="s">
        <v>11103</v>
      </c>
      <c r="B11024">
        <v>2011</v>
      </c>
      <c r="C11024" t="s">
        <v>56</v>
      </c>
      <c r="D11024" t="s">
        <v>117</v>
      </c>
      <c r="E11024" t="s">
        <v>74</v>
      </c>
      <c r="F11024">
        <v>1</v>
      </c>
    </row>
    <row r="11025" spans="1:6" x14ac:dyDescent="0.35">
      <c r="A11025" t="s">
        <v>11104</v>
      </c>
      <c r="B11025">
        <v>2011</v>
      </c>
      <c r="C11025" t="s">
        <v>56</v>
      </c>
      <c r="D11025" t="s">
        <v>441</v>
      </c>
      <c r="E11025" t="s">
        <v>74</v>
      </c>
      <c r="F11025">
        <v>1</v>
      </c>
    </row>
    <row r="11026" spans="1:6" x14ac:dyDescent="0.35">
      <c r="A11026" t="s">
        <v>11105</v>
      </c>
      <c r="B11026">
        <v>2011</v>
      </c>
      <c r="C11026" t="s">
        <v>56</v>
      </c>
      <c r="D11026" t="s">
        <v>117</v>
      </c>
      <c r="E11026" t="s">
        <v>74</v>
      </c>
      <c r="F11026">
        <v>1</v>
      </c>
    </row>
    <row r="11027" spans="1:6" x14ac:dyDescent="0.35">
      <c r="A11027" t="s">
        <v>11106</v>
      </c>
      <c r="B11027">
        <v>2011</v>
      </c>
      <c r="C11027" t="s">
        <v>56</v>
      </c>
      <c r="D11027" t="s">
        <v>117</v>
      </c>
      <c r="E11027" t="s">
        <v>74</v>
      </c>
      <c r="F11027">
        <v>1</v>
      </c>
    </row>
    <row r="11028" spans="1:6" x14ac:dyDescent="0.35">
      <c r="A11028" t="s">
        <v>11107</v>
      </c>
      <c r="B11028">
        <v>2011</v>
      </c>
      <c r="C11028" t="s">
        <v>56</v>
      </c>
      <c r="D11028" t="s">
        <v>441</v>
      </c>
      <c r="E11028" t="s">
        <v>74</v>
      </c>
      <c r="F11028">
        <v>1</v>
      </c>
    </row>
    <row r="11029" spans="1:6" x14ac:dyDescent="0.35">
      <c r="A11029" t="s">
        <v>11108</v>
      </c>
      <c r="B11029">
        <v>2011</v>
      </c>
      <c r="C11029" t="s">
        <v>56</v>
      </c>
      <c r="D11029" t="s">
        <v>441</v>
      </c>
      <c r="E11029" t="s">
        <v>74</v>
      </c>
      <c r="F11029">
        <v>1</v>
      </c>
    </row>
    <row r="11030" spans="1:6" x14ac:dyDescent="0.35">
      <c r="A11030" t="s">
        <v>11109</v>
      </c>
      <c r="B11030">
        <v>2011</v>
      </c>
      <c r="C11030" t="s">
        <v>56</v>
      </c>
      <c r="D11030" t="s">
        <v>441</v>
      </c>
      <c r="E11030" t="s">
        <v>74</v>
      </c>
      <c r="F11030">
        <v>1</v>
      </c>
    </row>
    <row r="11031" spans="1:6" x14ac:dyDescent="0.35">
      <c r="A11031" t="s">
        <v>11110</v>
      </c>
      <c r="B11031">
        <v>2011</v>
      </c>
      <c r="C11031" t="s">
        <v>56</v>
      </c>
      <c r="D11031" t="s">
        <v>117</v>
      </c>
      <c r="E11031" t="s">
        <v>74</v>
      </c>
      <c r="F11031">
        <v>1</v>
      </c>
    </row>
    <row r="11032" spans="1:6" x14ac:dyDescent="0.35">
      <c r="A11032" t="s">
        <v>11111</v>
      </c>
      <c r="B11032">
        <v>2011</v>
      </c>
      <c r="C11032" t="s">
        <v>54</v>
      </c>
      <c r="D11032" t="s">
        <v>73</v>
      </c>
      <c r="E11032" t="s">
        <v>406</v>
      </c>
      <c r="F11032">
        <v>1</v>
      </c>
    </row>
    <row r="11033" spans="1:6" x14ac:dyDescent="0.35">
      <c r="A11033" t="s">
        <v>11112</v>
      </c>
      <c r="B11033">
        <v>2011</v>
      </c>
      <c r="C11033" t="s">
        <v>56</v>
      </c>
      <c r="D11033" t="s">
        <v>73</v>
      </c>
      <c r="E11033" t="s">
        <v>74</v>
      </c>
      <c r="F11033">
        <v>1</v>
      </c>
    </row>
    <row r="11034" spans="1:6" x14ac:dyDescent="0.35">
      <c r="A11034" t="s">
        <v>11113</v>
      </c>
      <c r="B11034">
        <v>2011</v>
      </c>
      <c r="C11034" t="s">
        <v>55</v>
      </c>
      <c r="D11034" t="s">
        <v>73</v>
      </c>
      <c r="E11034" t="s">
        <v>74</v>
      </c>
      <c r="F11034">
        <v>1</v>
      </c>
    </row>
    <row r="11035" spans="1:6" x14ac:dyDescent="0.35">
      <c r="A11035" t="s">
        <v>11114</v>
      </c>
      <c r="B11035">
        <v>2011</v>
      </c>
      <c r="C11035" t="s">
        <v>55</v>
      </c>
      <c r="D11035" t="s">
        <v>441</v>
      </c>
      <c r="E11035" t="s">
        <v>74</v>
      </c>
      <c r="F11035">
        <v>1</v>
      </c>
    </row>
    <row r="11036" spans="1:6" x14ac:dyDescent="0.35">
      <c r="A11036" t="s">
        <v>11115</v>
      </c>
      <c r="B11036">
        <v>2011</v>
      </c>
      <c r="C11036" t="s">
        <v>55</v>
      </c>
      <c r="D11036" t="s">
        <v>441</v>
      </c>
      <c r="E11036" t="s">
        <v>74</v>
      </c>
      <c r="F11036">
        <v>1</v>
      </c>
    </row>
    <row r="11037" spans="1:6" x14ac:dyDescent="0.35">
      <c r="A11037" t="s">
        <v>11116</v>
      </c>
      <c r="B11037">
        <v>2011</v>
      </c>
      <c r="C11037" t="s">
        <v>56</v>
      </c>
      <c r="D11037" t="s">
        <v>73</v>
      </c>
      <c r="E11037" t="s">
        <v>74</v>
      </c>
      <c r="F11037">
        <v>1</v>
      </c>
    </row>
    <row r="11038" spans="1:6" x14ac:dyDescent="0.35">
      <c r="A11038" t="s">
        <v>11117</v>
      </c>
      <c r="B11038">
        <v>2011</v>
      </c>
      <c r="C11038" t="s">
        <v>56</v>
      </c>
      <c r="D11038" t="s">
        <v>73</v>
      </c>
      <c r="E11038" t="s">
        <v>74</v>
      </c>
      <c r="F11038">
        <v>1</v>
      </c>
    </row>
    <row r="11039" spans="1:6" x14ac:dyDescent="0.35">
      <c r="A11039" t="s">
        <v>11118</v>
      </c>
      <c r="B11039">
        <v>2011</v>
      </c>
      <c r="C11039" t="s">
        <v>56</v>
      </c>
      <c r="D11039" t="s">
        <v>117</v>
      </c>
      <c r="E11039" t="s">
        <v>74</v>
      </c>
      <c r="F11039">
        <v>1</v>
      </c>
    </row>
    <row r="11040" spans="1:6" x14ac:dyDescent="0.35">
      <c r="A11040" t="s">
        <v>11119</v>
      </c>
      <c r="B11040">
        <v>2011</v>
      </c>
      <c r="C11040" t="s">
        <v>56</v>
      </c>
      <c r="D11040" t="s">
        <v>441</v>
      </c>
      <c r="E11040" t="s">
        <v>74</v>
      </c>
      <c r="F11040">
        <v>1</v>
      </c>
    </row>
    <row r="11041" spans="1:6" x14ac:dyDescent="0.35">
      <c r="A11041" t="s">
        <v>11120</v>
      </c>
      <c r="B11041">
        <v>2011</v>
      </c>
      <c r="C11041" t="s">
        <v>56</v>
      </c>
      <c r="D11041" t="s">
        <v>73</v>
      </c>
      <c r="E11041" t="s">
        <v>74</v>
      </c>
      <c r="F11041">
        <v>1</v>
      </c>
    </row>
    <row r="11042" spans="1:6" x14ac:dyDescent="0.35">
      <c r="A11042" t="s">
        <v>11121</v>
      </c>
      <c r="B11042">
        <v>2011</v>
      </c>
      <c r="C11042" t="s">
        <v>56</v>
      </c>
      <c r="D11042" t="s">
        <v>73</v>
      </c>
      <c r="E11042" t="s">
        <v>74</v>
      </c>
      <c r="F11042">
        <v>1</v>
      </c>
    </row>
    <row r="11043" spans="1:6" x14ac:dyDescent="0.35">
      <c r="A11043" t="s">
        <v>11122</v>
      </c>
      <c r="B11043">
        <v>2011</v>
      </c>
      <c r="C11043" t="s">
        <v>56</v>
      </c>
      <c r="D11043" t="s">
        <v>441</v>
      </c>
      <c r="E11043" t="s">
        <v>74</v>
      </c>
      <c r="F11043">
        <v>1</v>
      </c>
    </row>
    <row r="11044" spans="1:6" x14ac:dyDescent="0.35">
      <c r="A11044" t="s">
        <v>11123</v>
      </c>
      <c r="B11044">
        <v>2011</v>
      </c>
      <c r="C11044" t="s">
        <v>55</v>
      </c>
      <c r="D11044" t="s">
        <v>73</v>
      </c>
      <c r="E11044" t="s">
        <v>484</v>
      </c>
      <c r="F11044">
        <v>1</v>
      </c>
    </row>
    <row r="11045" spans="1:6" x14ac:dyDescent="0.35">
      <c r="A11045" t="s">
        <v>11124</v>
      </c>
      <c r="B11045">
        <v>2011</v>
      </c>
      <c r="C11045" t="s">
        <v>55</v>
      </c>
      <c r="D11045" t="s">
        <v>441</v>
      </c>
      <c r="E11045" t="s">
        <v>484</v>
      </c>
      <c r="F11045">
        <v>1</v>
      </c>
    </row>
    <row r="11046" spans="1:6" x14ac:dyDescent="0.35">
      <c r="A11046" t="s">
        <v>11125</v>
      </c>
      <c r="B11046">
        <v>2011</v>
      </c>
      <c r="C11046" t="s">
        <v>54</v>
      </c>
      <c r="D11046" t="s">
        <v>73</v>
      </c>
      <c r="E11046" t="s">
        <v>484</v>
      </c>
      <c r="F11046">
        <v>1</v>
      </c>
    </row>
    <row r="11047" spans="1:6" x14ac:dyDescent="0.35">
      <c r="A11047" t="s">
        <v>11126</v>
      </c>
      <c r="B11047">
        <v>2011</v>
      </c>
      <c r="C11047" t="s">
        <v>56</v>
      </c>
      <c r="D11047" t="s">
        <v>73</v>
      </c>
      <c r="E11047" t="s">
        <v>484</v>
      </c>
      <c r="F11047">
        <v>1</v>
      </c>
    </row>
    <row r="11048" spans="1:6" x14ac:dyDescent="0.35">
      <c r="A11048" t="s">
        <v>11127</v>
      </c>
      <c r="B11048">
        <v>2011</v>
      </c>
      <c r="C11048" t="s">
        <v>55</v>
      </c>
      <c r="D11048" t="s">
        <v>73</v>
      </c>
      <c r="E11048" t="s">
        <v>484</v>
      </c>
      <c r="F11048">
        <v>1</v>
      </c>
    </row>
    <row r="11049" spans="1:6" x14ac:dyDescent="0.35">
      <c r="A11049" t="s">
        <v>11128</v>
      </c>
      <c r="B11049">
        <v>2011</v>
      </c>
      <c r="C11049" t="s">
        <v>56</v>
      </c>
      <c r="D11049" t="s">
        <v>441</v>
      </c>
      <c r="E11049" t="s">
        <v>74</v>
      </c>
      <c r="F11049">
        <v>1</v>
      </c>
    </row>
    <row r="11050" spans="1:6" x14ac:dyDescent="0.35">
      <c r="A11050" t="s">
        <v>11129</v>
      </c>
      <c r="B11050">
        <v>2011</v>
      </c>
      <c r="C11050" t="s">
        <v>56</v>
      </c>
      <c r="D11050" t="s">
        <v>441</v>
      </c>
      <c r="E11050" t="s">
        <v>74</v>
      </c>
      <c r="F11050">
        <v>1</v>
      </c>
    </row>
    <row r="11051" spans="1:6" x14ac:dyDescent="0.35">
      <c r="A11051" t="s">
        <v>11130</v>
      </c>
      <c r="B11051">
        <v>2011</v>
      </c>
      <c r="C11051" t="s">
        <v>56</v>
      </c>
      <c r="D11051" t="s">
        <v>117</v>
      </c>
      <c r="E11051" t="s">
        <v>74</v>
      </c>
      <c r="F11051">
        <v>1</v>
      </c>
    </row>
    <row r="11052" spans="1:6" x14ac:dyDescent="0.35">
      <c r="A11052" t="s">
        <v>11131</v>
      </c>
      <c r="B11052">
        <v>2011</v>
      </c>
      <c r="C11052" t="s">
        <v>56</v>
      </c>
      <c r="D11052" t="s">
        <v>441</v>
      </c>
      <c r="E11052" t="s">
        <v>74</v>
      </c>
      <c r="F11052">
        <v>1</v>
      </c>
    </row>
    <row r="11053" spans="1:6" x14ac:dyDescent="0.35">
      <c r="A11053" t="s">
        <v>11132</v>
      </c>
      <c r="B11053">
        <v>2011</v>
      </c>
      <c r="C11053" t="s">
        <v>56</v>
      </c>
      <c r="D11053" t="s">
        <v>441</v>
      </c>
      <c r="E11053" t="s">
        <v>74</v>
      </c>
      <c r="F11053">
        <v>1</v>
      </c>
    </row>
    <row r="11054" spans="1:6" x14ac:dyDescent="0.35">
      <c r="A11054" t="s">
        <v>11133</v>
      </c>
      <c r="B11054">
        <v>2011</v>
      </c>
      <c r="C11054" t="s">
        <v>56</v>
      </c>
      <c r="D11054" t="s">
        <v>441</v>
      </c>
      <c r="E11054" t="s">
        <v>74</v>
      </c>
      <c r="F11054">
        <v>1</v>
      </c>
    </row>
    <row r="11055" spans="1:6" x14ac:dyDescent="0.35">
      <c r="A11055" t="s">
        <v>11134</v>
      </c>
      <c r="B11055">
        <v>2011</v>
      </c>
      <c r="C11055" t="s">
        <v>56</v>
      </c>
      <c r="D11055" t="s">
        <v>441</v>
      </c>
      <c r="E11055" t="s">
        <v>74</v>
      </c>
      <c r="F11055">
        <v>1</v>
      </c>
    </row>
    <row r="11056" spans="1:6" x14ac:dyDescent="0.35">
      <c r="A11056" t="s">
        <v>11135</v>
      </c>
      <c r="B11056">
        <v>2011</v>
      </c>
      <c r="C11056" t="s">
        <v>56</v>
      </c>
      <c r="D11056" t="s">
        <v>441</v>
      </c>
      <c r="E11056" t="s">
        <v>74</v>
      </c>
      <c r="F11056">
        <v>1</v>
      </c>
    </row>
    <row r="11057" spans="1:6" x14ac:dyDescent="0.35">
      <c r="A11057" t="s">
        <v>11136</v>
      </c>
      <c r="B11057">
        <v>2011</v>
      </c>
      <c r="C11057" t="s">
        <v>56</v>
      </c>
      <c r="D11057" t="s">
        <v>441</v>
      </c>
      <c r="E11057" t="s">
        <v>74</v>
      </c>
      <c r="F11057">
        <v>1</v>
      </c>
    </row>
    <row r="11058" spans="1:6" x14ac:dyDescent="0.35">
      <c r="A11058" t="s">
        <v>11137</v>
      </c>
      <c r="B11058">
        <v>2011</v>
      </c>
      <c r="C11058" t="s">
        <v>56</v>
      </c>
      <c r="D11058" t="s">
        <v>441</v>
      </c>
      <c r="E11058" t="s">
        <v>74</v>
      </c>
      <c r="F11058">
        <v>1</v>
      </c>
    </row>
    <row r="11059" spans="1:6" x14ac:dyDescent="0.35">
      <c r="A11059" t="s">
        <v>11138</v>
      </c>
      <c r="B11059">
        <v>2011</v>
      </c>
      <c r="C11059" t="s">
        <v>56</v>
      </c>
      <c r="D11059" t="s">
        <v>441</v>
      </c>
      <c r="E11059" t="s">
        <v>74</v>
      </c>
      <c r="F11059">
        <v>1</v>
      </c>
    </row>
    <row r="11060" spans="1:6" x14ac:dyDescent="0.35">
      <c r="A11060" t="s">
        <v>11139</v>
      </c>
      <c r="B11060">
        <v>2011</v>
      </c>
      <c r="C11060" t="s">
        <v>56</v>
      </c>
      <c r="D11060" t="s">
        <v>441</v>
      </c>
      <c r="E11060" t="s">
        <v>74</v>
      </c>
      <c r="F11060">
        <v>1</v>
      </c>
    </row>
    <row r="11061" spans="1:6" x14ac:dyDescent="0.35">
      <c r="A11061" t="s">
        <v>11140</v>
      </c>
      <c r="B11061">
        <v>2011</v>
      </c>
      <c r="C11061" t="s">
        <v>56</v>
      </c>
      <c r="D11061" t="s">
        <v>441</v>
      </c>
      <c r="E11061" t="s">
        <v>74</v>
      </c>
      <c r="F11061">
        <v>1</v>
      </c>
    </row>
    <row r="11062" spans="1:6" x14ac:dyDescent="0.35">
      <c r="A11062" t="s">
        <v>11141</v>
      </c>
      <c r="B11062">
        <v>2011</v>
      </c>
      <c r="C11062" t="s">
        <v>56</v>
      </c>
      <c r="D11062" t="s">
        <v>441</v>
      </c>
      <c r="E11062" t="s">
        <v>74</v>
      </c>
      <c r="F11062">
        <v>1</v>
      </c>
    </row>
    <row r="11063" spans="1:6" x14ac:dyDescent="0.35">
      <c r="A11063" t="s">
        <v>11142</v>
      </c>
      <c r="B11063">
        <v>2011</v>
      </c>
      <c r="C11063" t="s">
        <v>56</v>
      </c>
      <c r="D11063" t="s">
        <v>441</v>
      </c>
      <c r="E11063" t="s">
        <v>74</v>
      </c>
      <c r="F11063">
        <v>1</v>
      </c>
    </row>
    <row r="11064" spans="1:6" x14ac:dyDescent="0.35">
      <c r="A11064" t="s">
        <v>11143</v>
      </c>
      <c r="B11064">
        <v>2011</v>
      </c>
      <c r="C11064" t="s">
        <v>56</v>
      </c>
      <c r="D11064" t="s">
        <v>73</v>
      </c>
      <c r="E11064" t="s">
        <v>74</v>
      </c>
      <c r="F11064">
        <v>1</v>
      </c>
    </row>
    <row r="11065" spans="1:6" x14ac:dyDescent="0.35">
      <c r="A11065" t="s">
        <v>11144</v>
      </c>
      <c r="B11065">
        <v>2011</v>
      </c>
      <c r="C11065" t="s">
        <v>56</v>
      </c>
      <c r="D11065" t="s">
        <v>441</v>
      </c>
      <c r="E11065" t="s">
        <v>74</v>
      </c>
      <c r="F11065">
        <v>1</v>
      </c>
    </row>
    <row r="11066" spans="1:6" x14ac:dyDescent="0.35">
      <c r="A11066" t="s">
        <v>11145</v>
      </c>
      <c r="B11066">
        <v>2011</v>
      </c>
      <c r="C11066" t="s">
        <v>56</v>
      </c>
      <c r="D11066" t="s">
        <v>441</v>
      </c>
      <c r="E11066" t="s">
        <v>74</v>
      </c>
      <c r="F11066">
        <v>1</v>
      </c>
    </row>
    <row r="11067" spans="1:6" x14ac:dyDescent="0.35">
      <c r="A11067" t="s">
        <v>11146</v>
      </c>
      <c r="B11067">
        <v>2011</v>
      </c>
      <c r="C11067" t="s">
        <v>56</v>
      </c>
      <c r="D11067" t="s">
        <v>117</v>
      </c>
      <c r="E11067" t="s">
        <v>74</v>
      </c>
      <c r="F11067">
        <v>1</v>
      </c>
    </row>
    <row r="11068" spans="1:6" x14ac:dyDescent="0.35">
      <c r="A11068" t="s">
        <v>11147</v>
      </c>
      <c r="B11068">
        <v>2011</v>
      </c>
      <c r="C11068" t="s">
        <v>56</v>
      </c>
      <c r="D11068" t="s">
        <v>441</v>
      </c>
      <c r="E11068" t="s">
        <v>74</v>
      </c>
      <c r="F11068">
        <v>1</v>
      </c>
    </row>
    <row r="11069" spans="1:6" x14ac:dyDescent="0.35">
      <c r="A11069" t="s">
        <v>11148</v>
      </c>
      <c r="B11069">
        <v>2011</v>
      </c>
      <c r="C11069" t="s">
        <v>56</v>
      </c>
      <c r="D11069" t="s">
        <v>117</v>
      </c>
      <c r="E11069" t="s">
        <v>74</v>
      </c>
      <c r="F11069">
        <v>1</v>
      </c>
    </row>
    <row r="11070" spans="1:6" x14ac:dyDescent="0.35">
      <c r="A11070" t="s">
        <v>11149</v>
      </c>
      <c r="B11070">
        <v>2011</v>
      </c>
      <c r="C11070" t="s">
        <v>56</v>
      </c>
      <c r="D11070" t="s">
        <v>441</v>
      </c>
      <c r="E11070" t="s">
        <v>74</v>
      </c>
      <c r="F11070">
        <v>1</v>
      </c>
    </row>
    <row r="11071" spans="1:6" x14ac:dyDescent="0.35">
      <c r="A11071" t="s">
        <v>11150</v>
      </c>
      <c r="B11071">
        <v>2011</v>
      </c>
      <c r="C11071" t="s">
        <v>56</v>
      </c>
      <c r="D11071" t="s">
        <v>73</v>
      </c>
      <c r="E11071" t="s">
        <v>74</v>
      </c>
      <c r="F11071">
        <v>1</v>
      </c>
    </row>
    <row r="11072" spans="1:6" x14ac:dyDescent="0.35">
      <c r="A11072" t="s">
        <v>11151</v>
      </c>
      <c r="B11072">
        <v>2011</v>
      </c>
      <c r="C11072" t="s">
        <v>54</v>
      </c>
      <c r="D11072" t="s">
        <v>73</v>
      </c>
      <c r="E11072" t="s">
        <v>74</v>
      </c>
      <c r="F11072">
        <v>1</v>
      </c>
    </row>
    <row r="11073" spans="1:6" x14ac:dyDescent="0.35">
      <c r="A11073" t="s">
        <v>11152</v>
      </c>
      <c r="B11073">
        <v>2011</v>
      </c>
      <c r="C11073" t="s">
        <v>54</v>
      </c>
      <c r="D11073" t="s">
        <v>73</v>
      </c>
      <c r="E11073" t="s">
        <v>74</v>
      </c>
      <c r="F11073">
        <v>1</v>
      </c>
    </row>
    <row r="11074" spans="1:6" x14ac:dyDescent="0.35">
      <c r="A11074" t="s">
        <v>11153</v>
      </c>
      <c r="B11074">
        <v>2011</v>
      </c>
      <c r="C11074" t="s">
        <v>54</v>
      </c>
      <c r="D11074" t="s">
        <v>73</v>
      </c>
      <c r="E11074" t="s">
        <v>74</v>
      </c>
      <c r="F11074">
        <v>1</v>
      </c>
    </row>
    <row r="11075" spans="1:6" x14ac:dyDescent="0.35">
      <c r="A11075" t="s">
        <v>11154</v>
      </c>
      <c r="B11075">
        <v>2011</v>
      </c>
      <c r="C11075" t="s">
        <v>54</v>
      </c>
      <c r="D11075" t="s">
        <v>441</v>
      </c>
      <c r="E11075" t="s">
        <v>74</v>
      </c>
      <c r="F11075">
        <v>1</v>
      </c>
    </row>
    <row r="11076" spans="1:6" x14ac:dyDescent="0.35">
      <c r="A11076" t="s">
        <v>11155</v>
      </c>
      <c r="B11076">
        <v>2011</v>
      </c>
      <c r="C11076" t="s">
        <v>56</v>
      </c>
      <c r="D11076" t="s">
        <v>441</v>
      </c>
      <c r="E11076" t="s">
        <v>406</v>
      </c>
      <c r="F11076">
        <v>1</v>
      </c>
    </row>
    <row r="11077" spans="1:6" x14ac:dyDescent="0.35">
      <c r="A11077" t="s">
        <v>11156</v>
      </c>
      <c r="B11077">
        <v>2011</v>
      </c>
      <c r="C11077" t="s">
        <v>56</v>
      </c>
      <c r="D11077" t="s">
        <v>441</v>
      </c>
      <c r="E11077" t="s">
        <v>406</v>
      </c>
      <c r="F11077">
        <v>1</v>
      </c>
    </row>
    <row r="11078" spans="1:6" x14ac:dyDescent="0.35">
      <c r="A11078" t="s">
        <v>11157</v>
      </c>
      <c r="B11078">
        <v>2011</v>
      </c>
      <c r="C11078" t="s">
        <v>56</v>
      </c>
      <c r="D11078" t="s">
        <v>441</v>
      </c>
      <c r="E11078" t="s">
        <v>406</v>
      </c>
      <c r="F11078">
        <v>1</v>
      </c>
    </row>
    <row r="11079" spans="1:6" x14ac:dyDescent="0.35">
      <c r="A11079" t="s">
        <v>11158</v>
      </c>
      <c r="B11079">
        <v>2011</v>
      </c>
      <c r="C11079" t="s">
        <v>56</v>
      </c>
      <c r="D11079" t="s">
        <v>441</v>
      </c>
      <c r="E11079" t="s">
        <v>406</v>
      </c>
      <c r="F11079">
        <v>1</v>
      </c>
    </row>
    <row r="11080" spans="1:6" x14ac:dyDescent="0.35">
      <c r="A11080" t="s">
        <v>11159</v>
      </c>
      <c r="B11080">
        <v>2011</v>
      </c>
      <c r="C11080" t="s">
        <v>56</v>
      </c>
      <c r="D11080" t="s">
        <v>117</v>
      </c>
      <c r="E11080" t="s">
        <v>406</v>
      </c>
      <c r="F11080">
        <v>1</v>
      </c>
    </row>
    <row r="11081" spans="1:6" x14ac:dyDescent="0.35">
      <c r="A11081" t="s">
        <v>11160</v>
      </c>
      <c r="B11081">
        <v>2011</v>
      </c>
      <c r="C11081" t="s">
        <v>55</v>
      </c>
      <c r="D11081" t="s">
        <v>73</v>
      </c>
      <c r="E11081" t="s">
        <v>406</v>
      </c>
      <c r="F11081">
        <v>1</v>
      </c>
    </row>
    <row r="11082" spans="1:6" x14ac:dyDescent="0.35">
      <c r="A11082" t="s">
        <v>11161</v>
      </c>
      <c r="B11082">
        <v>2011</v>
      </c>
      <c r="C11082" t="s">
        <v>55</v>
      </c>
      <c r="D11082" t="s">
        <v>441</v>
      </c>
      <c r="E11082" t="s">
        <v>406</v>
      </c>
      <c r="F11082">
        <v>1</v>
      </c>
    </row>
    <row r="11083" spans="1:6" x14ac:dyDescent="0.35">
      <c r="A11083" t="s">
        <v>11162</v>
      </c>
      <c r="B11083">
        <v>2011</v>
      </c>
      <c r="C11083" t="s">
        <v>55</v>
      </c>
      <c r="D11083" t="s">
        <v>441</v>
      </c>
      <c r="E11083" t="s">
        <v>406</v>
      </c>
      <c r="F11083">
        <v>1</v>
      </c>
    </row>
    <row r="11084" spans="1:6" x14ac:dyDescent="0.35">
      <c r="A11084" t="s">
        <v>11163</v>
      </c>
      <c r="B11084">
        <v>2011</v>
      </c>
      <c r="C11084" t="s">
        <v>55</v>
      </c>
      <c r="D11084" t="s">
        <v>441</v>
      </c>
      <c r="E11084" t="s">
        <v>406</v>
      </c>
      <c r="F11084">
        <v>1</v>
      </c>
    </row>
    <row r="11085" spans="1:6" x14ac:dyDescent="0.35">
      <c r="A11085" t="s">
        <v>11164</v>
      </c>
      <c r="B11085">
        <v>2011</v>
      </c>
      <c r="C11085" t="s">
        <v>56</v>
      </c>
      <c r="D11085" t="s">
        <v>441</v>
      </c>
      <c r="E11085" t="s">
        <v>406</v>
      </c>
      <c r="F11085">
        <v>1</v>
      </c>
    </row>
    <row r="11086" spans="1:6" x14ac:dyDescent="0.35">
      <c r="A11086" t="s">
        <v>11165</v>
      </c>
      <c r="B11086">
        <v>2011</v>
      </c>
      <c r="C11086" t="s">
        <v>56</v>
      </c>
      <c r="D11086" t="s">
        <v>441</v>
      </c>
      <c r="E11086" t="s">
        <v>406</v>
      </c>
      <c r="F11086">
        <v>1</v>
      </c>
    </row>
    <row r="11087" spans="1:6" x14ac:dyDescent="0.35">
      <c r="A11087" t="s">
        <v>11166</v>
      </c>
      <c r="B11087">
        <v>2011</v>
      </c>
      <c r="C11087" t="s">
        <v>56</v>
      </c>
      <c r="D11087" t="s">
        <v>441</v>
      </c>
      <c r="E11087" t="s">
        <v>406</v>
      </c>
      <c r="F11087">
        <v>1</v>
      </c>
    </row>
    <row r="11088" spans="1:6" x14ac:dyDescent="0.35">
      <c r="A11088" t="s">
        <v>11167</v>
      </c>
      <c r="B11088">
        <v>2011</v>
      </c>
      <c r="C11088" t="s">
        <v>55</v>
      </c>
      <c r="D11088" t="s">
        <v>73</v>
      </c>
      <c r="E11088" t="s">
        <v>406</v>
      </c>
      <c r="F11088">
        <v>1</v>
      </c>
    </row>
    <row r="11089" spans="1:6" x14ac:dyDescent="0.35">
      <c r="A11089" t="s">
        <v>11168</v>
      </c>
      <c r="B11089">
        <v>2011</v>
      </c>
      <c r="C11089" t="s">
        <v>56</v>
      </c>
      <c r="D11089" t="s">
        <v>441</v>
      </c>
      <c r="E11089" t="s">
        <v>406</v>
      </c>
      <c r="F11089">
        <v>1</v>
      </c>
    </row>
    <row r="11090" spans="1:6" x14ac:dyDescent="0.35">
      <c r="A11090" t="s">
        <v>11169</v>
      </c>
      <c r="B11090">
        <v>2011</v>
      </c>
      <c r="C11090" t="s">
        <v>56</v>
      </c>
      <c r="D11090" t="s">
        <v>73</v>
      </c>
      <c r="E11090" t="s">
        <v>406</v>
      </c>
      <c r="F11090">
        <v>1</v>
      </c>
    </row>
    <row r="11091" spans="1:6" x14ac:dyDescent="0.35">
      <c r="A11091" t="s">
        <v>11170</v>
      </c>
      <c r="B11091">
        <v>2011</v>
      </c>
      <c r="C11091" t="s">
        <v>56</v>
      </c>
      <c r="D11091" t="s">
        <v>441</v>
      </c>
      <c r="E11091" t="s">
        <v>406</v>
      </c>
      <c r="F11091">
        <v>1</v>
      </c>
    </row>
    <row r="11092" spans="1:6" x14ac:dyDescent="0.35">
      <c r="A11092" t="s">
        <v>11171</v>
      </c>
      <c r="B11092">
        <v>2011</v>
      </c>
      <c r="C11092" t="s">
        <v>56</v>
      </c>
      <c r="D11092" t="s">
        <v>73</v>
      </c>
      <c r="E11092" t="s">
        <v>406</v>
      </c>
      <c r="F11092">
        <v>1</v>
      </c>
    </row>
    <row r="11093" spans="1:6" x14ac:dyDescent="0.35">
      <c r="A11093" t="s">
        <v>11172</v>
      </c>
      <c r="B11093">
        <v>2011</v>
      </c>
      <c r="C11093" t="s">
        <v>54</v>
      </c>
      <c r="D11093" t="s">
        <v>73</v>
      </c>
      <c r="E11093" t="s">
        <v>484</v>
      </c>
      <c r="F11093">
        <v>1</v>
      </c>
    </row>
    <row r="11094" spans="1:6" x14ac:dyDescent="0.35">
      <c r="A11094" t="s">
        <v>11173</v>
      </c>
      <c r="B11094">
        <v>2011</v>
      </c>
      <c r="C11094" t="s">
        <v>54</v>
      </c>
      <c r="D11094" t="s">
        <v>117</v>
      </c>
      <c r="E11094" t="s">
        <v>484</v>
      </c>
      <c r="F11094">
        <v>0</v>
      </c>
    </row>
    <row r="11095" spans="1:6" x14ac:dyDescent="0.35">
      <c r="A11095" t="s">
        <v>11174</v>
      </c>
      <c r="B11095">
        <v>2011</v>
      </c>
      <c r="C11095" t="s">
        <v>56</v>
      </c>
      <c r="D11095" t="s">
        <v>441</v>
      </c>
      <c r="E11095" t="s">
        <v>74</v>
      </c>
      <c r="F11095">
        <v>1</v>
      </c>
    </row>
    <row r="11096" spans="1:6" x14ac:dyDescent="0.35">
      <c r="A11096" t="s">
        <v>11175</v>
      </c>
      <c r="B11096">
        <v>2011</v>
      </c>
      <c r="C11096" t="s">
        <v>56</v>
      </c>
      <c r="D11096" t="s">
        <v>73</v>
      </c>
      <c r="E11096" t="s">
        <v>74</v>
      </c>
      <c r="F11096">
        <v>1</v>
      </c>
    </row>
    <row r="11097" spans="1:6" x14ac:dyDescent="0.35">
      <c r="A11097" t="s">
        <v>11176</v>
      </c>
      <c r="B11097">
        <v>2011</v>
      </c>
      <c r="C11097" t="s">
        <v>56</v>
      </c>
      <c r="D11097" t="s">
        <v>117</v>
      </c>
      <c r="E11097" t="s">
        <v>74</v>
      </c>
      <c r="F11097">
        <v>1</v>
      </c>
    </row>
    <row r="11098" spans="1:6" x14ac:dyDescent="0.35">
      <c r="A11098" t="s">
        <v>11177</v>
      </c>
      <c r="B11098">
        <v>2011</v>
      </c>
      <c r="C11098" t="s">
        <v>56</v>
      </c>
      <c r="D11098" t="s">
        <v>117</v>
      </c>
      <c r="E11098" t="s">
        <v>74</v>
      </c>
      <c r="F11098">
        <v>1</v>
      </c>
    </row>
    <row r="11099" spans="1:6" x14ac:dyDescent="0.35">
      <c r="A11099" t="s">
        <v>11178</v>
      </c>
      <c r="B11099">
        <v>2011</v>
      </c>
      <c r="C11099" t="s">
        <v>56</v>
      </c>
      <c r="D11099" t="s">
        <v>117</v>
      </c>
      <c r="E11099" t="s">
        <v>74</v>
      </c>
      <c r="F11099">
        <v>1</v>
      </c>
    </row>
    <row r="11100" spans="1:6" x14ac:dyDescent="0.35">
      <c r="A11100" t="s">
        <v>11179</v>
      </c>
      <c r="B11100">
        <v>2011</v>
      </c>
      <c r="C11100" t="s">
        <v>56</v>
      </c>
      <c r="D11100" t="s">
        <v>441</v>
      </c>
      <c r="E11100" t="s">
        <v>74</v>
      </c>
      <c r="F11100">
        <v>1</v>
      </c>
    </row>
    <row r="11101" spans="1:6" x14ac:dyDescent="0.35">
      <c r="A11101" t="s">
        <v>11180</v>
      </c>
      <c r="B11101">
        <v>2011</v>
      </c>
      <c r="C11101" t="s">
        <v>56</v>
      </c>
      <c r="D11101" t="s">
        <v>441</v>
      </c>
      <c r="E11101" t="s">
        <v>74</v>
      </c>
      <c r="F11101">
        <v>1</v>
      </c>
    </row>
    <row r="11102" spans="1:6" x14ac:dyDescent="0.35">
      <c r="A11102" t="s">
        <v>11181</v>
      </c>
      <c r="B11102">
        <v>2011</v>
      </c>
      <c r="C11102" t="s">
        <v>56</v>
      </c>
      <c r="D11102" t="s">
        <v>117</v>
      </c>
      <c r="E11102" t="s">
        <v>74</v>
      </c>
      <c r="F11102">
        <v>1</v>
      </c>
    </row>
    <row r="11103" spans="1:6" x14ac:dyDescent="0.35">
      <c r="A11103" t="s">
        <v>11182</v>
      </c>
      <c r="B11103">
        <v>2011</v>
      </c>
      <c r="C11103" t="s">
        <v>56</v>
      </c>
      <c r="D11103" t="s">
        <v>441</v>
      </c>
      <c r="E11103" t="s">
        <v>74</v>
      </c>
      <c r="F11103">
        <v>1</v>
      </c>
    </row>
    <row r="11104" spans="1:6" x14ac:dyDescent="0.35">
      <c r="A11104" t="s">
        <v>11183</v>
      </c>
      <c r="B11104">
        <v>2011</v>
      </c>
      <c r="C11104" t="s">
        <v>56</v>
      </c>
      <c r="D11104" t="s">
        <v>441</v>
      </c>
      <c r="E11104" t="s">
        <v>74</v>
      </c>
      <c r="F11104">
        <v>1</v>
      </c>
    </row>
    <row r="11105" spans="1:6" x14ac:dyDescent="0.35">
      <c r="A11105" t="s">
        <v>11184</v>
      </c>
      <c r="B11105">
        <v>2011</v>
      </c>
      <c r="C11105" t="s">
        <v>56</v>
      </c>
      <c r="D11105" t="s">
        <v>441</v>
      </c>
      <c r="E11105" t="s">
        <v>74</v>
      </c>
      <c r="F11105">
        <v>1</v>
      </c>
    </row>
    <row r="11106" spans="1:6" x14ac:dyDescent="0.35">
      <c r="A11106" t="s">
        <v>11185</v>
      </c>
      <c r="B11106">
        <v>2011</v>
      </c>
      <c r="C11106" t="s">
        <v>56</v>
      </c>
      <c r="D11106" t="s">
        <v>441</v>
      </c>
      <c r="E11106" t="s">
        <v>74</v>
      </c>
      <c r="F11106">
        <v>1</v>
      </c>
    </row>
    <row r="11107" spans="1:6" x14ac:dyDescent="0.35">
      <c r="A11107" t="s">
        <v>11186</v>
      </c>
      <c r="B11107">
        <v>2011</v>
      </c>
      <c r="C11107" t="s">
        <v>56</v>
      </c>
      <c r="D11107" t="s">
        <v>441</v>
      </c>
      <c r="E11107" t="s">
        <v>74</v>
      </c>
      <c r="F11107">
        <v>1</v>
      </c>
    </row>
    <row r="11108" spans="1:6" x14ac:dyDescent="0.35">
      <c r="A11108" t="s">
        <v>11187</v>
      </c>
      <c r="B11108">
        <v>2011</v>
      </c>
      <c r="C11108" t="s">
        <v>56</v>
      </c>
      <c r="D11108" t="s">
        <v>73</v>
      </c>
      <c r="E11108" t="s">
        <v>74</v>
      </c>
      <c r="F11108">
        <v>1</v>
      </c>
    </row>
    <row r="11109" spans="1:6" x14ac:dyDescent="0.35">
      <c r="A11109" t="s">
        <v>11188</v>
      </c>
      <c r="B11109">
        <v>2011</v>
      </c>
      <c r="C11109" t="s">
        <v>56</v>
      </c>
      <c r="D11109" t="s">
        <v>73</v>
      </c>
      <c r="E11109" t="s">
        <v>74</v>
      </c>
      <c r="F11109">
        <v>1</v>
      </c>
    </row>
    <row r="11110" spans="1:6" x14ac:dyDescent="0.35">
      <c r="A11110" t="s">
        <v>11189</v>
      </c>
      <c r="B11110">
        <v>2011</v>
      </c>
      <c r="C11110" t="s">
        <v>56</v>
      </c>
      <c r="D11110" t="s">
        <v>73</v>
      </c>
      <c r="E11110" t="s">
        <v>74</v>
      </c>
      <c r="F11110">
        <v>1</v>
      </c>
    </row>
    <row r="11111" spans="1:6" x14ac:dyDescent="0.35">
      <c r="A11111" t="s">
        <v>11190</v>
      </c>
      <c r="B11111">
        <v>2011</v>
      </c>
      <c r="C11111" t="s">
        <v>56</v>
      </c>
      <c r="D11111" t="s">
        <v>441</v>
      </c>
      <c r="E11111" t="s">
        <v>74</v>
      </c>
      <c r="F11111">
        <v>1</v>
      </c>
    </row>
    <row r="11112" spans="1:6" x14ac:dyDescent="0.35">
      <c r="A11112" t="s">
        <v>11191</v>
      </c>
      <c r="B11112">
        <v>2011</v>
      </c>
      <c r="C11112" t="s">
        <v>56</v>
      </c>
      <c r="D11112" t="s">
        <v>117</v>
      </c>
      <c r="E11112" t="s">
        <v>74</v>
      </c>
      <c r="F11112">
        <v>1</v>
      </c>
    </row>
    <row r="11113" spans="1:6" x14ac:dyDescent="0.35">
      <c r="A11113" t="s">
        <v>11192</v>
      </c>
      <c r="B11113">
        <v>2011</v>
      </c>
      <c r="C11113" t="s">
        <v>56</v>
      </c>
      <c r="D11113" t="s">
        <v>73</v>
      </c>
      <c r="E11113" t="s">
        <v>74</v>
      </c>
      <c r="F11113">
        <v>1</v>
      </c>
    </row>
    <row r="11114" spans="1:6" x14ac:dyDescent="0.35">
      <c r="A11114" t="s">
        <v>11193</v>
      </c>
      <c r="B11114">
        <v>2011</v>
      </c>
      <c r="C11114" t="s">
        <v>56</v>
      </c>
      <c r="D11114" t="s">
        <v>441</v>
      </c>
      <c r="E11114" t="s">
        <v>74</v>
      </c>
      <c r="F11114">
        <v>1</v>
      </c>
    </row>
    <row r="11115" spans="1:6" x14ac:dyDescent="0.35">
      <c r="A11115" t="s">
        <v>11194</v>
      </c>
      <c r="B11115">
        <v>2011</v>
      </c>
      <c r="C11115" t="s">
        <v>56</v>
      </c>
      <c r="D11115" t="s">
        <v>441</v>
      </c>
      <c r="E11115" t="s">
        <v>74</v>
      </c>
      <c r="F11115">
        <v>1</v>
      </c>
    </row>
    <row r="11116" spans="1:6" x14ac:dyDescent="0.35">
      <c r="A11116" t="s">
        <v>11195</v>
      </c>
      <c r="B11116">
        <v>2011</v>
      </c>
      <c r="C11116" t="s">
        <v>56</v>
      </c>
      <c r="D11116" t="s">
        <v>73</v>
      </c>
      <c r="E11116" t="s">
        <v>74</v>
      </c>
      <c r="F11116">
        <v>1</v>
      </c>
    </row>
    <row r="11117" spans="1:6" x14ac:dyDescent="0.35">
      <c r="A11117" t="s">
        <v>11196</v>
      </c>
      <c r="B11117">
        <v>2011</v>
      </c>
      <c r="C11117" t="s">
        <v>56</v>
      </c>
      <c r="D11117" t="s">
        <v>117</v>
      </c>
      <c r="E11117" t="s">
        <v>74</v>
      </c>
      <c r="F11117">
        <v>1</v>
      </c>
    </row>
    <row r="11118" spans="1:6" x14ac:dyDescent="0.35">
      <c r="A11118" t="s">
        <v>11197</v>
      </c>
      <c r="B11118">
        <v>2011</v>
      </c>
      <c r="C11118" t="s">
        <v>56</v>
      </c>
      <c r="D11118" t="s">
        <v>73</v>
      </c>
      <c r="E11118" t="s">
        <v>74</v>
      </c>
      <c r="F11118">
        <v>1</v>
      </c>
    </row>
    <row r="11119" spans="1:6" x14ac:dyDescent="0.35">
      <c r="A11119" t="s">
        <v>11198</v>
      </c>
      <c r="B11119">
        <v>2011</v>
      </c>
      <c r="C11119" t="s">
        <v>56</v>
      </c>
      <c r="D11119" t="s">
        <v>73</v>
      </c>
      <c r="E11119" t="s">
        <v>74</v>
      </c>
      <c r="F11119">
        <v>1</v>
      </c>
    </row>
    <row r="11120" spans="1:6" x14ac:dyDescent="0.35">
      <c r="A11120" t="s">
        <v>11199</v>
      </c>
      <c r="B11120">
        <v>2011</v>
      </c>
      <c r="C11120" t="s">
        <v>56</v>
      </c>
      <c r="D11120" t="s">
        <v>73</v>
      </c>
      <c r="E11120" t="s">
        <v>74</v>
      </c>
      <c r="F11120">
        <v>1</v>
      </c>
    </row>
    <row r="11121" spans="1:6" x14ac:dyDescent="0.35">
      <c r="A11121" t="s">
        <v>11200</v>
      </c>
      <c r="B11121">
        <v>2011</v>
      </c>
      <c r="C11121" t="s">
        <v>56</v>
      </c>
      <c r="D11121" t="s">
        <v>73</v>
      </c>
      <c r="E11121" t="s">
        <v>74</v>
      </c>
      <c r="F11121">
        <v>1</v>
      </c>
    </row>
    <row r="11122" spans="1:6" x14ac:dyDescent="0.35">
      <c r="A11122" t="s">
        <v>11201</v>
      </c>
      <c r="B11122">
        <v>2011</v>
      </c>
      <c r="C11122" t="s">
        <v>55</v>
      </c>
      <c r="D11122" t="s">
        <v>73</v>
      </c>
      <c r="E11122" t="s">
        <v>74</v>
      </c>
      <c r="F11122">
        <v>1</v>
      </c>
    </row>
    <row r="11123" spans="1:6" x14ac:dyDescent="0.35">
      <c r="A11123" t="s">
        <v>11202</v>
      </c>
      <c r="B11123">
        <v>2011</v>
      </c>
      <c r="C11123" t="s">
        <v>55</v>
      </c>
      <c r="D11123" t="s">
        <v>441</v>
      </c>
      <c r="E11123" t="s">
        <v>74</v>
      </c>
      <c r="F11123">
        <v>1</v>
      </c>
    </row>
    <row r="11124" spans="1:6" x14ac:dyDescent="0.35">
      <c r="A11124" t="s">
        <v>11203</v>
      </c>
      <c r="B11124">
        <v>2011</v>
      </c>
      <c r="C11124" t="s">
        <v>55</v>
      </c>
      <c r="D11124" t="s">
        <v>73</v>
      </c>
      <c r="E11124" t="s">
        <v>74</v>
      </c>
      <c r="F11124">
        <v>1</v>
      </c>
    </row>
    <row r="11125" spans="1:6" x14ac:dyDescent="0.35">
      <c r="A11125" t="s">
        <v>11204</v>
      </c>
      <c r="B11125">
        <v>2011</v>
      </c>
      <c r="C11125" t="s">
        <v>56</v>
      </c>
      <c r="D11125" t="s">
        <v>73</v>
      </c>
      <c r="E11125" t="s">
        <v>74</v>
      </c>
      <c r="F11125">
        <v>1</v>
      </c>
    </row>
    <row r="11126" spans="1:6" x14ac:dyDescent="0.35">
      <c r="A11126" t="s">
        <v>11205</v>
      </c>
      <c r="B11126">
        <v>2011</v>
      </c>
      <c r="C11126" t="s">
        <v>56</v>
      </c>
      <c r="D11126" t="s">
        <v>441</v>
      </c>
      <c r="E11126" t="s">
        <v>74</v>
      </c>
      <c r="F11126">
        <v>1</v>
      </c>
    </row>
    <row r="11127" spans="1:6" x14ac:dyDescent="0.35">
      <c r="A11127" t="s">
        <v>11206</v>
      </c>
      <c r="B11127">
        <v>2011</v>
      </c>
      <c r="C11127" t="s">
        <v>56</v>
      </c>
      <c r="D11127" t="s">
        <v>73</v>
      </c>
      <c r="E11127" t="s">
        <v>74</v>
      </c>
      <c r="F11127">
        <v>1</v>
      </c>
    </row>
    <row r="11128" spans="1:6" x14ac:dyDescent="0.35">
      <c r="A11128" t="s">
        <v>11207</v>
      </c>
      <c r="B11128">
        <v>2011</v>
      </c>
      <c r="C11128" t="s">
        <v>56</v>
      </c>
      <c r="D11128" t="s">
        <v>117</v>
      </c>
      <c r="E11128" t="s">
        <v>74</v>
      </c>
      <c r="F11128">
        <v>1</v>
      </c>
    </row>
    <row r="11129" spans="1:6" x14ac:dyDescent="0.35">
      <c r="A11129" t="s">
        <v>11208</v>
      </c>
      <c r="B11129">
        <v>2011</v>
      </c>
      <c r="C11129" t="s">
        <v>55</v>
      </c>
      <c r="D11129" t="s">
        <v>73</v>
      </c>
      <c r="E11129" t="s">
        <v>74</v>
      </c>
      <c r="F11129">
        <v>1</v>
      </c>
    </row>
    <row r="11130" spans="1:6" x14ac:dyDescent="0.35">
      <c r="A11130" t="s">
        <v>11209</v>
      </c>
      <c r="B11130">
        <v>2011</v>
      </c>
      <c r="C11130" t="s">
        <v>54</v>
      </c>
      <c r="D11130" t="s">
        <v>73</v>
      </c>
      <c r="E11130" t="s">
        <v>74</v>
      </c>
      <c r="F11130">
        <v>1</v>
      </c>
    </row>
    <row r="11131" spans="1:6" x14ac:dyDescent="0.35">
      <c r="A11131" t="s">
        <v>11210</v>
      </c>
      <c r="B11131">
        <v>2011</v>
      </c>
      <c r="C11131" t="s">
        <v>55</v>
      </c>
      <c r="D11131" t="s">
        <v>441</v>
      </c>
      <c r="E11131" t="s">
        <v>74</v>
      </c>
      <c r="F11131">
        <v>1</v>
      </c>
    </row>
    <row r="11132" spans="1:6" x14ac:dyDescent="0.35">
      <c r="A11132" t="s">
        <v>11211</v>
      </c>
      <c r="B11132">
        <v>2011</v>
      </c>
      <c r="C11132" t="s">
        <v>56</v>
      </c>
      <c r="D11132" t="s">
        <v>73</v>
      </c>
      <c r="E11132" t="s">
        <v>74</v>
      </c>
      <c r="F11132">
        <v>1</v>
      </c>
    </row>
    <row r="11133" spans="1:6" x14ac:dyDescent="0.35">
      <c r="A11133" t="s">
        <v>11212</v>
      </c>
      <c r="B11133">
        <v>2011</v>
      </c>
      <c r="C11133" t="s">
        <v>55</v>
      </c>
      <c r="D11133" t="s">
        <v>73</v>
      </c>
      <c r="E11133" t="s">
        <v>406</v>
      </c>
      <c r="F11133">
        <v>1</v>
      </c>
    </row>
    <row r="11134" spans="1:6" x14ac:dyDescent="0.35">
      <c r="A11134" t="s">
        <v>11213</v>
      </c>
      <c r="B11134">
        <v>2011</v>
      </c>
      <c r="C11134" t="s">
        <v>56</v>
      </c>
      <c r="D11134" t="s">
        <v>441</v>
      </c>
      <c r="E11134" t="s">
        <v>406</v>
      </c>
      <c r="F11134">
        <v>1</v>
      </c>
    </row>
    <row r="11135" spans="1:6" x14ac:dyDescent="0.35">
      <c r="A11135" t="s">
        <v>11214</v>
      </c>
      <c r="B11135">
        <v>2011</v>
      </c>
      <c r="C11135" t="s">
        <v>56</v>
      </c>
      <c r="D11135" t="s">
        <v>441</v>
      </c>
      <c r="E11135" t="s">
        <v>406</v>
      </c>
      <c r="F11135">
        <v>1</v>
      </c>
    </row>
    <row r="11136" spans="1:6" x14ac:dyDescent="0.35">
      <c r="A11136" t="s">
        <v>11215</v>
      </c>
      <c r="B11136">
        <v>2011</v>
      </c>
      <c r="C11136" t="s">
        <v>56</v>
      </c>
      <c r="D11136" t="s">
        <v>441</v>
      </c>
      <c r="E11136" t="s">
        <v>406</v>
      </c>
      <c r="F11136">
        <v>1</v>
      </c>
    </row>
    <row r="11137" spans="1:6" x14ac:dyDescent="0.35">
      <c r="A11137" t="s">
        <v>11216</v>
      </c>
      <c r="B11137">
        <v>2011</v>
      </c>
      <c r="C11137" t="s">
        <v>56</v>
      </c>
      <c r="D11137" t="s">
        <v>117</v>
      </c>
      <c r="E11137" t="s">
        <v>406</v>
      </c>
      <c r="F11137">
        <v>1</v>
      </c>
    </row>
    <row r="11138" spans="1:6" x14ac:dyDescent="0.35">
      <c r="A11138" t="s">
        <v>11217</v>
      </c>
      <c r="B11138">
        <v>2011</v>
      </c>
      <c r="C11138" t="s">
        <v>54</v>
      </c>
      <c r="D11138" t="s">
        <v>73</v>
      </c>
      <c r="E11138" t="s">
        <v>406</v>
      </c>
      <c r="F11138">
        <v>1</v>
      </c>
    </row>
    <row r="11139" spans="1:6" x14ac:dyDescent="0.35">
      <c r="A11139" t="s">
        <v>11218</v>
      </c>
      <c r="B11139">
        <v>2011</v>
      </c>
      <c r="C11139" t="s">
        <v>54</v>
      </c>
      <c r="D11139" t="s">
        <v>117</v>
      </c>
      <c r="E11139" t="s">
        <v>406</v>
      </c>
      <c r="F11139">
        <v>0</v>
      </c>
    </row>
    <row r="11140" spans="1:6" x14ac:dyDescent="0.35">
      <c r="A11140" t="s">
        <v>11219</v>
      </c>
      <c r="B11140">
        <v>2011</v>
      </c>
      <c r="C11140" t="s">
        <v>54</v>
      </c>
      <c r="D11140" t="s">
        <v>73</v>
      </c>
      <c r="E11140" t="s">
        <v>74</v>
      </c>
      <c r="F11140">
        <v>1</v>
      </c>
    </row>
    <row r="11141" spans="1:6" x14ac:dyDescent="0.35">
      <c r="A11141" t="s">
        <v>11220</v>
      </c>
      <c r="B11141">
        <v>2011</v>
      </c>
      <c r="C11141" t="s">
        <v>55</v>
      </c>
      <c r="D11141" t="s">
        <v>117</v>
      </c>
      <c r="E11141" t="s">
        <v>74</v>
      </c>
      <c r="F11141">
        <v>0</v>
      </c>
    </row>
    <row r="11142" spans="1:6" x14ac:dyDescent="0.35">
      <c r="A11142" t="s">
        <v>11221</v>
      </c>
      <c r="B11142">
        <v>2011</v>
      </c>
      <c r="C11142" t="s">
        <v>55</v>
      </c>
      <c r="D11142" t="s">
        <v>73</v>
      </c>
      <c r="E11142" t="s">
        <v>74</v>
      </c>
      <c r="F11142">
        <v>1</v>
      </c>
    </row>
    <row r="11143" spans="1:6" x14ac:dyDescent="0.35">
      <c r="A11143" t="s">
        <v>11222</v>
      </c>
      <c r="B11143">
        <v>2011</v>
      </c>
      <c r="C11143" t="s">
        <v>55</v>
      </c>
      <c r="D11143" t="s">
        <v>441</v>
      </c>
      <c r="E11143" t="s">
        <v>74</v>
      </c>
      <c r="F11143">
        <v>1</v>
      </c>
    </row>
    <row r="11144" spans="1:6" x14ac:dyDescent="0.35">
      <c r="A11144" t="s">
        <v>11223</v>
      </c>
      <c r="B11144">
        <v>2011</v>
      </c>
      <c r="C11144" t="s">
        <v>56</v>
      </c>
      <c r="D11144" t="s">
        <v>73</v>
      </c>
      <c r="E11144" t="s">
        <v>74</v>
      </c>
      <c r="F11144">
        <v>1</v>
      </c>
    </row>
    <row r="11145" spans="1:6" x14ac:dyDescent="0.35">
      <c r="A11145" t="s">
        <v>11224</v>
      </c>
      <c r="B11145">
        <v>2011</v>
      </c>
      <c r="C11145" t="s">
        <v>56</v>
      </c>
      <c r="D11145" t="s">
        <v>73</v>
      </c>
      <c r="E11145" t="s">
        <v>74</v>
      </c>
      <c r="F11145">
        <v>1</v>
      </c>
    </row>
    <row r="11146" spans="1:6" x14ac:dyDescent="0.35">
      <c r="A11146" t="s">
        <v>11225</v>
      </c>
      <c r="B11146">
        <v>2011</v>
      </c>
      <c r="C11146" t="s">
        <v>56</v>
      </c>
      <c r="D11146" t="s">
        <v>73</v>
      </c>
      <c r="E11146" t="s">
        <v>74</v>
      </c>
      <c r="F11146">
        <v>1</v>
      </c>
    </row>
    <row r="11147" spans="1:6" x14ac:dyDescent="0.35">
      <c r="A11147" t="s">
        <v>11226</v>
      </c>
      <c r="B11147">
        <v>2011</v>
      </c>
      <c r="C11147" t="s">
        <v>56</v>
      </c>
      <c r="D11147" t="s">
        <v>441</v>
      </c>
      <c r="E11147" t="s">
        <v>74</v>
      </c>
      <c r="F11147">
        <v>1</v>
      </c>
    </row>
    <row r="11148" spans="1:6" x14ac:dyDescent="0.35">
      <c r="A11148" t="s">
        <v>11227</v>
      </c>
      <c r="B11148">
        <v>2011</v>
      </c>
      <c r="C11148" t="s">
        <v>56</v>
      </c>
      <c r="D11148" t="s">
        <v>73</v>
      </c>
      <c r="E11148" t="s">
        <v>74</v>
      </c>
      <c r="F11148">
        <v>1</v>
      </c>
    </row>
    <row r="11149" spans="1:6" x14ac:dyDescent="0.35">
      <c r="A11149" t="s">
        <v>11228</v>
      </c>
      <c r="B11149">
        <v>2011</v>
      </c>
      <c r="C11149" t="s">
        <v>56</v>
      </c>
      <c r="D11149" t="s">
        <v>441</v>
      </c>
      <c r="E11149" t="s">
        <v>74</v>
      </c>
      <c r="F11149">
        <v>1</v>
      </c>
    </row>
    <row r="11150" spans="1:6" x14ac:dyDescent="0.35">
      <c r="A11150" t="s">
        <v>11229</v>
      </c>
      <c r="B11150">
        <v>2011</v>
      </c>
      <c r="C11150" t="s">
        <v>54</v>
      </c>
      <c r="D11150" t="s">
        <v>73</v>
      </c>
      <c r="E11150" t="s">
        <v>74</v>
      </c>
      <c r="F11150">
        <v>1</v>
      </c>
    </row>
    <row r="11151" spans="1:6" x14ac:dyDescent="0.35">
      <c r="A11151" t="s">
        <v>11230</v>
      </c>
      <c r="B11151">
        <v>2011</v>
      </c>
      <c r="C11151" t="s">
        <v>55</v>
      </c>
      <c r="D11151" t="s">
        <v>73</v>
      </c>
      <c r="E11151" t="s">
        <v>76</v>
      </c>
      <c r="F11151">
        <v>1</v>
      </c>
    </row>
    <row r="11152" spans="1:6" x14ac:dyDescent="0.35">
      <c r="A11152" t="s">
        <v>11231</v>
      </c>
      <c r="B11152">
        <v>2011</v>
      </c>
      <c r="C11152" t="s">
        <v>54</v>
      </c>
      <c r="D11152" t="s">
        <v>73</v>
      </c>
      <c r="E11152" t="s">
        <v>76</v>
      </c>
      <c r="F11152">
        <v>1</v>
      </c>
    </row>
    <row r="11153" spans="1:6" x14ac:dyDescent="0.35">
      <c r="A11153" t="s">
        <v>11232</v>
      </c>
      <c r="B11153">
        <v>2011</v>
      </c>
      <c r="C11153" t="s">
        <v>54</v>
      </c>
      <c r="D11153" t="s">
        <v>73</v>
      </c>
      <c r="E11153" t="s">
        <v>76</v>
      </c>
      <c r="F11153">
        <v>1</v>
      </c>
    </row>
    <row r="11154" spans="1:6" x14ac:dyDescent="0.35">
      <c r="A11154" t="s">
        <v>11233</v>
      </c>
      <c r="B11154">
        <v>2011</v>
      </c>
      <c r="C11154" t="s">
        <v>54</v>
      </c>
      <c r="D11154" t="s">
        <v>73</v>
      </c>
      <c r="E11154" t="s">
        <v>76</v>
      </c>
      <c r="F11154">
        <v>1</v>
      </c>
    </row>
    <row r="11155" spans="1:6" x14ac:dyDescent="0.35">
      <c r="A11155" t="s">
        <v>11234</v>
      </c>
      <c r="B11155">
        <v>2011</v>
      </c>
      <c r="C11155" t="s">
        <v>55</v>
      </c>
      <c r="D11155" t="s">
        <v>73</v>
      </c>
      <c r="E11155" t="s">
        <v>76</v>
      </c>
      <c r="F11155">
        <v>1</v>
      </c>
    </row>
    <row r="11156" spans="1:6" x14ac:dyDescent="0.35">
      <c r="A11156" t="s">
        <v>11235</v>
      </c>
      <c r="B11156">
        <v>2011</v>
      </c>
      <c r="C11156" t="s">
        <v>55</v>
      </c>
      <c r="D11156" t="s">
        <v>117</v>
      </c>
      <c r="E11156" t="s">
        <v>76</v>
      </c>
      <c r="F11156">
        <v>0</v>
      </c>
    </row>
    <row r="11157" spans="1:6" x14ac:dyDescent="0.35">
      <c r="A11157" t="s">
        <v>11236</v>
      </c>
      <c r="B11157">
        <v>2011</v>
      </c>
      <c r="C11157" t="s">
        <v>56</v>
      </c>
      <c r="D11157" t="s">
        <v>73</v>
      </c>
      <c r="E11157" t="s">
        <v>76</v>
      </c>
      <c r="F11157">
        <v>1</v>
      </c>
    </row>
    <row r="11158" spans="1:6" x14ac:dyDescent="0.35">
      <c r="A11158" t="s">
        <v>11237</v>
      </c>
      <c r="B11158">
        <v>2011</v>
      </c>
      <c r="C11158" t="s">
        <v>56</v>
      </c>
      <c r="D11158" t="s">
        <v>117</v>
      </c>
      <c r="E11158" t="s">
        <v>76</v>
      </c>
      <c r="F11158">
        <v>1</v>
      </c>
    </row>
    <row r="11159" spans="1:6" x14ac:dyDescent="0.35">
      <c r="A11159" t="s">
        <v>11238</v>
      </c>
      <c r="B11159">
        <v>2011</v>
      </c>
      <c r="C11159" t="s">
        <v>56</v>
      </c>
      <c r="D11159" t="s">
        <v>73</v>
      </c>
      <c r="E11159" t="s">
        <v>76</v>
      </c>
      <c r="F11159">
        <v>1</v>
      </c>
    </row>
    <row r="11160" spans="1:6" x14ac:dyDescent="0.35">
      <c r="A11160" t="s">
        <v>11239</v>
      </c>
      <c r="B11160">
        <v>2011</v>
      </c>
      <c r="C11160" t="s">
        <v>56</v>
      </c>
      <c r="D11160" t="s">
        <v>117</v>
      </c>
      <c r="E11160" t="s">
        <v>76</v>
      </c>
      <c r="F11160">
        <v>1</v>
      </c>
    </row>
    <row r="11161" spans="1:6" x14ac:dyDescent="0.35">
      <c r="A11161" t="s">
        <v>11240</v>
      </c>
      <c r="B11161">
        <v>2011</v>
      </c>
      <c r="C11161" t="s">
        <v>56</v>
      </c>
      <c r="D11161" t="s">
        <v>117</v>
      </c>
      <c r="E11161" t="s">
        <v>76</v>
      </c>
      <c r="F11161">
        <v>1</v>
      </c>
    </row>
    <row r="11162" spans="1:6" x14ac:dyDescent="0.35">
      <c r="A11162" t="s">
        <v>11241</v>
      </c>
      <c r="B11162">
        <v>2011</v>
      </c>
      <c r="C11162" t="s">
        <v>54</v>
      </c>
      <c r="D11162" t="s">
        <v>73</v>
      </c>
      <c r="E11162" t="s">
        <v>76</v>
      </c>
      <c r="F11162">
        <v>1</v>
      </c>
    </row>
    <row r="11163" spans="1:6" x14ac:dyDescent="0.35">
      <c r="A11163" t="s">
        <v>11242</v>
      </c>
      <c r="B11163">
        <v>2011</v>
      </c>
      <c r="C11163" t="s">
        <v>54</v>
      </c>
      <c r="D11163" t="s">
        <v>73</v>
      </c>
      <c r="E11163" t="s">
        <v>76</v>
      </c>
      <c r="F11163">
        <v>1</v>
      </c>
    </row>
    <row r="11164" spans="1:6" x14ac:dyDescent="0.35">
      <c r="A11164" t="s">
        <v>11243</v>
      </c>
      <c r="B11164">
        <v>2011</v>
      </c>
      <c r="C11164" t="s">
        <v>55</v>
      </c>
      <c r="D11164" t="s">
        <v>73</v>
      </c>
      <c r="E11164" t="s">
        <v>76</v>
      </c>
      <c r="F11164">
        <v>1</v>
      </c>
    </row>
    <row r="11165" spans="1:6" x14ac:dyDescent="0.35">
      <c r="A11165" t="s">
        <v>11244</v>
      </c>
      <c r="B11165">
        <v>2011</v>
      </c>
      <c r="C11165" t="s">
        <v>55</v>
      </c>
      <c r="D11165" t="s">
        <v>73</v>
      </c>
      <c r="E11165" t="s">
        <v>76</v>
      </c>
      <c r="F11165">
        <v>1</v>
      </c>
    </row>
    <row r="11166" spans="1:6" x14ac:dyDescent="0.35">
      <c r="A11166" t="s">
        <v>11245</v>
      </c>
      <c r="B11166">
        <v>2011</v>
      </c>
      <c r="C11166" t="s">
        <v>55</v>
      </c>
      <c r="D11166" t="s">
        <v>117</v>
      </c>
      <c r="E11166" t="s">
        <v>76</v>
      </c>
      <c r="F11166">
        <v>0</v>
      </c>
    </row>
    <row r="11167" spans="1:6" x14ac:dyDescent="0.35">
      <c r="A11167" t="s">
        <v>11246</v>
      </c>
      <c r="B11167">
        <v>2011</v>
      </c>
      <c r="C11167" t="s">
        <v>55</v>
      </c>
      <c r="D11167" t="s">
        <v>73</v>
      </c>
      <c r="E11167" t="s">
        <v>406</v>
      </c>
      <c r="F11167">
        <v>1</v>
      </c>
    </row>
    <row r="11168" spans="1:6" x14ac:dyDescent="0.35">
      <c r="A11168" t="s">
        <v>11247</v>
      </c>
      <c r="B11168">
        <v>2011</v>
      </c>
      <c r="C11168" t="s">
        <v>55</v>
      </c>
      <c r="D11168" t="s">
        <v>441</v>
      </c>
      <c r="E11168" t="s">
        <v>406</v>
      </c>
      <c r="F11168">
        <v>1</v>
      </c>
    </row>
    <row r="11169" spans="1:6" x14ac:dyDescent="0.35">
      <c r="A11169" t="s">
        <v>11248</v>
      </c>
      <c r="B11169">
        <v>2011</v>
      </c>
      <c r="C11169" t="s">
        <v>56</v>
      </c>
      <c r="D11169" t="s">
        <v>441</v>
      </c>
      <c r="E11169" t="s">
        <v>406</v>
      </c>
      <c r="F11169">
        <v>1</v>
      </c>
    </row>
    <row r="11170" spans="1:6" x14ac:dyDescent="0.35">
      <c r="A11170" t="s">
        <v>11249</v>
      </c>
      <c r="B11170">
        <v>2011</v>
      </c>
      <c r="C11170" t="s">
        <v>56</v>
      </c>
      <c r="D11170" t="s">
        <v>441</v>
      </c>
      <c r="E11170" t="s">
        <v>406</v>
      </c>
      <c r="F11170">
        <v>1</v>
      </c>
    </row>
    <row r="11171" spans="1:6" x14ac:dyDescent="0.35">
      <c r="A11171" t="s">
        <v>11250</v>
      </c>
      <c r="B11171">
        <v>2011</v>
      </c>
      <c r="C11171" t="s">
        <v>56</v>
      </c>
      <c r="D11171" t="s">
        <v>117</v>
      </c>
      <c r="E11171" t="s">
        <v>406</v>
      </c>
      <c r="F11171">
        <v>1</v>
      </c>
    </row>
    <row r="11172" spans="1:6" x14ac:dyDescent="0.35">
      <c r="A11172" t="s">
        <v>11251</v>
      </c>
      <c r="B11172">
        <v>2011</v>
      </c>
      <c r="C11172" t="s">
        <v>56</v>
      </c>
      <c r="D11172" t="s">
        <v>441</v>
      </c>
      <c r="E11172" t="s">
        <v>406</v>
      </c>
      <c r="F11172">
        <v>1</v>
      </c>
    </row>
    <row r="11173" spans="1:6" x14ac:dyDescent="0.35">
      <c r="A11173" t="s">
        <v>11252</v>
      </c>
      <c r="B11173">
        <v>2011</v>
      </c>
      <c r="C11173" t="s">
        <v>56</v>
      </c>
      <c r="D11173" t="s">
        <v>441</v>
      </c>
      <c r="E11173" t="s">
        <v>406</v>
      </c>
      <c r="F11173">
        <v>1</v>
      </c>
    </row>
    <row r="11174" spans="1:6" x14ac:dyDescent="0.35">
      <c r="A11174" t="s">
        <v>11253</v>
      </c>
      <c r="B11174">
        <v>2011</v>
      </c>
      <c r="C11174" t="s">
        <v>56</v>
      </c>
      <c r="D11174" t="s">
        <v>441</v>
      </c>
      <c r="E11174" t="s">
        <v>406</v>
      </c>
      <c r="F11174">
        <v>1</v>
      </c>
    </row>
    <row r="11175" spans="1:6" x14ac:dyDescent="0.35">
      <c r="A11175" t="s">
        <v>11254</v>
      </c>
      <c r="B11175">
        <v>2011</v>
      </c>
      <c r="C11175" t="s">
        <v>56</v>
      </c>
      <c r="D11175" t="s">
        <v>441</v>
      </c>
      <c r="E11175" t="s">
        <v>406</v>
      </c>
      <c r="F11175">
        <v>1</v>
      </c>
    </row>
    <row r="11176" spans="1:6" x14ac:dyDescent="0.35">
      <c r="A11176" t="s">
        <v>11255</v>
      </c>
      <c r="B11176">
        <v>2011</v>
      </c>
      <c r="C11176" t="s">
        <v>56</v>
      </c>
      <c r="D11176" t="s">
        <v>441</v>
      </c>
      <c r="E11176" t="s">
        <v>406</v>
      </c>
      <c r="F11176">
        <v>1</v>
      </c>
    </row>
    <row r="11177" spans="1:6" x14ac:dyDescent="0.35">
      <c r="A11177" t="s">
        <v>11256</v>
      </c>
      <c r="B11177">
        <v>2011</v>
      </c>
      <c r="C11177" t="s">
        <v>56</v>
      </c>
      <c r="D11177" t="s">
        <v>117</v>
      </c>
      <c r="E11177" t="s">
        <v>406</v>
      </c>
      <c r="F11177">
        <v>1</v>
      </c>
    </row>
    <row r="11178" spans="1:6" x14ac:dyDescent="0.35">
      <c r="A11178" t="s">
        <v>11257</v>
      </c>
      <c r="B11178">
        <v>2011</v>
      </c>
      <c r="C11178" t="s">
        <v>56</v>
      </c>
      <c r="D11178" t="s">
        <v>441</v>
      </c>
      <c r="E11178" t="s">
        <v>406</v>
      </c>
      <c r="F11178">
        <v>1</v>
      </c>
    </row>
    <row r="11179" spans="1:6" x14ac:dyDescent="0.35">
      <c r="A11179" t="s">
        <v>11258</v>
      </c>
      <c r="B11179">
        <v>2012</v>
      </c>
      <c r="C11179" t="s">
        <v>56</v>
      </c>
      <c r="D11179" t="s">
        <v>73</v>
      </c>
      <c r="E11179" t="s">
        <v>270</v>
      </c>
      <c r="F11179">
        <v>1</v>
      </c>
    </row>
    <row r="11180" spans="1:6" x14ac:dyDescent="0.35">
      <c r="A11180" t="s">
        <v>11259</v>
      </c>
      <c r="B11180">
        <v>2012</v>
      </c>
      <c r="C11180" t="s">
        <v>55</v>
      </c>
      <c r="D11180" t="s">
        <v>73</v>
      </c>
      <c r="E11180" t="s">
        <v>270</v>
      </c>
      <c r="F11180">
        <v>1</v>
      </c>
    </row>
    <row r="11181" spans="1:6" x14ac:dyDescent="0.35">
      <c r="A11181" t="s">
        <v>11260</v>
      </c>
      <c r="B11181">
        <v>2012</v>
      </c>
      <c r="C11181" t="s">
        <v>54</v>
      </c>
      <c r="D11181" t="s">
        <v>73</v>
      </c>
      <c r="E11181" t="s">
        <v>270</v>
      </c>
      <c r="F11181">
        <v>1</v>
      </c>
    </row>
    <row r="11182" spans="1:6" x14ac:dyDescent="0.35">
      <c r="A11182" t="s">
        <v>11261</v>
      </c>
      <c r="B11182">
        <v>2012</v>
      </c>
      <c r="C11182" t="s">
        <v>56</v>
      </c>
      <c r="D11182" t="s">
        <v>441</v>
      </c>
      <c r="E11182" t="s">
        <v>74</v>
      </c>
      <c r="F11182">
        <v>1</v>
      </c>
    </row>
    <row r="11183" spans="1:6" x14ac:dyDescent="0.35">
      <c r="A11183" t="s">
        <v>11262</v>
      </c>
      <c r="B11183">
        <v>2012</v>
      </c>
      <c r="C11183" t="s">
        <v>56</v>
      </c>
      <c r="D11183" t="s">
        <v>117</v>
      </c>
      <c r="E11183" t="s">
        <v>74</v>
      </c>
      <c r="F11183">
        <v>1</v>
      </c>
    </row>
    <row r="11184" spans="1:6" x14ac:dyDescent="0.35">
      <c r="A11184" t="s">
        <v>11263</v>
      </c>
      <c r="B11184">
        <v>2012</v>
      </c>
      <c r="C11184" t="s">
        <v>56</v>
      </c>
      <c r="D11184" t="s">
        <v>441</v>
      </c>
      <c r="E11184" t="s">
        <v>74</v>
      </c>
      <c r="F11184">
        <v>1</v>
      </c>
    </row>
    <row r="11185" spans="1:6" x14ac:dyDescent="0.35">
      <c r="A11185" t="s">
        <v>11264</v>
      </c>
      <c r="B11185">
        <v>2012</v>
      </c>
      <c r="C11185" t="s">
        <v>56</v>
      </c>
      <c r="D11185" t="s">
        <v>117</v>
      </c>
      <c r="E11185" t="s">
        <v>74</v>
      </c>
      <c r="F11185">
        <v>1</v>
      </c>
    </row>
    <row r="11186" spans="1:6" x14ac:dyDescent="0.35">
      <c r="A11186" t="s">
        <v>11265</v>
      </c>
      <c r="B11186">
        <v>2012</v>
      </c>
      <c r="C11186" t="s">
        <v>56</v>
      </c>
      <c r="D11186" t="s">
        <v>441</v>
      </c>
      <c r="E11186" t="s">
        <v>74</v>
      </c>
      <c r="F11186">
        <v>1</v>
      </c>
    </row>
    <row r="11187" spans="1:6" x14ac:dyDescent="0.35">
      <c r="A11187" t="s">
        <v>11266</v>
      </c>
      <c r="B11187">
        <v>2012</v>
      </c>
      <c r="C11187" t="s">
        <v>56</v>
      </c>
      <c r="D11187" t="s">
        <v>441</v>
      </c>
      <c r="E11187" t="s">
        <v>74</v>
      </c>
      <c r="F11187">
        <v>1</v>
      </c>
    </row>
    <row r="11188" spans="1:6" x14ac:dyDescent="0.35">
      <c r="A11188" t="s">
        <v>11267</v>
      </c>
      <c r="B11188">
        <v>2012</v>
      </c>
      <c r="C11188" t="s">
        <v>56</v>
      </c>
      <c r="D11188" t="s">
        <v>441</v>
      </c>
      <c r="E11188" t="s">
        <v>74</v>
      </c>
      <c r="F11188">
        <v>1</v>
      </c>
    </row>
    <row r="11189" spans="1:6" x14ac:dyDescent="0.35">
      <c r="A11189" t="s">
        <v>11268</v>
      </c>
      <c r="B11189">
        <v>2012</v>
      </c>
      <c r="C11189" t="s">
        <v>56</v>
      </c>
      <c r="D11189" t="s">
        <v>117</v>
      </c>
      <c r="E11189" t="s">
        <v>74</v>
      </c>
      <c r="F11189">
        <v>1</v>
      </c>
    </row>
    <row r="11190" spans="1:6" x14ac:dyDescent="0.35">
      <c r="A11190" t="s">
        <v>11269</v>
      </c>
      <c r="B11190">
        <v>2012</v>
      </c>
      <c r="C11190" t="s">
        <v>56</v>
      </c>
      <c r="D11190" t="s">
        <v>117</v>
      </c>
      <c r="E11190" t="s">
        <v>74</v>
      </c>
      <c r="F11190">
        <v>1</v>
      </c>
    </row>
    <row r="11191" spans="1:6" x14ac:dyDescent="0.35">
      <c r="A11191" t="s">
        <v>11270</v>
      </c>
      <c r="B11191">
        <v>2012</v>
      </c>
      <c r="C11191" t="s">
        <v>56</v>
      </c>
      <c r="D11191" t="s">
        <v>441</v>
      </c>
      <c r="E11191" t="s">
        <v>74</v>
      </c>
      <c r="F11191">
        <v>1</v>
      </c>
    </row>
    <row r="11192" spans="1:6" x14ac:dyDescent="0.35">
      <c r="A11192" t="s">
        <v>11271</v>
      </c>
      <c r="B11192">
        <v>2012</v>
      </c>
      <c r="C11192" t="s">
        <v>54</v>
      </c>
      <c r="D11192" t="s">
        <v>73</v>
      </c>
      <c r="E11192" t="s">
        <v>74</v>
      </c>
      <c r="F11192">
        <v>1</v>
      </c>
    </row>
    <row r="11193" spans="1:6" x14ac:dyDescent="0.35">
      <c r="A11193" t="s">
        <v>11272</v>
      </c>
      <c r="B11193">
        <v>2012</v>
      </c>
      <c r="C11193" t="s">
        <v>55</v>
      </c>
      <c r="D11193" t="s">
        <v>73</v>
      </c>
      <c r="E11193" t="s">
        <v>74</v>
      </c>
      <c r="F11193">
        <v>1</v>
      </c>
    </row>
    <row r="11194" spans="1:6" x14ac:dyDescent="0.35">
      <c r="A11194" t="s">
        <v>11273</v>
      </c>
      <c r="B11194">
        <v>2012</v>
      </c>
      <c r="C11194" t="s">
        <v>55</v>
      </c>
      <c r="D11194" t="s">
        <v>73</v>
      </c>
      <c r="E11194" t="s">
        <v>74</v>
      </c>
      <c r="F11194">
        <v>1</v>
      </c>
    </row>
    <row r="11195" spans="1:6" x14ac:dyDescent="0.35">
      <c r="A11195" t="s">
        <v>11274</v>
      </c>
      <c r="B11195">
        <v>2012</v>
      </c>
      <c r="C11195" t="s">
        <v>55</v>
      </c>
      <c r="D11195" t="s">
        <v>441</v>
      </c>
      <c r="E11195" t="s">
        <v>74</v>
      </c>
      <c r="F11195">
        <v>1</v>
      </c>
    </row>
    <row r="11196" spans="1:6" x14ac:dyDescent="0.35">
      <c r="A11196" t="s">
        <v>11275</v>
      </c>
      <c r="B11196">
        <v>2012</v>
      </c>
      <c r="C11196" t="s">
        <v>55</v>
      </c>
      <c r="D11196" t="s">
        <v>73</v>
      </c>
      <c r="E11196" t="s">
        <v>74</v>
      </c>
      <c r="F11196">
        <v>1</v>
      </c>
    </row>
    <row r="11197" spans="1:6" x14ac:dyDescent="0.35">
      <c r="A11197" t="s">
        <v>11276</v>
      </c>
      <c r="B11197">
        <v>2012</v>
      </c>
      <c r="C11197" t="s">
        <v>55</v>
      </c>
      <c r="D11197" t="s">
        <v>73</v>
      </c>
      <c r="E11197" t="s">
        <v>406</v>
      </c>
      <c r="F11197">
        <v>1</v>
      </c>
    </row>
    <row r="11198" spans="1:6" x14ac:dyDescent="0.35">
      <c r="A11198" t="s">
        <v>11277</v>
      </c>
      <c r="B11198">
        <v>2012</v>
      </c>
      <c r="C11198" t="s">
        <v>56</v>
      </c>
      <c r="D11198" t="s">
        <v>441</v>
      </c>
      <c r="E11198" t="s">
        <v>406</v>
      </c>
      <c r="F11198">
        <v>1</v>
      </c>
    </row>
    <row r="11199" spans="1:6" x14ac:dyDescent="0.35">
      <c r="A11199" t="s">
        <v>11278</v>
      </c>
      <c r="B11199">
        <v>2012</v>
      </c>
      <c r="C11199" t="s">
        <v>55</v>
      </c>
      <c r="D11199" t="s">
        <v>441</v>
      </c>
      <c r="E11199" t="s">
        <v>406</v>
      </c>
      <c r="F11199">
        <v>1</v>
      </c>
    </row>
    <row r="11200" spans="1:6" x14ac:dyDescent="0.35">
      <c r="A11200" t="s">
        <v>11279</v>
      </c>
      <c r="B11200">
        <v>2012</v>
      </c>
      <c r="C11200" t="s">
        <v>56</v>
      </c>
      <c r="D11200" t="s">
        <v>73</v>
      </c>
      <c r="E11200" t="s">
        <v>406</v>
      </c>
      <c r="F11200">
        <v>1</v>
      </c>
    </row>
    <row r="11201" spans="1:6" x14ac:dyDescent="0.35">
      <c r="A11201" t="s">
        <v>11280</v>
      </c>
      <c r="B11201">
        <v>2012</v>
      </c>
      <c r="C11201" t="s">
        <v>56</v>
      </c>
      <c r="D11201" t="s">
        <v>441</v>
      </c>
      <c r="E11201" t="s">
        <v>406</v>
      </c>
      <c r="F11201">
        <v>1</v>
      </c>
    </row>
    <row r="11202" spans="1:6" x14ac:dyDescent="0.35">
      <c r="A11202" t="s">
        <v>11281</v>
      </c>
      <c r="B11202">
        <v>2012</v>
      </c>
      <c r="C11202" t="s">
        <v>56</v>
      </c>
      <c r="D11202" t="s">
        <v>73</v>
      </c>
      <c r="E11202" t="s">
        <v>406</v>
      </c>
      <c r="F11202">
        <v>1</v>
      </c>
    </row>
    <row r="11203" spans="1:6" x14ac:dyDescent="0.35">
      <c r="A11203" t="s">
        <v>11282</v>
      </c>
      <c r="B11203">
        <v>2012</v>
      </c>
      <c r="C11203" t="s">
        <v>55</v>
      </c>
      <c r="D11203" t="s">
        <v>73</v>
      </c>
      <c r="E11203" t="s">
        <v>74</v>
      </c>
      <c r="F11203">
        <v>1</v>
      </c>
    </row>
    <row r="11204" spans="1:6" x14ac:dyDescent="0.35">
      <c r="A11204" t="s">
        <v>11283</v>
      </c>
      <c r="B11204">
        <v>2012</v>
      </c>
      <c r="C11204" t="s">
        <v>56</v>
      </c>
      <c r="D11204" t="s">
        <v>73</v>
      </c>
      <c r="E11204" t="s">
        <v>74</v>
      </c>
      <c r="F11204">
        <v>1</v>
      </c>
    </row>
    <row r="11205" spans="1:6" x14ac:dyDescent="0.35">
      <c r="A11205" t="s">
        <v>11284</v>
      </c>
      <c r="B11205">
        <v>2012</v>
      </c>
      <c r="C11205" t="s">
        <v>54</v>
      </c>
      <c r="D11205" t="s">
        <v>73</v>
      </c>
      <c r="E11205" t="s">
        <v>74</v>
      </c>
      <c r="F11205">
        <v>1</v>
      </c>
    </row>
    <row r="11206" spans="1:6" x14ac:dyDescent="0.35">
      <c r="A11206" t="s">
        <v>11285</v>
      </c>
      <c r="B11206">
        <v>2012</v>
      </c>
      <c r="C11206" t="s">
        <v>56</v>
      </c>
      <c r="D11206" t="s">
        <v>73</v>
      </c>
      <c r="E11206" t="s">
        <v>74</v>
      </c>
      <c r="F11206">
        <v>1</v>
      </c>
    </row>
    <row r="11207" spans="1:6" x14ac:dyDescent="0.35">
      <c r="A11207" t="s">
        <v>11286</v>
      </c>
      <c r="B11207">
        <v>2012</v>
      </c>
      <c r="C11207" t="s">
        <v>56</v>
      </c>
      <c r="D11207" t="s">
        <v>441</v>
      </c>
      <c r="E11207" t="s">
        <v>74</v>
      </c>
      <c r="F11207">
        <v>1</v>
      </c>
    </row>
    <row r="11208" spans="1:6" x14ac:dyDescent="0.35">
      <c r="A11208" t="s">
        <v>11287</v>
      </c>
      <c r="B11208">
        <v>2012</v>
      </c>
      <c r="C11208" t="s">
        <v>56</v>
      </c>
      <c r="D11208" t="s">
        <v>441</v>
      </c>
      <c r="E11208" t="s">
        <v>74</v>
      </c>
      <c r="F11208">
        <v>1</v>
      </c>
    </row>
    <row r="11209" spans="1:6" x14ac:dyDescent="0.35">
      <c r="A11209" t="s">
        <v>11288</v>
      </c>
      <c r="B11209">
        <v>2012</v>
      </c>
      <c r="C11209" t="s">
        <v>56</v>
      </c>
      <c r="D11209" t="s">
        <v>441</v>
      </c>
      <c r="E11209" t="s">
        <v>74</v>
      </c>
      <c r="F11209">
        <v>1</v>
      </c>
    </row>
    <row r="11210" spans="1:6" x14ac:dyDescent="0.35">
      <c r="A11210" t="s">
        <v>11289</v>
      </c>
      <c r="B11210">
        <v>2012</v>
      </c>
      <c r="C11210" t="s">
        <v>56</v>
      </c>
      <c r="D11210" t="s">
        <v>117</v>
      </c>
      <c r="E11210" t="s">
        <v>74</v>
      </c>
      <c r="F11210">
        <v>1</v>
      </c>
    </row>
    <row r="11211" spans="1:6" x14ac:dyDescent="0.35">
      <c r="A11211" t="s">
        <v>11290</v>
      </c>
      <c r="B11211">
        <v>2012</v>
      </c>
      <c r="C11211" t="s">
        <v>56</v>
      </c>
      <c r="D11211" t="s">
        <v>117</v>
      </c>
      <c r="E11211" t="s">
        <v>74</v>
      </c>
      <c r="F11211">
        <v>1</v>
      </c>
    </row>
    <row r="11212" spans="1:6" x14ac:dyDescent="0.35">
      <c r="A11212" t="s">
        <v>11291</v>
      </c>
      <c r="B11212">
        <v>2012</v>
      </c>
      <c r="C11212" t="s">
        <v>56</v>
      </c>
      <c r="D11212" t="s">
        <v>117</v>
      </c>
      <c r="E11212" t="s">
        <v>74</v>
      </c>
      <c r="F11212">
        <v>1</v>
      </c>
    </row>
    <row r="11213" spans="1:6" x14ac:dyDescent="0.35">
      <c r="A11213" t="s">
        <v>11292</v>
      </c>
      <c r="B11213">
        <v>2012</v>
      </c>
      <c r="C11213" t="s">
        <v>56</v>
      </c>
      <c r="D11213" t="s">
        <v>117</v>
      </c>
      <c r="E11213" t="s">
        <v>74</v>
      </c>
      <c r="F11213">
        <v>1</v>
      </c>
    </row>
    <row r="11214" spans="1:6" x14ac:dyDescent="0.35">
      <c r="A11214" t="s">
        <v>11293</v>
      </c>
      <c r="B11214">
        <v>2012</v>
      </c>
      <c r="C11214" t="s">
        <v>56</v>
      </c>
      <c r="D11214" t="s">
        <v>441</v>
      </c>
      <c r="E11214" t="s">
        <v>74</v>
      </c>
      <c r="F11214">
        <v>1</v>
      </c>
    </row>
    <row r="11215" spans="1:6" x14ac:dyDescent="0.35">
      <c r="A11215" t="s">
        <v>11294</v>
      </c>
      <c r="B11215">
        <v>2012</v>
      </c>
      <c r="C11215" t="s">
        <v>56</v>
      </c>
      <c r="D11215" t="s">
        <v>441</v>
      </c>
      <c r="E11215" t="s">
        <v>74</v>
      </c>
      <c r="F11215">
        <v>1</v>
      </c>
    </row>
    <row r="11216" spans="1:6" x14ac:dyDescent="0.35">
      <c r="A11216" t="s">
        <v>11295</v>
      </c>
      <c r="B11216">
        <v>2012</v>
      </c>
      <c r="C11216" t="s">
        <v>56</v>
      </c>
      <c r="D11216" t="s">
        <v>441</v>
      </c>
      <c r="E11216" t="s">
        <v>74</v>
      </c>
      <c r="F11216">
        <v>1</v>
      </c>
    </row>
    <row r="11217" spans="1:6" x14ac:dyDescent="0.35">
      <c r="A11217" t="s">
        <v>11296</v>
      </c>
      <c r="B11217">
        <v>2012</v>
      </c>
      <c r="C11217" t="s">
        <v>54</v>
      </c>
      <c r="D11217" t="s">
        <v>73</v>
      </c>
      <c r="E11217" t="s">
        <v>74</v>
      </c>
      <c r="F11217">
        <v>1</v>
      </c>
    </row>
    <row r="11218" spans="1:6" x14ac:dyDescent="0.35">
      <c r="A11218" t="s">
        <v>11297</v>
      </c>
      <c r="B11218">
        <v>2012</v>
      </c>
      <c r="C11218" t="s">
        <v>55</v>
      </c>
      <c r="D11218" t="s">
        <v>73</v>
      </c>
      <c r="E11218" t="s">
        <v>74</v>
      </c>
      <c r="F11218">
        <v>1</v>
      </c>
    </row>
    <row r="11219" spans="1:6" x14ac:dyDescent="0.35">
      <c r="A11219" t="s">
        <v>11298</v>
      </c>
      <c r="B11219">
        <v>2012</v>
      </c>
      <c r="C11219" t="s">
        <v>55</v>
      </c>
      <c r="D11219" t="s">
        <v>73</v>
      </c>
      <c r="E11219" t="s">
        <v>74</v>
      </c>
      <c r="F11219">
        <v>1</v>
      </c>
    </row>
    <row r="11220" spans="1:6" x14ac:dyDescent="0.35">
      <c r="A11220" t="s">
        <v>11299</v>
      </c>
      <c r="B11220">
        <v>2012</v>
      </c>
      <c r="C11220" t="s">
        <v>55</v>
      </c>
      <c r="D11220" t="s">
        <v>441</v>
      </c>
      <c r="E11220" t="s">
        <v>74</v>
      </c>
      <c r="F11220">
        <v>1</v>
      </c>
    </row>
    <row r="11221" spans="1:6" x14ac:dyDescent="0.35">
      <c r="A11221" t="s">
        <v>11300</v>
      </c>
      <c r="B11221">
        <v>2012</v>
      </c>
      <c r="C11221" t="s">
        <v>55</v>
      </c>
      <c r="D11221" t="s">
        <v>441</v>
      </c>
      <c r="E11221" t="s">
        <v>74</v>
      </c>
      <c r="F11221">
        <v>1</v>
      </c>
    </row>
    <row r="11222" spans="1:6" x14ac:dyDescent="0.35">
      <c r="A11222" t="s">
        <v>11301</v>
      </c>
      <c r="B11222">
        <v>2012</v>
      </c>
      <c r="C11222" t="s">
        <v>55</v>
      </c>
      <c r="D11222" t="s">
        <v>73</v>
      </c>
      <c r="E11222" t="s">
        <v>74</v>
      </c>
      <c r="F11222">
        <v>1</v>
      </c>
    </row>
    <row r="11223" spans="1:6" x14ac:dyDescent="0.35">
      <c r="A11223" t="s">
        <v>11302</v>
      </c>
      <c r="B11223">
        <v>2012</v>
      </c>
      <c r="C11223" t="s">
        <v>56</v>
      </c>
      <c r="D11223" t="s">
        <v>73</v>
      </c>
      <c r="E11223" t="s">
        <v>74</v>
      </c>
      <c r="F11223">
        <v>1</v>
      </c>
    </row>
    <row r="11224" spans="1:6" x14ac:dyDescent="0.35">
      <c r="A11224" t="s">
        <v>11303</v>
      </c>
      <c r="B11224">
        <v>2012</v>
      </c>
      <c r="C11224" t="s">
        <v>56</v>
      </c>
      <c r="D11224" t="s">
        <v>73</v>
      </c>
      <c r="E11224" t="s">
        <v>74</v>
      </c>
      <c r="F11224">
        <v>1</v>
      </c>
    </row>
    <row r="11225" spans="1:6" x14ac:dyDescent="0.35">
      <c r="A11225" t="s">
        <v>11304</v>
      </c>
      <c r="B11225">
        <v>2012</v>
      </c>
      <c r="C11225" t="s">
        <v>55</v>
      </c>
      <c r="D11225" t="s">
        <v>73</v>
      </c>
      <c r="E11225" t="s">
        <v>74</v>
      </c>
      <c r="F11225">
        <v>1</v>
      </c>
    </row>
    <row r="11226" spans="1:6" x14ac:dyDescent="0.35">
      <c r="A11226" t="s">
        <v>11305</v>
      </c>
      <c r="B11226">
        <v>2012</v>
      </c>
      <c r="C11226" t="s">
        <v>56</v>
      </c>
      <c r="D11226" t="s">
        <v>441</v>
      </c>
      <c r="E11226" t="s">
        <v>74</v>
      </c>
      <c r="F11226">
        <v>1</v>
      </c>
    </row>
    <row r="11227" spans="1:6" x14ac:dyDescent="0.35">
      <c r="A11227" t="s">
        <v>11306</v>
      </c>
      <c r="B11227">
        <v>2012</v>
      </c>
      <c r="C11227" t="s">
        <v>56</v>
      </c>
      <c r="D11227" t="s">
        <v>73</v>
      </c>
      <c r="E11227" t="s">
        <v>74</v>
      </c>
      <c r="F11227">
        <v>1</v>
      </c>
    </row>
    <row r="11228" spans="1:6" x14ac:dyDescent="0.35">
      <c r="A11228" t="s">
        <v>11307</v>
      </c>
      <c r="B11228">
        <v>2012</v>
      </c>
      <c r="C11228" t="s">
        <v>56</v>
      </c>
      <c r="D11228" t="s">
        <v>73</v>
      </c>
      <c r="E11228" t="s">
        <v>74</v>
      </c>
      <c r="F11228">
        <v>1</v>
      </c>
    </row>
    <row r="11229" spans="1:6" x14ac:dyDescent="0.35">
      <c r="A11229" t="s">
        <v>11308</v>
      </c>
      <c r="B11229">
        <v>2012</v>
      </c>
      <c r="C11229" t="s">
        <v>56</v>
      </c>
      <c r="D11229" t="s">
        <v>73</v>
      </c>
      <c r="E11229" t="s">
        <v>74</v>
      </c>
      <c r="F11229">
        <v>1</v>
      </c>
    </row>
    <row r="11230" spans="1:6" x14ac:dyDescent="0.35">
      <c r="A11230" t="s">
        <v>11309</v>
      </c>
      <c r="B11230">
        <v>2012</v>
      </c>
      <c r="C11230" t="s">
        <v>56</v>
      </c>
      <c r="D11230" t="s">
        <v>73</v>
      </c>
      <c r="E11230" t="s">
        <v>74</v>
      </c>
      <c r="F11230">
        <v>1</v>
      </c>
    </row>
    <row r="11231" spans="1:6" x14ac:dyDescent="0.35">
      <c r="A11231" t="s">
        <v>11310</v>
      </c>
      <c r="B11231">
        <v>2012</v>
      </c>
      <c r="C11231" t="s">
        <v>56</v>
      </c>
      <c r="D11231" t="s">
        <v>117</v>
      </c>
      <c r="E11231" t="s">
        <v>74</v>
      </c>
      <c r="F11231">
        <v>1</v>
      </c>
    </row>
    <row r="11232" spans="1:6" x14ac:dyDescent="0.35">
      <c r="A11232" t="s">
        <v>11311</v>
      </c>
      <c r="B11232">
        <v>2012</v>
      </c>
      <c r="C11232" t="s">
        <v>54</v>
      </c>
      <c r="D11232" t="s">
        <v>73</v>
      </c>
      <c r="E11232" t="s">
        <v>74</v>
      </c>
      <c r="F11232">
        <v>1</v>
      </c>
    </row>
    <row r="11233" spans="1:6" x14ac:dyDescent="0.35">
      <c r="A11233" t="s">
        <v>11312</v>
      </c>
      <c r="B11233">
        <v>2012</v>
      </c>
      <c r="C11233" t="s">
        <v>56</v>
      </c>
      <c r="D11233" t="s">
        <v>73</v>
      </c>
      <c r="E11233" t="s">
        <v>484</v>
      </c>
      <c r="F11233">
        <v>1</v>
      </c>
    </row>
    <row r="11234" spans="1:6" x14ac:dyDescent="0.35">
      <c r="A11234" t="s">
        <v>11313</v>
      </c>
      <c r="B11234">
        <v>2012</v>
      </c>
      <c r="C11234" t="s">
        <v>54</v>
      </c>
      <c r="D11234" t="s">
        <v>73</v>
      </c>
      <c r="E11234" t="s">
        <v>484</v>
      </c>
      <c r="F11234">
        <v>1</v>
      </c>
    </row>
    <row r="11235" spans="1:6" x14ac:dyDescent="0.35">
      <c r="A11235" t="s">
        <v>11314</v>
      </c>
      <c r="B11235">
        <v>2012</v>
      </c>
      <c r="C11235" t="s">
        <v>56</v>
      </c>
      <c r="D11235" t="s">
        <v>73</v>
      </c>
      <c r="E11235" t="s">
        <v>484</v>
      </c>
      <c r="F11235">
        <v>1</v>
      </c>
    </row>
    <row r="11236" spans="1:6" x14ac:dyDescent="0.35">
      <c r="A11236" t="s">
        <v>11315</v>
      </c>
      <c r="B11236">
        <v>2012</v>
      </c>
      <c r="C11236" t="s">
        <v>54</v>
      </c>
      <c r="D11236" t="s">
        <v>73</v>
      </c>
      <c r="E11236" t="s">
        <v>484</v>
      </c>
      <c r="F11236">
        <v>1</v>
      </c>
    </row>
    <row r="11237" spans="1:6" x14ac:dyDescent="0.35">
      <c r="A11237" t="s">
        <v>11316</v>
      </c>
      <c r="B11237">
        <v>2012</v>
      </c>
      <c r="C11237" t="s">
        <v>56</v>
      </c>
      <c r="D11237" t="s">
        <v>73</v>
      </c>
      <c r="E11237" t="s">
        <v>484</v>
      </c>
      <c r="F11237">
        <v>1</v>
      </c>
    </row>
    <row r="11238" spans="1:6" x14ac:dyDescent="0.35">
      <c r="A11238" t="s">
        <v>11317</v>
      </c>
      <c r="B11238">
        <v>2012</v>
      </c>
      <c r="C11238" t="s">
        <v>56</v>
      </c>
      <c r="D11238" t="s">
        <v>73</v>
      </c>
      <c r="E11238" t="s">
        <v>484</v>
      </c>
      <c r="F11238">
        <v>1</v>
      </c>
    </row>
    <row r="11239" spans="1:6" x14ac:dyDescent="0.35">
      <c r="A11239" t="s">
        <v>11318</v>
      </c>
      <c r="B11239">
        <v>2012</v>
      </c>
      <c r="C11239" t="s">
        <v>54</v>
      </c>
      <c r="D11239" t="s">
        <v>73</v>
      </c>
      <c r="E11239" t="s">
        <v>484</v>
      </c>
      <c r="F11239">
        <v>1</v>
      </c>
    </row>
    <row r="11240" spans="1:6" x14ac:dyDescent="0.35">
      <c r="A11240" t="s">
        <v>11319</v>
      </c>
      <c r="B11240">
        <v>2012</v>
      </c>
      <c r="C11240" t="s">
        <v>54</v>
      </c>
      <c r="D11240" t="s">
        <v>73</v>
      </c>
      <c r="E11240" t="s">
        <v>484</v>
      </c>
      <c r="F11240">
        <v>1</v>
      </c>
    </row>
    <row r="11241" spans="1:6" x14ac:dyDescent="0.35">
      <c r="A11241" t="s">
        <v>11320</v>
      </c>
      <c r="B11241">
        <v>2012</v>
      </c>
      <c r="C11241" t="s">
        <v>56</v>
      </c>
      <c r="D11241" t="s">
        <v>117</v>
      </c>
      <c r="E11241" t="s">
        <v>74</v>
      </c>
      <c r="F11241">
        <v>1</v>
      </c>
    </row>
    <row r="11242" spans="1:6" x14ac:dyDescent="0.35">
      <c r="A11242" t="s">
        <v>11321</v>
      </c>
      <c r="B11242">
        <v>2012</v>
      </c>
      <c r="C11242" t="s">
        <v>56</v>
      </c>
      <c r="D11242" t="s">
        <v>117</v>
      </c>
      <c r="E11242" t="s">
        <v>74</v>
      </c>
      <c r="F11242">
        <v>1</v>
      </c>
    </row>
    <row r="11243" spans="1:6" x14ac:dyDescent="0.35">
      <c r="A11243" t="s">
        <v>11322</v>
      </c>
      <c r="B11243">
        <v>2012</v>
      </c>
      <c r="C11243" t="s">
        <v>56</v>
      </c>
      <c r="D11243" t="s">
        <v>117</v>
      </c>
      <c r="E11243" t="s">
        <v>74</v>
      </c>
      <c r="F11243">
        <v>1</v>
      </c>
    </row>
    <row r="11244" spans="1:6" x14ac:dyDescent="0.35">
      <c r="A11244" t="s">
        <v>11323</v>
      </c>
      <c r="B11244">
        <v>2012</v>
      </c>
      <c r="C11244" t="s">
        <v>56</v>
      </c>
      <c r="D11244" t="s">
        <v>441</v>
      </c>
      <c r="E11244" t="s">
        <v>74</v>
      </c>
      <c r="F11244">
        <v>1</v>
      </c>
    </row>
    <row r="11245" spans="1:6" x14ac:dyDescent="0.35">
      <c r="A11245" t="s">
        <v>11324</v>
      </c>
      <c r="B11245">
        <v>2012</v>
      </c>
      <c r="C11245" t="s">
        <v>54</v>
      </c>
      <c r="D11245" t="s">
        <v>73</v>
      </c>
      <c r="E11245" t="s">
        <v>74</v>
      </c>
      <c r="F11245">
        <v>1</v>
      </c>
    </row>
    <row r="11246" spans="1:6" x14ac:dyDescent="0.35">
      <c r="A11246" t="s">
        <v>11325</v>
      </c>
      <c r="B11246">
        <v>2012</v>
      </c>
      <c r="C11246" t="s">
        <v>56</v>
      </c>
      <c r="D11246" t="s">
        <v>441</v>
      </c>
      <c r="E11246" t="s">
        <v>74</v>
      </c>
      <c r="F11246">
        <v>1</v>
      </c>
    </row>
    <row r="11247" spans="1:6" x14ac:dyDescent="0.35">
      <c r="A11247" t="s">
        <v>11326</v>
      </c>
      <c r="B11247">
        <v>2012</v>
      </c>
      <c r="C11247" t="s">
        <v>56</v>
      </c>
      <c r="D11247" t="s">
        <v>441</v>
      </c>
      <c r="E11247" t="s">
        <v>74</v>
      </c>
      <c r="F11247">
        <v>1</v>
      </c>
    </row>
    <row r="11248" spans="1:6" x14ac:dyDescent="0.35">
      <c r="A11248" t="s">
        <v>11327</v>
      </c>
      <c r="B11248">
        <v>2012</v>
      </c>
      <c r="C11248" t="s">
        <v>56</v>
      </c>
      <c r="D11248" t="s">
        <v>441</v>
      </c>
      <c r="E11248" t="s">
        <v>74</v>
      </c>
      <c r="F11248">
        <v>1</v>
      </c>
    </row>
    <row r="11249" spans="1:6" x14ac:dyDescent="0.35">
      <c r="A11249" t="s">
        <v>11328</v>
      </c>
      <c r="B11249">
        <v>2012</v>
      </c>
      <c r="C11249" t="s">
        <v>56</v>
      </c>
      <c r="D11249" t="s">
        <v>441</v>
      </c>
      <c r="E11249" t="s">
        <v>74</v>
      </c>
      <c r="F11249">
        <v>1</v>
      </c>
    </row>
    <row r="11250" spans="1:6" x14ac:dyDescent="0.35">
      <c r="A11250" t="s">
        <v>11329</v>
      </c>
      <c r="B11250">
        <v>2012</v>
      </c>
      <c r="C11250" t="s">
        <v>56</v>
      </c>
      <c r="D11250" t="s">
        <v>441</v>
      </c>
      <c r="E11250" t="s">
        <v>74</v>
      </c>
      <c r="F11250">
        <v>1</v>
      </c>
    </row>
    <row r="11251" spans="1:6" x14ac:dyDescent="0.35">
      <c r="A11251" t="s">
        <v>11330</v>
      </c>
      <c r="B11251">
        <v>2012</v>
      </c>
      <c r="C11251" t="s">
        <v>56</v>
      </c>
      <c r="D11251" t="s">
        <v>441</v>
      </c>
      <c r="E11251" t="s">
        <v>74</v>
      </c>
      <c r="F11251">
        <v>1</v>
      </c>
    </row>
    <row r="11252" spans="1:6" x14ac:dyDescent="0.35">
      <c r="A11252" t="s">
        <v>11331</v>
      </c>
      <c r="B11252">
        <v>2012</v>
      </c>
      <c r="C11252" t="s">
        <v>56</v>
      </c>
      <c r="D11252" t="s">
        <v>441</v>
      </c>
      <c r="E11252" t="s">
        <v>74</v>
      </c>
      <c r="F11252">
        <v>1</v>
      </c>
    </row>
    <row r="11253" spans="1:6" x14ac:dyDescent="0.35">
      <c r="A11253" t="s">
        <v>11332</v>
      </c>
      <c r="B11253">
        <v>2012</v>
      </c>
      <c r="C11253" t="s">
        <v>56</v>
      </c>
      <c r="D11253" t="s">
        <v>441</v>
      </c>
      <c r="E11253" t="s">
        <v>74</v>
      </c>
      <c r="F11253">
        <v>1</v>
      </c>
    </row>
    <row r="11254" spans="1:6" x14ac:dyDescent="0.35">
      <c r="A11254" t="s">
        <v>11333</v>
      </c>
      <c r="B11254">
        <v>2012</v>
      </c>
      <c r="C11254" t="s">
        <v>56</v>
      </c>
      <c r="D11254" t="s">
        <v>117</v>
      </c>
      <c r="E11254" t="s">
        <v>74</v>
      </c>
      <c r="F11254">
        <v>1</v>
      </c>
    </row>
    <row r="11255" spans="1:6" x14ac:dyDescent="0.35">
      <c r="A11255" t="s">
        <v>11334</v>
      </c>
      <c r="B11255">
        <v>2012</v>
      </c>
      <c r="C11255" t="s">
        <v>56</v>
      </c>
      <c r="D11255" t="s">
        <v>441</v>
      </c>
      <c r="E11255" t="s">
        <v>74</v>
      </c>
      <c r="F11255">
        <v>1</v>
      </c>
    </row>
    <row r="11256" spans="1:6" x14ac:dyDescent="0.35">
      <c r="A11256" t="s">
        <v>11335</v>
      </c>
      <c r="B11256">
        <v>2012</v>
      </c>
      <c r="C11256" t="s">
        <v>56</v>
      </c>
      <c r="D11256" t="s">
        <v>441</v>
      </c>
      <c r="E11256" t="s">
        <v>74</v>
      </c>
      <c r="F11256">
        <v>1</v>
      </c>
    </row>
    <row r="11257" spans="1:6" x14ac:dyDescent="0.35">
      <c r="A11257" t="s">
        <v>11336</v>
      </c>
      <c r="B11257">
        <v>2012</v>
      </c>
      <c r="C11257" t="s">
        <v>56</v>
      </c>
      <c r="D11257" t="s">
        <v>441</v>
      </c>
      <c r="E11257" t="s">
        <v>74</v>
      </c>
      <c r="F11257">
        <v>1</v>
      </c>
    </row>
    <row r="11258" spans="1:6" x14ac:dyDescent="0.35">
      <c r="A11258" t="s">
        <v>11337</v>
      </c>
      <c r="B11258">
        <v>2012</v>
      </c>
      <c r="C11258" t="s">
        <v>56</v>
      </c>
      <c r="D11258" t="s">
        <v>441</v>
      </c>
      <c r="E11258" t="s">
        <v>74</v>
      </c>
      <c r="F11258">
        <v>1</v>
      </c>
    </row>
    <row r="11259" spans="1:6" x14ac:dyDescent="0.35">
      <c r="A11259" t="s">
        <v>11338</v>
      </c>
      <c r="B11259">
        <v>2012</v>
      </c>
      <c r="C11259" t="s">
        <v>56</v>
      </c>
      <c r="D11259" t="s">
        <v>441</v>
      </c>
      <c r="E11259" t="s">
        <v>74</v>
      </c>
      <c r="F11259">
        <v>1</v>
      </c>
    </row>
    <row r="11260" spans="1:6" x14ac:dyDescent="0.35">
      <c r="A11260" t="s">
        <v>11339</v>
      </c>
      <c r="B11260">
        <v>2012</v>
      </c>
      <c r="C11260" t="s">
        <v>56</v>
      </c>
      <c r="D11260" t="s">
        <v>117</v>
      </c>
      <c r="E11260" t="s">
        <v>74</v>
      </c>
      <c r="F11260">
        <v>1</v>
      </c>
    </row>
    <row r="11261" spans="1:6" x14ac:dyDescent="0.35">
      <c r="A11261" t="s">
        <v>11340</v>
      </c>
      <c r="B11261">
        <v>2012</v>
      </c>
      <c r="C11261" t="s">
        <v>56</v>
      </c>
      <c r="D11261" t="s">
        <v>73</v>
      </c>
      <c r="E11261" t="s">
        <v>74</v>
      </c>
      <c r="F11261">
        <v>1</v>
      </c>
    </row>
    <row r="11262" spans="1:6" x14ac:dyDescent="0.35">
      <c r="A11262" t="s">
        <v>11341</v>
      </c>
      <c r="B11262">
        <v>2012</v>
      </c>
      <c r="C11262" t="s">
        <v>55</v>
      </c>
      <c r="D11262" t="s">
        <v>73</v>
      </c>
      <c r="E11262" t="s">
        <v>74</v>
      </c>
      <c r="F11262">
        <v>1</v>
      </c>
    </row>
    <row r="11263" spans="1:6" x14ac:dyDescent="0.35">
      <c r="A11263" t="s">
        <v>11342</v>
      </c>
      <c r="B11263">
        <v>2012</v>
      </c>
      <c r="C11263" t="s">
        <v>55</v>
      </c>
      <c r="D11263" t="s">
        <v>73</v>
      </c>
      <c r="E11263" t="s">
        <v>74</v>
      </c>
      <c r="F11263">
        <v>1</v>
      </c>
    </row>
    <row r="11264" spans="1:6" x14ac:dyDescent="0.35">
      <c r="A11264" t="s">
        <v>11343</v>
      </c>
      <c r="B11264">
        <v>2012</v>
      </c>
      <c r="C11264" t="s">
        <v>55</v>
      </c>
      <c r="D11264" t="s">
        <v>73</v>
      </c>
      <c r="E11264" t="s">
        <v>406</v>
      </c>
      <c r="F11264">
        <v>1</v>
      </c>
    </row>
    <row r="11265" spans="1:6" x14ac:dyDescent="0.35">
      <c r="A11265" t="s">
        <v>11344</v>
      </c>
      <c r="B11265">
        <v>2012</v>
      </c>
      <c r="C11265" t="s">
        <v>55</v>
      </c>
      <c r="D11265" t="s">
        <v>73</v>
      </c>
      <c r="E11265" t="s">
        <v>406</v>
      </c>
      <c r="F11265">
        <v>1</v>
      </c>
    </row>
    <row r="11266" spans="1:6" x14ac:dyDescent="0.35">
      <c r="A11266" t="s">
        <v>11345</v>
      </c>
      <c r="B11266">
        <v>2012</v>
      </c>
      <c r="C11266" t="s">
        <v>54</v>
      </c>
      <c r="D11266" t="s">
        <v>73</v>
      </c>
      <c r="E11266" t="s">
        <v>406</v>
      </c>
      <c r="F11266">
        <v>1</v>
      </c>
    </row>
    <row r="11267" spans="1:6" x14ac:dyDescent="0.35">
      <c r="A11267" t="s">
        <v>11346</v>
      </c>
      <c r="B11267">
        <v>2012</v>
      </c>
      <c r="C11267" t="s">
        <v>56</v>
      </c>
      <c r="D11267" t="s">
        <v>73</v>
      </c>
      <c r="E11267" t="s">
        <v>406</v>
      </c>
      <c r="F11267">
        <v>1</v>
      </c>
    </row>
    <row r="11268" spans="1:6" x14ac:dyDescent="0.35">
      <c r="A11268" t="s">
        <v>11347</v>
      </c>
      <c r="B11268">
        <v>2012</v>
      </c>
      <c r="C11268" t="s">
        <v>56</v>
      </c>
      <c r="D11268" t="s">
        <v>441</v>
      </c>
      <c r="E11268" t="s">
        <v>406</v>
      </c>
      <c r="F11268">
        <v>1</v>
      </c>
    </row>
    <row r="11269" spans="1:6" x14ac:dyDescent="0.35">
      <c r="A11269" t="s">
        <v>11348</v>
      </c>
      <c r="B11269">
        <v>2012</v>
      </c>
      <c r="C11269" t="s">
        <v>56</v>
      </c>
      <c r="D11269" t="s">
        <v>73</v>
      </c>
      <c r="E11269" t="s">
        <v>406</v>
      </c>
      <c r="F11269">
        <v>1</v>
      </c>
    </row>
    <row r="11270" spans="1:6" x14ac:dyDescent="0.35">
      <c r="A11270" t="s">
        <v>11349</v>
      </c>
      <c r="B11270">
        <v>2012</v>
      </c>
      <c r="C11270" t="s">
        <v>56</v>
      </c>
      <c r="D11270" t="s">
        <v>441</v>
      </c>
      <c r="E11270" t="s">
        <v>406</v>
      </c>
      <c r="F11270">
        <v>1</v>
      </c>
    </row>
    <row r="11271" spans="1:6" x14ac:dyDescent="0.35">
      <c r="A11271" t="s">
        <v>11350</v>
      </c>
      <c r="B11271">
        <v>2012</v>
      </c>
      <c r="C11271" t="s">
        <v>56</v>
      </c>
      <c r="D11271" t="s">
        <v>441</v>
      </c>
      <c r="E11271" t="s">
        <v>406</v>
      </c>
      <c r="F11271">
        <v>1</v>
      </c>
    </row>
    <row r="11272" spans="1:6" x14ac:dyDescent="0.35">
      <c r="A11272" t="s">
        <v>11351</v>
      </c>
      <c r="B11272">
        <v>2012</v>
      </c>
      <c r="C11272" t="s">
        <v>56</v>
      </c>
      <c r="D11272" t="s">
        <v>441</v>
      </c>
      <c r="E11272" t="s">
        <v>406</v>
      </c>
      <c r="F11272">
        <v>1</v>
      </c>
    </row>
    <row r="11273" spans="1:6" x14ac:dyDescent="0.35">
      <c r="A11273" t="s">
        <v>11352</v>
      </c>
      <c r="B11273">
        <v>2012</v>
      </c>
      <c r="C11273" t="s">
        <v>56</v>
      </c>
      <c r="D11273" t="s">
        <v>441</v>
      </c>
      <c r="E11273" t="s">
        <v>406</v>
      </c>
      <c r="F11273">
        <v>1</v>
      </c>
    </row>
    <row r="11274" spans="1:6" x14ac:dyDescent="0.35">
      <c r="A11274" t="s">
        <v>11353</v>
      </c>
      <c r="B11274">
        <v>2012</v>
      </c>
      <c r="C11274" t="s">
        <v>56</v>
      </c>
      <c r="D11274" t="s">
        <v>73</v>
      </c>
      <c r="E11274" t="s">
        <v>406</v>
      </c>
      <c r="F11274">
        <v>1</v>
      </c>
    </row>
    <row r="11275" spans="1:6" x14ac:dyDescent="0.35">
      <c r="A11275" t="s">
        <v>11354</v>
      </c>
      <c r="B11275">
        <v>2012</v>
      </c>
      <c r="C11275" t="s">
        <v>56</v>
      </c>
      <c r="D11275" t="s">
        <v>441</v>
      </c>
      <c r="E11275" t="s">
        <v>406</v>
      </c>
      <c r="F11275">
        <v>1</v>
      </c>
    </row>
    <row r="11276" spans="1:6" x14ac:dyDescent="0.35">
      <c r="A11276" t="s">
        <v>11355</v>
      </c>
      <c r="B11276">
        <v>2012</v>
      </c>
      <c r="C11276" t="s">
        <v>55</v>
      </c>
      <c r="D11276" t="s">
        <v>441</v>
      </c>
      <c r="E11276" t="s">
        <v>406</v>
      </c>
      <c r="F11276">
        <v>1</v>
      </c>
    </row>
    <row r="11277" spans="1:6" x14ac:dyDescent="0.35">
      <c r="A11277" t="s">
        <v>11356</v>
      </c>
      <c r="B11277">
        <v>2012</v>
      </c>
      <c r="C11277" t="s">
        <v>56</v>
      </c>
      <c r="D11277" t="s">
        <v>441</v>
      </c>
      <c r="E11277" t="s">
        <v>406</v>
      </c>
      <c r="F11277">
        <v>1</v>
      </c>
    </row>
    <row r="11278" spans="1:6" x14ac:dyDescent="0.35">
      <c r="A11278" t="s">
        <v>11357</v>
      </c>
      <c r="B11278">
        <v>2012</v>
      </c>
      <c r="C11278" t="s">
        <v>55</v>
      </c>
      <c r="D11278" t="s">
        <v>73</v>
      </c>
      <c r="E11278" t="s">
        <v>406</v>
      </c>
      <c r="F11278">
        <v>1</v>
      </c>
    </row>
    <row r="11279" spans="1:6" x14ac:dyDescent="0.35">
      <c r="A11279" t="s">
        <v>11358</v>
      </c>
      <c r="B11279">
        <v>2012</v>
      </c>
      <c r="C11279" t="s">
        <v>54</v>
      </c>
      <c r="D11279" t="s">
        <v>73</v>
      </c>
      <c r="E11279" t="s">
        <v>406</v>
      </c>
      <c r="F11279">
        <v>1</v>
      </c>
    </row>
    <row r="11280" spans="1:6" x14ac:dyDescent="0.35">
      <c r="A11280" t="s">
        <v>11359</v>
      </c>
      <c r="B11280">
        <v>2012</v>
      </c>
      <c r="C11280" t="s">
        <v>54</v>
      </c>
      <c r="D11280" t="s">
        <v>441</v>
      </c>
      <c r="E11280" t="s">
        <v>406</v>
      </c>
      <c r="F11280">
        <v>1</v>
      </c>
    </row>
    <row r="11281" spans="1:6" x14ac:dyDescent="0.35">
      <c r="A11281" t="s">
        <v>11360</v>
      </c>
      <c r="B11281">
        <v>2012</v>
      </c>
      <c r="C11281" t="s">
        <v>54</v>
      </c>
      <c r="D11281" t="s">
        <v>73</v>
      </c>
      <c r="E11281" t="s">
        <v>484</v>
      </c>
      <c r="F11281">
        <v>1</v>
      </c>
    </row>
    <row r="11282" spans="1:6" x14ac:dyDescent="0.35">
      <c r="A11282" t="s">
        <v>11361</v>
      </c>
      <c r="B11282">
        <v>2012</v>
      </c>
      <c r="C11282" t="s">
        <v>54</v>
      </c>
      <c r="D11282" t="s">
        <v>117</v>
      </c>
      <c r="E11282" t="s">
        <v>484</v>
      </c>
      <c r="F11282">
        <v>0</v>
      </c>
    </row>
    <row r="11283" spans="1:6" x14ac:dyDescent="0.35">
      <c r="A11283" t="s">
        <v>11362</v>
      </c>
      <c r="B11283">
        <v>2012</v>
      </c>
      <c r="C11283" t="s">
        <v>54</v>
      </c>
      <c r="D11283" t="s">
        <v>117</v>
      </c>
      <c r="E11283" t="s">
        <v>484</v>
      </c>
      <c r="F11283">
        <v>0</v>
      </c>
    </row>
    <row r="11284" spans="1:6" x14ac:dyDescent="0.35">
      <c r="A11284" t="s">
        <v>11363</v>
      </c>
      <c r="B11284">
        <v>2012</v>
      </c>
      <c r="C11284" t="s">
        <v>54</v>
      </c>
      <c r="D11284" t="s">
        <v>117</v>
      </c>
      <c r="E11284" t="s">
        <v>484</v>
      </c>
      <c r="F11284">
        <v>0</v>
      </c>
    </row>
    <row r="11285" spans="1:6" x14ac:dyDescent="0.35">
      <c r="A11285" t="s">
        <v>11364</v>
      </c>
      <c r="B11285">
        <v>2012</v>
      </c>
      <c r="C11285" t="s">
        <v>54</v>
      </c>
      <c r="D11285" t="s">
        <v>117</v>
      </c>
      <c r="E11285" t="s">
        <v>484</v>
      </c>
      <c r="F11285">
        <v>0</v>
      </c>
    </row>
    <row r="11286" spans="1:6" x14ac:dyDescent="0.35">
      <c r="A11286" t="s">
        <v>11365</v>
      </c>
      <c r="B11286">
        <v>2012</v>
      </c>
      <c r="C11286" t="s">
        <v>54</v>
      </c>
      <c r="D11286" t="s">
        <v>117</v>
      </c>
      <c r="E11286" t="s">
        <v>484</v>
      </c>
      <c r="F11286">
        <v>0</v>
      </c>
    </row>
    <row r="11287" spans="1:6" x14ac:dyDescent="0.35">
      <c r="A11287" t="s">
        <v>11366</v>
      </c>
      <c r="B11287">
        <v>2012</v>
      </c>
      <c r="C11287" t="s">
        <v>54</v>
      </c>
      <c r="D11287" t="s">
        <v>73</v>
      </c>
      <c r="E11287" t="s">
        <v>74</v>
      </c>
      <c r="F11287">
        <v>1</v>
      </c>
    </row>
    <row r="11288" spans="1:6" x14ac:dyDescent="0.35">
      <c r="A11288" t="s">
        <v>11367</v>
      </c>
      <c r="B11288">
        <v>2012</v>
      </c>
      <c r="C11288" t="s">
        <v>56</v>
      </c>
      <c r="D11288" t="s">
        <v>441</v>
      </c>
      <c r="E11288" t="s">
        <v>74</v>
      </c>
      <c r="F11288">
        <v>1</v>
      </c>
    </row>
    <row r="11289" spans="1:6" x14ac:dyDescent="0.35">
      <c r="A11289" t="s">
        <v>11368</v>
      </c>
      <c r="B11289">
        <v>2012</v>
      </c>
      <c r="C11289" t="s">
        <v>56</v>
      </c>
      <c r="D11289" t="s">
        <v>441</v>
      </c>
      <c r="E11289" t="s">
        <v>74</v>
      </c>
      <c r="F11289">
        <v>1</v>
      </c>
    </row>
    <row r="11290" spans="1:6" x14ac:dyDescent="0.35">
      <c r="A11290" t="s">
        <v>11369</v>
      </c>
      <c r="B11290">
        <v>2012</v>
      </c>
      <c r="C11290" t="s">
        <v>55</v>
      </c>
      <c r="D11290" t="s">
        <v>73</v>
      </c>
      <c r="E11290" t="s">
        <v>74</v>
      </c>
      <c r="F11290">
        <v>1</v>
      </c>
    </row>
    <row r="11291" spans="1:6" x14ac:dyDescent="0.35">
      <c r="A11291" t="s">
        <v>11370</v>
      </c>
      <c r="B11291">
        <v>2012</v>
      </c>
      <c r="C11291" t="s">
        <v>55</v>
      </c>
      <c r="D11291" t="s">
        <v>441</v>
      </c>
      <c r="E11291" t="s">
        <v>74</v>
      </c>
      <c r="F11291">
        <v>1</v>
      </c>
    </row>
    <row r="11292" spans="1:6" x14ac:dyDescent="0.35">
      <c r="A11292" t="s">
        <v>11371</v>
      </c>
      <c r="B11292">
        <v>2012</v>
      </c>
      <c r="C11292" t="s">
        <v>55</v>
      </c>
      <c r="D11292" t="s">
        <v>441</v>
      </c>
      <c r="E11292" t="s">
        <v>74</v>
      </c>
      <c r="F11292">
        <v>1</v>
      </c>
    </row>
    <row r="11293" spans="1:6" x14ac:dyDescent="0.35">
      <c r="A11293" t="s">
        <v>11372</v>
      </c>
      <c r="B11293">
        <v>2012</v>
      </c>
      <c r="C11293" t="s">
        <v>56</v>
      </c>
      <c r="D11293" t="s">
        <v>73</v>
      </c>
      <c r="E11293" t="s">
        <v>74</v>
      </c>
      <c r="F11293">
        <v>1</v>
      </c>
    </row>
    <row r="11294" spans="1:6" x14ac:dyDescent="0.35">
      <c r="A11294" t="s">
        <v>11373</v>
      </c>
      <c r="B11294">
        <v>2012</v>
      </c>
      <c r="C11294" t="s">
        <v>56</v>
      </c>
      <c r="D11294" t="s">
        <v>73</v>
      </c>
      <c r="E11294" t="s">
        <v>74</v>
      </c>
      <c r="F11294">
        <v>1</v>
      </c>
    </row>
    <row r="11295" spans="1:6" x14ac:dyDescent="0.35">
      <c r="A11295" t="s">
        <v>11374</v>
      </c>
      <c r="B11295">
        <v>2012</v>
      </c>
      <c r="C11295" t="s">
        <v>54</v>
      </c>
      <c r="D11295" t="s">
        <v>73</v>
      </c>
      <c r="E11295" t="s">
        <v>74</v>
      </c>
      <c r="F11295">
        <v>1</v>
      </c>
    </row>
    <row r="11296" spans="1:6" x14ac:dyDescent="0.35">
      <c r="A11296" t="s">
        <v>11375</v>
      </c>
      <c r="B11296">
        <v>2012</v>
      </c>
      <c r="C11296" t="s">
        <v>56</v>
      </c>
      <c r="D11296" t="s">
        <v>73</v>
      </c>
      <c r="E11296" t="s">
        <v>74</v>
      </c>
      <c r="F11296">
        <v>1</v>
      </c>
    </row>
    <row r="11297" spans="1:6" x14ac:dyDescent="0.35">
      <c r="A11297" t="s">
        <v>11376</v>
      </c>
      <c r="B11297">
        <v>2012</v>
      </c>
      <c r="C11297" t="s">
        <v>55</v>
      </c>
      <c r="D11297" t="s">
        <v>73</v>
      </c>
      <c r="E11297" t="s">
        <v>74</v>
      </c>
      <c r="F11297">
        <v>1</v>
      </c>
    </row>
    <row r="11298" spans="1:6" x14ac:dyDescent="0.35">
      <c r="A11298" t="s">
        <v>11377</v>
      </c>
      <c r="B11298">
        <v>2012</v>
      </c>
      <c r="C11298" t="s">
        <v>55</v>
      </c>
      <c r="D11298" t="s">
        <v>73</v>
      </c>
      <c r="E11298" t="s">
        <v>74</v>
      </c>
      <c r="F11298">
        <v>1</v>
      </c>
    </row>
    <row r="11299" spans="1:6" x14ac:dyDescent="0.35">
      <c r="A11299" t="s">
        <v>11378</v>
      </c>
      <c r="B11299">
        <v>2012</v>
      </c>
      <c r="C11299" t="s">
        <v>54</v>
      </c>
      <c r="D11299" t="s">
        <v>73</v>
      </c>
      <c r="E11299" t="s">
        <v>74</v>
      </c>
      <c r="F11299">
        <v>1</v>
      </c>
    </row>
    <row r="11300" spans="1:6" x14ac:dyDescent="0.35">
      <c r="A11300" t="s">
        <v>11379</v>
      </c>
      <c r="B11300">
        <v>2012</v>
      </c>
      <c r="C11300" t="s">
        <v>54</v>
      </c>
      <c r="D11300" t="s">
        <v>73</v>
      </c>
      <c r="E11300" t="s">
        <v>74</v>
      </c>
      <c r="F11300">
        <v>1</v>
      </c>
    </row>
    <row r="11301" spans="1:6" x14ac:dyDescent="0.35">
      <c r="A11301" t="s">
        <v>11380</v>
      </c>
      <c r="B11301">
        <v>2012</v>
      </c>
      <c r="C11301" t="s">
        <v>54</v>
      </c>
      <c r="D11301" t="s">
        <v>117</v>
      </c>
      <c r="E11301" t="s">
        <v>74</v>
      </c>
      <c r="F11301">
        <v>0</v>
      </c>
    </row>
    <row r="11302" spans="1:6" x14ac:dyDescent="0.35">
      <c r="A11302" t="s">
        <v>11381</v>
      </c>
      <c r="B11302">
        <v>2012</v>
      </c>
      <c r="C11302" t="s">
        <v>56</v>
      </c>
      <c r="D11302" t="s">
        <v>73</v>
      </c>
      <c r="E11302" t="s">
        <v>74</v>
      </c>
      <c r="F11302">
        <v>1</v>
      </c>
    </row>
    <row r="11303" spans="1:6" x14ac:dyDescent="0.35">
      <c r="A11303" t="s">
        <v>11382</v>
      </c>
      <c r="B11303">
        <v>2012</v>
      </c>
      <c r="C11303" t="s">
        <v>56</v>
      </c>
      <c r="D11303" t="s">
        <v>73</v>
      </c>
      <c r="E11303" t="s">
        <v>74</v>
      </c>
      <c r="F11303">
        <v>1</v>
      </c>
    </row>
    <row r="11304" spans="1:6" x14ac:dyDescent="0.35">
      <c r="A11304" t="s">
        <v>11383</v>
      </c>
      <c r="B11304">
        <v>2012</v>
      </c>
      <c r="C11304" t="s">
        <v>56</v>
      </c>
      <c r="D11304" t="s">
        <v>73</v>
      </c>
      <c r="E11304" t="s">
        <v>74</v>
      </c>
      <c r="F11304">
        <v>1</v>
      </c>
    </row>
    <row r="11305" spans="1:6" x14ac:dyDescent="0.35">
      <c r="A11305" t="s">
        <v>11384</v>
      </c>
      <c r="B11305">
        <v>2012</v>
      </c>
      <c r="C11305" t="s">
        <v>56</v>
      </c>
      <c r="D11305" t="s">
        <v>73</v>
      </c>
      <c r="E11305" t="s">
        <v>74</v>
      </c>
      <c r="F11305">
        <v>1</v>
      </c>
    </row>
    <row r="11306" spans="1:6" x14ac:dyDescent="0.35">
      <c r="A11306" t="s">
        <v>11385</v>
      </c>
      <c r="B11306">
        <v>2012</v>
      </c>
      <c r="C11306" t="s">
        <v>56</v>
      </c>
      <c r="D11306" t="s">
        <v>73</v>
      </c>
      <c r="E11306" t="s">
        <v>74</v>
      </c>
      <c r="F11306">
        <v>1</v>
      </c>
    </row>
    <row r="11307" spans="1:6" x14ac:dyDescent="0.35">
      <c r="A11307" t="s">
        <v>11386</v>
      </c>
      <c r="B11307">
        <v>2012</v>
      </c>
      <c r="C11307" t="s">
        <v>55</v>
      </c>
      <c r="D11307" t="s">
        <v>73</v>
      </c>
      <c r="E11307" t="s">
        <v>74</v>
      </c>
      <c r="F11307">
        <v>1</v>
      </c>
    </row>
    <row r="11308" spans="1:6" x14ac:dyDescent="0.35">
      <c r="A11308" t="s">
        <v>11387</v>
      </c>
      <c r="B11308">
        <v>2012</v>
      </c>
      <c r="C11308" t="s">
        <v>55</v>
      </c>
      <c r="D11308" t="s">
        <v>117</v>
      </c>
      <c r="E11308" t="s">
        <v>406</v>
      </c>
      <c r="F11308">
        <v>0</v>
      </c>
    </row>
    <row r="11309" spans="1:6" x14ac:dyDescent="0.35">
      <c r="A11309" t="s">
        <v>11388</v>
      </c>
      <c r="B11309">
        <v>2012</v>
      </c>
      <c r="C11309" t="s">
        <v>56</v>
      </c>
      <c r="D11309" t="s">
        <v>441</v>
      </c>
      <c r="E11309" t="s">
        <v>406</v>
      </c>
      <c r="F11309">
        <v>1</v>
      </c>
    </row>
    <row r="11310" spans="1:6" x14ac:dyDescent="0.35">
      <c r="A11310" t="s">
        <v>11389</v>
      </c>
      <c r="B11310">
        <v>2012</v>
      </c>
      <c r="C11310" t="s">
        <v>56</v>
      </c>
      <c r="D11310" t="s">
        <v>441</v>
      </c>
      <c r="E11310" t="s">
        <v>406</v>
      </c>
      <c r="F11310">
        <v>1</v>
      </c>
    </row>
    <row r="11311" spans="1:6" x14ac:dyDescent="0.35">
      <c r="A11311" t="s">
        <v>11390</v>
      </c>
      <c r="B11311">
        <v>2012</v>
      </c>
      <c r="C11311" t="s">
        <v>56</v>
      </c>
      <c r="D11311" t="s">
        <v>117</v>
      </c>
      <c r="E11311" t="s">
        <v>406</v>
      </c>
      <c r="F11311">
        <v>1</v>
      </c>
    </row>
    <row r="11312" spans="1:6" x14ac:dyDescent="0.35">
      <c r="A11312" t="s">
        <v>11391</v>
      </c>
      <c r="B11312">
        <v>2012</v>
      </c>
      <c r="C11312" t="s">
        <v>54</v>
      </c>
      <c r="D11312" t="s">
        <v>73</v>
      </c>
      <c r="E11312" t="s">
        <v>406</v>
      </c>
      <c r="F11312">
        <v>1</v>
      </c>
    </row>
    <row r="11313" spans="1:6" x14ac:dyDescent="0.35">
      <c r="A11313" t="s">
        <v>11392</v>
      </c>
      <c r="B11313">
        <v>2012</v>
      </c>
      <c r="C11313" t="s">
        <v>54</v>
      </c>
      <c r="D11313" t="s">
        <v>73</v>
      </c>
      <c r="E11313" t="s">
        <v>406</v>
      </c>
      <c r="F11313">
        <v>1</v>
      </c>
    </row>
    <row r="11314" spans="1:6" x14ac:dyDescent="0.35">
      <c r="A11314" t="s">
        <v>11393</v>
      </c>
      <c r="B11314">
        <v>2012</v>
      </c>
      <c r="C11314" t="s">
        <v>54</v>
      </c>
      <c r="D11314" t="s">
        <v>73</v>
      </c>
      <c r="E11314" t="s">
        <v>406</v>
      </c>
      <c r="F11314">
        <v>1</v>
      </c>
    </row>
    <row r="11315" spans="1:6" x14ac:dyDescent="0.35">
      <c r="A11315" t="s">
        <v>11394</v>
      </c>
      <c r="B11315">
        <v>2012</v>
      </c>
      <c r="C11315" t="s">
        <v>55</v>
      </c>
      <c r="D11315" t="s">
        <v>73</v>
      </c>
      <c r="E11315" t="s">
        <v>74</v>
      </c>
      <c r="F11315">
        <v>1</v>
      </c>
    </row>
    <row r="11316" spans="1:6" x14ac:dyDescent="0.35">
      <c r="A11316" t="s">
        <v>11395</v>
      </c>
      <c r="B11316">
        <v>2012</v>
      </c>
      <c r="C11316" t="s">
        <v>55</v>
      </c>
      <c r="D11316" t="s">
        <v>441</v>
      </c>
      <c r="E11316" t="s">
        <v>74</v>
      </c>
      <c r="F11316">
        <v>1</v>
      </c>
    </row>
    <row r="11317" spans="1:6" x14ac:dyDescent="0.35">
      <c r="A11317" t="s">
        <v>11396</v>
      </c>
      <c r="B11317">
        <v>2012</v>
      </c>
      <c r="C11317" t="s">
        <v>56</v>
      </c>
      <c r="D11317" t="s">
        <v>73</v>
      </c>
      <c r="E11317" t="s">
        <v>74</v>
      </c>
      <c r="F11317">
        <v>1</v>
      </c>
    </row>
    <row r="11318" spans="1:6" x14ac:dyDescent="0.35">
      <c r="A11318" t="s">
        <v>11397</v>
      </c>
      <c r="B11318">
        <v>2012</v>
      </c>
      <c r="C11318" t="s">
        <v>56</v>
      </c>
      <c r="D11318" t="s">
        <v>73</v>
      </c>
      <c r="E11318" t="s">
        <v>74</v>
      </c>
      <c r="F11318">
        <v>1</v>
      </c>
    </row>
    <row r="11319" spans="1:6" x14ac:dyDescent="0.35">
      <c r="A11319" t="s">
        <v>11398</v>
      </c>
      <c r="B11319">
        <v>2012</v>
      </c>
      <c r="C11319" t="s">
        <v>56</v>
      </c>
      <c r="D11319" t="s">
        <v>117</v>
      </c>
      <c r="E11319" t="s">
        <v>74</v>
      </c>
      <c r="F11319">
        <v>1</v>
      </c>
    </row>
    <row r="11320" spans="1:6" x14ac:dyDescent="0.35">
      <c r="A11320" t="s">
        <v>11399</v>
      </c>
      <c r="B11320">
        <v>2012</v>
      </c>
      <c r="C11320" t="s">
        <v>56</v>
      </c>
      <c r="D11320" t="s">
        <v>73</v>
      </c>
      <c r="E11320" t="s">
        <v>74</v>
      </c>
      <c r="F11320">
        <v>1</v>
      </c>
    </row>
    <row r="11321" spans="1:6" x14ac:dyDescent="0.35">
      <c r="A11321" t="s">
        <v>11400</v>
      </c>
      <c r="B11321">
        <v>2012</v>
      </c>
      <c r="C11321" t="s">
        <v>56</v>
      </c>
      <c r="D11321" t="s">
        <v>73</v>
      </c>
      <c r="E11321" t="s">
        <v>74</v>
      </c>
      <c r="F11321">
        <v>1</v>
      </c>
    </row>
    <row r="11322" spans="1:6" x14ac:dyDescent="0.35">
      <c r="A11322" t="s">
        <v>11401</v>
      </c>
      <c r="B11322">
        <v>2012</v>
      </c>
      <c r="C11322" t="s">
        <v>56</v>
      </c>
      <c r="D11322" t="s">
        <v>73</v>
      </c>
      <c r="E11322" t="s">
        <v>74</v>
      </c>
      <c r="F11322">
        <v>1</v>
      </c>
    </row>
    <row r="11323" spans="1:6" x14ac:dyDescent="0.35">
      <c r="A11323" t="s">
        <v>11402</v>
      </c>
      <c r="B11323">
        <v>2012</v>
      </c>
      <c r="C11323" t="s">
        <v>56</v>
      </c>
      <c r="D11323" t="s">
        <v>117</v>
      </c>
      <c r="E11323" t="s">
        <v>74</v>
      </c>
      <c r="F11323">
        <v>1</v>
      </c>
    </row>
    <row r="11324" spans="1:6" x14ac:dyDescent="0.35">
      <c r="A11324" t="s">
        <v>11403</v>
      </c>
      <c r="B11324">
        <v>2012</v>
      </c>
      <c r="C11324" t="s">
        <v>54</v>
      </c>
      <c r="D11324" t="s">
        <v>73</v>
      </c>
      <c r="E11324" t="s">
        <v>74</v>
      </c>
      <c r="F11324">
        <v>1</v>
      </c>
    </row>
    <row r="11325" spans="1:6" x14ac:dyDescent="0.35">
      <c r="A11325" t="s">
        <v>11404</v>
      </c>
      <c r="B11325">
        <v>2012</v>
      </c>
      <c r="C11325" t="s">
        <v>54</v>
      </c>
      <c r="D11325" t="s">
        <v>73</v>
      </c>
      <c r="E11325" t="s">
        <v>74</v>
      </c>
      <c r="F11325">
        <v>1</v>
      </c>
    </row>
    <row r="11326" spans="1:6" x14ac:dyDescent="0.35">
      <c r="A11326" t="s">
        <v>11405</v>
      </c>
      <c r="B11326">
        <v>2012</v>
      </c>
      <c r="C11326" t="s">
        <v>54</v>
      </c>
      <c r="D11326" t="s">
        <v>73</v>
      </c>
      <c r="E11326" t="s">
        <v>74</v>
      </c>
      <c r="F11326">
        <v>1</v>
      </c>
    </row>
    <row r="11327" spans="1:6" x14ac:dyDescent="0.35">
      <c r="A11327" t="s">
        <v>11406</v>
      </c>
      <c r="B11327">
        <v>2012</v>
      </c>
      <c r="C11327" t="s">
        <v>54</v>
      </c>
      <c r="D11327" t="s">
        <v>73</v>
      </c>
      <c r="E11327" t="s">
        <v>74</v>
      </c>
      <c r="F11327">
        <v>1</v>
      </c>
    </row>
    <row r="11328" spans="1:6" x14ac:dyDescent="0.35">
      <c r="A11328" t="s">
        <v>11407</v>
      </c>
      <c r="B11328">
        <v>2012</v>
      </c>
      <c r="C11328" t="s">
        <v>55</v>
      </c>
      <c r="D11328" t="s">
        <v>73</v>
      </c>
      <c r="E11328" t="s">
        <v>74</v>
      </c>
      <c r="F11328">
        <v>1</v>
      </c>
    </row>
    <row r="11329" spans="1:6" x14ac:dyDescent="0.35">
      <c r="A11329" t="s">
        <v>11408</v>
      </c>
      <c r="B11329">
        <v>2012</v>
      </c>
      <c r="C11329" t="s">
        <v>55</v>
      </c>
      <c r="D11329" t="s">
        <v>73</v>
      </c>
      <c r="E11329" t="s">
        <v>74</v>
      </c>
      <c r="F11329">
        <v>1</v>
      </c>
    </row>
    <row r="11330" spans="1:6" x14ac:dyDescent="0.35">
      <c r="A11330" t="s">
        <v>11409</v>
      </c>
      <c r="B11330">
        <v>2012</v>
      </c>
      <c r="C11330" t="s">
        <v>55</v>
      </c>
      <c r="D11330" t="s">
        <v>441</v>
      </c>
      <c r="E11330" t="s">
        <v>74</v>
      </c>
      <c r="F11330">
        <v>1</v>
      </c>
    </row>
    <row r="11331" spans="1:6" x14ac:dyDescent="0.35">
      <c r="A11331" t="s">
        <v>11410</v>
      </c>
      <c r="B11331">
        <v>2012</v>
      </c>
      <c r="C11331" t="s">
        <v>56</v>
      </c>
      <c r="D11331" t="s">
        <v>441</v>
      </c>
      <c r="E11331" t="s">
        <v>74</v>
      </c>
      <c r="F11331">
        <v>1</v>
      </c>
    </row>
    <row r="11332" spans="1:6" x14ac:dyDescent="0.35">
      <c r="A11332" t="s">
        <v>11411</v>
      </c>
      <c r="B11332">
        <v>2012</v>
      </c>
      <c r="C11332" t="s">
        <v>56</v>
      </c>
      <c r="D11332" t="s">
        <v>73</v>
      </c>
      <c r="E11332" t="s">
        <v>74</v>
      </c>
      <c r="F11332">
        <v>1</v>
      </c>
    </row>
    <row r="11333" spans="1:6" x14ac:dyDescent="0.35">
      <c r="A11333" t="s">
        <v>11412</v>
      </c>
      <c r="B11333">
        <v>2012</v>
      </c>
      <c r="C11333" t="s">
        <v>56</v>
      </c>
      <c r="D11333" t="s">
        <v>73</v>
      </c>
      <c r="E11333" t="s">
        <v>74</v>
      </c>
      <c r="F11333">
        <v>1</v>
      </c>
    </row>
    <row r="11334" spans="1:6" x14ac:dyDescent="0.35">
      <c r="A11334" t="s">
        <v>11413</v>
      </c>
      <c r="B11334">
        <v>2012</v>
      </c>
      <c r="C11334" t="s">
        <v>56</v>
      </c>
      <c r="D11334" t="s">
        <v>73</v>
      </c>
      <c r="E11334" t="s">
        <v>74</v>
      </c>
      <c r="F11334">
        <v>1</v>
      </c>
    </row>
    <row r="11335" spans="1:6" x14ac:dyDescent="0.35">
      <c r="A11335" t="s">
        <v>11414</v>
      </c>
      <c r="B11335">
        <v>2012</v>
      </c>
      <c r="C11335" t="s">
        <v>56</v>
      </c>
      <c r="D11335" t="s">
        <v>117</v>
      </c>
      <c r="E11335" t="s">
        <v>74</v>
      </c>
      <c r="F11335">
        <v>1</v>
      </c>
    </row>
    <row r="11336" spans="1:6" x14ac:dyDescent="0.35">
      <c r="A11336" t="s">
        <v>11415</v>
      </c>
      <c r="B11336">
        <v>2012</v>
      </c>
      <c r="C11336" t="s">
        <v>56</v>
      </c>
      <c r="D11336" t="s">
        <v>73</v>
      </c>
      <c r="E11336" t="s">
        <v>74</v>
      </c>
      <c r="F11336">
        <v>1</v>
      </c>
    </row>
    <row r="11337" spans="1:6" x14ac:dyDescent="0.35">
      <c r="A11337" t="s">
        <v>11416</v>
      </c>
      <c r="B11337">
        <v>2012</v>
      </c>
      <c r="C11337" t="s">
        <v>56</v>
      </c>
      <c r="D11337" t="s">
        <v>73</v>
      </c>
      <c r="E11337" t="s">
        <v>74</v>
      </c>
      <c r="F11337">
        <v>1</v>
      </c>
    </row>
    <row r="11338" spans="1:6" x14ac:dyDescent="0.35">
      <c r="A11338" t="s">
        <v>11417</v>
      </c>
      <c r="B11338">
        <v>2012</v>
      </c>
      <c r="C11338" t="s">
        <v>56</v>
      </c>
      <c r="D11338" t="s">
        <v>73</v>
      </c>
      <c r="E11338" t="s">
        <v>74</v>
      </c>
      <c r="F11338">
        <v>1</v>
      </c>
    </row>
    <row r="11339" spans="1:6" x14ac:dyDescent="0.35">
      <c r="A11339" t="s">
        <v>11418</v>
      </c>
      <c r="B11339">
        <v>2012</v>
      </c>
      <c r="C11339" t="s">
        <v>56</v>
      </c>
      <c r="D11339" t="s">
        <v>441</v>
      </c>
      <c r="E11339" t="s">
        <v>76</v>
      </c>
      <c r="F11339">
        <v>1</v>
      </c>
    </row>
    <row r="11340" spans="1:6" x14ac:dyDescent="0.35">
      <c r="A11340" t="s">
        <v>11419</v>
      </c>
      <c r="B11340">
        <v>2012</v>
      </c>
      <c r="C11340" t="s">
        <v>56</v>
      </c>
      <c r="D11340" t="s">
        <v>441</v>
      </c>
      <c r="E11340" t="s">
        <v>76</v>
      </c>
      <c r="F11340">
        <v>1</v>
      </c>
    </row>
    <row r="11341" spans="1:6" x14ac:dyDescent="0.35">
      <c r="A11341" t="s">
        <v>11420</v>
      </c>
      <c r="B11341">
        <v>2012</v>
      </c>
      <c r="C11341" t="s">
        <v>56</v>
      </c>
      <c r="D11341" t="s">
        <v>73</v>
      </c>
      <c r="E11341" t="s">
        <v>76</v>
      </c>
      <c r="F11341">
        <v>1</v>
      </c>
    </row>
    <row r="11342" spans="1:6" x14ac:dyDescent="0.35">
      <c r="A11342" t="s">
        <v>11421</v>
      </c>
      <c r="B11342">
        <v>2012</v>
      </c>
      <c r="C11342" t="s">
        <v>56</v>
      </c>
      <c r="D11342" t="s">
        <v>73</v>
      </c>
      <c r="E11342" t="s">
        <v>76</v>
      </c>
      <c r="F11342">
        <v>1</v>
      </c>
    </row>
    <row r="11343" spans="1:6" x14ac:dyDescent="0.35">
      <c r="A11343" t="s">
        <v>11422</v>
      </c>
      <c r="B11343">
        <v>2012</v>
      </c>
      <c r="C11343" t="s">
        <v>56</v>
      </c>
      <c r="D11343" t="s">
        <v>441</v>
      </c>
      <c r="E11343" t="s">
        <v>76</v>
      </c>
      <c r="F11343">
        <v>1</v>
      </c>
    </row>
    <row r="11344" spans="1:6" x14ac:dyDescent="0.35">
      <c r="A11344" t="s">
        <v>11423</v>
      </c>
      <c r="B11344">
        <v>2012</v>
      </c>
      <c r="C11344" t="s">
        <v>56</v>
      </c>
      <c r="D11344" t="s">
        <v>73</v>
      </c>
      <c r="E11344" t="s">
        <v>76</v>
      </c>
      <c r="F11344">
        <v>1</v>
      </c>
    </row>
    <row r="11345" spans="1:6" x14ac:dyDescent="0.35">
      <c r="A11345" t="s">
        <v>11424</v>
      </c>
      <c r="B11345">
        <v>2012</v>
      </c>
      <c r="C11345" t="s">
        <v>56</v>
      </c>
      <c r="D11345" t="s">
        <v>441</v>
      </c>
      <c r="E11345" t="s">
        <v>76</v>
      </c>
      <c r="F11345">
        <v>1</v>
      </c>
    </row>
    <row r="11346" spans="1:6" x14ac:dyDescent="0.35">
      <c r="A11346" t="s">
        <v>11425</v>
      </c>
      <c r="B11346">
        <v>2012</v>
      </c>
      <c r="C11346" t="s">
        <v>56</v>
      </c>
      <c r="D11346" t="s">
        <v>441</v>
      </c>
      <c r="E11346" t="s">
        <v>76</v>
      </c>
      <c r="F11346">
        <v>1</v>
      </c>
    </row>
    <row r="11347" spans="1:6" x14ac:dyDescent="0.35">
      <c r="A11347" t="s">
        <v>11426</v>
      </c>
      <c r="B11347">
        <v>2012</v>
      </c>
      <c r="C11347" t="s">
        <v>56</v>
      </c>
      <c r="D11347" t="s">
        <v>441</v>
      </c>
      <c r="E11347" t="s">
        <v>76</v>
      </c>
      <c r="F11347">
        <v>1</v>
      </c>
    </row>
    <row r="11348" spans="1:6" x14ac:dyDescent="0.35">
      <c r="A11348" t="s">
        <v>11427</v>
      </c>
      <c r="B11348">
        <v>2012</v>
      </c>
      <c r="C11348" t="s">
        <v>56</v>
      </c>
      <c r="D11348" t="s">
        <v>73</v>
      </c>
      <c r="E11348" t="s">
        <v>76</v>
      </c>
      <c r="F11348">
        <v>1</v>
      </c>
    </row>
    <row r="11349" spans="1:6" x14ac:dyDescent="0.35">
      <c r="A11349" t="s">
        <v>11428</v>
      </c>
      <c r="B11349">
        <v>2012</v>
      </c>
      <c r="C11349" t="s">
        <v>55</v>
      </c>
      <c r="D11349" t="s">
        <v>73</v>
      </c>
      <c r="E11349" t="s">
        <v>76</v>
      </c>
      <c r="F11349">
        <v>1</v>
      </c>
    </row>
    <row r="11350" spans="1:6" x14ac:dyDescent="0.35">
      <c r="A11350" t="s">
        <v>11429</v>
      </c>
      <c r="B11350">
        <v>2012</v>
      </c>
      <c r="C11350" t="s">
        <v>56</v>
      </c>
      <c r="D11350" t="s">
        <v>73</v>
      </c>
      <c r="E11350" t="s">
        <v>76</v>
      </c>
      <c r="F11350">
        <v>1</v>
      </c>
    </row>
    <row r="11351" spans="1:6" x14ac:dyDescent="0.35">
      <c r="A11351" t="s">
        <v>11430</v>
      </c>
      <c r="B11351">
        <v>2012</v>
      </c>
      <c r="C11351" t="s">
        <v>56</v>
      </c>
      <c r="D11351" t="s">
        <v>73</v>
      </c>
      <c r="E11351" t="s">
        <v>76</v>
      </c>
      <c r="F11351">
        <v>1</v>
      </c>
    </row>
    <row r="11352" spans="1:6" x14ac:dyDescent="0.35">
      <c r="A11352" t="s">
        <v>11431</v>
      </c>
      <c r="B11352">
        <v>2012</v>
      </c>
      <c r="C11352" t="s">
        <v>56</v>
      </c>
      <c r="D11352" t="s">
        <v>441</v>
      </c>
      <c r="E11352" t="s">
        <v>76</v>
      </c>
      <c r="F11352">
        <v>1</v>
      </c>
    </row>
    <row r="11353" spans="1:6" x14ac:dyDescent="0.35">
      <c r="A11353" t="s">
        <v>11432</v>
      </c>
      <c r="B11353">
        <v>2012</v>
      </c>
      <c r="C11353" t="s">
        <v>56</v>
      </c>
      <c r="D11353" t="s">
        <v>73</v>
      </c>
      <c r="E11353" t="s">
        <v>76</v>
      </c>
      <c r="F11353">
        <v>1</v>
      </c>
    </row>
    <row r="11354" spans="1:6" x14ac:dyDescent="0.35">
      <c r="A11354" t="s">
        <v>11433</v>
      </c>
      <c r="B11354">
        <v>2012</v>
      </c>
      <c r="C11354" t="s">
        <v>56</v>
      </c>
      <c r="D11354" t="s">
        <v>73</v>
      </c>
      <c r="E11354" t="s">
        <v>76</v>
      </c>
      <c r="F11354">
        <v>1</v>
      </c>
    </row>
    <row r="11355" spans="1:6" x14ac:dyDescent="0.35">
      <c r="A11355" t="s">
        <v>11434</v>
      </c>
      <c r="B11355">
        <v>2012</v>
      </c>
      <c r="C11355" t="s">
        <v>56</v>
      </c>
      <c r="D11355" t="s">
        <v>73</v>
      </c>
      <c r="E11355" t="s">
        <v>76</v>
      </c>
      <c r="F11355">
        <v>1</v>
      </c>
    </row>
    <row r="11356" spans="1:6" x14ac:dyDescent="0.35">
      <c r="A11356" t="s">
        <v>11435</v>
      </c>
      <c r="B11356">
        <v>2012</v>
      </c>
      <c r="C11356" t="s">
        <v>56</v>
      </c>
      <c r="D11356" t="s">
        <v>73</v>
      </c>
      <c r="E11356" t="s">
        <v>76</v>
      </c>
      <c r="F11356">
        <v>1</v>
      </c>
    </row>
    <row r="11357" spans="1:6" x14ac:dyDescent="0.35">
      <c r="A11357" t="s">
        <v>11436</v>
      </c>
      <c r="B11357">
        <v>2012</v>
      </c>
      <c r="C11357" t="s">
        <v>54</v>
      </c>
      <c r="D11357" t="s">
        <v>73</v>
      </c>
      <c r="E11357" t="s">
        <v>76</v>
      </c>
      <c r="F11357">
        <v>1</v>
      </c>
    </row>
    <row r="11358" spans="1:6" x14ac:dyDescent="0.35">
      <c r="A11358" t="s">
        <v>11437</v>
      </c>
      <c r="B11358">
        <v>2012</v>
      </c>
      <c r="C11358" t="s">
        <v>55</v>
      </c>
      <c r="D11358" t="s">
        <v>73</v>
      </c>
      <c r="E11358" t="s">
        <v>406</v>
      </c>
      <c r="F11358">
        <v>1</v>
      </c>
    </row>
    <row r="11359" spans="1:6" x14ac:dyDescent="0.35">
      <c r="A11359" t="s">
        <v>11438</v>
      </c>
      <c r="B11359">
        <v>2012</v>
      </c>
      <c r="C11359" t="s">
        <v>55</v>
      </c>
      <c r="D11359" t="s">
        <v>441</v>
      </c>
      <c r="E11359" t="s">
        <v>406</v>
      </c>
      <c r="F11359">
        <v>1</v>
      </c>
    </row>
    <row r="11360" spans="1:6" x14ac:dyDescent="0.35">
      <c r="A11360" t="s">
        <v>11439</v>
      </c>
      <c r="B11360">
        <v>2012</v>
      </c>
      <c r="C11360" t="s">
        <v>56</v>
      </c>
      <c r="D11360" t="s">
        <v>441</v>
      </c>
      <c r="E11360" t="s">
        <v>406</v>
      </c>
      <c r="F11360">
        <v>1</v>
      </c>
    </row>
    <row r="11361" spans="1:6" x14ac:dyDescent="0.35">
      <c r="A11361" t="s">
        <v>11440</v>
      </c>
      <c r="B11361">
        <v>2012</v>
      </c>
      <c r="C11361" t="s">
        <v>56</v>
      </c>
      <c r="D11361" t="s">
        <v>441</v>
      </c>
      <c r="E11361" t="s">
        <v>406</v>
      </c>
      <c r="F11361">
        <v>1</v>
      </c>
    </row>
    <row r="11362" spans="1:6" x14ac:dyDescent="0.35">
      <c r="A11362" t="s">
        <v>11441</v>
      </c>
      <c r="B11362">
        <v>2012</v>
      </c>
      <c r="C11362" t="s">
        <v>56</v>
      </c>
      <c r="D11362" t="s">
        <v>117</v>
      </c>
      <c r="E11362" t="s">
        <v>406</v>
      </c>
      <c r="F11362">
        <v>1</v>
      </c>
    </row>
    <row r="11363" spans="1:6" x14ac:dyDescent="0.35">
      <c r="A11363" t="s">
        <v>11442</v>
      </c>
      <c r="B11363">
        <v>2012</v>
      </c>
      <c r="C11363" t="s">
        <v>56</v>
      </c>
      <c r="D11363" t="s">
        <v>117</v>
      </c>
      <c r="E11363" t="s">
        <v>406</v>
      </c>
      <c r="F11363">
        <v>1</v>
      </c>
    </row>
    <row r="11364" spans="1:6" x14ac:dyDescent="0.35">
      <c r="A11364" t="s">
        <v>11443</v>
      </c>
      <c r="B11364">
        <v>2012</v>
      </c>
      <c r="C11364" t="s">
        <v>56</v>
      </c>
      <c r="D11364" t="s">
        <v>441</v>
      </c>
      <c r="E11364" t="s">
        <v>406</v>
      </c>
      <c r="F11364">
        <v>1</v>
      </c>
    </row>
    <row r="11365" spans="1:6" x14ac:dyDescent="0.35">
      <c r="A11365" t="s">
        <v>11444</v>
      </c>
      <c r="B11365">
        <v>2012</v>
      </c>
      <c r="C11365" t="s">
        <v>56</v>
      </c>
      <c r="D11365" t="s">
        <v>441</v>
      </c>
      <c r="E11365" t="s">
        <v>406</v>
      </c>
      <c r="F11365">
        <v>1</v>
      </c>
    </row>
    <row r="11366" spans="1:6" x14ac:dyDescent="0.35">
      <c r="A11366" t="s">
        <v>11445</v>
      </c>
      <c r="B11366">
        <v>2012</v>
      </c>
      <c r="C11366" t="s">
        <v>56</v>
      </c>
      <c r="D11366" t="s">
        <v>441</v>
      </c>
      <c r="E11366" t="s">
        <v>406</v>
      </c>
      <c r="F11366">
        <v>1</v>
      </c>
    </row>
    <row r="11367" spans="1:6" x14ac:dyDescent="0.35">
      <c r="A11367" t="s">
        <v>11446</v>
      </c>
      <c r="B11367">
        <v>2013</v>
      </c>
      <c r="C11367" t="s">
        <v>54</v>
      </c>
      <c r="D11367" t="s">
        <v>73</v>
      </c>
      <c r="E11367" t="s">
        <v>270</v>
      </c>
      <c r="F11367">
        <v>1</v>
      </c>
    </row>
    <row r="11368" spans="1:6" x14ac:dyDescent="0.35">
      <c r="A11368" t="s">
        <v>11447</v>
      </c>
      <c r="B11368">
        <v>2013</v>
      </c>
      <c r="C11368" t="s">
        <v>55</v>
      </c>
      <c r="D11368" t="s">
        <v>73</v>
      </c>
      <c r="E11368" t="s">
        <v>270</v>
      </c>
      <c r="F11368">
        <v>1</v>
      </c>
    </row>
    <row r="11369" spans="1:6" x14ac:dyDescent="0.35">
      <c r="A11369" t="s">
        <v>11448</v>
      </c>
      <c r="B11369">
        <v>2013</v>
      </c>
      <c r="C11369" t="s">
        <v>55</v>
      </c>
      <c r="D11369" t="s">
        <v>441</v>
      </c>
      <c r="E11369" t="s">
        <v>270</v>
      </c>
      <c r="F11369">
        <v>1</v>
      </c>
    </row>
    <row r="11370" spans="1:6" x14ac:dyDescent="0.35">
      <c r="A11370" t="s">
        <v>11449</v>
      </c>
      <c r="B11370">
        <v>2013</v>
      </c>
      <c r="C11370" t="s">
        <v>55</v>
      </c>
      <c r="D11370" t="s">
        <v>441</v>
      </c>
      <c r="E11370" t="s">
        <v>270</v>
      </c>
      <c r="F11370">
        <v>1</v>
      </c>
    </row>
    <row r="11371" spans="1:6" x14ac:dyDescent="0.35">
      <c r="A11371" t="s">
        <v>11450</v>
      </c>
      <c r="B11371">
        <v>2013</v>
      </c>
      <c r="C11371" t="s">
        <v>56</v>
      </c>
      <c r="D11371" t="s">
        <v>73</v>
      </c>
      <c r="E11371" t="s">
        <v>270</v>
      </c>
      <c r="F11371">
        <v>1</v>
      </c>
    </row>
    <row r="11372" spans="1:6" x14ac:dyDescent="0.35">
      <c r="A11372" t="s">
        <v>11451</v>
      </c>
      <c r="B11372">
        <v>2013</v>
      </c>
      <c r="C11372" t="s">
        <v>56</v>
      </c>
      <c r="D11372" t="s">
        <v>73</v>
      </c>
      <c r="E11372" t="s">
        <v>270</v>
      </c>
      <c r="F11372">
        <v>1</v>
      </c>
    </row>
    <row r="11373" spans="1:6" x14ac:dyDescent="0.35">
      <c r="A11373" t="s">
        <v>11452</v>
      </c>
      <c r="B11373">
        <v>2013</v>
      </c>
      <c r="C11373" t="s">
        <v>56</v>
      </c>
      <c r="D11373" t="s">
        <v>441</v>
      </c>
      <c r="E11373" t="s">
        <v>270</v>
      </c>
      <c r="F11373">
        <v>1</v>
      </c>
    </row>
    <row r="11374" spans="1:6" x14ac:dyDescent="0.35">
      <c r="A11374" t="s">
        <v>11453</v>
      </c>
      <c r="B11374">
        <v>2013</v>
      </c>
      <c r="C11374" t="s">
        <v>56</v>
      </c>
      <c r="D11374" t="s">
        <v>73</v>
      </c>
      <c r="E11374" t="s">
        <v>270</v>
      </c>
      <c r="F11374">
        <v>1</v>
      </c>
    </row>
    <row r="11375" spans="1:6" x14ac:dyDescent="0.35">
      <c r="A11375" t="s">
        <v>11454</v>
      </c>
      <c r="B11375">
        <v>2013</v>
      </c>
      <c r="C11375" t="s">
        <v>56</v>
      </c>
      <c r="D11375" t="s">
        <v>73</v>
      </c>
      <c r="E11375" t="s">
        <v>270</v>
      </c>
      <c r="F11375">
        <v>1</v>
      </c>
    </row>
    <row r="11376" spans="1:6" x14ac:dyDescent="0.35">
      <c r="A11376" t="s">
        <v>11455</v>
      </c>
      <c r="B11376">
        <v>2013</v>
      </c>
      <c r="C11376" t="s">
        <v>55</v>
      </c>
      <c r="D11376" t="s">
        <v>73</v>
      </c>
      <c r="E11376" t="s">
        <v>270</v>
      </c>
      <c r="F11376">
        <v>1</v>
      </c>
    </row>
    <row r="11377" spans="1:6" x14ac:dyDescent="0.35">
      <c r="A11377" t="s">
        <v>11456</v>
      </c>
      <c r="B11377">
        <v>2013</v>
      </c>
      <c r="C11377" t="s">
        <v>56</v>
      </c>
      <c r="D11377" t="s">
        <v>441</v>
      </c>
      <c r="E11377" t="s">
        <v>270</v>
      </c>
      <c r="F11377">
        <v>1</v>
      </c>
    </row>
    <row r="11378" spans="1:6" x14ac:dyDescent="0.35">
      <c r="A11378" t="s">
        <v>11457</v>
      </c>
      <c r="B11378">
        <v>2013</v>
      </c>
      <c r="C11378" t="s">
        <v>55</v>
      </c>
      <c r="D11378" t="s">
        <v>441</v>
      </c>
      <c r="E11378" t="s">
        <v>270</v>
      </c>
      <c r="F11378">
        <v>1</v>
      </c>
    </row>
    <row r="11379" spans="1:6" x14ac:dyDescent="0.35">
      <c r="A11379" t="s">
        <v>11458</v>
      </c>
      <c r="B11379">
        <v>2013</v>
      </c>
      <c r="C11379" t="s">
        <v>56</v>
      </c>
      <c r="D11379" t="s">
        <v>441</v>
      </c>
      <c r="E11379" t="s">
        <v>74</v>
      </c>
      <c r="F11379">
        <v>1</v>
      </c>
    </row>
    <row r="11380" spans="1:6" x14ac:dyDescent="0.35">
      <c r="A11380" t="s">
        <v>11459</v>
      </c>
      <c r="B11380">
        <v>2013</v>
      </c>
      <c r="C11380" t="s">
        <v>56</v>
      </c>
      <c r="D11380" t="s">
        <v>441</v>
      </c>
      <c r="E11380" t="s">
        <v>74</v>
      </c>
      <c r="F11380">
        <v>1</v>
      </c>
    </row>
    <row r="11381" spans="1:6" x14ac:dyDescent="0.35">
      <c r="A11381" t="s">
        <v>11460</v>
      </c>
      <c r="B11381">
        <v>2013</v>
      </c>
      <c r="C11381" t="s">
        <v>56</v>
      </c>
      <c r="D11381" t="s">
        <v>441</v>
      </c>
      <c r="E11381" t="s">
        <v>74</v>
      </c>
      <c r="F11381">
        <v>1</v>
      </c>
    </row>
    <row r="11382" spans="1:6" x14ac:dyDescent="0.35">
      <c r="A11382" t="s">
        <v>11461</v>
      </c>
      <c r="B11382">
        <v>2013</v>
      </c>
      <c r="C11382" t="s">
        <v>56</v>
      </c>
      <c r="D11382" t="s">
        <v>441</v>
      </c>
      <c r="E11382" t="s">
        <v>74</v>
      </c>
      <c r="F11382">
        <v>1</v>
      </c>
    </row>
    <row r="11383" spans="1:6" x14ac:dyDescent="0.35">
      <c r="A11383" t="s">
        <v>11462</v>
      </c>
      <c r="B11383">
        <v>2013</v>
      </c>
      <c r="C11383" t="s">
        <v>56</v>
      </c>
      <c r="D11383" t="s">
        <v>441</v>
      </c>
      <c r="E11383" t="s">
        <v>74</v>
      </c>
      <c r="F11383">
        <v>1</v>
      </c>
    </row>
    <row r="11384" spans="1:6" x14ac:dyDescent="0.35">
      <c r="A11384" t="s">
        <v>11463</v>
      </c>
      <c r="B11384">
        <v>2013</v>
      </c>
      <c r="C11384" t="s">
        <v>54</v>
      </c>
      <c r="D11384" t="s">
        <v>73</v>
      </c>
      <c r="E11384" t="s">
        <v>74</v>
      </c>
      <c r="F11384">
        <v>1</v>
      </c>
    </row>
    <row r="11385" spans="1:6" x14ac:dyDescent="0.35">
      <c r="A11385" t="s">
        <v>11464</v>
      </c>
      <c r="B11385">
        <v>2013</v>
      </c>
      <c r="C11385" t="s">
        <v>54</v>
      </c>
      <c r="D11385" t="s">
        <v>73</v>
      </c>
      <c r="E11385" t="s">
        <v>74</v>
      </c>
      <c r="F11385">
        <v>1</v>
      </c>
    </row>
    <row r="11386" spans="1:6" x14ac:dyDescent="0.35">
      <c r="A11386" t="s">
        <v>11465</v>
      </c>
      <c r="B11386">
        <v>2013</v>
      </c>
      <c r="C11386" t="s">
        <v>54</v>
      </c>
      <c r="D11386" t="s">
        <v>73</v>
      </c>
      <c r="E11386" t="s">
        <v>74</v>
      </c>
      <c r="F11386">
        <v>1</v>
      </c>
    </row>
    <row r="11387" spans="1:6" x14ac:dyDescent="0.35">
      <c r="A11387" t="s">
        <v>11466</v>
      </c>
      <c r="B11387">
        <v>2013</v>
      </c>
      <c r="C11387" t="s">
        <v>54</v>
      </c>
      <c r="D11387" t="s">
        <v>73</v>
      </c>
      <c r="E11387" t="s">
        <v>74</v>
      </c>
      <c r="F11387">
        <v>1</v>
      </c>
    </row>
    <row r="11388" spans="1:6" x14ac:dyDescent="0.35">
      <c r="A11388" t="s">
        <v>11467</v>
      </c>
      <c r="B11388">
        <v>2013</v>
      </c>
      <c r="C11388" t="s">
        <v>56</v>
      </c>
      <c r="D11388" t="s">
        <v>117</v>
      </c>
      <c r="E11388" t="s">
        <v>406</v>
      </c>
      <c r="F11388">
        <v>1</v>
      </c>
    </row>
    <row r="11389" spans="1:6" x14ac:dyDescent="0.35">
      <c r="A11389" t="s">
        <v>11468</v>
      </c>
      <c r="B11389">
        <v>2013</v>
      </c>
      <c r="C11389" t="s">
        <v>56</v>
      </c>
      <c r="D11389" t="s">
        <v>73</v>
      </c>
      <c r="E11389" t="s">
        <v>74</v>
      </c>
      <c r="F11389">
        <v>1</v>
      </c>
    </row>
    <row r="11390" spans="1:6" x14ac:dyDescent="0.35">
      <c r="A11390" t="s">
        <v>11469</v>
      </c>
      <c r="B11390">
        <v>2013</v>
      </c>
      <c r="C11390" t="s">
        <v>56</v>
      </c>
      <c r="D11390" t="s">
        <v>441</v>
      </c>
      <c r="E11390" t="s">
        <v>74</v>
      </c>
      <c r="F11390">
        <v>1</v>
      </c>
    </row>
    <row r="11391" spans="1:6" x14ac:dyDescent="0.35">
      <c r="A11391" t="s">
        <v>11470</v>
      </c>
      <c r="B11391">
        <v>2013</v>
      </c>
      <c r="C11391" t="s">
        <v>56</v>
      </c>
      <c r="D11391" t="s">
        <v>73</v>
      </c>
      <c r="E11391" t="s">
        <v>74</v>
      </c>
      <c r="F11391">
        <v>1</v>
      </c>
    </row>
    <row r="11392" spans="1:6" x14ac:dyDescent="0.35">
      <c r="A11392" t="s">
        <v>11471</v>
      </c>
      <c r="B11392">
        <v>2013</v>
      </c>
      <c r="C11392" t="s">
        <v>56</v>
      </c>
      <c r="D11392" t="s">
        <v>441</v>
      </c>
      <c r="E11392" t="s">
        <v>74</v>
      </c>
      <c r="F11392">
        <v>1</v>
      </c>
    </row>
    <row r="11393" spans="1:6" x14ac:dyDescent="0.35">
      <c r="A11393" t="s">
        <v>11472</v>
      </c>
      <c r="B11393">
        <v>2013</v>
      </c>
      <c r="C11393" t="s">
        <v>55</v>
      </c>
      <c r="D11393" t="s">
        <v>73</v>
      </c>
      <c r="E11393" t="s">
        <v>406</v>
      </c>
      <c r="F11393">
        <v>1</v>
      </c>
    </row>
    <row r="11394" spans="1:6" x14ac:dyDescent="0.35">
      <c r="A11394" t="s">
        <v>11473</v>
      </c>
      <c r="B11394">
        <v>2013</v>
      </c>
      <c r="C11394" t="s">
        <v>55</v>
      </c>
      <c r="D11394" t="s">
        <v>117</v>
      </c>
      <c r="E11394" t="s">
        <v>406</v>
      </c>
      <c r="F11394">
        <v>0</v>
      </c>
    </row>
    <row r="11395" spans="1:6" x14ac:dyDescent="0.35">
      <c r="A11395" t="s">
        <v>11474</v>
      </c>
      <c r="B11395">
        <v>2013</v>
      </c>
      <c r="C11395" t="s">
        <v>56</v>
      </c>
      <c r="D11395" t="s">
        <v>441</v>
      </c>
      <c r="E11395" t="s">
        <v>406</v>
      </c>
      <c r="F11395">
        <v>1</v>
      </c>
    </row>
    <row r="11396" spans="1:6" x14ac:dyDescent="0.35">
      <c r="A11396" t="s">
        <v>11475</v>
      </c>
      <c r="B11396">
        <v>2013</v>
      </c>
      <c r="C11396" t="s">
        <v>56</v>
      </c>
      <c r="D11396" t="s">
        <v>441</v>
      </c>
      <c r="E11396" t="s">
        <v>74</v>
      </c>
      <c r="F11396">
        <v>1</v>
      </c>
    </row>
    <row r="11397" spans="1:6" x14ac:dyDescent="0.35">
      <c r="A11397" t="s">
        <v>11476</v>
      </c>
      <c r="B11397">
        <v>2013</v>
      </c>
      <c r="C11397" t="s">
        <v>56</v>
      </c>
      <c r="D11397" t="s">
        <v>117</v>
      </c>
      <c r="E11397" t="s">
        <v>74</v>
      </c>
      <c r="F11397">
        <v>1</v>
      </c>
    </row>
    <row r="11398" spans="1:6" x14ac:dyDescent="0.35">
      <c r="A11398" t="s">
        <v>11477</v>
      </c>
      <c r="B11398">
        <v>2013</v>
      </c>
      <c r="C11398" t="s">
        <v>56</v>
      </c>
      <c r="D11398" t="s">
        <v>441</v>
      </c>
      <c r="E11398" t="s">
        <v>74</v>
      </c>
      <c r="F11398">
        <v>1</v>
      </c>
    </row>
    <row r="11399" spans="1:6" x14ac:dyDescent="0.35">
      <c r="A11399" t="s">
        <v>11478</v>
      </c>
      <c r="B11399">
        <v>2013</v>
      </c>
      <c r="C11399" t="s">
        <v>56</v>
      </c>
      <c r="D11399" t="s">
        <v>441</v>
      </c>
      <c r="E11399" t="s">
        <v>74</v>
      </c>
      <c r="F11399">
        <v>1</v>
      </c>
    </row>
    <row r="11400" spans="1:6" x14ac:dyDescent="0.35">
      <c r="A11400" t="s">
        <v>11479</v>
      </c>
      <c r="B11400">
        <v>2013</v>
      </c>
      <c r="C11400" t="s">
        <v>56</v>
      </c>
      <c r="D11400" t="s">
        <v>441</v>
      </c>
      <c r="E11400" t="s">
        <v>74</v>
      </c>
      <c r="F11400">
        <v>1</v>
      </c>
    </row>
    <row r="11401" spans="1:6" x14ac:dyDescent="0.35">
      <c r="A11401" t="s">
        <v>11480</v>
      </c>
      <c r="B11401">
        <v>2013</v>
      </c>
      <c r="C11401" t="s">
        <v>55</v>
      </c>
      <c r="D11401" t="s">
        <v>73</v>
      </c>
      <c r="E11401" t="s">
        <v>74</v>
      </c>
      <c r="F11401">
        <v>1</v>
      </c>
    </row>
    <row r="11402" spans="1:6" x14ac:dyDescent="0.35">
      <c r="A11402" t="s">
        <v>11481</v>
      </c>
      <c r="B11402">
        <v>2013</v>
      </c>
      <c r="C11402" t="s">
        <v>55</v>
      </c>
      <c r="D11402" t="s">
        <v>117</v>
      </c>
      <c r="E11402" t="s">
        <v>74</v>
      </c>
      <c r="F11402">
        <v>0</v>
      </c>
    </row>
    <row r="11403" spans="1:6" x14ac:dyDescent="0.35">
      <c r="A11403" t="s">
        <v>11482</v>
      </c>
      <c r="B11403">
        <v>2013</v>
      </c>
      <c r="C11403" t="s">
        <v>56</v>
      </c>
      <c r="D11403" t="s">
        <v>73</v>
      </c>
      <c r="E11403" t="s">
        <v>74</v>
      </c>
      <c r="F11403">
        <v>1</v>
      </c>
    </row>
    <row r="11404" spans="1:6" x14ac:dyDescent="0.35">
      <c r="A11404" t="s">
        <v>11483</v>
      </c>
      <c r="B11404">
        <v>2013</v>
      </c>
      <c r="C11404" t="s">
        <v>54</v>
      </c>
      <c r="D11404" t="s">
        <v>73</v>
      </c>
      <c r="E11404" t="s">
        <v>74</v>
      </c>
      <c r="F11404">
        <v>1</v>
      </c>
    </row>
    <row r="11405" spans="1:6" x14ac:dyDescent="0.35">
      <c r="A11405" t="s">
        <v>11484</v>
      </c>
      <c r="B11405">
        <v>2013</v>
      </c>
      <c r="C11405" t="s">
        <v>56</v>
      </c>
      <c r="D11405" t="s">
        <v>117</v>
      </c>
      <c r="E11405" t="s">
        <v>74</v>
      </c>
      <c r="F11405">
        <v>1</v>
      </c>
    </row>
    <row r="11406" spans="1:6" x14ac:dyDescent="0.35">
      <c r="A11406" t="s">
        <v>11485</v>
      </c>
      <c r="B11406">
        <v>2013</v>
      </c>
      <c r="C11406" t="s">
        <v>56</v>
      </c>
      <c r="D11406" t="s">
        <v>441</v>
      </c>
      <c r="E11406" t="s">
        <v>74</v>
      </c>
      <c r="F11406">
        <v>1</v>
      </c>
    </row>
    <row r="11407" spans="1:6" x14ac:dyDescent="0.35">
      <c r="A11407" t="s">
        <v>11486</v>
      </c>
      <c r="B11407">
        <v>2013</v>
      </c>
      <c r="C11407" t="s">
        <v>56</v>
      </c>
      <c r="D11407" t="s">
        <v>73</v>
      </c>
      <c r="E11407" t="s">
        <v>74</v>
      </c>
      <c r="F11407">
        <v>1</v>
      </c>
    </row>
    <row r="11408" spans="1:6" x14ac:dyDescent="0.35">
      <c r="A11408" t="s">
        <v>11487</v>
      </c>
      <c r="B11408">
        <v>2013</v>
      </c>
      <c r="C11408" t="s">
        <v>56</v>
      </c>
      <c r="D11408" t="s">
        <v>73</v>
      </c>
      <c r="E11408" t="s">
        <v>74</v>
      </c>
      <c r="F11408">
        <v>1</v>
      </c>
    </row>
    <row r="11409" spans="1:6" x14ac:dyDescent="0.35">
      <c r="A11409" t="s">
        <v>11488</v>
      </c>
      <c r="B11409">
        <v>2013</v>
      </c>
      <c r="C11409" t="s">
        <v>56</v>
      </c>
      <c r="D11409" t="s">
        <v>117</v>
      </c>
      <c r="E11409" t="s">
        <v>74</v>
      </c>
      <c r="F11409">
        <v>1</v>
      </c>
    </row>
    <row r="11410" spans="1:6" x14ac:dyDescent="0.35">
      <c r="A11410" t="s">
        <v>11489</v>
      </c>
      <c r="B11410">
        <v>2013</v>
      </c>
      <c r="C11410" t="s">
        <v>55</v>
      </c>
      <c r="D11410" t="s">
        <v>73</v>
      </c>
      <c r="E11410" t="s">
        <v>484</v>
      </c>
      <c r="F11410">
        <v>1</v>
      </c>
    </row>
    <row r="11411" spans="1:6" x14ac:dyDescent="0.35">
      <c r="A11411" t="s">
        <v>11490</v>
      </c>
      <c r="B11411">
        <v>2013</v>
      </c>
      <c r="C11411" t="s">
        <v>54</v>
      </c>
      <c r="D11411" t="s">
        <v>73</v>
      </c>
      <c r="E11411" t="s">
        <v>484</v>
      </c>
      <c r="F11411">
        <v>1</v>
      </c>
    </row>
    <row r="11412" spans="1:6" x14ac:dyDescent="0.35">
      <c r="A11412" t="s">
        <v>11491</v>
      </c>
      <c r="B11412">
        <v>2013</v>
      </c>
      <c r="C11412" t="s">
        <v>56</v>
      </c>
      <c r="D11412" t="s">
        <v>117</v>
      </c>
      <c r="E11412" t="s">
        <v>484</v>
      </c>
      <c r="F11412">
        <v>1</v>
      </c>
    </row>
    <row r="11413" spans="1:6" x14ac:dyDescent="0.35">
      <c r="A11413" t="s">
        <v>11492</v>
      </c>
      <c r="B11413">
        <v>2013</v>
      </c>
      <c r="C11413" t="s">
        <v>56</v>
      </c>
      <c r="D11413" t="s">
        <v>73</v>
      </c>
      <c r="E11413" t="s">
        <v>484</v>
      </c>
      <c r="F11413">
        <v>1</v>
      </c>
    </row>
    <row r="11414" spans="1:6" x14ac:dyDescent="0.35">
      <c r="A11414" t="s">
        <v>11493</v>
      </c>
      <c r="B11414">
        <v>2013</v>
      </c>
      <c r="C11414" t="s">
        <v>56</v>
      </c>
      <c r="D11414" t="s">
        <v>117</v>
      </c>
      <c r="E11414" t="s">
        <v>484</v>
      </c>
      <c r="F11414">
        <v>1</v>
      </c>
    </row>
    <row r="11415" spans="1:6" x14ac:dyDescent="0.35">
      <c r="A11415" t="s">
        <v>11494</v>
      </c>
      <c r="B11415">
        <v>2013</v>
      </c>
      <c r="C11415" t="s">
        <v>56</v>
      </c>
      <c r="D11415" t="s">
        <v>441</v>
      </c>
      <c r="E11415" t="s">
        <v>484</v>
      </c>
      <c r="F11415">
        <v>1</v>
      </c>
    </row>
    <row r="11416" spans="1:6" x14ac:dyDescent="0.35">
      <c r="A11416" t="s">
        <v>11495</v>
      </c>
      <c r="B11416">
        <v>2013</v>
      </c>
      <c r="C11416" t="s">
        <v>56</v>
      </c>
      <c r="D11416" t="s">
        <v>117</v>
      </c>
      <c r="E11416" t="s">
        <v>484</v>
      </c>
      <c r="F11416">
        <v>1</v>
      </c>
    </row>
    <row r="11417" spans="1:6" x14ac:dyDescent="0.35">
      <c r="A11417" t="s">
        <v>11496</v>
      </c>
      <c r="B11417">
        <v>2013</v>
      </c>
      <c r="C11417" t="s">
        <v>56</v>
      </c>
      <c r="D11417" t="s">
        <v>441</v>
      </c>
      <c r="E11417" t="s">
        <v>484</v>
      </c>
      <c r="F11417">
        <v>1</v>
      </c>
    </row>
    <row r="11418" spans="1:6" x14ac:dyDescent="0.35">
      <c r="A11418" t="s">
        <v>11497</v>
      </c>
      <c r="B11418">
        <v>2013</v>
      </c>
      <c r="C11418" t="s">
        <v>56</v>
      </c>
      <c r="D11418" t="s">
        <v>73</v>
      </c>
      <c r="E11418" t="s">
        <v>484</v>
      </c>
      <c r="F11418">
        <v>1</v>
      </c>
    </row>
    <row r="11419" spans="1:6" x14ac:dyDescent="0.35">
      <c r="A11419" t="s">
        <v>11498</v>
      </c>
      <c r="B11419">
        <v>2013</v>
      </c>
      <c r="C11419" t="s">
        <v>56</v>
      </c>
      <c r="D11419" t="s">
        <v>73</v>
      </c>
      <c r="E11419" t="s">
        <v>484</v>
      </c>
      <c r="F11419">
        <v>1</v>
      </c>
    </row>
    <row r="11420" spans="1:6" x14ac:dyDescent="0.35">
      <c r="A11420" t="s">
        <v>11499</v>
      </c>
      <c r="B11420">
        <v>2013</v>
      </c>
      <c r="C11420" t="s">
        <v>56</v>
      </c>
      <c r="D11420" t="s">
        <v>73</v>
      </c>
      <c r="E11420" t="s">
        <v>484</v>
      </c>
      <c r="F11420">
        <v>1</v>
      </c>
    </row>
    <row r="11421" spans="1:6" x14ac:dyDescent="0.35">
      <c r="A11421" t="s">
        <v>11500</v>
      </c>
      <c r="B11421">
        <v>2013</v>
      </c>
      <c r="C11421" t="s">
        <v>56</v>
      </c>
      <c r="D11421" t="s">
        <v>73</v>
      </c>
      <c r="E11421" t="s">
        <v>484</v>
      </c>
      <c r="F11421">
        <v>1</v>
      </c>
    </row>
    <row r="11422" spans="1:6" x14ac:dyDescent="0.35">
      <c r="A11422" t="s">
        <v>11501</v>
      </c>
      <c r="B11422">
        <v>2013</v>
      </c>
      <c r="C11422" t="s">
        <v>56</v>
      </c>
      <c r="D11422" t="s">
        <v>73</v>
      </c>
      <c r="E11422" t="s">
        <v>484</v>
      </c>
      <c r="F11422">
        <v>1</v>
      </c>
    </row>
    <row r="11423" spans="1:6" x14ac:dyDescent="0.35">
      <c r="A11423" t="s">
        <v>11502</v>
      </c>
      <c r="B11423">
        <v>2013</v>
      </c>
      <c r="C11423" t="s">
        <v>55</v>
      </c>
      <c r="D11423" t="s">
        <v>73</v>
      </c>
      <c r="E11423" t="s">
        <v>484</v>
      </c>
      <c r="F11423">
        <v>1</v>
      </c>
    </row>
    <row r="11424" spans="1:6" x14ac:dyDescent="0.35">
      <c r="A11424" t="s">
        <v>11503</v>
      </c>
      <c r="B11424">
        <v>2013</v>
      </c>
      <c r="C11424" t="s">
        <v>55</v>
      </c>
      <c r="D11424" t="s">
        <v>73</v>
      </c>
      <c r="E11424" t="s">
        <v>484</v>
      </c>
      <c r="F11424">
        <v>1</v>
      </c>
    </row>
    <row r="11425" spans="1:6" x14ac:dyDescent="0.35">
      <c r="A11425" t="s">
        <v>11504</v>
      </c>
      <c r="B11425">
        <v>2013</v>
      </c>
      <c r="C11425" t="s">
        <v>55</v>
      </c>
      <c r="D11425" t="s">
        <v>441</v>
      </c>
      <c r="E11425" t="s">
        <v>484</v>
      </c>
      <c r="F11425">
        <v>1</v>
      </c>
    </row>
    <row r="11426" spans="1:6" x14ac:dyDescent="0.35">
      <c r="A11426" t="s">
        <v>11505</v>
      </c>
      <c r="B11426">
        <v>2013</v>
      </c>
      <c r="C11426" t="s">
        <v>55</v>
      </c>
      <c r="D11426" t="s">
        <v>73</v>
      </c>
      <c r="E11426" t="s">
        <v>484</v>
      </c>
      <c r="F11426">
        <v>1</v>
      </c>
    </row>
    <row r="11427" spans="1:6" x14ac:dyDescent="0.35">
      <c r="A11427" t="s">
        <v>11506</v>
      </c>
      <c r="B11427">
        <v>2013</v>
      </c>
      <c r="C11427" t="s">
        <v>56</v>
      </c>
      <c r="D11427" t="s">
        <v>117</v>
      </c>
      <c r="E11427" t="s">
        <v>74</v>
      </c>
      <c r="F11427">
        <v>1</v>
      </c>
    </row>
    <row r="11428" spans="1:6" x14ac:dyDescent="0.35">
      <c r="A11428" t="s">
        <v>11507</v>
      </c>
      <c r="B11428">
        <v>2013</v>
      </c>
      <c r="C11428" t="s">
        <v>55</v>
      </c>
      <c r="D11428" t="s">
        <v>73</v>
      </c>
      <c r="E11428" t="s">
        <v>74</v>
      </c>
      <c r="F11428">
        <v>1</v>
      </c>
    </row>
    <row r="11429" spans="1:6" x14ac:dyDescent="0.35">
      <c r="A11429" t="s">
        <v>11508</v>
      </c>
      <c r="B11429">
        <v>2013</v>
      </c>
      <c r="C11429" t="s">
        <v>55</v>
      </c>
      <c r="D11429" t="s">
        <v>73</v>
      </c>
      <c r="E11429" t="s">
        <v>74</v>
      </c>
      <c r="F11429">
        <v>1</v>
      </c>
    </row>
    <row r="11430" spans="1:6" x14ac:dyDescent="0.35">
      <c r="A11430" t="s">
        <v>11509</v>
      </c>
      <c r="B11430">
        <v>2013</v>
      </c>
      <c r="C11430" t="s">
        <v>56</v>
      </c>
      <c r="D11430" t="s">
        <v>441</v>
      </c>
      <c r="E11430" t="s">
        <v>74</v>
      </c>
      <c r="F11430">
        <v>1</v>
      </c>
    </row>
    <row r="11431" spans="1:6" x14ac:dyDescent="0.35">
      <c r="A11431" t="s">
        <v>11510</v>
      </c>
      <c r="B11431">
        <v>2013</v>
      </c>
      <c r="C11431" t="s">
        <v>56</v>
      </c>
      <c r="D11431" t="s">
        <v>441</v>
      </c>
      <c r="E11431" t="s">
        <v>74</v>
      </c>
      <c r="F11431">
        <v>1</v>
      </c>
    </row>
    <row r="11432" spans="1:6" x14ac:dyDescent="0.35">
      <c r="A11432" t="s">
        <v>11511</v>
      </c>
      <c r="B11432">
        <v>2013</v>
      </c>
      <c r="C11432" t="s">
        <v>56</v>
      </c>
      <c r="D11432" t="s">
        <v>441</v>
      </c>
      <c r="E11432" t="s">
        <v>74</v>
      </c>
      <c r="F11432">
        <v>1</v>
      </c>
    </row>
    <row r="11433" spans="1:6" x14ac:dyDescent="0.35">
      <c r="A11433" t="s">
        <v>11512</v>
      </c>
      <c r="B11433">
        <v>2013</v>
      </c>
      <c r="C11433" t="s">
        <v>56</v>
      </c>
      <c r="D11433" t="s">
        <v>73</v>
      </c>
      <c r="E11433" t="s">
        <v>74</v>
      </c>
      <c r="F11433">
        <v>1</v>
      </c>
    </row>
    <row r="11434" spans="1:6" x14ac:dyDescent="0.35">
      <c r="A11434" t="s">
        <v>11513</v>
      </c>
      <c r="B11434">
        <v>2013</v>
      </c>
      <c r="C11434" t="s">
        <v>56</v>
      </c>
      <c r="D11434" t="s">
        <v>441</v>
      </c>
      <c r="E11434" t="s">
        <v>74</v>
      </c>
      <c r="F11434">
        <v>1</v>
      </c>
    </row>
    <row r="11435" spans="1:6" x14ac:dyDescent="0.35">
      <c r="A11435" t="s">
        <v>11514</v>
      </c>
      <c r="B11435">
        <v>2013</v>
      </c>
      <c r="C11435" t="s">
        <v>56</v>
      </c>
      <c r="D11435" t="s">
        <v>441</v>
      </c>
      <c r="E11435" t="s">
        <v>74</v>
      </c>
      <c r="F11435">
        <v>1</v>
      </c>
    </row>
    <row r="11436" spans="1:6" x14ac:dyDescent="0.35">
      <c r="A11436" t="s">
        <v>11515</v>
      </c>
      <c r="B11436">
        <v>2013</v>
      </c>
      <c r="C11436" t="s">
        <v>56</v>
      </c>
      <c r="D11436" t="s">
        <v>441</v>
      </c>
      <c r="E11436" t="s">
        <v>74</v>
      </c>
      <c r="F11436">
        <v>1</v>
      </c>
    </row>
    <row r="11437" spans="1:6" x14ac:dyDescent="0.35">
      <c r="A11437" t="s">
        <v>11516</v>
      </c>
      <c r="B11437">
        <v>2013</v>
      </c>
      <c r="C11437" t="s">
        <v>56</v>
      </c>
      <c r="D11437" t="s">
        <v>441</v>
      </c>
      <c r="E11437" t="s">
        <v>74</v>
      </c>
      <c r="F11437">
        <v>1</v>
      </c>
    </row>
    <row r="11438" spans="1:6" x14ac:dyDescent="0.35">
      <c r="A11438" t="s">
        <v>11517</v>
      </c>
      <c r="B11438">
        <v>2013</v>
      </c>
      <c r="C11438" t="s">
        <v>56</v>
      </c>
      <c r="D11438" t="s">
        <v>441</v>
      </c>
      <c r="E11438" t="s">
        <v>74</v>
      </c>
      <c r="F11438">
        <v>1</v>
      </c>
    </row>
    <row r="11439" spans="1:6" x14ac:dyDescent="0.35">
      <c r="A11439" t="s">
        <v>11518</v>
      </c>
      <c r="B11439">
        <v>2013</v>
      </c>
      <c r="C11439" t="s">
        <v>56</v>
      </c>
      <c r="D11439" t="s">
        <v>73</v>
      </c>
      <c r="E11439" t="s">
        <v>74</v>
      </c>
      <c r="F11439">
        <v>1</v>
      </c>
    </row>
    <row r="11440" spans="1:6" x14ac:dyDescent="0.35">
      <c r="A11440" t="s">
        <v>11519</v>
      </c>
      <c r="B11440">
        <v>2013</v>
      </c>
      <c r="C11440" t="s">
        <v>56</v>
      </c>
      <c r="D11440" t="s">
        <v>117</v>
      </c>
      <c r="E11440" t="s">
        <v>74</v>
      </c>
      <c r="F11440">
        <v>1</v>
      </c>
    </row>
    <row r="11441" spans="1:6" x14ac:dyDescent="0.35">
      <c r="A11441" t="s">
        <v>11520</v>
      </c>
      <c r="B11441">
        <v>2013</v>
      </c>
      <c r="C11441" t="s">
        <v>56</v>
      </c>
      <c r="D11441" t="s">
        <v>73</v>
      </c>
      <c r="E11441" t="s">
        <v>74</v>
      </c>
      <c r="F11441">
        <v>1</v>
      </c>
    </row>
    <row r="11442" spans="1:6" x14ac:dyDescent="0.35">
      <c r="A11442" t="s">
        <v>11521</v>
      </c>
      <c r="B11442">
        <v>2013</v>
      </c>
      <c r="C11442" t="s">
        <v>56</v>
      </c>
      <c r="D11442" t="s">
        <v>441</v>
      </c>
      <c r="E11442" t="s">
        <v>74</v>
      </c>
      <c r="F11442">
        <v>1</v>
      </c>
    </row>
    <row r="11443" spans="1:6" x14ac:dyDescent="0.35">
      <c r="A11443" t="s">
        <v>11522</v>
      </c>
      <c r="B11443">
        <v>2013</v>
      </c>
      <c r="C11443" t="s">
        <v>56</v>
      </c>
      <c r="D11443" t="s">
        <v>117</v>
      </c>
      <c r="E11443" t="s">
        <v>74</v>
      </c>
      <c r="F11443">
        <v>1</v>
      </c>
    </row>
    <row r="11444" spans="1:6" x14ac:dyDescent="0.35">
      <c r="A11444" t="s">
        <v>11523</v>
      </c>
      <c r="B11444">
        <v>2013</v>
      </c>
      <c r="C11444" t="s">
        <v>56</v>
      </c>
      <c r="D11444" t="s">
        <v>117</v>
      </c>
      <c r="E11444" t="s">
        <v>74</v>
      </c>
      <c r="F11444">
        <v>1</v>
      </c>
    </row>
    <row r="11445" spans="1:6" x14ac:dyDescent="0.35">
      <c r="A11445" t="s">
        <v>11524</v>
      </c>
      <c r="B11445">
        <v>2013</v>
      </c>
      <c r="C11445" t="s">
        <v>56</v>
      </c>
      <c r="D11445" t="s">
        <v>441</v>
      </c>
      <c r="E11445" t="s">
        <v>74</v>
      </c>
      <c r="F11445">
        <v>1</v>
      </c>
    </row>
    <row r="11446" spans="1:6" x14ac:dyDescent="0.35">
      <c r="A11446" t="s">
        <v>11525</v>
      </c>
      <c r="B11446">
        <v>2013</v>
      </c>
      <c r="C11446" t="s">
        <v>56</v>
      </c>
      <c r="D11446" t="s">
        <v>441</v>
      </c>
      <c r="E11446" t="s">
        <v>74</v>
      </c>
      <c r="F11446">
        <v>1</v>
      </c>
    </row>
    <row r="11447" spans="1:6" x14ac:dyDescent="0.35">
      <c r="A11447" t="s">
        <v>11526</v>
      </c>
      <c r="B11447">
        <v>2013</v>
      </c>
      <c r="C11447" t="s">
        <v>54</v>
      </c>
      <c r="D11447" t="s">
        <v>73</v>
      </c>
      <c r="E11447" t="s">
        <v>74</v>
      </c>
      <c r="F11447">
        <v>1</v>
      </c>
    </row>
    <row r="11448" spans="1:6" x14ac:dyDescent="0.35">
      <c r="A11448" t="s">
        <v>11527</v>
      </c>
      <c r="B11448">
        <v>2013</v>
      </c>
      <c r="C11448" t="s">
        <v>56</v>
      </c>
      <c r="D11448" t="s">
        <v>73</v>
      </c>
      <c r="E11448" t="s">
        <v>74</v>
      </c>
      <c r="F11448">
        <v>1</v>
      </c>
    </row>
    <row r="11449" spans="1:6" x14ac:dyDescent="0.35">
      <c r="A11449" t="s">
        <v>11528</v>
      </c>
      <c r="B11449">
        <v>2013</v>
      </c>
      <c r="C11449" t="s">
        <v>56</v>
      </c>
      <c r="D11449" t="s">
        <v>73</v>
      </c>
      <c r="E11449" t="s">
        <v>406</v>
      </c>
      <c r="F11449">
        <v>1</v>
      </c>
    </row>
    <row r="11450" spans="1:6" x14ac:dyDescent="0.35">
      <c r="A11450" t="s">
        <v>11529</v>
      </c>
      <c r="B11450">
        <v>2013</v>
      </c>
      <c r="C11450" t="s">
        <v>56</v>
      </c>
      <c r="D11450" t="s">
        <v>73</v>
      </c>
      <c r="E11450" t="s">
        <v>406</v>
      </c>
      <c r="F11450">
        <v>1</v>
      </c>
    </row>
    <row r="11451" spans="1:6" x14ac:dyDescent="0.35">
      <c r="A11451" t="s">
        <v>11530</v>
      </c>
      <c r="B11451">
        <v>2013</v>
      </c>
      <c r="C11451" t="s">
        <v>56</v>
      </c>
      <c r="D11451" t="s">
        <v>73</v>
      </c>
      <c r="E11451" t="s">
        <v>406</v>
      </c>
      <c r="F11451">
        <v>1</v>
      </c>
    </row>
    <row r="11452" spans="1:6" x14ac:dyDescent="0.35">
      <c r="A11452" t="s">
        <v>11531</v>
      </c>
      <c r="B11452">
        <v>2013</v>
      </c>
      <c r="C11452" t="s">
        <v>56</v>
      </c>
      <c r="D11452" t="s">
        <v>73</v>
      </c>
      <c r="E11452" t="s">
        <v>406</v>
      </c>
      <c r="F11452">
        <v>1</v>
      </c>
    </row>
    <row r="11453" spans="1:6" x14ac:dyDescent="0.35">
      <c r="A11453" t="s">
        <v>11532</v>
      </c>
      <c r="B11453">
        <v>2013</v>
      </c>
      <c r="C11453" t="s">
        <v>54</v>
      </c>
      <c r="D11453" t="s">
        <v>73</v>
      </c>
      <c r="E11453" t="s">
        <v>406</v>
      </c>
      <c r="F11453">
        <v>1</v>
      </c>
    </row>
    <row r="11454" spans="1:6" x14ac:dyDescent="0.35">
      <c r="A11454" t="s">
        <v>11533</v>
      </c>
      <c r="B11454">
        <v>2013</v>
      </c>
      <c r="C11454" t="s">
        <v>56</v>
      </c>
      <c r="D11454" t="s">
        <v>441</v>
      </c>
      <c r="E11454" t="s">
        <v>406</v>
      </c>
      <c r="F11454">
        <v>1</v>
      </c>
    </row>
    <row r="11455" spans="1:6" x14ac:dyDescent="0.35">
      <c r="A11455" t="s">
        <v>11534</v>
      </c>
      <c r="B11455">
        <v>2013</v>
      </c>
      <c r="C11455" t="s">
        <v>56</v>
      </c>
      <c r="D11455" t="s">
        <v>117</v>
      </c>
      <c r="E11455" t="s">
        <v>406</v>
      </c>
      <c r="F11455">
        <v>1</v>
      </c>
    </row>
    <row r="11456" spans="1:6" x14ac:dyDescent="0.35">
      <c r="A11456" t="s">
        <v>11535</v>
      </c>
      <c r="B11456">
        <v>2013</v>
      </c>
      <c r="C11456" t="s">
        <v>55</v>
      </c>
      <c r="D11456" t="s">
        <v>73</v>
      </c>
      <c r="E11456" t="s">
        <v>406</v>
      </c>
      <c r="F11456">
        <v>1</v>
      </c>
    </row>
    <row r="11457" spans="1:6" x14ac:dyDescent="0.35">
      <c r="A11457" t="s">
        <v>11536</v>
      </c>
      <c r="B11457">
        <v>2013</v>
      </c>
      <c r="C11457" t="s">
        <v>56</v>
      </c>
      <c r="D11457" t="s">
        <v>73</v>
      </c>
      <c r="E11457" t="s">
        <v>406</v>
      </c>
      <c r="F11457">
        <v>1</v>
      </c>
    </row>
    <row r="11458" spans="1:6" x14ac:dyDescent="0.35">
      <c r="A11458" t="s">
        <v>11537</v>
      </c>
      <c r="B11458">
        <v>2013</v>
      </c>
      <c r="C11458" t="s">
        <v>56</v>
      </c>
      <c r="D11458" t="s">
        <v>441</v>
      </c>
      <c r="E11458" t="s">
        <v>406</v>
      </c>
      <c r="F11458">
        <v>1</v>
      </c>
    </row>
    <row r="11459" spans="1:6" x14ac:dyDescent="0.35">
      <c r="A11459" t="s">
        <v>11538</v>
      </c>
      <c r="B11459">
        <v>2013</v>
      </c>
      <c r="C11459" t="s">
        <v>56</v>
      </c>
      <c r="D11459" t="s">
        <v>441</v>
      </c>
      <c r="E11459" t="s">
        <v>406</v>
      </c>
      <c r="F11459">
        <v>1</v>
      </c>
    </row>
    <row r="11460" spans="1:6" x14ac:dyDescent="0.35">
      <c r="A11460" t="s">
        <v>11539</v>
      </c>
      <c r="B11460">
        <v>2013</v>
      </c>
      <c r="C11460" t="s">
        <v>56</v>
      </c>
      <c r="D11460" t="s">
        <v>117</v>
      </c>
      <c r="E11460" t="s">
        <v>406</v>
      </c>
      <c r="F11460">
        <v>1</v>
      </c>
    </row>
    <row r="11461" spans="1:6" x14ac:dyDescent="0.35">
      <c r="A11461" t="s">
        <v>11540</v>
      </c>
      <c r="B11461">
        <v>2013</v>
      </c>
      <c r="C11461" t="s">
        <v>56</v>
      </c>
      <c r="D11461" t="s">
        <v>441</v>
      </c>
      <c r="E11461" t="s">
        <v>406</v>
      </c>
      <c r="F11461">
        <v>1</v>
      </c>
    </row>
    <row r="11462" spans="1:6" x14ac:dyDescent="0.35">
      <c r="A11462" t="s">
        <v>11541</v>
      </c>
      <c r="B11462">
        <v>2013</v>
      </c>
      <c r="C11462" t="s">
        <v>56</v>
      </c>
      <c r="D11462" t="s">
        <v>441</v>
      </c>
      <c r="E11462" t="s">
        <v>406</v>
      </c>
      <c r="F11462">
        <v>1</v>
      </c>
    </row>
    <row r="11463" spans="1:6" x14ac:dyDescent="0.35">
      <c r="A11463" t="s">
        <v>11542</v>
      </c>
      <c r="B11463">
        <v>2013</v>
      </c>
      <c r="C11463" t="s">
        <v>56</v>
      </c>
      <c r="D11463" t="s">
        <v>441</v>
      </c>
      <c r="E11463" t="s">
        <v>406</v>
      </c>
      <c r="F11463">
        <v>1</v>
      </c>
    </row>
    <row r="11464" spans="1:6" x14ac:dyDescent="0.35">
      <c r="A11464" t="s">
        <v>11543</v>
      </c>
      <c r="B11464">
        <v>2013</v>
      </c>
      <c r="C11464" t="s">
        <v>56</v>
      </c>
      <c r="D11464" t="s">
        <v>73</v>
      </c>
      <c r="E11464" t="s">
        <v>406</v>
      </c>
      <c r="F11464">
        <v>1</v>
      </c>
    </row>
    <row r="11465" spans="1:6" x14ac:dyDescent="0.35">
      <c r="A11465" t="s">
        <v>11544</v>
      </c>
      <c r="B11465">
        <v>2013</v>
      </c>
      <c r="C11465" t="s">
        <v>56</v>
      </c>
      <c r="D11465" t="s">
        <v>117</v>
      </c>
      <c r="E11465" t="s">
        <v>406</v>
      </c>
      <c r="F11465">
        <v>1</v>
      </c>
    </row>
    <row r="11466" spans="1:6" x14ac:dyDescent="0.35">
      <c r="A11466" t="s">
        <v>11545</v>
      </c>
      <c r="B11466">
        <v>2013</v>
      </c>
      <c r="C11466" t="s">
        <v>56</v>
      </c>
      <c r="D11466" t="s">
        <v>441</v>
      </c>
      <c r="E11466" t="s">
        <v>74</v>
      </c>
      <c r="F11466">
        <v>1</v>
      </c>
    </row>
    <row r="11467" spans="1:6" x14ac:dyDescent="0.35">
      <c r="A11467" t="s">
        <v>11546</v>
      </c>
      <c r="B11467">
        <v>2013</v>
      </c>
      <c r="C11467" t="s">
        <v>56</v>
      </c>
      <c r="D11467" t="s">
        <v>441</v>
      </c>
      <c r="E11467" t="s">
        <v>74</v>
      </c>
      <c r="F11467">
        <v>1</v>
      </c>
    </row>
    <row r="11468" spans="1:6" x14ac:dyDescent="0.35">
      <c r="A11468" t="s">
        <v>11547</v>
      </c>
      <c r="B11468">
        <v>2013</v>
      </c>
      <c r="C11468" t="s">
        <v>56</v>
      </c>
      <c r="D11468" t="s">
        <v>441</v>
      </c>
      <c r="E11468" t="s">
        <v>74</v>
      </c>
      <c r="F11468">
        <v>1</v>
      </c>
    </row>
    <row r="11469" spans="1:6" x14ac:dyDescent="0.35">
      <c r="A11469" t="s">
        <v>11548</v>
      </c>
      <c r="B11469">
        <v>2013</v>
      </c>
      <c r="C11469" t="s">
        <v>56</v>
      </c>
      <c r="D11469" t="s">
        <v>441</v>
      </c>
      <c r="E11469" t="s">
        <v>74</v>
      </c>
      <c r="F11469">
        <v>1</v>
      </c>
    </row>
    <row r="11470" spans="1:6" x14ac:dyDescent="0.35">
      <c r="A11470" t="s">
        <v>11549</v>
      </c>
      <c r="B11470">
        <v>2013</v>
      </c>
      <c r="C11470" t="s">
        <v>56</v>
      </c>
      <c r="D11470" t="s">
        <v>441</v>
      </c>
      <c r="E11470" t="s">
        <v>74</v>
      </c>
      <c r="F11470">
        <v>1</v>
      </c>
    </row>
    <row r="11471" spans="1:6" x14ac:dyDescent="0.35">
      <c r="A11471" t="s">
        <v>11550</v>
      </c>
      <c r="B11471">
        <v>2013</v>
      </c>
      <c r="C11471" t="s">
        <v>56</v>
      </c>
      <c r="D11471" t="s">
        <v>441</v>
      </c>
      <c r="E11471" t="s">
        <v>74</v>
      </c>
      <c r="F11471">
        <v>1</v>
      </c>
    </row>
    <row r="11472" spans="1:6" x14ac:dyDescent="0.35">
      <c r="A11472" t="s">
        <v>11551</v>
      </c>
      <c r="B11472">
        <v>2013</v>
      </c>
      <c r="C11472" t="s">
        <v>56</v>
      </c>
      <c r="D11472" t="s">
        <v>117</v>
      </c>
      <c r="E11472" t="s">
        <v>74</v>
      </c>
      <c r="F11472">
        <v>1</v>
      </c>
    </row>
    <row r="11473" spans="1:6" x14ac:dyDescent="0.35">
      <c r="A11473" t="s">
        <v>11552</v>
      </c>
      <c r="B11473">
        <v>2013</v>
      </c>
      <c r="C11473" t="s">
        <v>56</v>
      </c>
      <c r="D11473" t="s">
        <v>73</v>
      </c>
      <c r="E11473" t="s">
        <v>74</v>
      </c>
      <c r="F11473">
        <v>1</v>
      </c>
    </row>
    <row r="11474" spans="1:6" x14ac:dyDescent="0.35">
      <c r="A11474" t="s">
        <v>11553</v>
      </c>
      <c r="B11474">
        <v>2013</v>
      </c>
      <c r="C11474" t="s">
        <v>54</v>
      </c>
      <c r="D11474" t="s">
        <v>73</v>
      </c>
      <c r="E11474" t="s">
        <v>74</v>
      </c>
      <c r="F11474">
        <v>1</v>
      </c>
    </row>
    <row r="11475" spans="1:6" x14ac:dyDescent="0.35">
      <c r="A11475" t="s">
        <v>11554</v>
      </c>
      <c r="B11475">
        <v>2013</v>
      </c>
      <c r="C11475" t="s">
        <v>54</v>
      </c>
      <c r="D11475" t="s">
        <v>117</v>
      </c>
      <c r="E11475" t="s">
        <v>74</v>
      </c>
      <c r="F11475">
        <v>0</v>
      </c>
    </row>
    <row r="11476" spans="1:6" x14ac:dyDescent="0.35">
      <c r="A11476" t="s">
        <v>11555</v>
      </c>
      <c r="B11476">
        <v>2013</v>
      </c>
      <c r="C11476" t="s">
        <v>54</v>
      </c>
      <c r="D11476" t="s">
        <v>117</v>
      </c>
      <c r="E11476" t="s">
        <v>74</v>
      </c>
      <c r="F11476">
        <v>0</v>
      </c>
    </row>
    <row r="11477" spans="1:6" x14ac:dyDescent="0.35">
      <c r="A11477" t="s">
        <v>11556</v>
      </c>
      <c r="B11477">
        <v>2013</v>
      </c>
      <c r="C11477" t="s">
        <v>54</v>
      </c>
      <c r="D11477" t="s">
        <v>117</v>
      </c>
      <c r="E11477" t="s">
        <v>74</v>
      </c>
      <c r="F11477">
        <v>0</v>
      </c>
    </row>
    <row r="11478" spans="1:6" x14ac:dyDescent="0.35">
      <c r="A11478" t="s">
        <v>11557</v>
      </c>
      <c r="B11478">
        <v>2013</v>
      </c>
      <c r="C11478" t="s">
        <v>54</v>
      </c>
      <c r="D11478" t="s">
        <v>73</v>
      </c>
      <c r="E11478" t="s">
        <v>74</v>
      </c>
      <c r="F11478">
        <v>1</v>
      </c>
    </row>
    <row r="11479" spans="1:6" x14ac:dyDescent="0.35">
      <c r="A11479" t="s">
        <v>11558</v>
      </c>
      <c r="B11479">
        <v>2013</v>
      </c>
      <c r="C11479" t="s">
        <v>56</v>
      </c>
      <c r="D11479" t="s">
        <v>441</v>
      </c>
      <c r="E11479" t="s">
        <v>74</v>
      </c>
      <c r="F11479">
        <v>1</v>
      </c>
    </row>
    <row r="11480" spans="1:6" x14ac:dyDescent="0.35">
      <c r="A11480" t="s">
        <v>11559</v>
      </c>
      <c r="B11480">
        <v>2013</v>
      </c>
      <c r="C11480" t="s">
        <v>54</v>
      </c>
      <c r="D11480" t="s">
        <v>73</v>
      </c>
      <c r="E11480" t="s">
        <v>74</v>
      </c>
      <c r="F11480">
        <v>1</v>
      </c>
    </row>
    <row r="11481" spans="1:6" x14ac:dyDescent="0.35">
      <c r="A11481" t="s">
        <v>11560</v>
      </c>
      <c r="B11481">
        <v>2013</v>
      </c>
      <c r="C11481" t="s">
        <v>54</v>
      </c>
      <c r="D11481" t="s">
        <v>117</v>
      </c>
      <c r="E11481" t="s">
        <v>74</v>
      </c>
      <c r="F11481">
        <v>0</v>
      </c>
    </row>
    <row r="11482" spans="1:6" x14ac:dyDescent="0.35">
      <c r="A11482" t="s">
        <v>11561</v>
      </c>
      <c r="B11482">
        <v>2013</v>
      </c>
      <c r="C11482" t="s">
        <v>54</v>
      </c>
      <c r="D11482" t="s">
        <v>73</v>
      </c>
      <c r="E11482" t="s">
        <v>74</v>
      </c>
      <c r="F11482">
        <v>1</v>
      </c>
    </row>
    <row r="11483" spans="1:6" x14ac:dyDescent="0.35">
      <c r="A11483" t="s">
        <v>11562</v>
      </c>
      <c r="B11483">
        <v>2013</v>
      </c>
      <c r="C11483" t="s">
        <v>55</v>
      </c>
      <c r="D11483" t="s">
        <v>441</v>
      </c>
      <c r="E11483" t="s">
        <v>74</v>
      </c>
      <c r="F11483">
        <v>1</v>
      </c>
    </row>
    <row r="11484" spans="1:6" x14ac:dyDescent="0.35">
      <c r="A11484" t="s">
        <v>11563</v>
      </c>
      <c r="B11484">
        <v>2013</v>
      </c>
      <c r="C11484" t="s">
        <v>55</v>
      </c>
      <c r="D11484" t="s">
        <v>441</v>
      </c>
      <c r="E11484" t="s">
        <v>74</v>
      </c>
      <c r="F11484">
        <v>1</v>
      </c>
    </row>
    <row r="11485" spans="1:6" x14ac:dyDescent="0.35">
      <c r="A11485" t="s">
        <v>11564</v>
      </c>
      <c r="B11485">
        <v>2013</v>
      </c>
      <c r="C11485" t="s">
        <v>56</v>
      </c>
      <c r="D11485" t="s">
        <v>73</v>
      </c>
      <c r="E11485" t="s">
        <v>74</v>
      </c>
      <c r="F11485">
        <v>1</v>
      </c>
    </row>
    <row r="11486" spans="1:6" x14ac:dyDescent="0.35">
      <c r="A11486" t="s">
        <v>11565</v>
      </c>
      <c r="B11486">
        <v>2013</v>
      </c>
      <c r="C11486" t="s">
        <v>55</v>
      </c>
      <c r="D11486" t="s">
        <v>73</v>
      </c>
      <c r="E11486" t="s">
        <v>74</v>
      </c>
      <c r="F11486">
        <v>1</v>
      </c>
    </row>
    <row r="11487" spans="1:6" x14ac:dyDescent="0.35">
      <c r="A11487" t="s">
        <v>11566</v>
      </c>
      <c r="B11487">
        <v>2013</v>
      </c>
      <c r="C11487" t="s">
        <v>55</v>
      </c>
      <c r="D11487" t="s">
        <v>73</v>
      </c>
      <c r="E11487" t="s">
        <v>74</v>
      </c>
      <c r="F11487">
        <v>1</v>
      </c>
    </row>
    <row r="11488" spans="1:6" x14ac:dyDescent="0.35">
      <c r="A11488" t="s">
        <v>11567</v>
      </c>
      <c r="B11488">
        <v>2013</v>
      </c>
      <c r="C11488" t="s">
        <v>56</v>
      </c>
      <c r="D11488" t="s">
        <v>117</v>
      </c>
      <c r="E11488" t="s">
        <v>406</v>
      </c>
      <c r="F11488">
        <v>1</v>
      </c>
    </row>
    <row r="11489" spans="1:6" x14ac:dyDescent="0.35">
      <c r="A11489" t="s">
        <v>11568</v>
      </c>
      <c r="B11489">
        <v>2013</v>
      </c>
      <c r="C11489" t="s">
        <v>56</v>
      </c>
      <c r="D11489" t="s">
        <v>117</v>
      </c>
      <c r="E11489" t="s">
        <v>406</v>
      </c>
      <c r="F11489">
        <v>1</v>
      </c>
    </row>
    <row r="11490" spans="1:6" x14ac:dyDescent="0.35">
      <c r="A11490" t="s">
        <v>11569</v>
      </c>
      <c r="B11490">
        <v>2013</v>
      </c>
      <c r="C11490" t="s">
        <v>55</v>
      </c>
      <c r="D11490" t="s">
        <v>441</v>
      </c>
      <c r="E11490" t="s">
        <v>406</v>
      </c>
      <c r="F11490">
        <v>1</v>
      </c>
    </row>
    <row r="11491" spans="1:6" x14ac:dyDescent="0.35">
      <c r="A11491" t="s">
        <v>11570</v>
      </c>
      <c r="B11491">
        <v>2013</v>
      </c>
      <c r="C11491" t="s">
        <v>54</v>
      </c>
      <c r="D11491" t="s">
        <v>117</v>
      </c>
      <c r="E11491" t="s">
        <v>406</v>
      </c>
      <c r="F11491">
        <v>0</v>
      </c>
    </row>
    <row r="11492" spans="1:6" x14ac:dyDescent="0.35">
      <c r="A11492" t="s">
        <v>11571</v>
      </c>
      <c r="B11492">
        <v>2013</v>
      </c>
      <c r="C11492" t="s">
        <v>54</v>
      </c>
      <c r="D11492" t="s">
        <v>73</v>
      </c>
      <c r="E11492" t="s">
        <v>74</v>
      </c>
      <c r="F11492">
        <v>1</v>
      </c>
    </row>
    <row r="11493" spans="1:6" x14ac:dyDescent="0.35">
      <c r="A11493" t="s">
        <v>11572</v>
      </c>
      <c r="B11493">
        <v>2013</v>
      </c>
      <c r="C11493" t="s">
        <v>55</v>
      </c>
      <c r="D11493" t="s">
        <v>73</v>
      </c>
      <c r="E11493" t="s">
        <v>74</v>
      </c>
      <c r="F11493">
        <v>1</v>
      </c>
    </row>
    <row r="11494" spans="1:6" x14ac:dyDescent="0.35">
      <c r="A11494" t="s">
        <v>11573</v>
      </c>
      <c r="B11494">
        <v>2013</v>
      </c>
      <c r="C11494" t="s">
        <v>56</v>
      </c>
      <c r="D11494" t="s">
        <v>73</v>
      </c>
      <c r="E11494" t="s">
        <v>74</v>
      </c>
      <c r="F11494">
        <v>1</v>
      </c>
    </row>
    <row r="11495" spans="1:6" x14ac:dyDescent="0.35">
      <c r="A11495" t="s">
        <v>11574</v>
      </c>
      <c r="B11495">
        <v>2013</v>
      </c>
      <c r="C11495" t="s">
        <v>56</v>
      </c>
      <c r="D11495" t="s">
        <v>441</v>
      </c>
      <c r="E11495" t="s">
        <v>74</v>
      </c>
      <c r="F11495">
        <v>1</v>
      </c>
    </row>
    <row r="11496" spans="1:6" x14ac:dyDescent="0.35">
      <c r="A11496" t="s">
        <v>11575</v>
      </c>
      <c r="B11496">
        <v>2013</v>
      </c>
      <c r="C11496" t="s">
        <v>56</v>
      </c>
      <c r="D11496" t="s">
        <v>73</v>
      </c>
      <c r="E11496" t="s">
        <v>74</v>
      </c>
      <c r="F11496">
        <v>1</v>
      </c>
    </row>
    <row r="11497" spans="1:6" x14ac:dyDescent="0.35">
      <c r="A11497" t="s">
        <v>11576</v>
      </c>
      <c r="B11497">
        <v>2013</v>
      </c>
      <c r="C11497" t="s">
        <v>56</v>
      </c>
      <c r="D11497" t="s">
        <v>441</v>
      </c>
      <c r="E11497" t="s">
        <v>74</v>
      </c>
      <c r="F11497">
        <v>1</v>
      </c>
    </row>
    <row r="11498" spans="1:6" x14ac:dyDescent="0.35">
      <c r="A11498" t="s">
        <v>11577</v>
      </c>
      <c r="B11498">
        <v>2013</v>
      </c>
      <c r="C11498" t="s">
        <v>55</v>
      </c>
      <c r="D11498" t="s">
        <v>441</v>
      </c>
      <c r="E11498" t="s">
        <v>74</v>
      </c>
      <c r="F11498">
        <v>1</v>
      </c>
    </row>
    <row r="11499" spans="1:6" x14ac:dyDescent="0.35">
      <c r="A11499" t="s">
        <v>11578</v>
      </c>
      <c r="B11499">
        <v>2013</v>
      </c>
      <c r="C11499" t="s">
        <v>56</v>
      </c>
      <c r="D11499" t="s">
        <v>441</v>
      </c>
      <c r="E11499" t="s">
        <v>74</v>
      </c>
      <c r="F11499">
        <v>1</v>
      </c>
    </row>
    <row r="11500" spans="1:6" x14ac:dyDescent="0.35">
      <c r="A11500" t="s">
        <v>11579</v>
      </c>
      <c r="B11500">
        <v>2013</v>
      </c>
      <c r="C11500" t="s">
        <v>56</v>
      </c>
      <c r="D11500" t="s">
        <v>73</v>
      </c>
      <c r="E11500" t="s">
        <v>76</v>
      </c>
      <c r="F11500">
        <v>1</v>
      </c>
    </row>
    <row r="11501" spans="1:6" x14ac:dyDescent="0.35">
      <c r="A11501" t="s">
        <v>11580</v>
      </c>
      <c r="B11501">
        <v>2013</v>
      </c>
      <c r="C11501" t="s">
        <v>56</v>
      </c>
      <c r="D11501" t="s">
        <v>117</v>
      </c>
      <c r="E11501" t="s">
        <v>76</v>
      </c>
      <c r="F11501">
        <v>1</v>
      </c>
    </row>
    <row r="11502" spans="1:6" x14ac:dyDescent="0.35">
      <c r="A11502" t="s">
        <v>11581</v>
      </c>
      <c r="B11502">
        <v>2013</v>
      </c>
      <c r="C11502" t="s">
        <v>56</v>
      </c>
      <c r="D11502" t="s">
        <v>73</v>
      </c>
      <c r="E11502" t="s">
        <v>76</v>
      </c>
      <c r="F11502">
        <v>1</v>
      </c>
    </row>
    <row r="11503" spans="1:6" x14ac:dyDescent="0.35">
      <c r="A11503" t="s">
        <v>11582</v>
      </c>
      <c r="B11503">
        <v>2013</v>
      </c>
      <c r="C11503" t="s">
        <v>56</v>
      </c>
      <c r="D11503" t="s">
        <v>73</v>
      </c>
      <c r="E11503" t="s">
        <v>76</v>
      </c>
      <c r="F11503">
        <v>1</v>
      </c>
    </row>
    <row r="11504" spans="1:6" x14ac:dyDescent="0.35">
      <c r="A11504" t="s">
        <v>11583</v>
      </c>
      <c r="B11504">
        <v>2013</v>
      </c>
      <c r="C11504" t="s">
        <v>55</v>
      </c>
      <c r="D11504" t="s">
        <v>73</v>
      </c>
      <c r="E11504" t="s">
        <v>76</v>
      </c>
      <c r="F11504">
        <v>1</v>
      </c>
    </row>
    <row r="11505" spans="1:6" x14ac:dyDescent="0.35">
      <c r="A11505" t="s">
        <v>11584</v>
      </c>
      <c r="B11505">
        <v>2013</v>
      </c>
      <c r="C11505" t="s">
        <v>55</v>
      </c>
      <c r="D11505" t="s">
        <v>73</v>
      </c>
      <c r="E11505" t="s">
        <v>76</v>
      </c>
      <c r="F11505">
        <v>1</v>
      </c>
    </row>
    <row r="11506" spans="1:6" x14ac:dyDescent="0.35">
      <c r="A11506" t="s">
        <v>11585</v>
      </c>
      <c r="B11506">
        <v>2013</v>
      </c>
      <c r="C11506" t="s">
        <v>55</v>
      </c>
      <c r="D11506" t="s">
        <v>441</v>
      </c>
      <c r="E11506" t="s">
        <v>76</v>
      </c>
      <c r="F11506">
        <v>1</v>
      </c>
    </row>
    <row r="11507" spans="1:6" x14ac:dyDescent="0.35">
      <c r="A11507" t="s">
        <v>11586</v>
      </c>
      <c r="B11507">
        <v>2013</v>
      </c>
      <c r="C11507" t="s">
        <v>54</v>
      </c>
      <c r="D11507" t="s">
        <v>73</v>
      </c>
      <c r="E11507" t="s">
        <v>76</v>
      </c>
      <c r="F11507">
        <v>1</v>
      </c>
    </row>
    <row r="11508" spans="1:6" x14ac:dyDescent="0.35">
      <c r="A11508" t="s">
        <v>11587</v>
      </c>
      <c r="B11508">
        <v>2013</v>
      </c>
      <c r="C11508" t="s">
        <v>54</v>
      </c>
      <c r="D11508" t="s">
        <v>117</v>
      </c>
      <c r="E11508" t="s">
        <v>76</v>
      </c>
      <c r="F11508">
        <v>0</v>
      </c>
    </row>
    <row r="11509" spans="1:6" x14ac:dyDescent="0.35">
      <c r="A11509" t="s">
        <v>11588</v>
      </c>
      <c r="B11509">
        <v>2013</v>
      </c>
      <c r="C11509" t="s">
        <v>54</v>
      </c>
      <c r="D11509" t="s">
        <v>117</v>
      </c>
      <c r="E11509" t="s">
        <v>76</v>
      </c>
      <c r="F11509">
        <v>0</v>
      </c>
    </row>
    <row r="11510" spans="1:6" x14ac:dyDescent="0.35">
      <c r="A11510" t="s">
        <v>11589</v>
      </c>
      <c r="B11510">
        <v>2013</v>
      </c>
      <c r="C11510" t="s">
        <v>56</v>
      </c>
      <c r="D11510" t="s">
        <v>73</v>
      </c>
      <c r="E11510" t="s">
        <v>76</v>
      </c>
      <c r="F11510">
        <v>1</v>
      </c>
    </row>
    <row r="11511" spans="1:6" x14ac:dyDescent="0.35">
      <c r="A11511" t="s">
        <v>11590</v>
      </c>
      <c r="B11511">
        <v>2013</v>
      </c>
      <c r="C11511" t="s">
        <v>56</v>
      </c>
      <c r="D11511" t="s">
        <v>73</v>
      </c>
      <c r="E11511" t="s">
        <v>76</v>
      </c>
      <c r="F11511">
        <v>1</v>
      </c>
    </row>
    <row r="11512" spans="1:6" x14ac:dyDescent="0.35">
      <c r="A11512" t="s">
        <v>11591</v>
      </c>
      <c r="B11512">
        <v>2013</v>
      </c>
      <c r="C11512" t="s">
        <v>56</v>
      </c>
      <c r="D11512" t="s">
        <v>117</v>
      </c>
      <c r="E11512" t="s">
        <v>76</v>
      </c>
      <c r="F11512">
        <v>1</v>
      </c>
    </row>
    <row r="11513" spans="1:6" x14ac:dyDescent="0.35">
      <c r="A11513" t="s">
        <v>11592</v>
      </c>
      <c r="B11513">
        <v>2013</v>
      </c>
      <c r="C11513" t="s">
        <v>56</v>
      </c>
      <c r="D11513" t="s">
        <v>73</v>
      </c>
      <c r="E11513" t="s">
        <v>76</v>
      </c>
      <c r="F11513">
        <v>1</v>
      </c>
    </row>
    <row r="11514" spans="1:6" x14ac:dyDescent="0.35">
      <c r="A11514" t="s">
        <v>11593</v>
      </c>
      <c r="B11514">
        <v>2013</v>
      </c>
      <c r="C11514" t="s">
        <v>55</v>
      </c>
      <c r="D11514" t="s">
        <v>73</v>
      </c>
      <c r="E11514" t="s">
        <v>76</v>
      </c>
      <c r="F11514">
        <v>1</v>
      </c>
    </row>
    <row r="11515" spans="1:6" x14ac:dyDescent="0.35">
      <c r="A11515" t="s">
        <v>11594</v>
      </c>
      <c r="B11515">
        <v>2013</v>
      </c>
      <c r="C11515" t="s">
        <v>56</v>
      </c>
      <c r="D11515" t="s">
        <v>441</v>
      </c>
      <c r="E11515" t="s">
        <v>76</v>
      </c>
      <c r="F11515">
        <v>1</v>
      </c>
    </row>
    <row r="11516" spans="1:6" x14ac:dyDescent="0.35">
      <c r="A11516" t="s">
        <v>11595</v>
      </c>
      <c r="B11516">
        <v>2013</v>
      </c>
      <c r="C11516" t="s">
        <v>55</v>
      </c>
      <c r="D11516" t="s">
        <v>117</v>
      </c>
      <c r="E11516" t="s">
        <v>76</v>
      </c>
      <c r="F11516">
        <v>0</v>
      </c>
    </row>
    <row r="11517" spans="1:6" x14ac:dyDescent="0.35">
      <c r="A11517" t="s">
        <v>11596</v>
      </c>
      <c r="B11517">
        <v>2013</v>
      </c>
      <c r="C11517" t="s">
        <v>54</v>
      </c>
      <c r="D11517" t="s">
        <v>73</v>
      </c>
      <c r="E11517" t="s">
        <v>76</v>
      </c>
      <c r="F11517">
        <v>1</v>
      </c>
    </row>
    <row r="11518" spans="1:6" x14ac:dyDescent="0.35">
      <c r="A11518" t="s">
        <v>11597</v>
      </c>
      <c r="B11518">
        <v>2013</v>
      </c>
      <c r="C11518" t="s">
        <v>56</v>
      </c>
      <c r="D11518" t="s">
        <v>73</v>
      </c>
      <c r="E11518" t="s">
        <v>76</v>
      </c>
      <c r="F11518">
        <v>1</v>
      </c>
    </row>
    <row r="11519" spans="1:6" x14ac:dyDescent="0.35">
      <c r="A11519" t="s">
        <v>11598</v>
      </c>
      <c r="B11519">
        <v>2013</v>
      </c>
      <c r="C11519" t="s">
        <v>56</v>
      </c>
      <c r="D11519" t="s">
        <v>73</v>
      </c>
      <c r="E11519" t="s">
        <v>76</v>
      </c>
      <c r="F11519">
        <v>1</v>
      </c>
    </row>
    <row r="11520" spans="1:6" x14ac:dyDescent="0.35">
      <c r="A11520" t="s">
        <v>11599</v>
      </c>
      <c r="B11520">
        <v>2013</v>
      </c>
      <c r="C11520" t="s">
        <v>56</v>
      </c>
      <c r="D11520" t="s">
        <v>117</v>
      </c>
      <c r="E11520" t="s">
        <v>76</v>
      </c>
      <c r="F11520">
        <v>1</v>
      </c>
    </row>
    <row r="11521" spans="1:6" x14ac:dyDescent="0.35">
      <c r="A11521" t="s">
        <v>11600</v>
      </c>
      <c r="B11521">
        <v>2013</v>
      </c>
      <c r="C11521" t="s">
        <v>56</v>
      </c>
      <c r="D11521" t="s">
        <v>117</v>
      </c>
      <c r="E11521" t="s">
        <v>76</v>
      </c>
      <c r="F11521">
        <v>1</v>
      </c>
    </row>
    <row r="11522" spans="1:6" x14ac:dyDescent="0.35">
      <c r="A11522" t="s">
        <v>11601</v>
      </c>
      <c r="B11522">
        <v>2013</v>
      </c>
      <c r="C11522" t="s">
        <v>56</v>
      </c>
      <c r="D11522" t="s">
        <v>441</v>
      </c>
      <c r="E11522" t="s">
        <v>76</v>
      </c>
      <c r="F11522">
        <v>1</v>
      </c>
    </row>
    <row r="11523" spans="1:6" x14ac:dyDescent="0.35">
      <c r="A11523" t="s">
        <v>11602</v>
      </c>
      <c r="B11523">
        <v>2013</v>
      </c>
      <c r="C11523" t="s">
        <v>56</v>
      </c>
      <c r="D11523" t="s">
        <v>73</v>
      </c>
      <c r="E11523" t="s">
        <v>76</v>
      </c>
      <c r="F11523">
        <v>1</v>
      </c>
    </row>
    <row r="11524" spans="1:6" x14ac:dyDescent="0.35">
      <c r="A11524" t="s">
        <v>11603</v>
      </c>
      <c r="B11524">
        <v>2013</v>
      </c>
      <c r="C11524" t="s">
        <v>56</v>
      </c>
      <c r="D11524" t="s">
        <v>73</v>
      </c>
      <c r="E11524" t="s">
        <v>76</v>
      </c>
      <c r="F11524">
        <v>1</v>
      </c>
    </row>
    <row r="11525" spans="1:6" x14ac:dyDescent="0.35">
      <c r="A11525" t="s">
        <v>11604</v>
      </c>
      <c r="B11525">
        <v>2013</v>
      </c>
      <c r="C11525" t="s">
        <v>56</v>
      </c>
      <c r="D11525" t="s">
        <v>441</v>
      </c>
      <c r="E11525" t="s">
        <v>76</v>
      </c>
      <c r="F11525">
        <v>1</v>
      </c>
    </row>
    <row r="11526" spans="1:6" x14ac:dyDescent="0.35">
      <c r="A11526" t="s">
        <v>11605</v>
      </c>
      <c r="B11526">
        <v>2013</v>
      </c>
      <c r="C11526" t="s">
        <v>56</v>
      </c>
      <c r="D11526" t="s">
        <v>73</v>
      </c>
      <c r="E11526" t="s">
        <v>76</v>
      </c>
      <c r="F11526">
        <v>1</v>
      </c>
    </row>
    <row r="11527" spans="1:6" x14ac:dyDescent="0.35">
      <c r="A11527" t="s">
        <v>11606</v>
      </c>
      <c r="B11527">
        <v>2013</v>
      </c>
      <c r="C11527" t="s">
        <v>55</v>
      </c>
      <c r="D11527" t="s">
        <v>73</v>
      </c>
      <c r="E11527" t="s">
        <v>406</v>
      </c>
      <c r="F11527">
        <v>1</v>
      </c>
    </row>
    <row r="11528" spans="1:6" x14ac:dyDescent="0.35">
      <c r="A11528" t="s">
        <v>11607</v>
      </c>
      <c r="B11528">
        <v>2013</v>
      </c>
      <c r="C11528" t="s">
        <v>56</v>
      </c>
      <c r="D11528" t="s">
        <v>441</v>
      </c>
      <c r="E11528" t="s">
        <v>406</v>
      </c>
      <c r="F11528">
        <v>1</v>
      </c>
    </row>
    <row r="11529" spans="1:6" x14ac:dyDescent="0.35">
      <c r="A11529" t="s">
        <v>11608</v>
      </c>
      <c r="B11529">
        <v>2013</v>
      </c>
      <c r="C11529" t="s">
        <v>56</v>
      </c>
      <c r="D11529" t="s">
        <v>441</v>
      </c>
      <c r="E11529" t="s">
        <v>406</v>
      </c>
      <c r="F11529">
        <v>1</v>
      </c>
    </row>
    <row r="11530" spans="1:6" x14ac:dyDescent="0.35">
      <c r="A11530" t="s">
        <v>11609</v>
      </c>
      <c r="B11530">
        <v>2013</v>
      </c>
      <c r="C11530" t="s">
        <v>56</v>
      </c>
      <c r="D11530" t="s">
        <v>117</v>
      </c>
      <c r="E11530" t="s">
        <v>406</v>
      </c>
      <c r="F11530">
        <v>1</v>
      </c>
    </row>
    <row r="11531" spans="1:6" x14ac:dyDescent="0.35">
      <c r="A11531" t="s">
        <v>11610</v>
      </c>
      <c r="B11531">
        <v>2013</v>
      </c>
      <c r="C11531" t="s">
        <v>56</v>
      </c>
      <c r="D11531" t="s">
        <v>117</v>
      </c>
      <c r="E11531" t="s">
        <v>406</v>
      </c>
      <c r="F11531">
        <v>1</v>
      </c>
    </row>
    <row r="11532" spans="1:6" x14ac:dyDescent="0.35">
      <c r="A11532" t="s">
        <v>11611</v>
      </c>
      <c r="B11532">
        <v>2013</v>
      </c>
      <c r="C11532" t="s">
        <v>56</v>
      </c>
      <c r="D11532" t="s">
        <v>117</v>
      </c>
      <c r="E11532" t="s">
        <v>406</v>
      </c>
      <c r="F11532">
        <v>1</v>
      </c>
    </row>
    <row r="11533" spans="1:6" x14ac:dyDescent="0.35">
      <c r="A11533" t="s">
        <v>11612</v>
      </c>
      <c r="B11533">
        <v>2013</v>
      </c>
      <c r="C11533" t="s">
        <v>56</v>
      </c>
      <c r="D11533" t="s">
        <v>441</v>
      </c>
      <c r="E11533" t="s">
        <v>406</v>
      </c>
      <c r="F11533">
        <v>1</v>
      </c>
    </row>
    <row r="11534" spans="1:6" x14ac:dyDescent="0.35">
      <c r="A11534" t="s">
        <v>11613</v>
      </c>
      <c r="B11534">
        <v>2013</v>
      </c>
      <c r="C11534" t="s">
        <v>56</v>
      </c>
      <c r="D11534" t="s">
        <v>441</v>
      </c>
      <c r="E11534" t="s">
        <v>406</v>
      </c>
      <c r="F11534">
        <v>1</v>
      </c>
    </row>
    <row r="11535" spans="1:6" x14ac:dyDescent="0.35">
      <c r="A11535" t="s">
        <v>11614</v>
      </c>
      <c r="B11535">
        <v>2013</v>
      </c>
      <c r="C11535" t="s">
        <v>56</v>
      </c>
      <c r="D11535" t="s">
        <v>441</v>
      </c>
      <c r="E11535" t="s">
        <v>406</v>
      </c>
      <c r="F11535">
        <v>1</v>
      </c>
    </row>
    <row r="11536" spans="1:6" x14ac:dyDescent="0.35">
      <c r="A11536" t="s">
        <v>11615</v>
      </c>
      <c r="B11536">
        <v>2013</v>
      </c>
      <c r="C11536" t="s">
        <v>56</v>
      </c>
      <c r="D11536" t="s">
        <v>73</v>
      </c>
      <c r="E11536" t="s">
        <v>406</v>
      </c>
      <c r="F11536">
        <v>1</v>
      </c>
    </row>
    <row r="11537" spans="1:6" x14ac:dyDescent="0.35">
      <c r="A11537" t="s">
        <v>11616</v>
      </c>
      <c r="B11537">
        <v>2013</v>
      </c>
      <c r="C11537" t="s">
        <v>56</v>
      </c>
      <c r="D11537" t="s">
        <v>73</v>
      </c>
      <c r="E11537" t="s">
        <v>406</v>
      </c>
      <c r="F11537">
        <v>1</v>
      </c>
    </row>
    <row r="11538" spans="1:6" x14ac:dyDescent="0.35">
      <c r="A11538" t="s">
        <v>11617</v>
      </c>
      <c r="B11538">
        <v>2013</v>
      </c>
      <c r="C11538" t="s">
        <v>56</v>
      </c>
      <c r="D11538" t="s">
        <v>73</v>
      </c>
      <c r="E11538" t="s">
        <v>406</v>
      </c>
      <c r="F11538">
        <v>1</v>
      </c>
    </row>
    <row r="11539" spans="1:6" x14ac:dyDescent="0.35">
      <c r="A11539" t="s">
        <v>11618</v>
      </c>
      <c r="B11539">
        <v>2013</v>
      </c>
      <c r="C11539" t="s">
        <v>56</v>
      </c>
      <c r="D11539" t="s">
        <v>73</v>
      </c>
      <c r="E11539" t="s">
        <v>406</v>
      </c>
      <c r="F11539">
        <v>1</v>
      </c>
    </row>
    <row r="11540" spans="1:6" x14ac:dyDescent="0.35">
      <c r="A11540" t="s">
        <v>11619</v>
      </c>
      <c r="B11540">
        <v>2013</v>
      </c>
      <c r="C11540" t="s">
        <v>56</v>
      </c>
      <c r="D11540" t="s">
        <v>73</v>
      </c>
      <c r="E11540" t="s">
        <v>406</v>
      </c>
      <c r="F11540">
        <v>1</v>
      </c>
    </row>
    <row r="11541" spans="1:6" x14ac:dyDescent="0.35">
      <c r="A11541" t="s">
        <v>11620</v>
      </c>
      <c r="B11541">
        <v>2013</v>
      </c>
      <c r="C11541" t="s">
        <v>56</v>
      </c>
      <c r="D11541" t="s">
        <v>441</v>
      </c>
      <c r="E11541" t="s">
        <v>406</v>
      </c>
      <c r="F11541">
        <v>1</v>
      </c>
    </row>
    <row r="11542" spans="1:6" x14ac:dyDescent="0.35">
      <c r="A11542" t="s">
        <v>11621</v>
      </c>
      <c r="B11542">
        <v>2013</v>
      </c>
      <c r="C11542" t="s">
        <v>56</v>
      </c>
      <c r="D11542" t="s">
        <v>441</v>
      </c>
      <c r="E11542" t="s">
        <v>406</v>
      </c>
      <c r="F11542">
        <v>1</v>
      </c>
    </row>
    <row r="11543" spans="1:6" x14ac:dyDescent="0.35">
      <c r="A11543" t="s">
        <v>11622</v>
      </c>
      <c r="B11543">
        <v>2014</v>
      </c>
      <c r="C11543" t="s">
        <v>54</v>
      </c>
      <c r="D11543" t="s">
        <v>73</v>
      </c>
      <c r="E11543" t="s">
        <v>270</v>
      </c>
      <c r="F11543">
        <v>1</v>
      </c>
    </row>
    <row r="11544" spans="1:6" x14ac:dyDescent="0.35">
      <c r="A11544" t="s">
        <v>11623</v>
      </c>
      <c r="B11544">
        <v>2014</v>
      </c>
      <c r="C11544" t="s">
        <v>56</v>
      </c>
      <c r="D11544" t="s">
        <v>441</v>
      </c>
      <c r="E11544" t="s">
        <v>74</v>
      </c>
      <c r="F11544">
        <v>1</v>
      </c>
    </row>
    <row r="11545" spans="1:6" x14ac:dyDescent="0.35">
      <c r="A11545" t="s">
        <v>11624</v>
      </c>
      <c r="B11545">
        <v>2014</v>
      </c>
      <c r="C11545" t="s">
        <v>56</v>
      </c>
      <c r="D11545" t="s">
        <v>441</v>
      </c>
      <c r="E11545" t="s">
        <v>74</v>
      </c>
      <c r="F11545">
        <v>1</v>
      </c>
    </row>
    <row r="11546" spans="1:6" x14ac:dyDescent="0.35">
      <c r="A11546" t="s">
        <v>11625</v>
      </c>
      <c r="B11546">
        <v>2014</v>
      </c>
      <c r="C11546" t="s">
        <v>56</v>
      </c>
      <c r="D11546" t="s">
        <v>441</v>
      </c>
      <c r="E11546" t="s">
        <v>74</v>
      </c>
      <c r="F11546">
        <v>1</v>
      </c>
    </row>
    <row r="11547" spans="1:6" x14ac:dyDescent="0.35">
      <c r="A11547" t="s">
        <v>11626</v>
      </c>
      <c r="B11547">
        <v>2014</v>
      </c>
      <c r="C11547" t="s">
        <v>56</v>
      </c>
      <c r="D11547" t="s">
        <v>441</v>
      </c>
      <c r="E11547" t="s">
        <v>74</v>
      </c>
      <c r="F11547">
        <v>1</v>
      </c>
    </row>
    <row r="11548" spans="1:6" x14ac:dyDescent="0.35">
      <c r="A11548" t="s">
        <v>11627</v>
      </c>
      <c r="B11548">
        <v>2014</v>
      </c>
      <c r="C11548" t="s">
        <v>54</v>
      </c>
      <c r="D11548" t="s">
        <v>73</v>
      </c>
      <c r="E11548" t="s">
        <v>74</v>
      </c>
      <c r="F11548">
        <v>1</v>
      </c>
    </row>
    <row r="11549" spans="1:6" x14ac:dyDescent="0.35">
      <c r="A11549" t="s">
        <v>11628</v>
      </c>
      <c r="B11549">
        <v>2014</v>
      </c>
      <c r="C11549" t="s">
        <v>56</v>
      </c>
      <c r="D11549" t="s">
        <v>73</v>
      </c>
      <c r="E11549" t="s">
        <v>74</v>
      </c>
      <c r="F11549">
        <v>1</v>
      </c>
    </row>
    <row r="11550" spans="1:6" x14ac:dyDescent="0.35">
      <c r="A11550" t="s">
        <v>11629</v>
      </c>
      <c r="B11550">
        <v>2014</v>
      </c>
      <c r="C11550" t="s">
        <v>56</v>
      </c>
      <c r="D11550" t="s">
        <v>73</v>
      </c>
      <c r="E11550" t="s">
        <v>74</v>
      </c>
      <c r="F11550">
        <v>1</v>
      </c>
    </row>
    <row r="11551" spans="1:6" x14ac:dyDescent="0.35">
      <c r="A11551" t="s">
        <v>11630</v>
      </c>
      <c r="B11551">
        <v>2014</v>
      </c>
      <c r="C11551" t="s">
        <v>56</v>
      </c>
      <c r="D11551" t="s">
        <v>73</v>
      </c>
      <c r="E11551" t="s">
        <v>74</v>
      </c>
      <c r="F11551">
        <v>1</v>
      </c>
    </row>
    <row r="11552" spans="1:6" x14ac:dyDescent="0.35">
      <c r="A11552" t="s">
        <v>11631</v>
      </c>
      <c r="B11552">
        <v>2014</v>
      </c>
      <c r="C11552" t="s">
        <v>54</v>
      </c>
      <c r="D11552" t="s">
        <v>73</v>
      </c>
      <c r="E11552" t="s">
        <v>406</v>
      </c>
      <c r="F11552">
        <v>1</v>
      </c>
    </row>
    <row r="11553" spans="1:6" x14ac:dyDescent="0.35">
      <c r="A11553" t="s">
        <v>11632</v>
      </c>
      <c r="B11553">
        <v>2014</v>
      </c>
      <c r="C11553" t="s">
        <v>54</v>
      </c>
      <c r="D11553" t="s">
        <v>73</v>
      </c>
      <c r="E11553" t="s">
        <v>406</v>
      </c>
      <c r="F11553">
        <v>1</v>
      </c>
    </row>
    <row r="11554" spans="1:6" x14ac:dyDescent="0.35">
      <c r="A11554" t="s">
        <v>11633</v>
      </c>
      <c r="B11554">
        <v>2014</v>
      </c>
      <c r="C11554" t="s">
        <v>55</v>
      </c>
      <c r="D11554" t="s">
        <v>73</v>
      </c>
      <c r="E11554" t="s">
        <v>406</v>
      </c>
      <c r="F11554">
        <v>1</v>
      </c>
    </row>
    <row r="11555" spans="1:6" x14ac:dyDescent="0.35">
      <c r="A11555" t="s">
        <v>11634</v>
      </c>
      <c r="B11555">
        <v>2014</v>
      </c>
      <c r="C11555" t="s">
        <v>56</v>
      </c>
      <c r="D11555" t="s">
        <v>441</v>
      </c>
      <c r="E11555" t="s">
        <v>406</v>
      </c>
      <c r="F11555">
        <v>1</v>
      </c>
    </row>
    <row r="11556" spans="1:6" x14ac:dyDescent="0.35">
      <c r="A11556" t="s">
        <v>11635</v>
      </c>
      <c r="B11556">
        <v>2014</v>
      </c>
      <c r="C11556" t="s">
        <v>55</v>
      </c>
      <c r="D11556" t="s">
        <v>441</v>
      </c>
      <c r="E11556" t="s">
        <v>406</v>
      </c>
      <c r="F11556">
        <v>1</v>
      </c>
    </row>
    <row r="11557" spans="1:6" x14ac:dyDescent="0.35">
      <c r="A11557" t="s">
        <v>11636</v>
      </c>
      <c r="B11557">
        <v>2014</v>
      </c>
      <c r="C11557" t="s">
        <v>55</v>
      </c>
      <c r="D11557" t="s">
        <v>441</v>
      </c>
      <c r="E11557" t="s">
        <v>406</v>
      </c>
      <c r="F11557">
        <v>1</v>
      </c>
    </row>
    <row r="11558" spans="1:6" x14ac:dyDescent="0.35">
      <c r="A11558" t="s">
        <v>11637</v>
      </c>
      <c r="B11558">
        <v>2014</v>
      </c>
      <c r="C11558" t="s">
        <v>54</v>
      </c>
      <c r="D11558" t="s">
        <v>73</v>
      </c>
      <c r="E11558" t="s">
        <v>406</v>
      </c>
      <c r="F11558">
        <v>1</v>
      </c>
    </row>
    <row r="11559" spans="1:6" x14ac:dyDescent="0.35">
      <c r="A11559" t="s">
        <v>11638</v>
      </c>
      <c r="B11559">
        <v>2014</v>
      </c>
      <c r="C11559" t="s">
        <v>54</v>
      </c>
      <c r="D11559" t="s">
        <v>73</v>
      </c>
      <c r="E11559" t="s">
        <v>406</v>
      </c>
      <c r="F11559">
        <v>1</v>
      </c>
    </row>
    <row r="11560" spans="1:6" x14ac:dyDescent="0.35">
      <c r="A11560" t="s">
        <v>11639</v>
      </c>
      <c r="B11560">
        <v>2014</v>
      </c>
      <c r="C11560" t="s">
        <v>54</v>
      </c>
      <c r="D11560" t="s">
        <v>73</v>
      </c>
      <c r="E11560" t="s">
        <v>74</v>
      </c>
      <c r="F11560">
        <v>1</v>
      </c>
    </row>
    <row r="11561" spans="1:6" x14ac:dyDescent="0.35">
      <c r="A11561" t="s">
        <v>11640</v>
      </c>
      <c r="B11561">
        <v>2014</v>
      </c>
      <c r="C11561" t="s">
        <v>54</v>
      </c>
      <c r="D11561" t="s">
        <v>73</v>
      </c>
      <c r="E11561" t="s">
        <v>74</v>
      </c>
      <c r="F11561">
        <v>1</v>
      </c>
    </row>
    <row r="11562" spans="1:6" x14ac:dyDescent="0.35">
      <c r="A11562" t="s">
        <v>11641</v>
      </c>
      <c r="B11562">
        <v>2014</v>
      </c>
      <c r="C11562" t="s">
        <v>54</v>
      </c>
      <c r="D11562" t="s">
        <v>73</v>
      </c>
      <c r="E11562" t="s">
        <v>74</v>
      </c>
      <c r="F11562">
        <v>1</v>
      </c>
    </row>
    <row r="11563" spans="1:6" x14ac:dyDescent="0.35">
      <c r="A11563" t="s">
        <v>11642</v>
      </c>
      <c r="B11563">
        <v>2014</v>
      </c>
      <c r="C11563" t="s">
        <v>56</v>
      </c>
      <c r="D11563" t="s">
        <v>441</v>
      </c>
      <c r="E11563" t="s">
        <v>406</v>
      </c>
      <c r="F11563">
        <v>1</v>
      </c>
    </row>
    <row r="11564" spans="1:6" x14ac:dyDescent="0.35">
      <c r="A11564" t="s">
        <v>11643</v>
      </c>
      <c r="B11564">
        <v>2014</v>
      </c>
      <c r="C11564" t="s">
        <v>56</v>
      </c>
      <c r="D11564" t="s">
        <v>441</v>
      </c>
      <c r="E11564" t="s">
        <v>406</v>
      </c>
      <c r="F11564">
        <v>1</v>
      </c>
    </row>
    <row r="11565" spans="1:6" x14ac:dyDescent="0.35">
      <c r="A11565" t="s">
        <v>11644</v>
      </c>
      <c r="B11565">
        <v>2014</v>
      </c>
      <c r="C11565" t="s">
        <v>56</v>
      </c>
      <c r="D11565" t="s">
        <v>441</v>
      </c>
      <c r="E11565" t="s">
        <v>406</v>
      </c>
      <c r="F11565">
        <v>1</v>
      </c>
    </row>
    <row r="11566" spans="1:6" x14ac:dyDescent="0.35">
      <c r="A11566" t="s">
        <v>11645</v>
      </c>
      <c r="B11566">
        <v>2014</v>
      </c>
      <c r="C11566" t="s">
        <v>56</v>
      </c>
      <c r="D11566" t="s">
        <v>73</v>
      </c>
      <c r="E11566" t="s">
        <v>406</v>
      </c>
      <c r="F11566">
        <v>1</v>
      </c>
    </row>
    <row r="11567" spans="1:6" x14ac:dyDescent="0.35">
      <c r="A11567" t="s">
        <v>11646</v>
      </c>
      <c r="B11567">
        <v>2014</v>
      </c>
      <c r="C11567" t="s">
        <v>56</v>
      </c>
      <c r="D11567" t="s">
        <v>441</v>
      </c>
      <c r="E11567" t="s">
        <v>406</v>
      </c>
      <c r="F11567">
        <v>1</v>
      </c>
    </row>
    <row r="11568" spans="1:6" x14ac:dyDescent="0.35">
      <c r="A11568" t="s">
        <v>11647</v>
      </c>
      <c r="B11568">
        <v>2014</v>
      </c>
      <c r="C11568" t="s">
        <v>56</v>
      </c>
      <c r="D11568" t="s">
        <v>117</v>
      </c>
      <c r="E11568" t="s">
        <v>406</v>
      </c>
      <c r="F11568">
        <v>1</v>
      </c>
    </row>
    <row r="11569" spans="1:6" x14ac:dyDescent="0.35">
      <c r="A11569" t="s">
        <v>11648</v>
      </c>
      <c r="B11569">
        <v>2014</v>
      </c>
      <c r="C11569" t="s">
        <v>56</v>
      </c>
      <c r="D11569" t="s">
        <v>441</v>
      </c>
      <c r="E11569" t="s">
        <v>406</v>
      </c>
      <c r="F11569">
        <v>1</v>
      </c>
    </row>
    <row r="11570" spans="1:6" x14ac:dyDescent="0.35">
      <c r="A11570" t="s">
        <v>11649</v>
      </c>
      <c r="B11570">
        <v>2014</v>
      </c>
      <c r="C11570" t="s">
        <v>56</v>
      </c>
      <c r="D11570" t="s">
        <v>441</v>
      </c>
      <c r="E11570" t="s">
        <v>74</v>
      </c>
      <c r="F11570">
        <v>1</v>
      </c>
    </row>
    <row r="11571" spans="1:6" x14ac:dyDescent="0.35">
      <c r="A11571" t="s">
        <v>11650</v>
      </c>
      <c r="B11571">
        <v>2014</v>
      </c>
      <c r="C11571" t="s">
        <v>56</v>
      </c>
      <c r="D11571" t="s">
        <v>441</v>
      </c>
      <c r="E11571" t="s">
        <v>406</v>
      </c>
      <c r="F11571">
        <v>1</v>
      </c>
    </row>
    <row r="11572" spans="1:6" x14ac:dyDescent="0.35">
      <c r="A11572" t="s">
        <v>11651</v>
      </c>
      <c r="B11572">
        <v>2014</v>
      </c>
      <c r="C11572" t="s">
        <v>56</v>
      </c>
      <c r="D11572" t="s">
        <v>441</v>
      </c>
      <c r="E11572" t="s">
        <v>406</v>
      </c>
      <c r="F11572">
        <v>1</v>
      </c>
    </row>
    <row r="11573" spans="1:6" x14ac:dyDescent="0.35">
      <c r="A11573" t="s">
        <v>11652</v>
      </c>
      <c r="B11573">
        <v>2014</v>
      </c>
      <c r="C11573" t="s">
        <v>56</v>
      </c>
      <c r="D11573" t="s">
        <v>441</v>
      </c>
      <c r="E11573" t="s">
        <v>406</v>
      </c>
      <c r="F11573">
        <v>1</v>
      </c>
    </row>
    <row r="11574" spans="1:6" x14ac:dyDescent="0.35">
      <c r="A11574" t="s">
        <v>11653</v>
      </c>
      <c r="B11574">
        <v>2014</v>
      </c>
      <c r="C11574" t="s">
        <v>56</v>
      </c>
      <c r="D11574" t="s">
        <v>73</v>
      </c>
      <c r="E11574" t="s">
        <v>74</v>
      </c>
      <c r="F11574">
        <v>1</v>
      </c>
    </row>
    <row r="11575" spans="1:6" x14ac:dyDescent="0.35">
      <c r="A11575" t="s">
        <v>11654</v>
      </c>
      <c r="B11575">
        <v>2014</v>
      </c>
      <c r="C11575" t="s">
        <v>56</v>
      </c>
      <c r="D11575" t="s">
        <v>73</v>
      </c>
      <c r="E11575" t="s">
        <v>74</v>
      </c>
      <c r="F11575">
        <v>1</v>
      </c>
    </row>
    <row r="11576" spans="1:6" x14ac:dyDescent="0.35">
      <c r="A11576" t="s">
        <v>11655</v>
      </c>
      <c r="B11576">
        <v>2014</v>
      </c>
      <c r="C11576" t="s">
        <v>56</v>
      </c>
      <c r="D11576" t="s">
        <v>73</v>
      </c>
      <c r="E11576" t="s">
        <v>74</v>
      </c>
      <c r="F11576">
        <v>1</v>
      </c>
    </row>
    <row r="11577" spans="1:6" x14ac:dyDescent="0.35">
      <c r="A11577" t="s">
        <v>11656</v>
      </c>
      <c r="B11577">
        <v>2014</v>
      </c>
      <c r="C11577" t="s">
        <v>56</v>
      </c>
      <c r="D11577" t="s">
        <v>441</v>
      </c>
      <c r="E11577" t="s">
        <v>74</v>
      </c>
      <c r="F11577">
        <v>1</v>
      </c>
    </row>
    <row r="11578" spans="1:6" x14ac:dyDescent="0.35">
      <c r="A11578" t="s">
        <v>11657</v>
      </c>
      <c r="B11578">
        <v>2014</v>
      </c>
      <c r="C11578" t="s">
        <v>56</v>
      </c>
      <c r="D11578" t="s">
        <v>73</v>
      </c>
      <c r="E11578" t="s">
        <v>74</v>
      </c>
      <c r="F11578">
        <v>1</v>
      </c>
    </row>
    <row r="11579" spans="1:6" x14ac:dyDescent="0.35">
      <c r="A11579" t="s">
        <v>11658</v>
      </c>
      <c r="B11579">
        <v>2014</v>
      </c>
      <c r="C11579" t="s">
        <v>56</v>
      </c>
      <c r="D11579" t="s">
        <v>73</v>
      </c>
      <c r="E11579" t="s">
        <v>74</v>
      </c>
      <c r="F11579">
        <v>1</v>
      </c>
    </row>
    <row r="11580" spans="1:6" x14ac:dyDescent="0.35">
      <c r="A11580" t="s">
        <v>11659</v>
      </c>
      <c r="B11580">
        <v>2014</v>
      </c>
      <c r="C11580" t="s">
        <v>56</v>
      </c>
      <c r="D11580" t="s">
        <v>73</v>
      </c>
      <c r="E11580" t="s">
        <v>74</v>
      </c>
      <c r="F11580">
        <v>1</v>
      </c>
    </row>
    <row r="11581" spans="1:6" x14ac:dyDescent="0.35">
      <c r="A11581" t="s">
        <v>11660</v>
      </c>
      <c r="B11581">
        <v>2014</v>
      </c>
      <c r="C11581" t="s">
        <v>56</v>
      </c>
      <c r="D11581" t="s">
        <v>441</v>
      </c>
      <c r="E11581" t="s">
        <v>74</v>
      </c>
      <c r="F11581">
        <v>1</v>
      </c>
    </row>
    <row r="11582" spans="1:6" x14ac:dyDescent="0.35">
      <c r="A11582" t="s">
        <v>11661</v>
      </c>
      <c r="B11582">
        <v>2014</v>
      </c>
      <c r="C11582" t="s">
        <v>56</v>
      </c>
      <c r="D11582" t="s">
        <v>441</v>
      </c>
      <c r="E11582" t="s">
        <v>74</v>
      </c>
      <c r="F11582">
        <v>1</v>
      </c>
    </row>
    <row r="11583" spans="1:6" x14ac:dyDescent="0.35">
      <c r="A11583" t="s">
        <v>11662</v>
      </c>
      <c r="B11583">
        <v>2014</v>
      </c>
      <c r="C11583" t="s">
        <v>56</v>
      </c>
      <c r="D11583" t="s">
        <v>73</v>
      </c>
      <c r="E11583" t="s">
        <v>74</v>
      </c>
      <c r="F11583">
        <v>1</v>
      </c>
    </row>
    <row r="11584" spans="1:6" x14ac:dyDescent="0.35">
      <c r="A11584" t="s">
        <v>11663</v>
      </c>
      <c r="B11584">
        <v>2014</v>
      </c>
      <c r="C11584" t="s">
        <v>54</v>
      </c>
      <c r="D11584" t="s">
        <v>73</v>
      </c>
      <c r="E11584" t="s">
        <v>484</v>
      </c>
      <c r="F11584">
        <v>1</v>
      </c>
    </row>
    <row r="11585" spans="1:6" x14ac:dyDescent="0.35">
      <c r="A11585" t="s">
        <v>11664</v>
      </c>
      <c r="B11585">
        <v>2014</v>
      </c>
      <c r="C11585" t="s">
        <v>55</v>
      </c>
      <c r="D11585" t="s">
        <v>73</v>
      </c>
      <c r="E11585" t="s">
        <v>484</v>
      </c>
      <c r="F11585">
        <v>1</v>
      </c>
    </row>
    <row r="11586" spans="1:6" x14ac:dyDescent="0.35">
      <c r="A11586" t="s">
        <v>11665</v>
      </c>
      <c r="B11586">
        <v>2014</v>
      </c>
      <c r="C11586" t="s">
        <v>56</v>
      </c>
      <c r="D11586" t="s">
        <v>117</v>
      </c>
      <c r="E11586" t="s">
        <v>484</v>
      </c>
      <c r="F11586">
        <v>1</v>
      </c>
    </row>
    <row r="11587" spans="1:6" x14ac:dyDescent="0.35">
      <c r="A11587" t="s">
        <v>11666</v>
      </c>
      <c r="B11587">
        <v>2014</v>
      </c>
      <c r="C11587" t="s">
        <v>56</v>
      </c>
      <c r="D11587" t="s">
        <v>117</v>
      </c>
      <c r="E11587" t="s">
        <v>484</v>
      </c>
      <c r="F11587">
        <v>1</v>
      </c>
    </row>
    <row r="11588" spans="1:6" x14ac:dyDescent="0.35">
      <c r="A11588" t="s">
        <v>11667</v>
      </c>
      <c r="B11588">
        <v>2014</v>
      </c>
      <c r="C11588" t="s">
        <v>54</v>
      </c>
      <c r="D11588" t="s">
        <v>117</v>
      </c>
      <c r="E11588" t="s">
        <v>484</v>
      </c>
      <c r="F11588">
        <v>0</v>
      </c>
    </row>
    <row r="11589" spans="1:6" x14ac:dyDescent="0.35">
      <c r="A11589" t="s">
        <v>11668</v>
      </c>
      <c r="B11589">
        <v>2014</v>
      </c>
      <c r="C11589" t="s">
        <v>55</v>
      </c>
      <c r="D11589" t="s">
        <v>73</v>
      </c>
      <c r="E11589" t="s">
        <v>484</v>
      </c>
      <c r="F11589">
        <v>1</v>
      </c>
    </row>
    <row r="11590" spans="1:6" x14ac:dyDescent="0.35">
      <c r="A11590" t="s">
        <v>11669</v>
      </c>
      <c r="B11590">
        <v>2014</v>
      </c>
      <c r="C11590" t="s">
        <v>55</v>
      </c>
      <c r="D11590" t="s">
        <v>73</v>
      </c>
      <c r="E11590" t="s">
        <v>484</v>
      </c>
      <c r="F11590">
        <v>1</v>
      </c>
    </row>
    <row r="11591" spans="1:6" x14ac:dyDescent="0.35">
      <c r="A11591" t="s">
        <v>11670</v>
      </c>
      <c r="B11591">
        <v>2014</v>
      </c>
      <c r="C11591" t="s">
        <v>55</v>
      </c>
      <c r="D11591" t="s">
        <v>73</v>
      </c>
      <c r="E11591" t="s">
        <v>484</v>
      </c>
      <c r="F11591">
        <v>1</v>
      </c>
    </row>
    <row r="11592" spans="1:6" x14ac:dyDescent="0.35">
      <c r="A11592" t="s">
        <v>11671</v>
      </c>
      <c r="B11592">
        <v>2014</v>
      </c>
      <c r="C11592" t="s">
        <v>56</v>
      </c>
      <c r="D11592" t="s">
        <v>73</v>
      </c>
      <c r="E11592" t="s">
        <v>74</v>
      </c>
      <c r="F11592">
        <v>1</v>
      </c>
    </row>
    <row r="11593" spans="1:6" x14ac:dyDescent="0.35">
      <c r="A11593" t="s">
        <v>11672</v>
      </c>
      <c r="B11593">
        <v>2014</v>
      </c>
      <c r="C11593" t="s">
        <v>56</v>
      </c>
      <c r="D11593" t="s">
        <v>117</v>
      </c>
      <c r="E11593" t="s">
        <v>74</v>
      </c>
      <c r="F11593">
        <v>1</v>
      </c>
    </row>
    <row r="11594" spans="1:6" x14ac:dyDescent="0.35">
      <c r="A11594" t="s">
        <v>11673</v>
      </c>
      <c r="B11594">
        <v>2014</v>
      </c>
      <c r="C11594" t="s">
        <v>54</v>
      </c>
      <c r="D11594" t="s">
        <v>73</v>
      </c>
      <c r="E11594" t="s">
        <v>74</v>
      </c>
      <c r="F11594">
        <v>1</v>
      </c>
    </row>
    <row r="11595" spans="1:6" x14ac:dyDescent="0.35">
      <c r="A11595" t="s">
        <v>11674</v>
      </c>
      <c r="B11595">
        <v>2014</v>
      </c>
      <c r="C11595" t="s">
        <v>56</v>
      </c>
      <c r="D11595" t="s">
        <v>73</v>
      </c>
      <c r="E11595" t="s">
        <v>74</v>
      </c>
      <c r="F11595">
        <v>1</v>
      </c>
    </row>
    <row r="11596" spans="1:6" x14ac:dyDescent="0.35">
      <c r="A11596" t="s">
        <v>11675</v>
      </c>
      <c r="B11596">
        <v>2014</v>
      </c>
      <c r="C11596" t="s">
        <v>56</v>
      </c>
      <c r="D11596" t="s">
        <v>441</v>
      </c>
      <c r="E11596" t="s">
        <v>74</v>
      </c>
      <c r="F11596">
        <v>1</v>
      </c>
    </row>
    <row r="11597" spans="1:6" x14ac:dyDescent="0.35">
      <c r="A11597" t="s">
        <v>11676</v>
      </c>
      <c r="B11597">
        <v>2014</v>
      </c>
      <c r="C11597" t="s">
        <v>56</v>
      </c>
      <c r="D11597" t="s">
        <v>441</v>
      </c>
      <c r="E11597" t="s">
        <v>74</v>
      </c>
      <c r="F11597">
        <v>1</v>
      </c>
    </row>
    <row r="11598" spans="1:6" x14ac:dyDescent="0.35">
      <c r="A11598" t="s">
        <v>11677</v>
      </c>
      <c r="B11598">
        <v>2014</v>
      </c>
      <c r="C11598" t="s">
        <v>56</v>
      </c>
      <c r="D11598" t="s">
        <v>441</v>
      </c>
      <c r="E11598" t="s">
        <v>74</v>
      </c>
      <c r="F11598">
        <v>1</v>
      </c>
    </row>
    <row r="11599" spans="1:6" x14ac:dyDescent="0.35">
      <c r="A11599" t="s">
        <v>11678</v>
      </c>
      <c r="B11599">
        <v>2014</v>
      </c>
      <c r="C11599" t="s">
        <v>56</v>
      </c>
      <c r="D11599" t="s">
        <v>441</v>
      </c>
      <c r="E11599" t="s">
        <v>74</v>
      </c>
      <c r="F11599">
        <v>1</v>
      </c>
    </row>
    <row r="11600" spans="1:6" x14ac:dyDescent="0.35">
      <c r="A11600" t="s">
        <v>11679</v>
      </c>
      <c r="B11600">
        <v>2014</v>
      </c>
      <c r="C11600" t="s">
        <v>56</v>
      </c>
      <c r="D11600" t="s">
        <v>73</v>
      </c>
      <c r="E11600" t="s">
        <v>74</v>
      </c>
      <c r="F11600">
        <v>1</v>
      </c>
    </row>
    <row r="11601" spans="1:6" x14ac:dyDescent="0.35">
      <c r="A11601" t="s">
        <v>11680</v>
      </c>
      <c r="B11601">
        <v>2014</v>
      </c>
      <c r="C11601" t="s">
        <v>56</v>
      </c>
      <c r="D11601" t="s">
        <v>441</v>
      </c>
      <c r="E11601" t="s">
        <v>74</v>
      </c>
      <c r="F11601">
        <v>1</v>
      </c>
    </row>
    <row r="11602" spans="1:6" x14ac:dyDescent="0.35">
      <c r="A11602" t="s">
        <v>11681</v>
      </c>
      <c r="B11602">
        <v>2014</v>
      </c>
      <c r="C11602" t="s">
        <v>56</v>
      </c>
      <c r="D11602" t="s">
        <v>117</v>
      </c>
      <c r="E11602" t="s">
        <v>74</v>
      </c>
      <c r="F11602">
        <v>1</v>
      </c>
    </row>
    <row r="11603" spans="1:6" x14ac:dyDescent="0.35">
      <c r="A11603" t="s">
        <v>11682</v>
      </c>
      <c r="B11603">
        <v>2014</v>
      </c>
      <c r="C11603" t="s">
        <v>56</v>
      </c>
      <c r="D11603" t="s">
        <v>441</v>
      </c>
      <c r="E11603" t="s">
        <v>74</v>
      </c>
      <c r="F11603">
        <v>1</v>
      </c>
    </row>
    <row r="11604" spans="1:6" x14ac:dyDescent="0.35">
      <c r="A11604" t="s">
        <v>11683</v>
      </c>
      <c r="B11604">
        <v>2014</v>
      </c>
      <c r="C11604" t="s">
        <v>56</v>
      </c>
      <c r="D11604" t="s">
        <v>117</v>
      </c>
      <c r="E11604" t="s">
        <v>74</v>
      </c>
      <c r="F11604">
        <v>1</v>
      </c>
    </row>
    <row r="11605" spans="1:6" x14ac:dyDescent="0.35">
      <c r="A11605" t="s">
        <v>11684</v>
      </c>
      <c r="B11605">
        <v>2014</v>
      </c>
      <c r="C11605" t="s">
        <v>56</v>
      </c>
      <c r="D11605" t="s">
        <v>441</v>
      </c>
      <c r="E11605" t="s">
        <v>74</v>
      </c>
      <c r="F11605">
        <v>1</v>
      </c>
    </row>
    <row r="11606" spans="1:6" x14ac:dyDescent="0.35">
      <c r="A11606" t="s">
        <v>11685</v>
      </c>
      <c r="B11606">
        <v>2014</v>
      </c>
      <c r="C11606" t="s">
        <v>56</v>
      </c>
      <c r="D11606" t="s">
        <v>441</v>
      </c>
      <c r="E11606" t="s">
        <v>74</v>
      </c>
      <c r="F11606">
        <v>1</v>
      </c>
    </row>
    <row r="11607" spans="1:6" x14ac:dyDescent="0.35">
      <c r="A11607" t="s">
        <v>11686</v>
      </c>
      <c r="B11607">
        <v>2014</v>
      </c>
      <c r="C11607" t="s">
        <v>56</v>
      </c>
      <c r="D11607" t="s">
        <v>441</v>
      </c>
      <c r="E11607" t="s">
        <v>74</v>
      </c>
      <c r="F11607">
        <v>1</v>
      </c>
    </row>
    <row r="11608" spans="1:6" x14ac:dyDescent="0.35">
      <c r="A11608" t="s">
        <v>11687</v>
      </c>
      <c r="B11608">
        <v>2014</v>
      </c>
      <c r="C11608" t="s">
        <v>56</v>
      </c>
      <c r="D11608" t="s">
        <v>441</v>
      </c>
      <c r="E11608" t="s">
        <v>74</v>
      </c>
      <c r="F11608">
        <v>1</v>
      </c>
    </row>
    <row r="11609" spans="1:6" x14ac:dyDescent="0.35">
      <c r="A11609" t="s">
        <v>11688</v>
      </c>
      <c r="B11609">
        <v>2014</v>
      </c>
      <c r="C11609" t="s">
        <v>56</v>
      </c>
      <c r="D11609" t="s">
        <v>441</v>
      </c>
      <c r="E11609" t="s">
        <v>74</v>
      </c>
      <c r="F11609">
        <v>1</v>
      </c>
    </row>
    <row r="11610" spans="1:6" x14ac:dyDescent="0.35">
      <c r="A11610" t="s">
        <v>11689</v>
      </c>
      <c r="B11610">
        <v>2014</v>
      </c>
      <c r="C11610" t="s">
        <v>56</v>
      </c>
      <c r="D11610" t="s">
        <v>441</v>
      </c>
      <c r="E11610" t="s">
        <v>74</v>
      </c>
      <c r="F11610">
        <v>1</v>
      </c>
    </row>
    <row r="11611" spans="1:6" x14ac:dyDescent="0.35">
      <c r="A11611" t="s">
        <v>11690</v>
      </c>
      <c r="B11611">
        <v>2014</v>
      </c>
      <c r="C11611" t="s">
        <v>56</v>
      </c>
      <c r="D11611" t="s">
        <v>441</v>
      </c>
      <c r="E11611" t="s">
        <v>74</v>
      </c>
      <c r="F11611">
        <v>1</v>
      </c>
    </row>
    <row r="11612" spans="1:6" x14ac:dyDescent="0.35">
      <c r="A11612" t="s">
        <v>11691</v>
      </c>
      <c r="B11612">
        <v>2014</v>
      </c>
      <c r="C11612" t="s">
        <v>56</v>
      </c>
      <c r="D11612" t="s">
        <v>441</v>
      </c>
      <c r="E11612" t="s">
        <v>74</v>
      </c>
      <c r="F11612">
        <v>1</v>
      </c>
    </row>
    <row r="11613" spans="1:6" x14ac:dyDescent="0.35">
      <c r="A11613" t="s">
        <v>11692</v>
      </c>
      <c r="B11613">
        <v>2014</v>
      </c>
      <c r="C11613" t="s">
        <v>56</v>
      </c>
      <c r="D11613" t="s">
        <v>73</v>
      </c>
      <c r="E11613" t="s">
        <v>74</v>
      </c>
      <c r="F11613">
        <v>1</v>
      </c>
    </row>
    <row r="11614" spans="1:6" x14ac:dyDescent="0.35">
      <c r="A11614" t="s">
        <v>11693</v>
      </c>
      <c r="B11614">
        <v>2014</v>
      </c>
      <c r="C11614" t="s">
        <v>56</v>
      </c>
      <c r="D11614" t="s">
        <v>73</v>
      </c>
      <c r="E11614" t="s">
        <v>74</v>
      </c>
      <c r="F11614">
        <v>1</v>
      </c>
    </row>
    <row r="11615" spans="1:6" x14ac:dyDescent="0.35">
      <c r="A11615" t="s">
        <v>11694</v>
      </c>
      <c r="B11615">
        <v>2014</v>
      </c>
      <c r="C11615" t="s">
        <v>56</v>
      </c>
      <c r="D11615" t="s">
        <v>73</v>
      </c>
      <c r="E11615" t="s">
        <v>74</v>
      </c>
      <c r="F11615">
        <v>1</v>
      </c>
    </row>
    <row r="11616" spans="1:6" x14ac:dyDescent="0.35">
      <c r="A11616" t="s">
        <v>11695</v>
      </c>
      <c r="B11616">
        <v>2014</v>
      </c>
      <c r="C11616" t="s">
        <v>56</v>
      </c>
      <c r="D11616" t="s">
        <v>117</v>
      </c>
      <c r="E11616" t="s">
        <v>74</v>
      </c>
      <c r="F11616">
        <v>1</v>
      </c>
    </row>
    <row r="11617" spans="1:6" x14ac:dyDescent="0.35">
      <c r="A11617" t="s">
        <v>11696</v>
      </c>
      <c r="B11617">
        <v>2014</v>
      </c>
      <c r="C11617" t="s">
        <v>56</v>
      </c>
      <c r="D11617" t="s">
        <v>441</v>
      </c>
      <c r="E11617" t="s">
        <v>406</v>
      </c>
      <c r="F11617">
        <v>1</v>
      </c>
    </row>
    <row r="11618" spans="1:6" x14ac:dyDescent="0.35">
      <c r="A11618" t="s">
        <v>11697</v>
      </c>
      <c r="B11618">
        <v>2014</v>
      </c>
      <c r="C11618" t="s">
        <v>56</v>
      </c>
      <c r="D11618" t="s">
        <v>117</v>
      </c>
      <c r="E11618" t="s">
        <v>406</v>
      </c>
      <c r="F11618">
        <v>1</v>
      </c>
    </row>
    <row r="11619" spans="1:6" x14ac:dyDescent="0.35">
      <c r="A11619" t="s">
        <v>11698</v>
      </c>
      <c r="B11619">
        <v>2014</v>
      </c>
      <c r="C11619" t="s">
        <v>56</v>
      </c>
      <c r="D11619" t="s">
        <v>117</v>
      </c>
      <c r="E11619" t="s">
        <v>406</v>
      </c>
      <c r="F11619">
        <v>1</v>
      </c>
    </row>
    <row r="11620" spans="1:6" x14ac:dyDescent="0.35">
      <c r="A11620" t="s">
        <v>11699</v>
      </c>
      <c r="B11620">
        <v>2014</v>
      </c>
      <c r="C11620" t="s">
        <v>56</v>
      </c>
      <c r="D11620" t="s">
        <v>441</v>
      </c>
      <c r="E11620" t="s">
        <v>406</v>
      </c>
      <c r="F11620">
        <v>1</v>
      </c>
    </row>
    <row r="11621" spans="1:6" x14ac:dyDescent="0.35">
      <c r="A11621" t="s">
        <v>11700</v>
      </c>
      <c r="B11621">
        <v>2014</v>
      </c>
      <c r="C11621" t="s">
        <v>56</v>
      </c>
      <c r="D11621" t="s">
        <v>73</v>
      </c>
      <c r="E11621" t="s">
        <v>406</v>
      </c>
      <c r="F11621">
        <v>1</v>
      </c>
    </row>
    <row r="11622" spans="1:6" x14ac:dyDescent="0.35">
      <c r="A11622" t="s">
        <v>11701</v>
      </c>
      <c r="B11622">
        <v>2014</v>
      </c>
      <c r="C11622" t="s">
        <v>56</v>
      </c>
      <c r="D11622" t="s">
        <v>441</v>
      </c>
      <c r="E11622" t="s">
        <v>406</v>
      </c>
      <c r="F11622">
        <v>1</v>
      </c>
    </row>
    <row r="11623" spans="1:6" x14ac:dyDescent="0.35">
      <c r="A11623" t="s">
        <v>11702</v>
      </c>
      <c r="B11623">
        <v>2014</v>
      </c>
      <c r="C11623" t="s">
        <v>56</v>
      </c>
      <c r="D11623" t="s">
        <v>73</v>
      </c>
      <c r="E11623" t="s">
        <v>406</v>
      </c>
      <c r="F11623">
        <v>1</v>
      </c>
    </row>
    <row r="11624" spans="1:6" x14ac:dyDescent="0.35">
      <c r="A11624" t="s">
        <v>11703</v>
      </c>
      <c r="B11624">
        <v>2014</v>
      </c>
      <c r="C11624" t="s">
        <v>56</v>
      </c>
      <c r="D11624" t="s">
        <v>73</v>
      </c>
      <c r="E11624" t="s">
        <v>406</v>
      </c>
      <c r="F11624">
        <v>1</v>
      </c>
    </row>
    <row r="11625" spans="1:6" x14ac:dyDescent="0.35">
      <c r="A11625" t="s">
        <v>11704</v>
      </c>
      <c r="B11625">
        <v>2014</v>
      </c>
      <c r="C11625" t="s">
        <v>56</v>
      </c>
      <c r="D11625" t="s">
        <v>73</v>
      </c>
      <c r="E11625" t="s">
        <v>406</v>
      </c>
      <c r="F11625">
        <v>1</v>
      </c>
    </row>
    <row r="11626" spans="1:6" x14ac:dyDescent="0.35">
      <c r="A11626" t="s">
        <v>11705</v>
      </c>
      <c r="B11626">
        <v>2014</v>
      </c>
      <c r="C11626" t="s">
        <v>56</v>
      </c>
      <c r="D11626" t="s">
        <v>441</v>
      </c>
      <c r="E11626" t="s">
        <v>406</v>
      </c>
      <c r="F11626">
        <v>1</v>
      </c>
    </row>
    <row r="11627" spans="1:6" x14ac:dyDescent="0.35">
      <c r="A11627" t="s">
        <v>11706</v>
      </c>
      <c r="B11627">
        <v>2014</v>
      </c>
      <c r="C11627" t="s">
        <v>56</v>
      </c>
      <c r="D11627" t="s">
        <v>441</v>
      </c>
      <c r="E11627" t="s">
        <v>406</v>
      </c>
      <c r="F11627">
        <v>1</v>
      </c>
    </row>
    <row r="11628" spans="1:6" x14ac:dyDescent="0.35">
      <c r="A11628" t="s">
        <v>11707</v>
      </c>
      <c r="B11628">
        <v>2014</v>
      </c>
      <c r="C11628" t="s">
        <v>56</v>
      </c>
      <c r="D11628" t="s">
        <v>441</v>
      </c>
      <c r="E11628" t="s">
        <v>74</v>
      </c>
      <c r="F11628">
        <v>1</v>
      </c>
    </row>
    <row r="11629" spans="1:6" x14ac:dyDescent="0.35">
      <c r="A11629" t="s">
        <v>11708</v>
      </c>
      <c r="B11629">
        <v>2014</v>
      </c>
      <c r="C11629" t="s">
        <v>56</v>
      </c>
      <c r="D11629" t="s">
        <v>441</v>
      </c>
      <c r="E11629" t="s">
        <v>74</v>
      </c>
      <c r="F11629">
        <v>1</v>
      </c>
    </row>
    <row r="11630" spans="1:6" x14ac:dyDescent="0.35">
      <c r="A11630" t="s">
        <v>11709</v>
      </c>
      <c r="B11630">
        <v>2014</v>
      </c>
      <c r="C11630" t="s">
        <v>56</v>
      </c>
      <c r="D11630" t="s">
        <v>441</v>
      </c>
      <c r="E11630" t="s">
        <v>74</v>
      </c>
      <c r="F11630">
        <v>1</v>
      </c>
    </row>
    <row r="11631" spans="1:6" x14ac:dyDescent="0.35">
      <c r="A11631" t="s">
        <v>11710</v>
      </c>
      <c r="B11631">
        <v>2014</v>
      </c>
      <c r="C11631" t="s">
        <v>56</v>
      </c>
      <c r="D11631" t="s">
        <v>441</v>
      </c>
      <c r="E11631" t="s">
        <v>74</v>
      </c>
      <c r="F11631">
        <v>1</v>
      </c>
    </row>
    <row r="11632" spans="1:6" x14ac:dyDescent="0.35">
      <c r="A11632" t="s">
        <v>11711</v>
      </c>
      <c r="B11632">
        <v>2014</v>
      </c>
      <c r="C11632" t="s">
        <v>56</v>
      </c>
      <c r="D11632" t="s">
        <v>117</v>
      </c>
      <c r="E11632" t="s">
        <v>74</v>
      </c>
      <c r="F11632">
        <v>1</v>
      </c>
    </row>
    <row r="11633" spans="1:6" x14ac:dyDescent="0.35">
      <c r="A11633" t="s">
        <v>11712</v>
      </c>
      <c r="B11633">
        <v>2014</v>
      </c>
      <c r="C11633" t="s">
        <v>54</v>
      </c>
      <c r="D11633" t="s">
        <v>73</v>
      </c>
      <c r="E11633" t="s">
        <v>74</v>
      </c>
      <c r="F11633">
        <v>1</v>
      </c>
    </row>
    <row r="11634" spans="1:6" x14ac:dyDescent="0.35">
      <c r="A11634" t="s">
        <v>11713</v>
      </c>
      <c r="B11634">
        <v>2014</v>
      </c>
      <c r="C11634" t="s">
        <v>56</v>
      </c>
      <c r="D11634" t="s">
        <v>73</v>
      </c>
      <c r="E11634" t="s">
        <v>74</v>
      </c>
      <c r="F11634">
        <v>1</v>
      </c>
    </row>
    <row r="11635" spans="1:6" x14ac:dyDescent="0.35">
      <c r="A11635" t="s">
        <v>11714</v>
      </c>
      <c r="B11635">
        <v>2014</v>
      </c>
      <c r="C11635" t="s">
        <v>56</v>
      </c>
      <c r="D11635" t="s">
        <v>73</v>
      </c>
      <c r="E11635" t="s">
        <v>74</v>
      </c>
      <c r="F11635">
        <v>1</v>
      </c>
    </row>
    <row r="11636" spans="1:6" x14ac:dyDescent="0.35">
      <c r="A11636" t="s">
        <v>11715</v>
      </c>
      <c r="B11636">
        <v>2014</v>
      </c>
      <c r="C11636" t="s">
        <v>56</v>
      </c>
      <c r="D11636" t="s">
        <v>73</v>
      </c>
      <c r="E11636" t="s">
        <v>74</v>
      </c>
      <c r="F11636">
        <v>1</v>
      </c>
    </row>
    <row r="11637" spans="1:6" x14ac:dyDescent="0.35">
      <c r="A11637" t="s">
        <v>11716</v>
      </c>
      <c r="B11637">
        <v>2014</v>
      </c>
      <c r="C11637" t="s">
        <v>56</v>
      </c>
      <c r="D11637" t="s">
        <v>73</v>
      </c>
      <c r="E11637" t="s">
        <v>74</v>
      </c>
      <c r="F11637">
        <v>1</v>
      </c>
    </row>
    <row r="11638" spans="1:6" x14ac:dyDescent="0.35">
      <c r="A11638" t="s">
        <v>11717</v>
      </c>
      <c r="B11638">
        <v>2014</v>
      </c>
      <c r="C11638" t="s">
        <v>55</v>
      </c>
      <c r="D11638" t="s">
        <v>73</v>
      </c>
      <c r="E11638" t="s">
        <v>74</v>
      </c>
      <c r="F11638">
        <v>1</v>
      </c>
    </row>
    <row r="11639" spans="1:6" x14ac:dyDescent="0.35">
      <c r="A11639" t="s">
        <v>11718</v>
      </c>
      <c r="B11639">
        <v>2014</v>
      </c>
      <c r="C11639" t="s">
        <v>55</v>
      </c>
      <c r="D11639" t="s">
        <v>117</v>
      </c>
      <c r="E11639" t="s">
        <v>74</v>
      </c>
      <c r="F11639">
        <v>0</v>
      </c>
    </row>
    <row r="11640" spans="1:6" x14ac:dyDescent="0.35">
      <c r="A11640" t="s">
        <v>11719</v>
      </c>
      <c r="B11640">
        <v>2014</v>
      </c>
      <c r="C11640" t="s">
        <v>55</v>
      </c>
      <c r="D11640" t="s">
        <v>117</v>
      </c>
      <c r="E11640" t="s">
        <v>74</v>
      </c>
      <c r="F11640">
        <v>0</v>
      </c>
    </row>
    <row r="11641" spans="1:6" x14ac:dyDescent="0.35">
      <c r="A11641" t="s">
        <v>11720</v>
      </c>
      <c r="B11641">
        <v>2014</v>
      </c>
      <c r="C11641" t="s">
        <v>56</v>
      </c>
      <c r="D11641" t="s">
        <v>117</v>
      </c>
      <c r="E11641" t="s">
        <v>74</v>
      </c>
      <c r="F11641">
        <v>1</v>
      </c>
    </row>
    <row r="11642" spans="1:6" x14ac:dyDescent="0.35">
      <c r="A11642" t="s">
        <v>11721</v>
      </c>
      <c r="B11642">
        <v>2014</v>
      </c>
      <c r="C11642" t="s">
        <v>56</v>
      </c>
      <c r="D11642" t="s">
        <v>117</v>
      </c>
      <c r="E11642" t="s">
        <v>74</v>
      </c>
      <c r="F11642">
        <v>1</v>
      </c>
    </row>
    <row r="11643" spans="1:6" x14ac:dyDescent="0.35">
      <c r="A11643" t="s">
        <v>11722</v>
      </c>
      <c r="B11643">
        <v>2014</v>
      </c>
      <c r="C11643" t="s">
        <v>55</v>
      </c>
      <c r="D11643" t="s">
        <v>441</v>
      </c>
      <c r="E11643" t="s">
        <v>74</v>
      </c>
      <c r="F11643">
        <v>1</v>
      </c>
    </row>
    <row r="11644" spans="1:6" x14ac:dyDescent="0.35">
      <c r="A11644" t="s">
        <v>11723</v>
      </c>
      <c r="B11644">
        <v>2014</v>
      </c>
      <c r="C11644" t="s">
        <v>54</v>
      </c>
      <c r="D11644" t="s">
        <v>73</v>
      </c>
      <c r="E11644" t="s">
        <v>74</v>
      </c>
      <c r="F11644">
        <v>1</v>
      </c>
    </row>
    <row r="11645" spans="1:6" x14ac:dyDescent="0.35">
      <c r="A11645" t="s">
        <v>11724</v>
      </c>
      <c r="B11645">
        <v>2014</v>
      </c>
      <c r="C11645" t="s">
        <v>55</v>
      </c>
      <c r="D11645" t="s">
        <v>441</v>
      </c>
      <c r="E11645" t="s">
        <v>74</v>
      </c>
      <c r="F11645">
        <v>1</v>
      </c>
    </row>
    <row r="11646" spans="1:6" x14ac:dyDescent="0.35">
      <c r="A11646" t="s">
        <v>11725</v>
      </c>
      <c r="B11646">
        <v>2014</v>
      </c>
      <c r="C11646" t="s">
        <v>55</v>
      </c>
      <c r="D11646" t="s">
        <v>117</v>
      </c>
      <c r="E11646" t="s">
        <v>74</v>
      </c>
      <c r="F11646">
        <v>0</v>
      </c>
    </row>
    <row r="11647" spans="1:6" x14ac:dyDescent="0.35">
      <c r="A11647" t="s">
        <v>11726</v>
      </c>
      <c r="B11647">
        <v>2014</v>
      </c>
      <c r="C11647" t="s">
        <v>56</v>
      </c>
      <c r="D11647" t="s">
        <v>117</v>
      </c>
      <c r="E11647" t="s">
        <v>406</v>
      </c>
      <c r="F11647">
        <v>1</v>
      </c>
    </row>
    <row r="11648" spans="1:6" x14ac:dyDescent="0.35">
      <c r="A11648" t="s">
        <v>11727</v>
      </c>
      <c r="B11648">
        <v>2014</v>
      </c>
      <c r="C11648" t="s">
        <v>56</v>
      </c>
      <c r="D11648" t="s">
        <v>441</v>
      </c>
      <c r="E11648" t="s">
        <v>406</v>
      </c>
      <c r="F11648">
        <v>1</v>
      </c>
    </row>
    <row r="11649" spans="1:6" x14ac:dyDescent="0.35">
      <c r="A11649" t="s">
        <v>11728</v>
      </c>
      <c r="B11649">
        <v>2014</v>
      </c>
      <c r="C11649" t="s">
        <v>56</v>
      </c>
      <c r="D11649" t="s">
        <v>441</v>
      </c>
      <c r="E11649" t="s">
        <v>406</v>
      </c>
      <c r="F11649">
        <v>1</v>
      </c>
    </row>
    <row r="11650" spans="1:6" x14ac:dyDescent="0.35">
      <c r="A11650" t="s">
        <v>11729</v>
      </c>
      <c r="B11650">
        <v>2014</v>
      </c>
      <c r="C11650" t="s">
        <v>56</v>
      </c>
      <c r="D11650" t="s">
        <v>441</v>
      </c>
      <c r="E11650" t="s">
        <v>406</v>
      </c>
      <c r="F11650">
        <v>1</v>
      </c>
    </row>
    <row r="11651" spans="1:6" x14ac:dyDescent="0.35">
      <c r="A11651" t="s">
        <v>11730</v>
      </c>
      <c r="B11651">
        <v>2014</v>
      </c>
      <c r="C11651" t="s">
        <v>56</v>
      </c>
      <c r="D11651" t="s">
        <v>441</v>
      </c>
      <c r="E11651" t="s">
        <v>406</v>
      </c>
      <c r="F11651">
        <v>1</v>
      </c>
    </row>
    <row r="11652" spans="1:6" x14ac:dyDescent="0.35">
      <c r="A11652" t="s">
        <v>11731</v>
      </c>
      <c r="B11652">
        <v>2014</v>
      </c>
      <c r="C11652" t="s">
        <v>56</v>
      </c>
      <c r="D11652" t="s">
        <v>441</v>
      </c>
      <c r="E11652" t="s">
        <v>406</v>
      </c>
      <c r="F11652">
        <v>1</v>
      </c>
    </row>
    <row r="11653" spans="1:6" x14ac:dyDescent="0.35">
      <c r="A11653" t="s">
        <v>11732</v>
      </c>
      <c r="B11653">
        <v>2014</v>
      </c>
      <c r="C11653" t="s">
        <v>56</v>
      </c>
      <c r="D11653" t="s">
        <v>117</v>
      </c>
      <c r="E11653" t="s">
        <v>406</v>
      </c>
      <c r="F11653">
        <v>1</v>
      </c>
    </row>
    <row r="11654" spans="1:6" x14ac:dyDescent="0.35">
      <c r="A11654" t="s">
        <v>11733</v>
      </c>
      <c r="B11654">
        <v>2014</v>
      </c>
      <c r="C11654" t="s">
        <v>54</v>
      </c>
      <c r="D11654" t="s">
        <v>73</v>
      </c>
      <c r="E11654" t="s">
        <v>74</v>
      </c>
      <c r="F11654">
        <v>1</v>
      </c>
    </row>
    <row r="11655" spans="1:6" x14ac:dyDescent="0.35">
      <c r="A11655" t="s">
        <v>11734</v>
      </c>
      <c r="B11655">
        <v>2014</v>
      </c>
      <c r="C11655" t="s">
        <v>54</v>
      </c>
      <c r="D11655" t="s">
        <v>73</v>
      </c>
      <c r="E11655" t="s">
        <v>74</v>
      </c>
      <c r="F11655">
        <v>1</v>
      </c>
    </row>
    <row r="11656" spans="1:6" x14ac:dyDescent="0.35">
      <c r="A11656" t="s">
        <v>11735</v>
      </c>
      <c r="B11656">
        <v>2014</v>
      </c>
      <c r="C11656" t="s">
        <v>55</v>
      </c>
      <c r="D11656" t="s">
        <v>441</v>
      </c>
      <c r="E11656" t="s">
        <v>74</v>
      </c>
      <c r="F11656">
        <v>1</v>
      </c>
    </row>
    <row r="11657" spans="1:6" x14ac:dyDescent="0.35">
      <c r="A11657" t="s">
        <v>11736</v>
      </c>
      <c r="B11657">
        <v>2014</v>
      </c>
      <c r="C11657" t="s">
        <v>54</v>
      </c>
      <c r="D11657" t="s">
        <v>117</v>
      </c>
      <c r="E11657" t="s">
        <v>74</v>
      </c>
      <c r="F11657">
        <v>0</v>
      </c>
    </row>
    <row r="11658" spans="1:6" x14ac:dyDescent="0.35">
      <c r="A11658" t="s">
        <v>11737</v>
      </c>
      <c r="B11658">
        <v>2014</v>
      </c>
      <c r="C11658" t="s">
        <v>55</v>
      </c>
      <c r="D11658" t="s">
        <v>73</v>
      </c>
      <c r="E11658" t="s">
        <v>74</v>
      </c>
      <c r="F11658">
        <v>1</v>
      </c>
    </row>
    <row r="11659" spans="1:6" x14ac:dyDescent="0.35">
      <c r="A11659" t="s">
        <v>11738</v>
      </c>
      <c r="B11659">
        <v>2014</v>
      </c>
      <c r="C11659" t="s">
        <v>55</v>
      </c>
      <c r="D11659" t="s">
        <v>117</v>
      </c>
      <c r="E11659" t="s">
        <v>74</v>
      </c>
      <c r="F11659">
        <v>0</v>
      </c>
    </row>
    <row r="11660" spans="1:6" x14ac:dyDescent="0.35">
      <c r="A11660" t="s">
        <v>11739</v>
      </c>
      <c r="B11660">
        <v>2014</v>
      </c>
      <c r="C11660" t="s">
        <v>56</v>
      </c>
      <c r="D11660" t="s">
        <v>73</v>
      </c>
      <c r="E11660" t="s">
        <v>74</v>
      </c>
      <c r="F11660">
        <v>1</v>
      </c>
    </row>
    <row r="11661" spans="1:6" x14ac:dyDescent="0.35">
      <c r="A11661" t="s">
        <v>11740</v>
      </c>
      <c r="B11661">
        <v>2014</v>
      </c>
      <c r="C11661" t="s">
        <v>56</v>
      </c>
      <c r="D11661" t="s">
        <v>117</v>
      </c>
      <c r="E11661" t="s">
        <v>74</v>
      </c>
      <c r="F11661">
        <v>1</v>
      </c>
    </row>
    <row r="11662" spans="1:6" x14ac:dyDescent="0.35">
      <c r="A11662" t="s">
        <v>11741</v>
      </c>
      <c r="B11662">
        <v>2014</v>
      </c>
      <c r="C11662" t="s">
        <v>56</v>
      </c>
      <c r="D11662" t="s">
        <v>73</v>
      </c>
      <c r="E11662" t="s">
        <v>74</v>
      </c>
      <c r="F11662">
        <v>1</v>
      </c>
    </row>
    <row r="11663" spans="1:6" x14ac:dyDescent="0.35">
      <c r="A11663" t="s">
        <v>11742</v>
      </c>
      <c r="B11663">
        <v>2014</v>
      </c>
      <c r="C11663" t="s">
        <v>56</v>
      </c>
      <c r="D11663" t="s">
        <v>441</v>
      </c>
      <c r="E11663" t="s">
        <v>74</v>
      </c>
      <c r="F11663">
        <v>1</v>
      </c>
    </row>
    <row r="11664" spans="1:6" x14ac:dyDescent="0.35">
      <c r="A11664" t="s">
        <v>11743</v>
      </c>
      <c r="B11664">
        <v>2014</v>
      </c>
      <c r="C11664" t="s">
        <v>56</v>
      </c>
      <c r="D11664" t="s">
        <v>441</v>
      </c>
      <c r="E11664" t="s">
        <v>74</v>
      </c>
      <c r="F11664">
        <v>1</v>
      </c>
    </row>
    <row r="11665" spans="1:6" x14ac:dyDescent="0.35">
      <c r="A11665" t="s">
        <v>11744</v>
      </c>
      <c r="B11665">
        <v>2014</v>
      </c>
      <c r="C11665" t="s">
        <v>56</v>
      </c>
      <c r="D11665" t="s">
        <v>117</v>
      </c>
      <c r="E11665" t="s">
        <v>74</v>
      </c>
      <c r="F11665">
        <v>1</v>
      </c>
    </row>
    <row r="11666" spans="1:6" x14ac:dyDescent="0.35">
      <c r="A11666" t="s">
        <v>11745</v>
      </c>
      <c r="B11666">
        <v>2014</v>
      </c>
      <c r="C11666" t="s">
        <v>56</v>
      </c>
      <c r="D11666" t="s">
        <v>73</v>
      </c>
      <c r="E11666" t="s">
        <v>74</v>
      </c>
      <c r="F11666">
        <v>1</v>
      </c>
    </row>
    <row r="11667" spans="1:6" x14ac:dyDescent="0.35">
      <c r="A11667" t="s">
        <v>11746</v>
      </c>
      <c r="B11667">
        <v>2014</v>
      </c>
      <c r="C11667" t="s">
        <v>56</v>
      </c>
      <c r="D11667" t="s">
        <v>441</v>
      </c>
      <c r="E11667" t="s">
        <v>74</v>
      </c>
      <c r="F11667">
        <v>1</v>
      </c>
    </row>
    <row r="11668" spans="1:6" x14ac:dyDescent="0.35">
      <c r="A11668" t="s">
        <v>11747</v>
      </c>
      <c r="B11668">
        <v>2014</v>
      </c>
      <c r="C11668" t="s">
        <v>56</v>
      </c>
      <c r="D11668" t="s">
        <v>73</v>
      </c>
      <c r="E11668" t="s">
        <v>74</v>
      </c>
      <c r="F11668">
        <v>1</v>
      </c>
    </row>
    <row r="11669" spans="1:6" x14ac:dyDescent="0.35">
      <c r="A11669" t="s">
        <v>11748</v>
      </c>
      <c r="B11669">
        <v>2014</v>
      </c>
      <c r="C11669" t="s">
        <v>56</v>
      </c>
      <c r="D11669" t="s">
        <v>73</v>
      </c>
      <c r="E11669" t="s">
        <v>74</v>
      </c>
      <c r="F11669">
        <v>1</v>
      </c>
    </row>
    <row r="11670" spans="1:6" x14ac:dyDescent="0.35">
      <c r="A11670" t="s">
        <v>11749</v>
      </c>
      <c r="B11670">
        <v>2014</v>
      </c>
      <c r="C11670" t="s">
        <v>56</v>
      </c>
      <c r="D11670" t="s">
        <v>117</v>
      </c>
      <c r="E11670" t="s">
        <v>74</v>
      </c>
      <c r="F11670">
        <v>1</v>
      </c>
    </row>
    <row r="11671" spans="1:6" x14ac:dyDescent="0.35">
      <c r="A11671" t="s">
        <v>11750</v>
      </c>
      <c r="B11671">
        <v>2014</v>
      </c>
      <c r="C11671" t="s">
        <v>56</v>
      </c>
      <c r="D11671" t="s">
        <v>73</v>
      </c>
      <c r="E11671" t="s">
        <v>74</v>
      </c>
      <c r="F11671">
        <v>1</v>
      </c>
    </row>
    <row r="11672" spans="1:6" x14ac:dyDescent="0.35">
      <c r="A11672" t="s">
        <v>11751</v>
      </c>
      <c r="B11672">
        <v>2014</v>
      </c>
      <c r="C11672" t="s">
        <v>55</v>
      </c>
      <c r="D11672" t="s">
        <v>73</v>
      </c>
      <c r="E11672" t="s">
        <v>74</v>
      </c>
      <c r="F11672">
        <v>1</v>
      </c>
    </row>
    <row r="11673" spans="1:6" x14ac:dyDescent="0.35">
      <c r="A11673" t="s">
        <v>11752</v>
      </c>
      <c r="B11673">
        <v>2014</v>
      </c>
      <c r="C11673" t="s">
        <v>56</v>
      </c>
      <c r="D11673" t="s">
        <v>73</v>
      </c>
      <c r="E11673" t="s">
        <v>74</v>
      </c>
      <c r="F11673">
        <v>1</v>
      </c>
    </row>
    <row r="11674" spans="1:6" x14ac:dyDescent="0.35">
      <c r="A11674" t="s">
        <v>11753</v>
      </c>
      <c r="B11674">
        <v>2014</v>
      </c>
      <c r="C11674" t="s">
        <v>56</v>
      </c>
      <c r="D11674" t="s">
        <v>73</v>
      </c>
      <c r="E11674" t="s">
        <v>76</v>
      </c>
      <c r="F11674">
        <v>1</v>
      </c>
    </row>
    <row r="11675" spans="1:6" x14ac:dyDescent="0.35">
      <c r="A11675" t="s">
        <v>11754</v>
      </c>
      <c r="B11675">
        <v>2014</v>
      </c>
      <c r="C11675" t="s">
        <v>55</v>
      </c>
      <c r="D11675" t="s">
        <v>73</v>
      </c>
      <c r="E11675" t="s">
        <v>76</v>
      </c>
      <c r="F11675">
        <v>1</v>
      </c>
    </row>
    <row r="11676" spans="1:6" x14ac:dyDescent="0.35">
      <c r="A11676" t="s">
        <v>11755</v>
      </c>
      <c r="B11676">
        <v>2014</v>
      </c>
      <c r="C11676" t="s">
        <v>55</v>
      </c>
      <c r="D11676" t="s">
        <v>73</v>
      </c>
      <c r="E11676" t="s">
        <v>76</v>
      </c>
      <c r="F11676">
        <v>1</v>
      </c>
    </row>
    <row r="11677" spans="1:6" x14ac:dyDescent="0.35">
      <c r="A11677" t="s">
        <v>11756</v>
      </c>
      <c r="B11677">
        <v>2014</v>
      </c>
      <c r="C11677" t="s">
        <v>55</v>
      </c>
      <c r="D11677" t="s">
        <v>73</v>
      </c>
      <c r="E11677" t="s">
        <v>76</v>
      </c>
      <c r="F11677">
        <v>1</v>
      </c>
    </row>
    <row r="11678" spans="1:6" x14ac:dyDescent="0.35">
      <c r="A11678" t="s">
        <v>11757</v>
      </c>
      <c r="B11678">
        <v>2014</v>
      </c>
      <c r="C11678" t="s">
        <v>56</v>
      </c>
      <c r="D11678" t="s">
        <v>73</v>
      </c>
      <c r="E11678" t="s">
        <v>76</v>
      </c>
      <c r="F11678">
        <v>1</v>
      </c>
    </row>
    <row r="11679" spans="1:6" x14ac:dyDescent="0.35">
      <c r="A11679" t="s">
        <v>11758</v>
      </c>
      <c r="B11679">
        <v>2014</v>
      </c>
      <c r="C11679" t="s">
        <v>56</v>
      </c>
      <c r="D11679" t="s">
        <v>73</v>
      </c>
      <c r="E11679" t="s">
        <v>76</v>
      </c>
      <c r="F11679">
        <v>1</v>
      </c>
    </row>
    <row r="11680" spans="1:6" x14ac:dyDescent="0.35">
      <c r="A11680" t="s">
        <v>11759</v>
      </c>
      <c r="B11680">
        <v>2014</v>
      </c>
      <c r="C11680" t="s">
        <v>56</v>
      </c>
      <c r="D11680" t="s">
        <v>73</v>
      </c>
      <c r="E11680" t="s">
        <v>76</v>
      </c>
      <c r="F11680">
        <v>1</v>
      </c>
    </row>
    <row r="11681" spans="1:6" x14ac:dyDescent="0.35">
      <c r="A11681" t="s">
        <v>11760</v>
      </c>
      <c r="B11681">
        <v>2014</v>
      </c>
      <c r="C11681" t="s">
        <v>56</v>
      </c>
      <c r="D11681" t="s">
        <v>73</v>
      </c>
      <c r="E11681" t="s">
        <v>76</v>
      </c>
      <c r="F11681">
        <v>1</v>
      </c>
    </row>
    <row r="11682" spans="1:6" x14ac:dyDescent="0.35">
      <c r="A11682" t="s">
        <v>11761</v>
      </c>
      <c r="B11682">
        <v>2014</v>
      </c>
      <c r="C11682" t="s">
        <v>56</v>
      </c>
      <c r="D11682" t="s">
        <v>73</v>
      </c>
      <c r="E11682" t="s">
        <v>76</v>
      </c>
      <c r="F11682">
        <v>1</v>
      </c>
    </row>
    <row r="11683" spans="1:6" x14ac:dyDescent="0.35">
      <c r="A11683" t="s">
        <v>11762</v>
      </c>
      <c r="B11683">
        <v>2014</v>
      </c>
      <c r="C11683" t="s">
        <v>56</v>
      </c>
      <c r="D11683" t="s">
        <v>441</v>
      </c>
      <c r="E11683" t="s">
        <v>76</v>
      </c>
      <c r="F11683">
        <v>1</v>
      </c>
    </row>
    <row r="11684" spans="1:6" x14ac:dyDescent="0.35">
      <c r="A11684" t="s">
        <v>11763</v>
      </c>
      <c r="B11684">
        <v>2014</v>
      </c>
      <c r="C11684" t="s">
        <v>56</v>
      </c>
      <c r="D11684" t="s">
        <v>73</v>
      </c>
      <c r="E11684" t="s">
        <v>76</v>
      </c>
      <c r="F11684">
        <v>1</v>
      </c>
    </row>
    <row r="11685" spans="1:6" x14ac:dyDescent="0.35">
      <c r="A11685" t="s">
        <v>11764</v>
      </c>
      <c r="B11685">
        <v>2014</v>
      </c>
      <c r="C11685" t="s">
        <v>54</v>
      </c>
      <c r="D11685" t="s">
        <v>73</v>
      </c>
      <c r="E11685" t="s">
        <v>76</v>
      </c>
      <c r="F11685">
        <v>1</v>
      </c>
    </row>
    <row r="11686" spans="1:6" x14ac:dyDescent="0.35">
      <c r="A11686" t="s">
        <v>11765</v>
      </c>
      <c r="B11686">
        <v>2014</v>
      </c>
      <c r="C11686" t="s">
        <v>56</v>
      </c>
      <c r="D11686" t="s">
        <v>73</v>
      </c>
      <c r="E11686" t="s">
        <v>76</v>
      </c>
      <c r="F11686">
        <v>1</v>
      </c>
    </row>
    <row r="11687" spans="1:6" x14ac:dyDescent="0.35">
      <c r="A11687" t="s">
        <v>11766</v>
      </c>
      <c r="B11687">
        <v>2014</v>
      </c>
      <c r="C11687" t="s">
        <v>56</v>
      </c>
      <c r="D11687" t="s">
        <v>73</v>
      </c>
      <c r="E11687" t="s">
        <v>76</v>
      </c>
      <c r="F11687">
        <v>1</v>
      </c>
    </row>
    <row r="11688" spans="1:6" x14ac:dyDescent="0.35">
      <c r="A11688" t="s">
        <v>11767</v>
      </c>
      <c r="B11688">
        <v>2014</v>
      </c>
      <c r="C11688" t="s">
        <v>56</v>
      </c>
      <c r="D11688" t="s">
        <v>117</v>
      </c>
      <c r="E11688" t="s">
        <v>76</v>
      </c>
      <c r="F11688">
        <v>1</v>
      </c>
    </row>
    <row r="11689" spans="1:6" x14ac:dyDescent="0.35">
      <c r="A11689" t="s">
        <v>11768</v>
      </c>
      <c r="B11689">
        <v>2014</v>
      </c>
      <c r="C11689" t="s">
        <v>56</v>
      </c>
      <c r="D11689" t="s">
        <v>117</v>
      </c>
      <c r="E11689" t="s">
        <v>76</v>
      </c>
      <c r="F11689">
        <v>1</v>
      </c>
    </row>
    <row r="11690" spans="1:6" x14ac:dyDescent="0.35">
      <c r="A11690" t="s">
        <v>11769</v>
      </c>
      <c r="B11690">
        <v>2014</v>
      </c>
      <c r="C11690" t="s">
        <v>55</v>
      </c>
      <c r="D11690" t="s">
        <v>73</v>
      </c>
      <c r="E11690" t="s">
        <v>76</v>
      </c>
      <c r="F11690">
        <v>1</v>
      </c>
    </row>
    <row r="11691" spans="1:6" x14ac:dyDescent="0.35">
      <c r="A11691" t="s">
        <v>11770</v>
      </c>
      <c r="B11691">
        <v>2014</v>
      </c>
      <c r="C11691" t="s">
        <v>56</v>
      </c>
      <c r="D11691" t="s">
        <v>441</v>
      </c>
      <c r="E11691" t="s">
        <v>76</v>
      </c>
      <c r="F11691">
        <v>1</v>
      </c>
    </row>
    <row r="11692" spans="1:6" x14ac:dyDescent="0.35">
      <c r="A11692" t="s">
        <v>11771</v>
      </c>
      <c r="B11692">
        <v>2014</v>
      </c>
      <c r="C11692" t="s">
        <v>56</v>
      </c>
      <c r="D11692" t="s">
        <v>117</v>
      </c>
      <c r="E11692" t="s">
        <v>76</v>
      </c>
      <c r="F11692">
        <v>1</v>
      </c>
    </row>
    <row r="11693" spans="1:6" x14ac:dyDescent="0.35">
      <c r="A11693" t="s">
        <v>11772</v>
      </c>
      <c r="B11693">
        <v>2014</v>
      </c>
      <c r="C11693" t="s">
        <v>56</v>
      </c>
      <c r="D11693" t="s">
        <v>117</v>
      </c>
      <c r="E11693" t="s">
        <v>76</v>
      </c>
      <c r="F11693">
        <v>1</v>
      </c>
    </row>
    <row r="11694" spans="1:6" x14ac:dyDescent="0.35">
      <c r="A11694" t="s">
        <v>11773</v>
      </c>
      <c r="B11694">
        <v>2014</v>
      </c>
      <c r="C11694" t="s">
        <v>54</v>
      </c>
      <c r="D11694" t="s">
        <v>73</v>
      </c>
      <c r="E11694" t="s">
        <v>76</v>
      </c>
      <c r="F11694">
        <v>1</v>
      </c>
    </row>
    <row r="11695" spans="1:6" x14ac:dyDescent="0.35">
      <c r="A11695" t="s">
        <v>11774</v>
      </c>
      <c r="B11695">
        <v>2014</v>
      </c>
      <c r="C11695" t="s">
        <v>56</v>
      </c>
      <c r="D11695" t="s">
        <v>117</v>
      </c>
      <c r="E11695" t="s">
        <v>76</v>
      </c>
      <c r="F11695">
        <v>1</v>
      </c>
    </row>
    <row r="11696" spans="1:6" x14ac:dyDescent="0.35">
      <c r="A11696" t="s">
        <v>11775</v>
      </c>
      <c r="B11696">
        <v>2014</v>
      </c>
      <c r="C11696" t="s">
        <v>56</v>
      </c>
      <c r="D11696" t="s">
        <v>441</v>
      </c>
      <c r="E11696" t="s">
        <v>76</v>
      </c>
      <c r="F11696">
        <v>1</v>
      </c>
    </row>
    <row r="11697" spans="1:6" x14ac:dyDescent="0.35">
      <c r="A11697" t="s">
        <v>11776</v>
      </c>
      <c r="B11697">
        <v>2014</v>
      </c>
      <c r="C11697" t="s">
        <v>55</v>
      </c>
      <c r="D11697" t="s">
        <v>73</v>
      </c>
      <c r="E11697" t="s">
        <v>406</v>
      </c>
      <c r="F11697">
        <v>1</v>
      </c>
    </row>
    <row r="11698" spans="1:6" x14ac:dyDescent="0.35">
      <c r="A11698" t="s">
        <v>11777</v>
      </c>
      <c r="B11698">
        <v>2014</v>
      </c>
      <c r="C11698" t="s">
        <v>56</v>
      </c>
      <c r="D11698" t="s">
        <v>441</v>
      </c>
      <c r="E11698" t="s">
        <v>406</v>
      </c>
      <c r="F11698">
        <v>1</v>
      </c>
    </row>
    <row r="11699" spans="1:6" x14ac:dyDescent="0.35">
      <c r="A11699" t="s">
        <v>11778</v>
      </c>
      <c r="B11699">
        <v>2014</v>
      </c>
      <c r="C11699" t="s">
        <v>56</v>
      </c>
      <c r="D11699" t="s">
        <v>441</v>
      </c>
      <c r="E11699" t="s">
        <v>406</v>
      </c>
      <c r="F11699">
        <v>1</v>
      </c>
    </row>
    <row r="11700" spans="1:6" x14ac:dyDescent="0.35">
      <c r="A11700" t="s">
        <v>11779</v>
      </c>
      <c r="B11700">
        <v>2014</v>
      </c>
      <c r="C11700" t="s">
        <v>56</v>
      </c>
      <c r="D11700" t="s">
        <v>117</v>
      </c>
      <c r="E11700" t="s">
        <v>406</v>
      </c>
      <c r="F11700">
        <v>1</v>
      </c>
    </row>
    <row r="11701" spans="1:6" x14ac:dyDescent="0.35">
      <c r="A11701" t="s">
        <v>11780</v>
      </c>
      <c r="B11701">
        <v>2014</v>
      </c>
      <c r="C11701" t="s">
        <v>56</v>
      </c>
      <c r="D11701" t="s">
        <v>441</v>
      </c>
      <c r="E11701" t="s">
        <v>406</v>
      </c>
      <c r="F11701">
        <v>1</v>
      </c>
    </row>
    <row r="11702" spans="1:6" x14ac:dyDescent="0.35">
      <c r="A11702" t="s">
        <v>11781</v>
      </c>
      <c r="B11702">
        <v>2014</v>
      </c>
      <c r="C11702" t="s">
        <v>56</v>
      </c>
      <c r="D11702" t="s">
        <v>441</v>
      </c>
      <c r="E11702" t="s">
        <v>406</v>
      </c>
      <c r="F11702">
        <v>1</v>
      </c>
    </row>
    <row r="11703" spans="1:6" x14ac:dyDescent="0.35">
      <c r="A11703" t="s">
        <v>11782</v>
      </c>
      <c r="B11703">
        <v>2014</v>
      </c>
      <c r="C11703" t="s">
        <v>56</v>
      </c>
      <c r="D11703" t="s">
        <v>441</v>
      </c>
      <c r="E11703" t="s">
        <v>406</v>
      </c>
      <c r="F11703">
        <v>1</v>
      </c>
    </row>
    <row r="11704" spans="1:6" x14ac:dyDescent="0.35">
      <c r="A11704" t="s">
        <v>11783</v>
      </c>
      <c r="B11704">
        <v>2014</v>
      </c>
      <c r="C11704" t="s">
        <v>54</v>
      </c>
      <c r="D11704" t="s">
        <v>73</v>
      </c>
      <c r="E11704" t="s">
        <v>406</v>
      </c>
      <c r="F11704">
        <v>1</v>
      </c>
    </row>
    <row r="11705" spans="1:6" x14ac:dyDescent="0.35">
      <c r="A11705" t="s">
        <v>11784</v>
      </c>
      <c r="B11705">
        <v>2014</v>
      </c>
      <c r="C11705" t="s">
        <v>54</v>
      </c>
      <c r="D11705" t="s">
        <v>73</v>
      </c>
      <c r="E11705" t="s">
        <v>406</v>
      </c>
      <c r="F11705">
        <v>1</v>
      </c>
    </row>
    <row r="11706" spans="1:6" x14ac:dyDescent="0.35">
      <c r="A11706" t="s">
        <v>11785</v>
      </c>
      <c r="B11706">
        <v>2014</v>
      </c>
      <c r="C11706" t="s">
        <v>56</v>
      </c>
      <c r="D11706" t="s">
        <v>441</v>
      </c>
      <c r="E11706" t="s">
        <v>406</v>
      </c>
      <c r="F11706">
        <v>1</v>
      </c>
    </row>
    <row r="11707" spans="1:6" x14ac:dyDescent="0.35">
      <c r="A11707" t="s">
        <v>11786</v>
      </c>
      <c r="B11707">
        <v>2014</v>
      </c>
      <c r="C11707" t="s">
        <v>56</v>
      </c>
      <c r="D11707" t="s">
        <v>441</v>
      </c>
      <c r="E11707" t="s">
        <v>406</v>
      </c>
      <c r="F11707">
        <v>1</v>
      </c>
    </row>
    <row r="11708" spans="1:6" x14ac:dyDescent="0.35">
      <c r="A11708" t="s">
        <v>11787</v>
      </c>
      <c r="B11708">
        <v>2014</v>
      </c>
      <c r="C11708" t="s">
        <v>56</v>
      </c>
      <c r="D11708" t="s">
        <v>117</v>
      </c>
      <c r="E11708" t="s">
        <v>406</v>
      </c>
      <c r="F11708">
        <v>1</v>
      </c>
    </row>
    <row r="11709" spans="1:6" x14ac:dyDescent="0.35">
      <c r="A11709" t="s">
        <v>11788</v>
      </c>
      <c r="B11709">
        <v>2014</v>
      </c>
      <c r="C11709" t="s">
        <v>56</v>
      </c>
      <c r="D11709" t="s">
        <v>73</v>
      </c>
      <c r="E11709" t="s">
        <v>406</v>
      </c>
      <c r="F11709">
        <v>1</v>
      </c>
    </row>
    <row r="11710" spans="1:6" x14ac:dyDescent="0.35">
      <c r="A11710" t="s">
        <v>11789</v>
      </c>
      <c r="B11710">
        <v>2014</v>
      </c>
      <c r="C11710" t="s">
        <v>56</v>
      </c>
      <c r="D11710" t="s">
        <v>441</v>
      </c>
      <c r="E11710" t="s">
        <v>406</v>
      </c>
      <c r="F11710">
        <v>1</v>
      </c>
    </row>
    <row r="11711" spans="1:6" x14ac:dyDescent="0.35">
      <c r="A11711" t="s">
        <v>11790</v>
      </c>
      <c r="B11711">
        <v>2014</v>
      </c>
      <c r="C11711" t="s">
        <v>56</v>
      </c>
      <c r="D11711" t="s">
        <v>73</v>
      </c>
      <c r="E11711" t="s">
        <v>406</v>
      </c>
      <c r="F11711">
        <v>1</v>
      </c>
    </row>
    <row r="11712" spans="1:6" x14ac:dyDescent="0.35">
      <c r="A11712" t="s">
        <v>11791</v>
      </c>
      <c r="B11712">
        <v>2015</v>
      </c>
      <c r="C11712" t="s">
        <v>54</v>
      </c>
      <c r="D11712" t="s">
        <v>73</v>
      </c>
      <c r="E11712" t="s">
        <v>74</v>
      </c>
      <c r="F11712">
        <v>1</v>
      </c>
    </row>
    <row r="11713" spans="1:6" x14ac:dyDescent="0.35">
      <c r="A11713" t="s">
        <v>11792</v>
      </c>
      <c r="B11713">
        <v>2015</v>
      </c>
      <c r="C11713" t="s">
        <v>56</v>
      </c>
      <c r="D11713" t="s">
        <v>117</v>
      </c>
      <c r="E11713" t="s">
        <v>74</v>
      </c>
      <c r="F11713">
        <v>1</v>
      </c>
    </row>
    <row r="11714" spans="1:6" x14ac:dyDescent="0.35">
      <c r="A11714" t="s">
        <v>11793</v>
      </c>
      <c r="B11714">
        <v>2015</v>
      </c>
      <c r="C11714" t="s">
        <v>56</v>
      </c>
      <c r="D11714" t="s">
        <v>441</v>
      </c>
      <c r="E11714" t="s">
        <v>74</v>
      </c>
      <c r="F11714">
        <v>1</v>
      </c>
    </row>
    <row r="11715" spans="1:6" x14ac:dyDescent="0.35">
      <c r="A11715" t="s">
        <v>11794</v>
      </c>
      <c r="B11715">
        <v>2015</v>
      </c>
      <c r="C11715" t="s">
        <v>56</v>
      </c>
      <c r="D11715" t="s">
        <v>117</v>
      </c>
      <c r="E11715" t="s">
        <v>74</v>
      </c>
      <c r="F11715">
        <v>1</v>
      </c>
    </row>
    <row r="11716" spans="1:6" x14ac:dyDescent="0.35">
      <c r="A11716" t="s">
        <v>11795</v>
      </c>
      <c r="B11716">
        <v>2015</v>
      </c>
      <c r="C11716" t="s">
        <v>56</v>
      </c>
      <c r="D11716" t="s">
        <v>441</v>
      </c>
      <c r="E11716" t="s">
        <v>74</v>
      </c>
      <c r="F11716">
        <v>1</v>
      </c>
    </row>
    <row r="11717" spans="1:6" x14ac:dyDescent="0.35">
      <c r="A11717" t="s">
        <v>11796</v>
      </c>
      <c r="B11717">
        <v>2015</v>
      </c>
      <c r="C11717" t="s">
        <v>56</v>
      </c>
      <c r="D11717" t="s">
        <v>117</v>
      </c>
      <c r="E11717" t="s">
        <v>74</v>
      </c>
      <c r="F11717">
        <v>1</v>
      </c>
    </row>
    <row r="11718" spans="1:6" x14ac:dyDescent="0.35">
      <c r="A11718" t="s">
        <v>11797</v>
      </c>
      <c r="B11718">
        <v>2015</v>
      </c>
      <c r="C11718" t="s">
        <v>56</v>
      </c>
      <c r="D11718" t="s">
        <v>441</v>
      </c>
      <c r="E11718" t="s">
        <v>74</v>
      </c>
      <c r="F11718">
        <v>1</v>
      </c>
    </row>
    <row r="11719" spans="1:6" x14ac:dyDescent="0.35">
      <c r="A11719" t="s">
        <v>11798</v>
      </c>
      <c r="B11719">
        <v>2015</v>
      </c>
      <c r="C11719" t="s">
        <v>56</v>
      </c>
      <c r="D11719" t="s">
        <v>441</v>
      </c>
      <c r="E11719" t="s">
        <v>74</v>
      </c>
      <c r="F11719">
        <v>1</v>
      </c>
    </row>
    <row r="11720" spans="1:6" x14ac:dyDescent="0.35">
      <c r="A11720" t="s">
        <v>11799</v>
      </c>
      <c r="B11720">
        <v>2015</v>
      </c>
      <c r="C11720" t="s">
        <v>56</v>
      </c>
      <c r="D11720" t="s">
        <v>441</v>
      </c>
      <c r="E11720" t="s">
        <v>74</v>
      </c>
      <c r="F11720">
        <v>1</v>
      </c>
    </row>
    <row r="11721" spans="1:6" x14ac:dyDescent="0.35">
      <c r="A11721" t="s">
        <v>11800</v>
      </c>
      <c r="B11721">
        <v>2015</v>
      </c>
      <c r="C11721" t="s">
        <v>56</v>
      </c>
      <c r="D11721" t="s">
        <v>73</v>
      </c>
      <c r="E11721" t="s">
        <v>406</v>
      </c>
      <c r="F11721">
        <v>1</v>
      </c>
    </row>
    <row r="11722" spans="1:6" x14ac:dyDescent="0.35">
      <c r="A11722" t="s">
        <v>11801</v>
      </c>
      <c r="B11722">
        <v>2015</v>
      </c>
      <c r="C11722" t="s">
        <v>56</v>
      </c>
      <c r="D11722" t="s">
        <v>73</v>
      </c>
      <c r="E11722" t="s">
        <v>406</v>
      </c>
      <c r="F11722">
        <v>1</v>
      </c>
    </row>
    <row r="11723" spans="1:6" x14ac:dyDescent="0.35">
      <c r="A11723" t="s">
        <v>11802</v>
      </c>
      <c r="B11723">
        <v>2015</v>
      </c>
      <c r="C11723" t="s">
        <v>56</v>
      </c>
      <c r="D11723" t="s">
        <v>117</v>
      </c>
      <c r="E11723" t="s">
        <v>406</v>
      </c>
      <c r="F11723">
        <v>1</v>
      </c>
    </row>
    <row r="11724" spans="1:6" x14ac:dyDescent="0.35">
      <c r="A11724" t="s">
        <v>11803</v>
      </c>
      <c r="B11724">
        <v>2015</v>
      </c>
      <c r="C11724" t="s">
        <v>56</v>
      </c>
      <c r="D11724" t="s">
        <v>441</v>
      </c>
      <c r="E11724" t="s">
        <v>74</v>
      </c>
      <c r="F11724">
        <v>1</v>
      </c>
    </row>
    <row r="11725" spans="1:6" x14ac:dyDescent="0.35">
      <c r="A11725" t="s">
        <v>11804</v>
      </c>
      <c r="B11725">
        <v>2015</v>
      </c>
      <c r="C11725" t="s">
        <v>55</v>
      </c>
      <c r="D11725" t="s">
        <v>441</v>
      </c>
      <c r="E11725" t="s">
        <v>406</v>
      </c>
      <c r="F11725">
        <v>1</v>
      </c>
    </row>
    <row r="11726" spans="1:6" x14ac:dyDescent="0.35">
      <c r="A11726" t="s">
        <v>11805</v>
      </c>
      <c r="B11726">
        <v>2015</v>
      </c>
      <c r="C11726" t="s">
        <v>56</v>
      </c>
      <c r="D11726" t="s">
        <v>73</v>
      </c>
      <c r="E11726" t="s">
        <v>74</v>
      </c>
      <c r="F11726">
        <v>1</v>
      </c>
    </row>
    <row r="11727" spans="1:6" x14ac:dyDescent="0.35">
      <c r="A11727" t="s">
        <v>11806</v>
      </c>
      <c r="B11727">
        <v>2015</v>
      </c>
      <c r="C11727" t="s">
        <v>54</v>
      </c>
      <c r="D11727" t="s">
        <v>73</v>
      </c>
      <c r="E11727" t="s">
        <v>406</v>
      </c>
      <c r="F11727">
        <v>1</v>
      </c>
    </row>
    <row r="11728" spans="1:6" x14ac:dyDescent="0.35">
      <c r="A11728" t="s">
        <v>11807</v>
      </c>
      <c r="B11728">
        <v>2015</v>
      </c>
      <c r="C11728" t="s">
        <v>56</v>
      </c>
      <c r="D11728" t="s">
        <v>73</v>
      </c>
      <c r="E11728" t="s">
        <v>74</v>
      </c>
      <c r="F11728">
        <v>1</v>
      </c>
    </row>
    <row r="11729" spans="1:6" x14ac:dyDescent="0.35">
      <c r="A11729" t="s">
        <v>11808</v>
      </c>
      <c r="B11729">
        <v>2015</v>
      </c>
      <c r="C11729" t="s">
        <v>56</v>
      </c>
      <c r="D11729" t="s">
        <v>73</v>
      </c>
      <c r="E11729" t="s">
        <v>74</v>
      </c>
      <c r="F11729">
        <v>1</v>
      </c>
    </row>
    <row r="11730" spans="1:6" x14ac:dyDescent="0.35">
      <c r="A11730" t="s">
        <v>11809</v>
      </c>
      <c r="B11730">
        <v>2015</v>
      </c>
      <c r="C11730" t="s">
        <v>56</v>
      </c>
      <c r="D11730" t="s">
        <v>73</v>
      </c>
      <c r="E11730" t="s">
        <v>74</v>
      </c>
      <c r="F11730">
        <v>1</v>
      </c>
    </row>
    <row r="11731" spans="1:6" x14ac:dyDescent="0.35">
      <c r="A11731" t="s">
        <v>11810</v>
      </c>
      <c r="B11731">
        <v>2015</v>
      </c>
      <c r="C11731" t="s">
        <v>56</v>
      </c>
      <c r="D11731" t="s">
        <v>73</v>
      </c>
      <c r="E11731" t="s">
        <v>74</v>
      </c>
      <c r="F11731">
        <v>1</v>
      </c>
    </row>
    <row r="11732" spans="1:6" x14ac:dyDescent="0.35">
      <c r="A11732" t="s">
        <v>11811</v>
      </c>
      <c r="B11732">
        <v>2015</v>
      </c>
      <c r="C11732" t="s">
        <v>56</v>
      </c>
      <c r="D11732" t="s">
        <v>73</v>
      </c>
      <c r="E11732" t="s">
        <v>74</v>
      </c>
      <c r="F11732">
        <v>1</v>
      </c>
    </row>
    <row r="11733" spans="1:6" x14ac:dyDescent="0.35">
      <c r="A11733" t="s">
        <v>11812</v>
      </c>
      <c r="B11733">
        <v>2015</v>
      </c>
      <c r="C11733" t="s">
        <v>56</v>
      </c>
      <c r="D11733" t="s">
        <v>73</v>
      </c>
      <c r="E11733" t="s">
        <v>74</v>
      </c>
      <c r="F11733">
        <v>1</v>
      </c>
    </row>
    <row r="11734" spans="1:6" x14ac:dyDescent="0.35">
      <c r="A11734" t="s">
        <v>11813</v>
      </c>
      <c r="B11734">
        <v>2015</v>
      </c>
      <c r="C11734" t="s">
        <v>56</v>
      </c>
      <c r="D11734" t="s">
        <v>73</v>
      </c>
      <c r="E11734" t="s">
        <v>484</v>
      </c>
      <c r="F11734">
        <v>1</v>
      </c>
    </row>
    <row r="11735" spans="1:6" x14ac:dyDescent="0.35">
      <c r="A11735" t="s">
        <v>11814</v>
      </c>
      <c r="B11735">
        <v>2015</v>
      </c>
      <c r="C11735" t="s">
        <v>56</v>
      </c>
      <c r="D11735" t="s">
        <v>441</v>
      </c>
      <c r="E11735" t="s">
        <v>484</v>
      </c>
      <c r="F11735">
        <v>1</v>
      </c>
    </row>
    <row r="11736" spans="1:6" x14ac:dyDescent="0.35">
      <c r="A11736" t="s">
        <v>11815</v>
      </c>
      <c r="B11736">
        <v>2015</v>
      </c>
      <c r="C11736" t="s">
        <v>56</v>
      </c>
      <c r="D11736" t="s">
        <v>73</v>
      </c>
      <c r="E11736" t="s">
        <v>484</v>
      </c>
      <c r="F11736">
        <v>1</v>
      </c>
    </row>
    <row r="11737" spans="1:6" x14ac:dyDescent="0.35">
      <c r="A11737" t="s">
        <v>11816</v>
      </c>
      <c r="B11737">
        <v>2015</v>
      </c>
      <c r="C11737" t="s">
        <v>56</v>
      </c>
      <c r="D11737" t="s">
        <v>73</v>
      </c>
      <c r="E11737" t="s">
        <v>484</v>
      </c>
      <c r="F11737">
        <v>1</v>
      </c>
    </row>
    <row r="11738" spans="1:6" x14ac:dyDescent="0.35">
      <c r="A11738" t="s">
        <v>11817</v>
      </c>
      <c r="B11738">
        <v>2015</v>
      </c>
      <c r="C11738" t="s">
        <v>56</v>
      </c>
      <c r="D11738" t="s">
        <v>441</v>
      </c>
      <c r="E11738" t="s">
        <v>484</v>
      </c>
      <c r="F11738">
        <v>1</v>
      </c>
    </row>
    <row r="11739" spans="1:6" x14ac:dyDescent="0.35">
      <c r="A11739" t="s">
        <v>11818</v>
      </c>
      <c r="B11739">
        <v>2015</v>
      </c>
      <c r="C11739" t="s">
        <v>56</v>
      </c>
      <c r="D11739" t="s">
        <v>441</v>
      </c>
      <c r="E11739" t="s">
        <v>484</v>
      </c>
      <c r="F11739">
        <v>1</v>
      </c>
    </row>
    <row r="11740" spans="1:6" x14ac:dyDescent="0.35">
      <c r="A11740" t="s">
        <v>11819</v>
      </c>
      <c r="B11740">
        <v>2015</v>
      </c>
      <c r="C11740" t="s">
        <v>56</v>
      </c>
      <c r="D11740" t="s">
        <v>441</v>
      </c>
      <c r="E11740" t="s">
        <v>484</v>
      </c>
      <c r="F11740">
        <v>1</v>
      </c>
    </row>
    <row r="11741" spans="1:6" x14ac:dyDescent="0.35">
      <c r="A11741" t="s">
        <v>11820</v>
      </c>
      <c r="B11741">
        <v>2015</v>
      </c>
      <c r="C11741" t="s">
        <v>56</v>
      </c>
      <c r="D11741" t="s">
        <v>73</v>
      </c>
      <c r="E11741" t="s">
        <v>484</v>
      </c>
      <c r="F11741">
        <v>1</v>
      </c>
    </row>
    <row r="11742" spans="1:6" x14ac:dyDescent="0.35">
      <c r="A11742" t="s">
        <v>11821</v>
      </c>
      <c r="B11742">
        <v>2015</v>
      </c>
      <c r="C11742" t="s">
        <v>56</v>
      </c>
      <c r="D11742" t="s">
        <v>441</v>
      </c>
      <c r="E11742" t="s">
        <v>484</v>
      </c>
      <c r="F11742">
        <v>1</v>
      </c>
    </row>
    <row r="11743" spans="1:6" x14ac:dyDescent="0.35">
      <c r="A11743" t="s">
        <v>11822</v>
      </c>
      <c r="B11743">
        <v>2015</v>
      </c>
      <c r="C11743" t="s">
        <v>54</v>
      </c>
      <c r="D11743" t="s">
        <v>73</v>
      </c>
      <c r="E11743" t="s">
        <v>484</v>
      </c>
      <c r="F11743">
        <v>1</v>
      </c>
    </row>
    <row r="11744" spans="1:6" x14ac:dyDescent="0.35">
      <c r="A11744" t="s">
        <v>11823</v>
      </c>
      <c r="B11744">
        <v>2015</v>
      </c>
      <c r="C11744" t="s">
        <v>55</v>
      </c>
      <c r="D11744" t="s">
        <v>441</v>
      </c>
      <c r="E11744" t="s">
        <v>484</v>
      </c>
      <c r="F11744">
        <v>1</v>
      </c>
    </row>
    <row r="11745" spans="1:6" x14ac:dyDescent="0.35">
      <c r="A11745" t="s">
        <v>11824</v>
      </c>
      <c r="B11745">
        <v>2015</v>
      </c>
      <c r="C11745" t="s">
        <v>56</v>
      </c>
      <c r="D11745" t="s">
        <v>117</v>
      </c>
      <c r="E11745" t="s">
        <v>484</v>
      </c>
      <c r="F11745">
        <v>1</v>
      </c>
    </row>
    <row r="11746" spans="1:6" x14ac:dyDescent="0.35">
      <c r="A11746" t="s">
        <v>11825</v>
      </c>
      <c r="B11746">
        <v>2015</v>
      </c>
      <c r="C11746" t="s">
        <v>56</v>
      </c>
      <c r="D11746" t="s">
        <v>117</v>
      </c>
      <c r="E11746" t="s">
        <v>484</v>
      </c>
      <c r="F11746">
        <v>1</v>
      </c>
    </row>
    <row r="11747" spans="1:6" x14ac:dyDescent="0.35">
      <c r="A11747" t="s">
        <v>11826</v>
      </c>
      <c r="B11747">
        <v>2015</v>
      </c>
      <c r="C11747" t="s">
        <v>56</v>
      </c>
      <c r="D11747" t="s">
        <v>117</v>
      </c>
      <c r="E11747" t="s">
        <v>484</v>
      </c>
      <c r="F11747">
        <v>1</v>
      </c>
    </row>
    <row r="11748" spans="1:6" x14ac:dyDescent="0.35">
      <c r="A11748" t="s">
        <v>11827</v>
      </c>
      <c r="B11748">
        <v>2015</v>
      </c>
      <c r="C11748" t="s">
        <v>55</v>
      </c>
      <c r="D11748" t="s">
        <v>73</v>
      </c>
      <c r="E11748" t="s">
        <v>74</v>
      </c>
      <c r="F11748">
        <v>1</v>
      </c>
    </row>
    <row r="11749" spans="1:6" x14ac:dyDescent="0.35">
      <c r="A11749" t="s">
        <v>11828</v>
      </c>
      <c r="B11749">
        <v>2015</v>
      </c>
      <c r="C11749" t="s">
        <v>56</v>
      </c>
      <c r="D11749" t="s">
        <v>73</v>
      </c>
      <c r="E11749" t="s">
        <v>74</v>
      </c>
      <c r="F11749">
        <v>1</v>
      </c>
    </row>
    <row r="11750" spans="1:6" x14ac:dyDescent="0.35">
      <c r="A11750" t="s">
        <v>11829</v>
      </c>
      <c r="B11750">
        <v>2015</v>
      </c>
      <c r="C11750" t="s">
        <v>56</v>
      </c>
      <c r="D11750" t="s">
        <v>441</v>
      </c>
      <c r="E11750" t="s">
        <v>74</v>
      </c>
      <c r="F11750">
        <v>1</v>
      </c>
    </row>
    <row r="11751" spans="1:6" x14ac:dyDescent="0.35">
      <c r="A11751" t="s">
        <v>11830</v>
      </c>
      <c r="B11751">
        <v>2015</v>
      </c>
      <c r="C11751" t="s">
        <v>56</v>
      </c>
      <c r="D11751" t="s">
        <v>73</v>
      </c>
      <c r="E11751" t="s">
        <v>74</v>
      </c>
      <c r="F11751">
        <v>1</v>
      </c>
    </row>
    <row r="11752" spans="1:6" x14ac:dyDescent="0.35">
      <c r="A11752" t="s">
        <v>11831</v>
      </c>
      <c r="B11752">
        <v>2015</v>
      </c>
      <c r="C11752" t="s">
        <v>56</v>
      </c>
      <c r="D11752" t="s">
        <v>441</v>
      </c>
      <c r="E11752" t="s">
        <v>74</v>
      </c>
      <c r="F11752">
        <v>1</v>
      </c>
    </row>
    <row r="11753" spans="1:6" x14ac:dyDescent="0.35">
      <c r="A11753" t="s">
        <v>11832</v>
      </c>
      <c r="B11753">
        <v>2015</v>
      </c>
      <c r="C11753" t="s">
        <v>56</v>
      </c>
      <c r="D11753" t="s">
        <v>441</v>
      </c>
      <c r="E11753" t="s">
        <v>74</v>
      </c>
      <c r="F11753">
        <v>1</v>
      </c>
    </row>
    <row r="11754" spans="1:6" x14ac:dyDescent="0.35">
      <c r="A11754" t="s">
        <v>11833</v>
      </c>
      <c r="B11754">
        <v>2015</v>
      </c>
      <c r="C11754" t="s">
        <v>56</v>
      </c>
      <c r="D11754" t="s">
        <v>441</v>
      </c>
      <c r="E11754" t="s">
        <v>74</v>
      </c>
      <c r="F11754">
        <v>1</v>
      </c>
    </row>
    <row r="11755" spans="1:6" x14ac:dyDescent="0.35">
      <c r="A11755" t="s">
        <v>11834</v>
      </c>
      <c r="B11755">
        <v>2015</v>
      </c>
      <c r="C11755" t="s">
        <v>56</v>
      </c>
      <c r="D11755" t="s">
        <v>441</v>
      </c>
      <c r="E11755" t="s">
        <v>74</v>
      </c>
      <c r="F11755">
        <v>1</v>
      </c>
    </row>
    <row r="11756" spans="1:6" x14ac:dyDescent="0.35">
      <c r="A11756" t="s">
        <v>11835</v>
      </c>
      <c r="B11756">
        <v>2015</v>
      </c>
      <c r="C11756" t="s">
        <v>56</v>
      </c>
      <c r="D11756" t="s">
        <v>441</v>
      </c>
      <c r="E11756" t="s">
        <v>74</v>
      </c>
      <c r="F11756">
        <v>1</v>
      </c>
    </row>
    <row r="11757" spans="1:6" x14ac:dyDescent="0.35">
      <c r="A11757" t="s">
        <v>11836</v>
      </c>
      <c r="B11757">
        <v>2015</v>
      </c>
      <c r="C11757" t="s">
        <v>56</v>
      </c>
      <c r="D11757" t="s">
        <v>73</v>
      </c>
      <c r="E11757" t="s">
        <v>74</v>
      </c>
      <c r="F11757">
        <v>1</v>
      </c>
    </row>
    <row r="11758" spans="1:6" x14ac:dyDescent="0.35">
      <c r="A11758" t="s">
        <v>11837</v>
      </c>
      <c r="B11758">
        <v>2015</v>
      </c>
      <c r="C11758" t="s">
        <v>56</v>
      </c>
      <c r="D11758" t="s">
        <v>441</v>
      </c>
      <c r="E11758" t="s">
        <v>74</v>
      </c>
      <c r="F11758">
        <v>1</v>
      </c>
    </row>
    <row r="11759" spans="1:6" x14ac:dyDescent="0.35">
      <c r="A11759" t="s">
        <v>11838</v>
      </c>
      <c r="B11759">
        <v>2015</v>
      </c>
      <c r="C11759" t="s">
        <v>56</v>
      </c>
      <c r="D11759" t="s">
        <v>441</v>
      </c>
      <c r="E11759" t="s">
        <v>74</v>
      </c>
      <c r="F11759">
        <v>1</v>
      </c>
    </row>
    <row r="11760" spans="1:6" x14ac:dyDescent="0.35">
      <c r="A11760" t="s">
        <v>11839</v>
      </c>
      <c r="B11760">
        <v>2015</v>
      </c>
      <c r="C11760" t="s">
        <v>56</v>
      </c>
      <c r="D11760" t="s">
        <v>117</v>
      </c>
      <c r="E11760" t="s">
        <v>74</v>
      </c>
      <c r="F11760">
        <v>1</v>
      </c>
    </row>
    <row r="11761" spans="1:6" x14ac:dyDescent="0.35">
      <c r="A11761" t="s">
        <v>11840</v>
      </c>
      <c r="B11761">
        <v>2015</v>
      </c>
      <c r="C11761" t="s">
        <v>56</v>
      </c>
      <c r="D11761" t="s">
        <v>441</v>
      </c>
      <c r="E11761" t="s">
        <v>74</v>
      </c>
      <c r="F11761">
        <v>1</v>
      </c>
    </row>
    <row r="11762" spans="1:6" x14ac:dyDescent="0.35">
      <c r="A11762" t="s">
        <v>11841</v>
      </c>
      <c r="B11762">
        <v>2015</v>
      </c>
      <c r="C11762" t="s">
        <v>56</v>
      </c>
      <c r="D11762" t="s">
        <v>441</v>
      </c>
      <c r="E11762" t="s">
        <v>74</v>
      </c>
      <c r="F11762">
        <v>1</v>
      </c>
    </row>
    <row r="11763" spans="1:6" x14ac:dyDescent="0.35">
      <c r="A11763" t="s">
        <v>11842</v>
      </c>
      <c r="B11763">
        <v>2015</v>
      </c>
      <c r="C11763" t="s">
        <v>56</v>
      </c>
      <c r="D11763" t="s">
        <v>441</v>
      </c>
      <c r="E11763" t="s">
        <v>74</v>
      </c>
      <c r="F11763">
        <v>1</v>
      </c>
    </row>
    <row r="11764" spans="1:6" x14ac:dyDescent="0.35">
      <c r="A11764" t="s">
        <v>11843</v>
      </c>
      <c r="B11764">
        <v>2015</v>
      </c>
      <c r="C11764" t="s">
        <v>56</v>
      </c>
      <c r="D11764" t="s">
        <v>441</v>
      </c>
      <c r="E11764" t="s">
        <v>74</v>
      </c>
      <c r="F11764">
        <v>1</v>
      </c>
    </row>
    <row r="11765" spans="1:6" x14ac:dyDescent="0.35">
      <c r="A11765" t="s">
        <v>11844</v>
      </c>
      <c r="B11765">
        <v>2015</v>
      </c>
      <c r="C11765" t="s">
        <v>56</v>
      </c>
      <c r="D11765" t="s">
        <v>441</v>
      </c>
      <c r="E11765" t="s">
        <v>74</v>
      </c>
      <c r="F11765">
        <v>1</v>
      </c>
    </row>
    <row r="11766" spans="1:6" x14ac:dyDescent="0.35">
      <c r="A11766" t="s">
        <v>11845</v>
      </c>
      <c r="B11766">
        <v>2015</v>
      </c>
      <c r="C11766" t="s">
        <v>56</v>
      </c>
      <c r="D11766" t="s">
        <v>117</v>
      </c>
      <c r="E11766" t="s">
        <v>74</v>
      </c>
      <c r="F11766">
        <v>1</v>
      </c>
    </row>
    <row r="11767" spans="1:6" x14ac:dyDescent="0.35">
      <c r="A11767" t="s">
        <v>11846</v>
      </c>
      <c r="B11767">
        <v>2015</v>
      </c>
      <c r="C11767" t="s">
        <v>56</v>
      </c>
      <c r="D11767" t="s">
        <v>441</v>
      </c>
      <c r="E11767" t="s">
        <v>74</v>
      </c>
      <c r="F11767">
        <v>1</v>
      </c>
    </row>
    <row r="11768" spans="1:6" x14ac:dyDescent="0.35">
      <c r="A11768" t="s">
        <v>11847</v>
      </c>
      <c r="B11768">
        <v>2015</v>
      </c>
      <c r="C11768" t="s">
        <v>54</v>
      </c>
      <c r="D11768" t="s">
        <v>73</v>
      </c>
      <c r="E11768" t="s">
        <v>74</v>
      </c>
      <c r="F11768">
        <v>1</v>
      </c>
    </row>
    <row r="11769" spans="1:6" x14ac:dyDescent="0.35">
      <c r="A11769" t="s">
        <v>11848</v>
      </c>
      <c r="B11769">
        <v>2015</v>
      </c>
      <c r="C11769" t="s">
        <v>56</v>
      </c>
      <c r="D11769" t="s">
        <v>441</v>
      </c>
      <c r="E11769" t="s">
        <v>74</v>
      </c>
      <c r="F11769">
        <v>1</v>
      </c>
    </row>
    <row r="11770" spans="1:6" x14ac:dyDescent="0.35">
      <c r="A11770" t="s">
        <v>11849</v>
      </c>
      <c r="B11770">
        <v>2015</v>
      </c>
      <c r="C11770" t="s">
        <v>54</v>
      </c>
      <c r="D11770" t="s">
        <v>117</v>
      </c>
      <c r="E11770" t="s">
        <v>74</v>
      </c>
      <c r="F11770">
        <v>0</v>
      </c>
    </row>
    <row r="11771" spans="1:6" x14ac:dyDescent="0.35">
      <c r="A11771" t="s">
        <v>11850</v>
      </c>
      <c r="B11771">
        <v>2015</v>
      </c>
      <c r="C11771" t="s">
        <v>56</v>
      </c>
      <c r="D11771" t="s">
        <v>73</v>
      </c>
      <c r="E11771" t="s">
        <v>74</v>
      </c>
      <c r="F11771">
        <v>1</v>
      </c>
    </row>
    <row r="11772" spans="1:6" x14ac:dyDescent="0.35">
      <c r="A11772" t="s">
        <v>11851</v>
      </c>
      <c r="B11772">
        <v>2015</v>
      </c>
      <c r="C11772" t="s">
        <v>56</v>
      </c>
      <c r="D11772" t="s">
        <v>73</v>
      </c>
      <c r="E11772" t="s">
        <v>74</v>
      </c>
      <c r="F11772">
        <v>1</v>
      </c>
    </row>
    <row r="11773" spans="1:6" x14ac:dyDescent="0.35">
      <c r="A11773" t="s">
        <v>11852</v>
      </c>
      <c r="B11773">
        <v>2015</v>
      </c>
      <c r="C11773" t="s">
        <v>56</v>
      </c>
      <c r="D11773" t="s">
        <v>73</v>
      </c>
      <c r="E11773" t="s">
        <v>74</v>
      </c>
      <c r="F11773">
        <v>1</v>
      </c>
    </row>
    <row r="11774" spans="1:6" x14ac:dyDescent="0.35">
      <c r="A11774" t="s">
        <v>11853</v>
      </c>
      <c r="B11774">
        <v>2015</v>
      </c>
      <c r="C11774" t="s">
        <v>56</v>
      </c>
      <c r="D11774" t="s">
        <v>441</v>
      </c>
      <c r="E11774" t="s">
        <v>74</v>
      </c>
      <c r="F11774">
        <v>1</v>
      </c>
    </row>
    <row r="11775" spans="1:6" x14ac:dyDescent="0.35">
      <c r="A11775" t="s">
        <v>11854</v>
      </c>
      <c r="B11775">
        <v>2015</v>
      </c>
      <c r="C11775" t="s">
        <v>56</v>
      </c>
      <c r="D11775" t="s">
        <v>73</v>
      </c>
      <c r="E11775" t="s">
        <v>74</v>
      </c>
      <c r="F11775">
        <v>1</v>
      </c>
    </row>
    <row r="11776" spans="1:6" x14ac:dyDescent="0.35">
      <c r="A11776" t="s">
        <v>11855</v>
      </c>
      <c r="B11776">
        <v>2015</v>
      </c>
      <c r="C11776" t="s">
        <v>56</v>
      </c>
      <c r="D11776" t="s">
        <v>441</v>
      </c>
      <c r="E11776" t="s">
        <v>74</v>
      </c>
      <c r="F11776">
        <v>1</v>
      </c>
    </row>
    <row r="11777" spans="1:6" x14ac:dyDescent="0.35">
      <c r="A11777" t="s">
        <v>11856</v>
      </c>
      <c r="B11777">
        <v>2015</v>
      </c>
      <c r="C11777" t="s">
        <v>56</v>
      </c>
      <c r="D11777" t="s">
        <v>117</v>
      </c>
      <c r="E11777" t="s">
        <v>74</v>
      </c>
      <c r="F11777">
        <v>1</v>
      </c>
    </row>
    <row r="11778" spans="1:6" x14ac:dyDescent="0.35">
      <c r="A11778" t="s">
        <v>11857</v>
      </c>
      <c r="B11778">
        <v>2015</v>
      </c>
      <c r="C11778" t="s">
        <v>56</v>
      </c>
      <c r="D11778" t="s">
        <v>441</v>
      </c>
      <c r="E11778" t="s">
        <v>74</v>
      </c>
      <c r="F11778">
        <v>1</v>
      </c>
    </row>
    <row r="11779" spans="1:6" x14ac:dyDescent="0.35">
      <c r="A11779" t="s">
        <v>11858</v>
      </c>
      <c r="B11779">
        <v>2015</v>
      </c>
      <c r="C11779" t="s">
        <v>56</v>
      </c>
      <c r="D11779" t="s">
        <v>73</v>
      </c>
      <c r="E11779" t="s">
        <v>74</v>
      </c>
      <c r="F11779">
        <v>1</v>
      </c>
    </row>
    <row r="11780" spans="1:6" x14ac:dyDescent="0.35">
      <c r="A11780" t="s">
        <v>11859</v>
      </c>
      <c r="B11780">
        <v>2015</v>
      </c>
      <c r="C11780" t="s">
        <v>56</v>
      </c>
      <c r="D11780" t="s">
        <v>117</v>
      </c>
      <c r="E11780" t="s">
        <v>74</v>
      </c>
      <c r="F11780">
        <v>1</v>
      </c>
    </row>
    <row r="11781" spans="1:6" x14ac:dyDescent="0.35">
      <c r="A11781" t="s">
        <v>11860</v>
      </c>
      <c r="B11781">
        <v>2015</v>
      </c>
      <c r="C11781" t="s">
        <v>56</v>
      </c>
      <c r="D11781" t="s">
        <v>441</v>
      </c>
      <c r="E11781" t="s">
        <v>406</v>
      </c>
      <c r="F11781">
        <v>1</v>
      </c>
    </row>
    <row r="11782" spans="1:6" x14ac:dyDescent="0.35">
      <c r="A11782" t="s">
        <v>11861</v>
      </c>
      <c r="B11782">
        <v>2015</v>
      </c>
      <c r="C11782" t="s">
        <v>56</v>
      </c>
      <c r="D11782" t="s">
        <v>441</v>
      </c>
      <c r="E11782" t="s">
        <v>406</v>
      </c>
      <c r="F11782">
        <v>1</v>
      </c>
    </row>
    <row r="11783" spans="1:6" x14ac:dyDescent="0.35">
      <c r="A11783" t="s">
        <v>11862</v>
      </c>
      <c r="B11783">
        <v>2015</v>
      </c>
      <c r="C11783" t="s">
        <v>56</v>
      </c>
      <c r="D11783" t="s">
        <v>441</v>
      </c>
      <c r="E11783" t="s">
        <v>406</v>
      </c>
      <c r="F11783">
        <v>1</v>
      </c>
    </row>
    <row r="11784" spans="1:6" x14ac:dyDescent="0.35">
      <c r="A11784" t="s">
        <v>11863</v>
      </c>
      <c r="B11784">
        <v>2015</v>
      </c>
      <c r="C11784" t="s">
        <v>56</v>
      </c>
      <c r="D11784" t="s">
        <v>441</v>
      </c>
      <c r="E11784" t="s">
        <v>406</v>
      </c>
      <c r="F11784">
        <v>1</v>
      </c>
    </row>
    <row r="11785" spans="1:6" x14ac:dyDescent="0.35">
      <c r="A11785" t="s">
        <v>11864</v>
      </c>
      <c r="B11785">
        <v>2015</v>
      </c>
      <c r="C11785" t="s">
        <v>56</v>
      </c>
      <c r="D11785" t="s">
        <v>441</v>
      </c>
      <c r="E11785" t="s">
        <v>406</v>
      </c>
      <c r="F11785">
        <v>1</v>
      </c>
    </row>
    <row r="11786" spans="1:6" x14ac:dyDescent="0.35">
      <c r="A11786" t="s">
        <v>11865</v>
      </c>
      <c r="B11786">
        <v>2015</v>
      </c>
      <c r="C11786" t="s">
        <v>56</v>
      </c>
      <c r="D11786" t="s">
        <v>117</v>
      </c>
      <c r="E11786" t="s">
        <v>406</v>
      </c>
      <c r="F11786">
        <v>1</v>
      </c>
    </row>
    <row r="11787" spans="1:6" x14ac:dyDescent="0.35">
      <c r="A11787" t="s">
        <v>11866</v>
      </c>
      <c r="B11787">
        <v>2015</v>
      </c>
      <c r="C11787" t="s">
        <v>56</v>
      </c>
      <c r="D11787" t="s">
        <v>73</v>
      </c>
      <c r="E11787" t="s">
        <v>406</v>
      </c>
      <c r="F11787">
        <v>1</v>
      </c>
    </row>
    <row r="11788" spans="1:6" x14ac:dyDescent="0.35">
      <c r="A11788" t="s">
        <v>11867</v>
      </c>
      <c r="B11788">
        <v>2015</v>
      </c>
      <c r="C11788" t="s">
        <v>56</v>
      </c>
      <c r="D11788" t="s">
        <v>117</v>
      </c>
      <c r="E11788" t="s">
        <v>406</v>
      </c>
      <c r="F11788">
        <v>1</v>
      </c>
    </row>
    <row r="11789" spans="1:6" x14ac:dyDescent="0.35">
      <c r="A11789" t="s">
        <v>11868</v>
      </c>
      <c r="B11789">
        <v>2015</v>
      </c>
      <c r="C11789" t="s">
        <v>56</v>
      </c>
      <c r="D11789" t="s">
        <v>73</v>
      </c>
      <c r="E11789" t="s">
        <v>484</v>
      </c>
      <c r="F11789">
        <v>1</v>
      </c>
    </row>
    <row r="11790" spans="1:6" x14ac:dyDescent="0.35">
      <c r="A11790" t="s">
        <v>11869</v>
      </c>
      <c r="B11790">
        <v>2015</v>
      </c>
      <c r="C11790" t="s">
        <v>56</v>
      </c>
      <c r="D11790" t="s">
        <v>73</v>
      </c>
      <c r="E11790" t="s">
        <v>484</v>
      </c>
      <c r="F11790">
        <v>1</v>
      </c>
    </row>
    <row r="11791" spans="1:6" x14ac:dyDescent="0.35">
      <c r="A11791" t="s">
        <v>11870</v>
      </c>
      <c r="B11791">
        <v>2015</v>
      </c>
      <c r="C11791" t="s">
        <v>54</v>
      </c>
      <c r="D11791" t="s">
        <v>73</v>
      </c>
      <c r="E11791" t="s">
        <v>74</v>
      </c>
      <c r="F11791">
        <v>1</v>
      </c>
    </row>
    <row r="11792" spans="1:6" x14ac:dyDescent="0.35">
      <c r="A11792" t="s">
        <v>11871</v>
      </c>
      <c r="B11792">
        <v>2015</v>
      </c>
      <c r="C11792" t="s">
        <v>55</v>
      </c>
      <c r="D11792" t="s">
        <v>441</v>
      </c>
      <c r="E11792" t="s">
        <v>74</v>
      </c>
      <c r="F11792">
        <v>1</v>
      </c>
    </row>
    <row r="11793" spans="1:6" x14ac:dyDescent="0.35">
      <c r="A11793" t="s">
        <v>11872</v>
      </c>
      <c r="B11793">
        <v>2015</v>
      </c>
      <c r="C11793" t="s">
        <v>55</v>
      </c>
      <c r="D11793" t="s">
        <v>441</v>
      </c>
      <c r="E11793" t="s">
        <v>74</v>
      </c>
      <c r="F11793">
        <v>1</v>
      </c>
    </row>
    <row r="11794" spans="1:6" x14ac:dyDescent="0.35">
      <c r="A11794" t="s">
        <v>11873</v>
      </c>
      <c r="B11794">
        <v>2015</v>
      </c>
      <c r="C11794" t="s">
        <v>56</v>
      </c>
      <c r="D11794" t="s">
        <v>73</v>
      </c>
      <c r="E11794" t="s">
        <v>74</v>
      </c>
      <c r="F11794">
        <v>1</v>
      </c>
    </row>
    <row r="11795" spans="1:6" x14ac:dyDescent="0.35">
      <c r="A11795" t="s">
        <v>11874</v>
      </c>
      <c r="B11795">
        <v>2015</v>
      </c>
      <c r="C11795" t="s">
        <v>56</v>
      </c>
      <c r="D11795" t="s">
        <v>441</v>
      </c>
      <c r="E11795" t="s">
        <v>74</v>
      </c>
      <c r="F11795">
        <v>1</v>
      </c>
    </row>
    <row r="11796" spans="1:6" x14ac:dyDescent="0.35">
      <c r="A11796" t="s">
        <v>11875</v>
      </c>
      <c r="B11796">
        <v>2015</v>
      </c>
      <c r="C11796" t="s">
        <v>56</v>
      </c>
      <c r="D11796" t="s">
        <v>441</v>
      </c>
      <c r="E11796" t="s">
        <v>74</v>
      </c>
      <c r="F11796">
        <v>1</v>
      </c>
    </row>
    <row r="11797" spans="1:6" x14ac:dyDescent="0.35">
      <c r="A11797" t="s">
        <v>11876</v>
      </c>
      <c r="B11797">
        <v>2015</v>
      </c>
      <c r="C11797" t="s">
        <v>54</v>
      </c>
      <c r="D11797" t="s">
        <v>441</v>
      </c>
      <c r="E11797" t="s">
        <v>74</v>
      </c>
      <c r="F11797">
        <v>1</v>
      </c>
    </row>
    <row r="11798" spans="1:6" x14ac:dyDescent="0.35">
      <c r="A11798" t="s">
        <v>11877</v>
      </c>
      <c r="B11798">
        <v>2015</v>
      </c>
      <c r="C11798" t="s">
        <v>54</v>
      </c>
      <c r="D11798" t="s">
        <v>117</v>
      </c>
      <c r="E11798" t="s">
        <v>74</v>
      </c>
      <c r="F11798">
        <v>0</v>
      </c>
    </row>
    <row r="11799" spans="1:6" x14ac:dyDescent="0.35">
      <c r="A11799" t="s">
        <v>11878</v>
      </c>
      <c r="B11799">
        <v>2015</v>
      </c>
      <c r="C11799" t="s">
        <v>56</v>
      </c>
      <c r="D11799" t="s">
        <v>73</v>
      </c>
      <c r="E11799" t="s">
        <v>74</v>
      </c>
      <c r="F11799">
        <v>1</v>
      </c>
    </row>
    <row r="11800" spans="1:6" x14ac:dyDescent="0.35">
      <c r="A11800" t="s">
        <v>11879</v>
      </c>
      <c r="B11800">
        <v>2015</v>
      </c>
      <c r="C11800" t="s">
        <v>54</v>
      </c>
      <c r="D11800" t="s">
        <v>73</v>
      </c>
      <c r="E11800" t="s">
        <v>74</v>
      </c>
      <c r="F11800">
        <v>1</v>
      </c>
    </row>
    <row r="11801" spans="1:6" x14ac:dyDescent="0.35">
      <c r="A11801" t="s">
        <v>11880</v>
      </c>
      <c r="B11801">
        <v>2015</v>
      </c>
      <c r="C11801" t="s">
        <v>56</v>
      </c>
      <c r="D11801" t="s">
        <v>73</v>
      </c>
      <c r="E11801" t="s">
        <v>74</v>
      </c>
      <c r="F11801">
        <v>1</v>
      </c>
    </row>
    <row r="11802" spans="1:6" x14ac:dyDescent="0.35">
      <c r="A11802" t="s">
        <v>11881</v>
      </c>
      <c r="B11802">
        <v>2015</v>
      </c>
      <c r="C11802" t="s">
        <v>56</v>
      </c>
      <c r="D11802" t="s">
        <v>117</v>
      </c>
      <c r="E11802" t="s">
        <v>74</v>
      </c>
      <c r="F11802">
        <v>1</v>
      </c>
    </row>
    <row r="11803" spans="1:6" x14ac:dyDescent="0.35">
      <c r="A11803" t="s">
        <v>11882</v>
      </c>
      <c r="B11803">
        <v>2015</v>
      </c>
      <c r="C11803" t="s">
        <v>56</v>
      </c>
      <c r="D11803" t="s">
        <v>117</v>
      </c>
      <c r="E11803" t="s">
        <v>74</v>
      </c>
      <c r="F11803">
        <v>1</v>
      </c>
    </row>
    <row r="11804" spans="1:6" x14ac:dyDescent="0.35">
      <c r="A11804" t="s">
        <v>11883</v>
      </c>
      <c r="B11804">
        <v>2015</v>
      </c>
      <c r="C11804" t="s">
        <v>56</v>
      </c>
      <c r="D11804" t="s">
        <v>117</v>
      </c>
      <c r="E11804" t="s">
        <v>74</v>
      </c>
      <c r="F11804">
        <v>1</v>
      </c>
    </row>
    <row r="11805" spans="1:6" x14ac:dyDescent="0.35">
      <c r="A11805" t="s">
        <v>11884</v>
      </c>
      <c r="B11805">
        <v>2015</v>
      </c>
      <c r="C11805" t="s">
        <v>56</v>
      </c>
      <c r="D11805" t="s">
        <v>73</v>
      </c>
      <c r="E11805" t="s">
        <v>74</v>
      </c>
      <c r="F11805">
        <v>1</v>
      </c>
    </row>
    <row r="11806" spans="1:6" x14ac:dyDescent="0.35">
      <c r="A11806" t="s">
        <v>11885</v>
      </c>
      <c r="B11806">
        <v>2015</v>
      </c>
      <c r="C11806" t="s">
        <v>56</v>
      </c>
      <c r="D11806" t="s">
        <v>73</v>
      </c>
      <c r="E11806" t="s">
        <v>74</v>
      </c>
      <c r="F11806">
        <v>1</v>
      </c>
    </row>
    <row r="11807" spans="1:6" x14ac:dyDescent="0.35">
      <c r="A11807" t="s">
        <v>11886</v>
      </c>
      <c r="B11807">
        <v>2015</v>
      </c>
      <c r="C11807" t="s">
        <v>56</v>
      </c>
      <c r="D11807" t="s">
        <v>73</v>
      </c>
      <c r="E11807" t="s">
        <v>74</v>
      </c>
      <c r="F11807">
        <v>1</v>
      </c>
    </row>
    <row r="11808" spans="1:6" x14ac:dyDescent="0.35">
      <c r="A11808" t="s">
        <v>11887</v>
      </c>
      <c r="B11808">
        <v>2015</v>
      </c>
      <c r="C11808" t="s">
        <v>56</v>
      </c>
      <c r="D11808" t="s">
        <v>73</v>
      </c>
      <c r="E11808" t="s">
        <v>74</v>
      </c>
      <c r="F11808">
        <v>1</v>
      </c>
    </row>
    <row r="11809" spans="1:6" x14ac:dyDescent="0.35">
      <c r="A11809" t="s">
        <v>11888</v>
      </c>
      <c r="B11809">
        <v>2015</v>
      </c>
      <c r="C11809" t="s">
        <v>54</v>
      </c>
      <c r="D11809" t="s">
        <v>73</v>
      </c>
      <c r="E11809" t="s">
        <v>74</v>
      </c>
      <c r="F11809">
        <v>1</v>
      </c>
    </row>
    <row r="11810" spans="1:6" x14ac:dyDescent="0.35">
      <c r="A11810" t="s">
        <v>11889</v>
      </c>
      <c r="B11810">
        <v>2015</v>
      </c>
      <c r="C11810" t="s">
        <v>54</v>
      </c>
      <c r="D11810" t="s">
        <v>73</v>
      </c>
      <c r="E11810" t="s">
        <v>74</v>
      </c>
      <c r="F11810">
        <v>1</v>
      </c>
    </row>
    <row r="11811" spans="1:6" x14ac:dyDescent="0.35">
      <c r="A11811" t="s">
        <v>11890</v>
      </c>
      <c r="B11811">
        <v>2015</v>
      </c>
      <c r="C11811" t="s">
        <v>55</v>
      </c>
      <c r="D11811" t="s">
        <v>117</v>
      </c>
      <c r="E11811" t="s">
        <v>74</v>
      </c>
      <c r="F11811">
        <v>0</v>
      </c>
    </row>
    <row r="11812" spans="1:6" x14ac:dyDescent="0.35">
      <c r="A11812" t="s">
        <v>11891</v>
      </c>
      <c r="B11812">
        <v>2015</v>
      </c>
      <c r="C11812" t="s">
        <v>55</v>
      </c>
      <c r="D11812" t="s">
        <v>117</v>
      </c>
      <c r="E11812" t="s">
        <v>74</v>
      </c>
      <c r="F11812">
        <v>0</v>
      </c>
    </row>
    <row r="11813" spans="1:6" x14ac:dyDescent="0.35">
      <c r="A11813" t="s">
        <v>11892</v>
      </c>
      <c r="B11813">
        <v>2015</v>
      </c>
      <c r="C11813" t="s">
        <v>55</v>
      </c>
      <c r="D11813" t="s">
        <v>117</v>
      </c>
      <c r="E11813" t="s">
        <v>74</v>
      </c>
      <c r="F11813">
        <v>0</v>
      </c>
    </row>
    <row r="11814" spans="1:6" x14ac:dyDescent="0.35">
      <c r="A11814" t="s">
        <v>11893</v>
      </c>
      <c r="B11814">
        <v>2015</v>
      </c>
      <c r="C11814" t="s">
        <v>56</v>
      </c>
      <c r="D11814" t="s">
        <v>117</v>
      </c>
      <c r="E11814" t="s">
        <v>74</v>
      </c>
      <c r="F11814">
        <v>1</v>
      </c>
    </row>
    <row r="11815" spans="1:6" x14ac:dyDescent="0.35">
      <c r="A11815" t="s">
        <v>11894</v>
      </c>
      <c r="B11815">
        <v>2015</v>
      </c>
      <c r="C11815" t="s">
        <v>56</v>
      </c>
      <c r="D11815" t="s">
        <v>73</v>
      </c>
      <c r="E11815" t="s">
        <v>74</v>
      </c>
      <c r="F11815">
        <v>1</v>
      </c>
    </row>
    <row r="11816" spans="1:6" x14ac:dyDescent="0.35">
      <c r="A11816" t="s">
        <v>11895</v>
      </c>
      <c r="B11816">
        <v>2015</v>
      </c>
      <c r="C11816" t="s">
        <v>56</v>
      </c>
      <c r="D11816" t="s">
        <v>441</v>
      </c>
      <c r="E11816" t="s">
        <v>406</v>
      </c>
      <c r="F11816">
        <v>1</v>
      </c>
    </row>
    <row r="11817" spans="1:6" x14ac:dyDescent="0.35">
      <c r="A11817" t="s">
        <v>11896</v>
      </c>
      <c r="B11817">
        <v>2015</v>
      </c>
      <c r="C11817" t="s">
        <v>56</v>
      </c>
      <c r="D11817" t="s">
        <v>441</v>
      </c>
      <c r="E11817" t="s">
        <v>406</v>
      </c>
      <c r="F11817">
        <v>1</v>
      </c>
    </row>
    <row r="11818" spans="1:6" x14ac:dyDescent="0.35">
      <c r="A11818" t="s">
        <v>11897</v>
      </c>
      <c r="B11818">
        <v>2015</v>
      </c>
      <c r="C11818" t="s">
        <v>55</v>
      </c>
      <c r="D11818" t="s">
        <v>73</v>
      </c>
      <c r="E11818" t="s">
        <v>74</v>
      </c>
      <c r="F11818">
        <v>1</v>
      </c>
    </row>
    <row r="11819" spans="1:6" x14ac:dyDescent="0.35">
      <c r="A11819" t="s">
        <v>11898</v>
      </c>
      <c r="B11819">
        <v>2015</v>
      </c>
      <c r="C11819" t="s">
        <v>56</v>
      </c>
      <c r="D11819" t="s">
        <v>117</v>
      </c>
      <c r="E11819" t="s">
        <v>74</v>
      </c>
      <c r="F11819">
        <v>1</v>
      </c>
    </row>
    <row r="11820" spans="1:6" x14ac:dyDescent="0.35">
      <c r="A11820" t="s">
        <v>11899</v>
      </c>
      <c r="B11820">
        <v>2015</v>
      </c>
      <c r="C11820" t="s">
        <v>56</v>
      </c>
      <c r="D11820" t="s">
        <v>73</v>
      </c>
      <c r="E11820" t="s">
        <v>74</v>
      </c>
      <c r="F11820">
        <v>1</v>
      </c>
    </row>
    <row r="11821" spans="1:6" x14ac:dyDescent="0.35">
      <c r="A11821" t="s">
        <v>11900</v>
      </c>
      <c r="B11821">
        <v>2015</v>
      </c>
      <c r="C11821" t="s">
        <v>56</v>
      </c>
      <c r="D11821" t="s">
        <v>73</v>
      </c>
      <c r="E11821" t="s">
        <v>74</v>
      </c>
      <c r="F11821">
        <v>1</v>
      </c>
    </row>
    <row r="11822" spans="1:6" x14ac:dyDescent="0.35">
      <c r="A11822" t="s">
        <v>11901</v>
      </c>
      <c r="B11822">
        <v>2015</v>
      </c>
      <c r="C11822" t="s">
        <v>56</v>
      </c>
      <c r="D11822" t="s">
        <v>73</v>
      </c>
      <c r="E11822" t="s">
        <v>76</v>
      </c>
      <c r="F11822">
        <v>1</v>
      </c>
    </row>
    <row r="11823" spans="1:6" x14ac:dyDescent="0.35">
      <c r="A11823" t="s">
        <v>11902</v>
      </c>
      <c r="B11823">
        <v>2015</v>
      </c>
      <c r="C11823" t="s">
        <v>56</v>
      </c>
      <c r="D11823" t="s">
        <v>73</v>
      </c>
      <c r="E11823" t="s">
        <v>76</v>
      </c>
      <c r="F11823">
        <v>1</v>
      </c>
    </row>
    <row r="11824" spans="1:6" x14ac:dyDescent="0.35">
      <c r="A11824" t="s">
        <v>11903</v>
      </c>
      <c r="B11824">
        <v>2015</v>
      </c>
      <c r="C11824" t="s">
        <v>56</v>
      </c>
      <c r="D11824" t="s">
        <v>73</v>
      </c>
      <c r="E11824" t="s">
        <v>76</v>
      </c>
      <c r="F11824">
        <v>1</v>
      </c>
    </row>
    <row r="11825" spans="1:6" x14ac:dyDescent="0.35">
      <c r="A11825" t="s">
        <v>11904</v>
      </c>
      <c r="B11825">
        <v>2015</v>
      </c>
      <c r="C11825" t="s">
        <v>56</v>
      </c>
      <c r="D11825" t="s">
        <v>73</v>
      </c>
      <c r="E11825" t="s">
        <v>76</v>
      </c>
      <c r="F11825">
        <v>1</v>
      </c>
    </row>
    <row r="11826" spans="1:6" x14ac:dyDescent="0.35">
      <c r="A11826" t="s">
        <v>11905</v>
      </c>
      <c r="B11826">
        <v>2015</v>
      </c>
      <c r="C11826" t="s">
        <v>56</v>
      </c>
      <c r="D11826" t="s">
        <v>73</v>
      </c>
      <c r="E11826" t="s">
        <v>76</v>
      </c>
      <c r="F11826">
        <v>1</v>
      </c>
    </row>
    <row r="11827" spans="1:6" x14ac:dyDescent="0.35">
      <c r="A11827" t="s">
        <v>11906</v>
      </c>
      <c r="B11827">
        <v>2015</v>
      </c>
      <c r="C11827" t="s">
        <v>56</v>
      </c>
      <c r="D11827" t="s">
        <v>117</v>
      </c>
      <c r="E11827" t="s">
        <v>76</v>
      </c>
      <c r="F11827">
        <v>1</v>
      </c>
    </row>
    <row r="11828" spans="1:6" x14ac:dyDescent="0.35">
      <c r="A11828" t="s">
        <v>11907</v>
      </c>
      <c r="B11828">
        <v>2015</v>
      </c>
      <c r="C11828" t="s">
        <v>56</v>
      </c>
      <c r="D11828" t="s">
        <v>441</v>
      </c>
      <c r="E11828" t="s">
        <v>76</v>
      </c>
      <c r="F11828">
        <v>1</v>
      </c>
    </row>
    <row r="11829" spans="1:6" x14ac:dyDescent="0.35">
      <c r="A11829" t="s">
        <v>11908</v>
      </c>
      <c r="B11829">
        <v>2015</v>
      </c>
      <c r="C11829" t="s">
        <v>55</v>
      </c>
      <c r="D11829" t="s">
        <v>73</v>
      </c>
      <c r="E11829" t="s">
        <v>76</v>
      </c>
      <c r="F11829">
        <v>1</v>
      </c>
    </row>
    <row r="11830" spans="1:6" x14ac:dyDescent="0.35">
      <c r="A11830" t="s">
        <v>11909</v>
      </c>
      <c r="B11830">
        <v>2015</v>
      </c>
      <c r="C11830" t="s">
        <v>55</v>
      </c>
      <c r="D11830" t="s">
        <v>117</v>
      </c>
      <c r="E11830" t="s">
        <v>76</v>
      </c>
      <c r="F11830">
        <v>0</v>
      </c>
    </row>
    <row r="11831" spans="1:6" x14ac:dyDescent="0.35">
      <c r="A11831" t="s">
        <v>11910</v>
      </c>
      <c r="B11831">
        <v>2015</v>
      </c>
      <c r="C11831" t="s">
        <v>54</v>
      </c>
      <c r="D11831" t="s">
        <v>73</v>
      </c>
      <c r="E11831" t="s">
        <v>76</v>
      </c>
      <c r="F11831">
        <v>1</v>
      </c>
    </row>
    <row r="11832" spans="1:6" x14ac:dyDescent="0.35">
      <c r="A11832" t="s">
        <v>11911</v>
      </c>
      <c r="B11832">
        <v>2015</v>
      </c>
      <c r="C11832" t="s">
        <v>56</v>
      </c>
      <c r="D11832" t="s">
        <v>73</v>
      </c>
      <c r="E11832" t="s">
        <v>76</v>
      </c>
      <c r="F11832">
        <v>1</v>
      </c>
    </row>
    <row r="11833" spans="1:6" x14ac:dyDescent="0.35">
      <c r="A11833" t="s">
        <v>11912</v>
      </c>
      <c r="B11833">
        <v>2015</v>
      </c>
      <c r="C11833" t="s">
        <v>56</v>
      </c>
      <c r="D11833" t="s">
        <v>441</v>
      </c>
      <c r="E11833" t="s">
        <v>76</v>
      </c>
      <c r="F11833">
        <v>1</v>
      </c>
    </row>
    <row r="11834" spans="1:6" x14ac:dyDescent="0.35">
      <c r="A11834" t="s">
        <v>11913</v>
      </c>
      <c r="B11834">
        <v>2015</v>
      </c>
      <c r="C11834" t="s">
        <v>56</v>
      </c>
      <c r="D11834" t="s">
        <v>73</v>
      </c>
      <c r="E11834" t="s">
        <v>76</v>
      </c>
      <c r="F11834">
        <v>1</v>
      </c>
    </row>
    <row r="11835" spans="1:6" x14ac:dyDescent="0.35">
      <c r="A11835" t="s">
        <v>11914</v>
      </c>
      <c r="B11835">
        <v>2015</v>
      </c>
      <c r="C11835" t="s">
        <v>56</v>
      </c>
      <c r="D11835" t="s">
        <v>117</v>
      </c>
      <c r="E11835" t="s">
        <v>76</v>
      </c>
      <c r="F11835">
        <v>1</v>
      </c>
    </row>
    <row r="11836" spans="1:6" x14ac:dyDescent="0.35">
      <c r="A11836" t="s">
        <v>11915</v>
      </c>
      <c r="B11836">
        <v>2015</v>
      </c>
      <c r="C11836" t="s">
        <v>54</v>
      </c>
      <c r="D11836" t="s">
        <v>73</v>
      </c>
      <c r="E11836" t="s">
        <v>406</v>
      </c>
      <c r="F11836">
        <v>1</v>
      </c>
    </row>
    <row r="11837" spans="1:6" x14ac:dyDescent="0.35">
      <c r="A11837" t="s">
        <v>11916</v>
      </c>
      <c r="B11837">
        <v>2015</v>
      </c>
      <c r="C11837" t="s">
        <v>55</v>
      </c>
      <c r="D11837" t="s">
        <v>441</v>
      </c>
      <c r="E11837" t="s">
        <v>406</v>
      </c>
      <c r="F11837">
        <v>1</v>
      </c>
    </row>
    <row r="11838" spans="1:6" x14ac:dyDescent="0.35">
      <c r="A11838" t="s">
        <v>11917</v>
      </c>
      <c r="B11838">
        <v>2015</v>
      </c>
      <c r="C11838" t="s">
        <v>55</v>
      </c>
      <c r="D11838" t="s">
        <v>441</v>
      </c>
      <c r="E11838" t="s">
        <v>406</v>
      </c>
      <c r="F11838">
        <v>1</v>
      </c>
    </row>
    <row r="11839" spans="1:6" x14ac:dyDescent="0.35">
      <c r="A11839" t="s">
        <v>11918</v>
      </c>
      <c r="B11839">
        <v>2015</v>
      </c>
      <c r="C11839" t="s">
        <v>56</v>
      </c>
      <c r="D11839" t="s">
        <v>73</v>
      </c>
      <c r="E11839" t="s">
        <v>406</v>
      </c>
      <c r="F11839">
        <v>1</v>
      </c>
    </row>
    <row r="11840" spans="1:6" x14ac:dyDescent="0.35">
      <c r="A11840" t="s">
        <v>11919</v>
      </c>
      <c r="B11840">
        <v>2015</v>
      </c>
      <c r="C11840" t="s">
        <v>56</v>
      </c>
      <c r="D11840" t="s">
        <v>73</v>
      </c>
      <c r="E11840" t="s">
        <v>406</v>
      </c>
      <c r="F11840">
        <v>1</v>
      </c>
    </row>
    <row r="11841" spans="1:6" x14ac:dyDescent="0.35">
      <c r="A11841" t="s">
        <v>11920</v>
      </c>
      <c r="B11841">
        <v>2015</v>
      </c>
      <c r="C11841" t="s">
        <v>56</v>
      </c>
      <c r="D11841" t="s">
        <v>73</v>
      </c>
      <c r="E11841" t="s">
        <v>406</v>
      </c>
      <c r="F11841">
        <v>1</v>
      </c>
    </row>
    <row r="11842" spans="1:6" x14ac:dyDescent="0.35">
      <c r="A11842" t="s">
        <v>11921</v>
      </c>
      <c r="B11842">
        <v>2015</v>
      </c>
      <c r="C11842" t="s">
        <v>56</v>
      </c>
      <c r="D11842" t="s">
        <v>73</v>
      </c>
      <c r="E11842" t="s">
        <v>406</v>
      </c>
      <c r="F11842">
        <v>1</v>
      </c>
    </row>
    <row r="11843" spans="1:6" x14ac:dyDescent="0.35">
      <c r="A11843" t="s">
        <v>11922</v>
      </c>
      <c r="B11843">
        <v>2015</v>
      </c>
      <c r="C11843" t="s">
        <v>56</v>
      </c>
      <c r="D11843" t="s">
        <v>73</v>
      </c>
      <c r="E11843" t="s">
        <v>406</v>
      </c>
      <c r="F11843">
        <v>1</v>
      </c>
    </row>
    <row r="11844" spans="1:6" x14ac:dyDescent="0.35">
      <c r="A11844" t="s">
        <v>11923</v>
      </c>
      <c r="B11844">
        <v>2015</v>
      </c>
      <c r="C11844" t="s">
        <v>56</v>
      </c>
      <c r="D11844" t="s">
        <v>73</v>
      </c>
      <c r="E11844" t="s">
        <v>406</v>
      </c>
      <c r="F11844">
        <v>1</v>
      </c>
    </row>
    <row r="11845" spans="1:6" x14ac:dyDescent="0.35">
      <c r="A11845" t="s">
        <v>11924</v>
      </c>
      <c r="B11845">
        <v>2015</v>
      </c>
      <c r="C11845" t="s">
        <v>56</v>
      </c>
      <c r="D11845" t="s">
        <v>73</v>
      </c>
      <c r="E11845" t="s">
        <v>406</v>
      </c>
      <c r="F11845">
        <v>1</v>
      </c>
    </row>
    <row r="11846" spans="1:6" x14ac:dyDescent="0.35">
      <c r="A11846" t="s">
        <v>11925</v>
      </c>
      <c r="B11846">
        <v>2015</v>
      </c>
      <c r="C11846" t="s">
        <v>56</v>
      </c>
      <c r="D11846" t="s">
        <v>73</v>
      </c>
      <c r="E11846" t="s">
        <v>406</v>
      </c>
      <c r="F11846">
        <v>1</v>
      </c>
    </row>
    <row r="11847" spans="1:6" x14ac:dyDescent="0.35">
      <c r="A11847" t="s">
        <v>11926</v>
      </c>
      <c r="B11847">
        <v>2015</v>
      </c>
      <c r="C11847" t="s">
        <v>56</v>
      </c>
      <c r="D11847" t="s">
        <v>73</v>
      </c>
      <c r="E11847" t="s">
        <v>406</v>
      </c>
      <c r="F11847">
        <v>1</v>
      </c>
    </row>
    <row r="11848" spans="1:6" x14ac:dyDescent="0.35">
      <c r="A11848" t="s">
        <v>11927</v>
      </c>
      <c r="B11848">
        <v>2015</v>
      </c>
      <c r="C11848" t="s">
        <v>56</v>
      </c>
      <c r="D11848" t="s">
        <v>73</v>
      </c>
      <c r="E11848" t="s">
        <v>406</v>
      </c>
      <c r="F11848">
        <v>1</v>
      </c>
    </row>
    <row r="11849" spans="1:6" x14ac:dyDescent="0.35">
      <c r="A11849" t="s">
        <v>11928</v>
      </c>
      <c r="B11849">
        <v>2015</v>
      </c>
      <c r="C11849" t="s">
        <v>56</v>
      </c>
      <c r="D11849" t="s">
        <v>73</v>
      </c>
      <c r="E11849" t="s">
        <v>406</v>
      </c>
      <c r="F11849">
        <v>1</v>
      </c>
    </row>
    <row r="11850" spans="1:6" x14ac:dyDescent="0.35">
      <c r="A11850" t="s">
        <v>11929</v>
      </c>
      <c r="B11850">
        <v>2015</v>
      </c>
      <c r="C11850" t="s">
        <v>56</v>
      </c>
      <c r="D11850" t="s">
        <v>73</v>
      </c>
      <c r="E11850" t="s">
        <v>406</v>
      </c>
      <c r="F11850">
        <v>1</v>
      </c>
    </row>
    <row r="11851" spans="1:6" x14ac:dyDescent="0.35">
      <c r="A11851" t="s">
        <v>11930</v>
      </c>
      <c r="B11851">
        <v>2015</v>
      </c>
      <c r="C11851" t="s">
        <v>56</v>
      </c>
      <c r="D11851" t="s">
        <v>73</v>
      </c>
      <c r="E11851" t="s">
        <v>406</v>
      </c>
      <c r="F11851">
        <v>1</v>
      </c>
    </row>
    <row r="11852" spans="1:6" x14ac:dyDescent="0.35">
      <c r="A11852" t="s">
        <v>11931</v>
      </c>
      <c r="B11852">
        <v>2015</v>
      </c>
      <c r="C11852" t="s">
        <v>56</v>
      </c>
      <c r="D11852" t="s">
        <v>117</v>
      </c>
      <c r="E11852" t="s">
        <v>406</v>
      </c>
      <c r="F11852">
        <v>1</v>
      </c>
    </row>
    <row r="11853" spans="1:6" x14ac:dyDescent="0.35">
      <c r="A11853" t="s">
        <v>11932</v>
      </c>
      <c r="B11853">
        <v>2015</v>
      </c>
      <c r="C11853" t="s">
        <v>56</v>
      </c>
      <c r="D11853" t="s">
        <v>73</v>
      </c>
      <c r="E11853" t="s">
        <v>406</v>
      </c>
      <c r="F11853">
        <v>1</v>
      </c>
    </row>
    <row r="11854" spans="1:6" x14ac:dyDescent="0.35">
      <c r="A11854" t="s">
        <v>11933</v>
      </c>
      <c r="B11854">
        <v>2015</v>
      </c>
      <c r="C11854" t="s">
        <v>56</v>
      </c>
      <c r="D11854" t="s">
        <v>117</v>
      </c>
      <c r="E11854" t="s">
        <v>406</v>
      </c>
      <c r="F11854">
        <v>1</v>
      </c>
    </row>
    <row r="11855" spans="1:6" x14ac:dyDescent="0.35">
      <c r="A11855" t="s">
        <v>11934</v>
      </c>
      <c r="B11855">
        <v>2015</v>
      </c>
      <c r="C11855" t="s">
        <v>56</v>
      </c>
      <c r="D11855" t="s">
        <v>117</v>
      </c>
      <c r="E11855" t="s">
        <v>406</v>
      </c>
      <c r="F11855">
        <v>1</v>
      </c>
    </row>
    <row r="11856" spans="1:6" x14ac:dyDescent="0.35">
      <c r="A11856" t="s">
        <v>11935</v>
      </c>
      <c r="B11856">
        <v>2015</v>
      </c>
      <c r="C11856" t="s">
        <v>56</v>
      </c>
      <c r="D11856" t="s">
        <v>441</v>
      </c>
      <c r="E11856" t="s">
        <v>406</v>
      </c>
      <c r="F11856">
        <v>1</v>
      </c>
    </row>
    <row r="11857" spans="1:6" x14ac:dyDescent="0.35">
      <c r="A11857" t="s">
        <v>11936</v>
      </c>
      <c r="B11857">
        <v>2015</v>
      </c>
      <c r="C11857" t="s">
        <v>56</v>
      </c>
      <c r="D11857" t="s">
        <v>73</v>
      </c>
      <c r="E11857" t="s">
        <v>406</v>
      </c>
      <c r="F11857">
        <v>1</v>
      </c>
    </row>
    <row r="11858" spans="1:6" x14ac:dyDescent="0.35">
      <c r="A11858" t="s">
        <v>11937</v>
      </c>
      <c r="B11858">
        <v>2015</v>
      </c>
      <c r="C11858" t="s">
        <v>56</v>
      </c>
      <c r="D11858" t="s">
        <v>117</v>
      </c>
      <c r="E11858" t="s">
        <v>406</v>
      </c>
      <c r="F11858">
        <v>1</v>
      </c>
    </row>
    <row r="11859" spans="1:6" x14ac:dyDescent="0.35">
      <c r="A11859" t="s">
        <v>11938</v>
      </c>
      <c r="B11859">
        <v>2015</v>
      </c>
      <c r="C11859" t="s">
        <v>56</v>
      </c>
      <c r="D11859" t="s">
        <v>117</v>
      </c>
      <c r="E11859" t="s">
        <v>406</v>
      </c>
      <c r="F11859">
        <v>1</v>
      </c>
    </row>
    <row r="11860" spans="1:6" x14ac:dyDescent="0.35">
      <c r="A11860" t="s">
        <v>11939</v>
      </c>
      <c r="B11860">
        <v>2015</v>
      </c>
      <c r="C11860" t="s">
        <v>56</v>
      </c>
      <c r="D11860" t="s">
        <v>117</v>
      </c>
      <c r="E11860" t="s">
        <v>406</v>
      </c>
      <c r="F11860">
        <v>1</v>
      </c>
    </row>
    <row r="11861" spans="1:6" x14ac:dyDescent="0.35">
      <c r="A11861" t="s">
        <v>11940</v>
      </c>
      <c r="B11861">
        <v>2015</v>
      </c>
      <c r="C11861" t="s">
        <v>56</v>
      </c>
      <c r="D11861" t="s">
        <v>441</v>
      </c>
      <c r="E11861" t="s">
        <v>406</v>
      </c>
      <c r="F11861">
        <v>1</v>
      </c>
    </row>
    <row r="11862" spans="1:6" x14ac:dyDescent="0.35">
      <c r="A11862" t="s">
        <v>11941</v>
      </c>
      <c r="B11862">
        <v>2015</v>
      </c>
      <c r="C11862" t="s">
        <v>56</v>
      </c>
      <c r="D11862" t="s">
        <v>441</v>
      </c>
      <c r="E11862" t="s">
        <v>406</v>
      </c>
      <c r="F11862">
        <v>1</v>
      </c>
    </row>
    <row r="11863" spans="1:6" x14ac:dyDescent="0.35">
      <c r="A11863" t="s">
        <v>11942</v>
      </c>
      <c r="B11863">
        <v>2015</v>
      </c>
      <c r="C11863" t="s">
        <v>56</v>
      </c>
      <c r="D11863" t="s">
        <v>441</v>
      </c>
      <c r="E11863" t="s">
        <v>406</v>
      </c>
      <c r="F11863">
        <v>1</v>
      </c>
    </row>
    <row r="11864" spans="1:6" x14ac:dyDescent="0.35">
      <c r="A11864" t="s">
        <v>11943</v>
      </c>
      <c r="B11864">
        <v>2015</v>
      </c>
      <c r="C11864" t="s">
        <v>56</v>
      </c>
      <c r="D11864" t="s">
        <v>117</v>
      </c>
      <c r="E11864" t="s">
        <v>406</v>
      </c>
      <c r="F11864">
        <v>1</v>
      </c>
    </row>
    <row r="11865" spans="1:6" x14ac:dyDescent="0.35">
      <c r="A11865" t="s">
        <v>11944</v>
      </c>
      <c r="B11865">
        <v>2015</v>
      </c>
      <c r="C11865" t="s">
        <v>56</v>
      </c>
      <c r="D11865" t="s">
        <v>441</v>
      </c>
      <c r="E11865" t="s">
        <v>406</v>
      </c>
      <c r="F11865">
        <v>1</v>
      </c>
    </row>
    <row r="11866" spans="1:6" x14ac:dyDescent="0.35">
      <c r="A11866" t="s">
        <v>11945</v>
      </c>
      <c r="B11866">
        <v>2015</v>
      </c>
      <c r="C11866" t="s">
        <v>56</v>
      </c>
      <c r="D11866" t="s">
        <v>73</v>
      </c>
      <c r="E11866" t="s">
        <v>406</v>
      </c>
      <c r="F11866">
        <v>1</v>
      </c>
    </row>
    <row r="11867" spans="1:6" x14ac:dyDescent="0.35">
      <c r="A11867" t="s">
        <v>11946</v>
      </c>
      <c r="B11867">
        <v>2015</v>
      </c>
      <c r="C11867" t="s">
        <v>54</v>
      </c>
      <c r="D11867" t="s">
        <v>73</v>
      </c>
      <c r="E11867" t="s">
        <v>406</v>
      </c>
      <c r="F11867">
        <v>1</v>
      </c>
    </row>
    <row r="11868" spans="1:6" x14ac:dyDescent="0.35">
      <c r="A11868" t="s">
        <v>11947</v>
      </c>
      <c r="B11868">
        <v>2015</v>
      </c>
      <c r="C11868" t="s">
        <v>54</v>
      </c>
      <c r="D11868" t="s">
        <v>73</v>
      </c>
      <c r="E11868" t="s">
        <v>406</v>
      </c>
      <c r="F11868">
        <v>1</v>
      </c>
    </row>
    <row r="11869" spans="1:6" x14ac:dyDescent="0.35">
      <c r="A11869" t="s">
        <v>11948</v>
      </c>
      <c r="B11869">
        <v>2015</v>
      </c>
      <c r="C11869" t="s">
        <v>55</v>
      </c>
      <c r="D11869" t="s">
        <v>441</v>
      </c>
      <c r="E11869" t="s">
        <v>406</v>
      </c>
      <c r="F11869">
        <v>1</v>
      </c>
    </row>
    <row r="11870" spans="1:6" x14ac:dyDescent="0.35">
      <c r="A11870" t="s">
        <v>11949</v>
      </c>
      <c r="B11870">
        <v>2015</v>
      </c>
      <c r="C11870" t="s">
        <v>56</v>
      </c>
      <c r="D11870" t="s">
        <v>73</v>
      </c>
      <c r="E11870" t="s">
        <v>406</v>
      </c>
      <c r="F11870">
        <v>1</v>
      </c>
    </row>
    <row r="11871" spans="1:6" x14ac:dyDescent="0.35">
      <c r="A11871" t="s">
        <v>11950</v>
      </c>
      <c r="B11871">
        <v>2015</v>
      </c>
      <c r="C11871" t="s">
        <v>56</v>
      </c>
      <c r="D11871" t="s">
        <v>117</v>
      </c>
      <c r="E11871" t="s">
        <v>406</v>
      </c>
      <c r="F11871">
        <v>1</v>
      </c>
    </row>
    <row r="11872" spans="1:6" x14ac:dyDescent="0.35">
      <c r="A11872" t="s">
        <v>11951</v>
      </c>
      <c r="B11872">
        <v>2015</v>
      </c>
      <c r="C11872" t="s">
        <v>54</v>
      </c>
      <c r="D11872" t="s">
        <v>73</v>
      </c>
      <c r="E11872" t="s">
        <v>406</v>
      </c>
      <c r="F11872">
        <v>1</v>
      </c>
    </row>
    <row r="11873" spans="1:6" x14ac:dyDescent="0.35">
      <c r="A11873" t="s">
        <v>11952</v>
      </c>
      <c r="B11873">
        <v>2015</v>
      </c>
      <c r="C11873" t="s">
        <v>55</v>
      </c>
      <c r="D11873" t="s">
        <v>117</v>
      </c>
      <c r="E11873" t="s">
        <v>406</v>
      </c>
      <c r="F11873">
        <v>0</v>
      </c>
    </row>
    <row r="11874" spans="1:6" x14ac:dyDescent="0.35">
      <c r="A11874" t="s">
        <v>11953</v>
      </c>
      <c r="B11874">
        <v>2015</v>
      </c>
      <c r="C11874" t="s">
        <v>55</v>
      </c>
      <c r="D11874" t="s">
        <v>441</v>
      </c>
      <c r="E11874" t="s">
        <v>406</v>
      </c>
      <c r="F11874">
        <v>1</v>
      </c>
    </row>
    <row r="11875" spans="1:6" x14ac:dyDescent="0.35">
      <c r="A11875" t="s">
        <v>11954</v>
      </c>
      <c r="B11875">
        <v>2015</v>
      </c>
      <c r="C11875" t="s">
        <v>55</v>
      </c>
      <c r="D11875" t="s">
        <v>441</v>
      </c>
      <c r="E11875" t="s">
        <v>406</v>
      </c>
      <c r="F11875">
        <v>1</v>
      </c>
    </row>
    <row r="11876" spans="1:6" x14ac:dyDescent="0.35">
      <c r="A11876" t="s">
        <v>11955</v>
      </c>
      <c r="B11876">
        <v>2016</v>
      </c>
      <c r="C11876" t="s">
        <v>56</v>
      </c>
      <c r="D11876" t="s">
        <v>441</v>
      </c>
      <c r="E11876" t="s">
        <v>74</v>
      </c>
      <c r="F11876">
        <v>1</v>
      </c>
    </row>
    <row r="11877" spans="1:6" x14ac:dyDescent="0.35">
      <c r="A11877" t="s">
        <v>11956</v>
      </c>
      <c r="B11877">
        <v>2016</v>
      </c>
      <c r="C11877" t="s">
        <v>56</v>
      </c>
      <c r="D11877" t="s">
        <v>441</v>
      </c>
      <c r="E11877" t="s">
        <v>74</v>
      </c>
      <c r="F11877">
        <v>1</v>
      </c>
    </row>
    <row r="11878" spans="1:6" x14ac:dyDescent="0.35">
      <c r="A11878" t="s">
        <v>11957</v>
      </c>
      <c r="B11878">
        <v>2016</v>
      </c>
      <c r="C11878" t="s">
        <v>56</v>
      </c>
      <c r="D11878" t="s">
        <v>441</v>
      </c>
      <c r="E11878" t="s">
        <v>74</v>
      </c>
      <c r="F11878">
        <v>1</v>
      </c>
    </row>
    <row r="11879" spans="1:6" x14ac:dyDescent="0.35">
      <c r="A11879" t="s">
        <v>11958</v>
      </c>
      <c r="B11879">
        <v>2016</v>
      </c>
      <c r="C11879" t="s">
        <v>54</v>
      </c>
      <c r="D11879" t="s">
        <v>73</v>
      </c>
      <c r="E11879" t="s">
        <v>74</v>
      </c>
      <c r="F11879">
        <v>1</v>
      </c>
    </row>
    <row r="11880" spans="1:6" x14ac:dyDescent="0.35">
      <c r="A11880" t="s">
        <v>11959</v>
      </c>
      <c r="B11880">
        <v>2016</v>
      </c>
      <c r="C11880" t="s">
        <v>56</v>
      </c>
      <c r="D11880" t="s">
        <v>441</v>
      </c>
      <c r="E11880" t="s">
        <v>74</v>
      </c>
      <c r="F11880">
        <v>1</v>
      </c>
    </row>
    <row r="11881" spans="1:6" x14ac:dyDescent="0.35">
      <c r="A11881" t="s">
        <v>11960</v>
      </c>
      <c r="B11881">
        <v>2016</v>
      </c>
      <c r="C11881" t="s">
        <v>56</v>
      </c>
      <c r="D11881" t="s">
        <v>441</v>
      </c>
      <c r="E11881" t="s">
        <v>74</v>
      </c>
      <c r="F11881">
        <v>1</v>
      </c>
    </row>
    <row r="11882" spans="1:6" x14ac:dyDescent="0.35">
      <c r="A11882" t="s">
        <v>11961</v>
      </c>
      <c r="B11882">
        <v>2016</v>
      </c>
      <c r="C11882" t="s">
        <v>54</v>
      </c>
      <c r="D11882" t="s">
        <v>73</v>
      </c>
      <c r="E11882" t="s">
        <v>74</v>
      </c>
      <c r="F11882">
        <v>1</v>
      </c>
    </row>
    <row r="11883" spans="1:6" x14ac:dyDescent="0.35">
      <c r="A11883" t="s">
        <v>11962</v>
      </c>
      <c r="B11883">
        <v>2016</v>
      </c>
      <c r="C11883" t="s">
        <v>54</v>
      </c>
      <c r="D11883" t="s">
        <v>73</v>
      </c>
      <c r="E11883" t="s">
        <v>406</v>
      </c>
      <c r="F11883">
        <v>1</v>
      </c>
    </row>
    <row r="11884" spans="1:6" x14ac:dyDescent="0.35">
      <c r="A11884" t="s">
        <v>11963</v>
      </c>
      <c r="B11884">
        <v>2016</v>
      </c>
      <c r="C11884" t="s">
        <v>56</v>
      </c>
      <c r="D11884" t="s">
        <v>441</v>
      </c>
      <c r="E11884" t="s">
        <v>74</v>
      </c>
      <c r="F11884">
        <v>1</v>
      </c>
    </row>
    <row r="11885" spans="1:6" x14ac:dyDescent="0.35">
      <c r="A11885" t="s">
        <v>11964</v>
      </c>
      <c r="B11885">
        <v>2016</v>
      </c>
      <c r="C11885" t="s">
        <v>55</v>
      </c>
      <c r="D11885" t="s">
        <v>441</v>
      </c>
      <c r="E11885" t="s">
        <v>74</v>
      </c>
      <c r="F11885">
        <v>1</v>
      </c>
    </row>
    <row r="11886" spans="1:6" x14ac:dyDescent="0.35">
      <c r="A11886" t="s">
        <v>11965</v>
      </c>
      <c r="B11886">
        <v>2016</v>
      </c>
      <c r="C11886" t="s">
        <v>56</v>
      </c>
      <c r="D11886" t="s">
        <v>441</v>
      </c>
      <c r="E11886" t="s">
        <v>74</v>
      </c>
      <c r="F11886">
        <v>1</v>
      </c>
    </row>
    <row r="11887" spans="1:6" x14ac:dyDescent="0.35">
      <c r="A11887" t="s">
        <v>11966</v>
      </c>
      <c r="B11887">
        <v>2016</v>
      </c>
      <c r="C11887" t="s">
        <v>54</v>
      </c>
      <c r="D11887" t="s">
        <v>73</v>
      </c>
      <c r="E11887" t="s">
        <v>406</v>
      </c>
      <c r="F11887">
        <v>1</v>
      </c>
    </row>
    <row r="11888" spans="1:6" x14ac:dyDescent="0.35">
      <c r="A11888" t="s">
        <v>11967</v>
      </c>
      <c r="B11888">
        <v>2016</v>
      </c>
      <c r="C11888" t="s">
        <v>56</v>
      </c>
      <c r="D11888" t="s">
        <v>73</v>
      </c>
      <c r="E11888" t="s">
        <v>74</v>
      </c>
      <c r="F11888">
        <v>1</v>
      </c>
    </row>
    <row r="11889" spans="1:6" x14ac:dyDescent="0.35">
      <c r="A11889" t="s">
        <v>11968</v>
      </c>
      <c r="B11889">
        <v>2016</v>
      </c>
      <c r="C11889" t="s">
        <v>56</v>
      </c>
      <c r="D11889" t="s">
        <v>73</v>
      </c>
      <c r="E11889" t="s">
        <v>74</v>
      </c>
      <c r="F11889">
        <v>1</v>
      </c>
    </row>
    <row r="11890" spans="1:6" x14ac:dyDescent="0.35">
      <c r="A11890" t="s">
        <v>11969</v>
      </c>
      <c r="B11890">
        <v>2016</v>
      </c>
      <c r="C11890" t="s">
        <v>56</v>
      </c>
      <c r="D11890" t="s">
        <v>441</v>
      </c>
      <c r="E11890" t="s">
        <v>74</v>
      </c>
      <c r="F11890">
        <v>1</v>
      </c>
    </row>
    <row r="11891" spans="1:6" x14ac:dyDescent="0.35">
      <c r="A11891" t="s">
        <v>11970</v>
      </c>
      <c r="B11891">
        <v>2016</v>
      </c>
      <c r="C11891" t="s">
        <v>56</v>
      </c>
      <c r="D11891" t="s">
        <v>73</v>
      </c>
      <c r="E11891" t="s">
        <v>74</v>
      </c>
      <c r="F11891">
        <v>1</v>
      </c>
    </row>
    <row r="11892" spans="1:6" x14ac:dyDescent="0.35">
      <c r="A11892" t="s">
        <v>11971</v>
      </c>
      <c r="B11892">
        <v>2016</v>
      </c>
      <c r="C11892" t="s">
        <v>56</v>
      </c>
      <c r="D11892" t="s">
        <v>73</v>
      </c>
      <c r="E11892" t="s">
        <v>74</v>
      </c>
      <c r="F11892">
        <v>1</v>
      </c>
    </row>
    <row r="11893" spans="1:6" x14ac:dyDescent="0.35">
      <c r="A11893" t="s">
        <v>11972</v>
      </c>
      <c r="B11893">
        <v>2016</v>
      </c>
      <c r="C11893" t="s">
        <v>56</v>
      </c>
      <c r="D11893" t="s">
        <v>73</v>
      </c>
      <c r="E11893" t="s">
        <v>74</v>
      </c>
      <c r="F11893">
        <v>1</v>
      </c>
    </row>
    <row r="11894" spans="1:6" x14ac:dyDescent="0.35">
      <c r="A11894" t="s">
        <v>11973</v>
      </c>
      <c r="B11894">
        <v>2016</v>
      </c>
      <c r="C11894" t="s">
        <v>56</v>
      </c>
      <c r="D11894" t="s">
        <v>73</v>
      </c>
      <c r="E11894" t="s">
        <v>484</v>
      </c>
      <c r="F11894">
        <v>1</v>
      </c>
    </row>
    <row r="11895" spans="1:6" x14ac:dyDescent="0.35">
      <c r="A11895" t="s">
        <v>11974</v>
      </c>
      <c r="B11895">
        <v>2016</v>
      </c>
      <c r="C11895" t="s">
        <v>56</v>
      </c>
      <c r="D11895" t="s">
        <v>73</v>
      </c>
      <c r="E11895" t="s">
        <v>484</v>
      </c>
      <c r="F11895">
        <v>1</v>
      </c>
    </row>
    <row r="11896" spans="1:6" x14ac:dyDescent="0.35">
      <c r="A11896" t="s">
        <v>11975</v>
      </c>
      <c r="B11896">
        <v>2016</v>
      </c>
      <c r="C11896" t="s">
        <v>56</v>
      </c>
      <c r="D11896" t="s">
        <v>73</v>
      </c>
      <c r="E11896" t="s">
        <v>484</v>
      </c>
      <c r="F11896">
        <v>1</v>
      </c>
    </row>
    <row r="11897" spans="1:6" x14ac:dyDescent="0.35">
      <c r="A11897" t="s">
        <v>11976</v>
      </c>
      <c r="B11897">
        <v>2016</v>
      </c>
      <c r="C11897" t="s">
        <v>56</v>
      </c>
      <c r="D11897" t="s">
        <v>117</v>
      </c>
      <c r="E11897" t="s">
        <v>484</v>
      </c>
      <c r="F11897">
        <v>1</v>
      </c>
    </row>
    <row r="11898" spans="1:6" x14ac:dyDescent="0.35">
      <c r="A11898" t="s">
        <v>11977</v>
      </c>
      <c r="B11898">
        <v>2016</v>
      </c>
      <c r="C11898" t="s">
        <v>56</v>
      </c>
      <c r="D11898" t="s">
        <v>441</v>
      </c>
      <c r="E11898" t="s">
        <v>484</v>
      </c>
      <c r="F11898">
        <v>1</v>
      </c>
    </row>
    <row r="11899" spans="1:6" x14ac:dyDescent="0.35">
      <c r="A11899" t="s">
        <v>11978</v>
      </c>
      <c r="B11899">
        <v>2016</v>
      </c>
      <c r="C11899" t="s">
        <v>56</v>
      </c>
      <c r="D11899" t="s">
        <v>73</v>
      </c>
      <c r="E11899" t="s">
        <v>484</v>
      </c>
      <c r="F11899">
        <v>1</v>
      </c>
    </row>
    <row r="11900" spans="1:6" x14ac:dyDescent="0.35">
      <c r="A11900" t="s">
        <v>11979</v>
      </c>
      <c r="B11900">
        <v>2016</v>
      </c>
      <c r="C11900" t="s">
        <v>56</v>
      </c>
      <c r="D11900" t="s">
        <v>73</v>
      </c>
      <c r="E11900" t="s">
        <v>484</v>
      </c>
      <c r="F11900">
        <v>1</v>
      </c>
    </row>
    <row r="11901" spans="1:6" x14ac:dyDescent="0.35">
      <c r="A11901" t="s">
        <v>11980</v>
      </c>
      <c r="B11901">
        <v>2016</v>
      </c>
      <c r="C11901" t="s">
        <v>56</v>
      </c>
      <c r="D11901" t="s">
        <v>441</v>
      </c>
      <c r="E11901" t="s">
        <v>484</v>
      </c>
      <c r="F11901">
        <v>1</v>
      </c>
    </row>
    <row r="11902" spans="1:6" x14ac:dyDescent="0.35">
      <c r="A11902" t="s">
        <v>11981</v>
      </c>
      <c r="B11902">
        <v>2016</v>
      </c>
      <c r="C11902" t="s">
        <v>56</v>
      </c>
      <c r="D11902" t="s">
        <v>73</v>
      </c>
      <c r="E11902" t="s">
        <v>484</v>
      </c>
      <c r="F11902">
        <v>1</v>
      </c>
    </row>
    <row r="11903" spans="1:6" x14ac:dyDescent="0.35">
      <c r="A11903" t="s">
        <v>11982</v>
      </c>
      <c r="B11903">
        <v>2016</v>
      </c>
      <c r="C11903" t="s">
        <v>56</v>
      </c>
      <c r="D11903" t="s">
        <v>73</v>
      </c>
      <c r="E11903" t="s">
        <v>484</v>
      </c>
      <c r="F11903">
        <v>1</v>
      </c>
    </row>
    <row r="11904" spans="1:6" x14ac:dyDescent="0.35">
      <c r="A11904" t="s">
        <v>11983</v>
      </c>
      <c r="B11904">
        <v>2016</v>
      </c>
      <c r="C11904" t="s">
        <v>55</v>
      </c>
      <c r="D11904" t="s">
        <v>73</v>
      </c>
      <c r="E11904" t="s">
        <v>484</v>
      </c>
      <c r="F11904">
        <v>1</v>
      </c>
    </row>
    <row r="11905" spans="1:6" x14ac:dyDescent="0.35">
      <c r="A11905" t="s">
        <v>11984</v>
      </c>
      <c r="B11905">
        <v>2016</v>
      </c>
      <c r="C11905" t="s">
        <v>56</v>
      </c>
      <c r="D11905" t="s">
        <v>441</v>
      </c>
      <c r="E11905" t="s">
        <v>484</v>
      </c>
      <c r="F11905">
        <v>1</v>
      </c>
    </row>
    <row r="11906" spans="1:6" x14ac:dyDescent="0.35">
      <c r="A11906" t="s">
        <v>11985</v>
      </c>
      <c r="B11906">
        <v>2016</v>
      </c>
      <c r="C11906" t="s">
        <v>56</v>
      </c>
      <c r="D11906" t="s">
        <v>117</v>
      </c>
      <c r="E11906" t="s">
        <v>484</v>
      </c>
      <c r="F11906">
        <v>1</v>
      </c>
    </row>
    <row r="11907" spans="1:6" x14ac:dyDescent="0.35">
      <c r="A11907" t="s">
        <v>11986</v>
      </c>
      <c r="B11907">
        <v>2016</v>
      </c>
      <c r="C11907" t="s">
        <v>54</v>
      </c>
      <c r="D11907" t="s">
        <v>73</v>
      </c>
      <c r="E11907" t="s">
        <v>484</v>
      </c>
      <c r="F11907">
        <v>1</v>
      </c>
    </row>
    <row r="11908" spans="1:6" x14ac:dyDescent="0.35">
      <c r="A11908" t="s">
        <v>11987</v>
      </c>
      <c r="B11908">
        <v>2016</v>
      </c>
      <c r="C11908" t="s">
        <v>56</v>
      </c>
      <c r="D11908" t="s">
        <v>73</v>
      </c>
      <c r="E11908" t="s">
        <v>484</v>
      </c>
      <c r="F11908">
        <v>1</v>
      </c>
    </row>
    <row r="11909" spans="1:6" x14ac:dyDescent="0.35">
      <c r="A11909" t="s">
        <v>11988</v>
      </c>
      <c r="B11909">
        <v>2016</v>
      </c>
      <c r="C11909" t="s">
        <v>56</v>
      </c>
      <c r="D11909" t="s">
        <v>73</v>
      </c>
      <c r="E11909" t="s">
        <v>484</v>
      </c>
      <c r="F11909">
        <v>1</v>
      </c>
    </row>
    <row r="11910" spans="1:6" x14ac:dyDescent="0.35">
      <c r="A11910" t="s">
        <v>11989</v>
      </c>
      <c r="B11910">
        <v>2016</v>
      </c>
      <c r="C11910" t="s">
        <v>55</v>
      </c>
      <c r="D11910" t="s">
        <v>73</v>
      </c>
      <c r="E11910" t="s">
        <v>74</v>
      </c>
      <c r="F11910">
        <v>1</v>
      </c>
    </row>
    <row r="11911" spans="1:6" x14ac:dyDescent="0.35">
      <c r="A11911" t="s">
        <v>11990</v>
      </c>
      <c r="B11911">
        <v>2016</v>
      </c>
      <c r="C11911" t="s">
        <v>55</v>
      </c>
      <c r="D11911" t="s">
        <v>441</v>
      </c>
      <c r="E11911" t="s">
        <v>74</v>
      </c>
      <c r="F11911">
        <v>1</v>
      </c>
    </row>
    <row r="11912" spans="1:6" x14ac:dyDescent="0.35">
      <c r="A11912" t="s">
        <v>11991</v>
      </c>
      <c r="B11912">
        <v>2016</v>
      </c>
      <c r="C11912" t="s">
        <v>56</v>
      </c>
      <c r="D11912" t="s">
        <v>73</v>
      </c>
      <c r="E11912" t="s">
        <v>74</v>
      </c>
      <c r="F11912">
        <v>1</v>
      </c>
    </row>
    <row r="11913" spans="1:6" x14ac:dyDescent="0.35">
      <c r="A11913" t="s">
        <v>11992</v>
      </c>
      <c r="B11913">
        <v>2016</v>
      </c>
      <c r="C11913" t="s">
        <v>56</v>
      </c>
      <c r="D11913" t="s">
        <v>441</v>
      </c>
      <c r="E11913" t="s">
        <v>74</v>
      </c>
      <c r="F11913">
        <v>1</v>
      </c>
    </row>
    <row r="11914" spans="1:6" x14ac:dyDescent="0.35">
      <c r="A11914" t="s">
        <v>11993</v>
      </c>
      <c r="B11914">
        <v>2016</v>
      </c>
      <c r="C11914" t="s">
        <v>56</v>
      </c>
      <c r="D11914" t="s">
        <v>441</v>
      </c>
      <c r="E11914" t="s">
        <v>74</v>
      </c>
      <c r="F11914">
        <v>1</v>
      </c>
    </row>
    <row r="11915" spans="1:6" x14ac:dyDescent="0.35">
      <c r="A11915" t="s">
        <v>11994</v>
      </c>
      <c r="B11915">
        <v>2016</v>
      </c>
      <c r="C11915" t="s">
        <v>56</v>
      </c>
      <c r="D11915" t="s">
        <v>441</v>
      </c>
      <c r="E11915" t="s">
        <v>74</v>
      </c>
      <c r="F11915">
        <v>1</v>
      </c>
    </row>
    <row r="11916" spans="1:6" x14ac:dyDescent="0.35">
      <c r="A11916" t="s">
        <v>11995</v>
      </c>
      <c r="B11916">
        <v>2016</v>
      </c>
      <c r="C11916" t="s">
        <v>56</v>
      </c>
      <c r="D11916" t="s">
        <v>441</v>
      </c>
      <c r="E11916" t="s">
        <v>74</v>
      </c>
      <c r="F11916">
        <v>1</v>
      </c>
    </row>
    <row r="11917" spans="1:6" x14ac:dyDescent="0.35">
      <c r="A11917" t="s">
        <v>11996</v>
      </c>
      <c r="B11917">
        <v>2016</v>
      </c>
      <c r="C11917" t="s">
        <v>56</v>
      </c>
      <c r="D11917" t="s">
        <v>441</v>
      </c>
      <c r="E11917" t="s">
        <v>74</v>
      </c>
      <c r="F11917">
        <v>1</v>
      </c>
    </row>
    <row r="11918" spans="1:6" x14ac:dyDescent="0.35">
      <c r="A11918" t="s">
        <v>11997</v>
      </c>
      <c r="B11918">
        <v>2016</v>
      </c>
      <c r="C11918" t="s">
        <v>56</v>
      </c>
      <c r="D11918" t="s">
        <v>441</v>
      </c>
      <c r="E11918" t="s">
        <v>74</v>
      </c>
      <c r="F11918">
        <v>1</v>
      </c>
    </row>
    <row r="11919" spans="1:6" x14ac:dyDescent="0.35">
      <c r="A11919" t="s">
        <v>11998</v>
      </c>
      <c r="B11919">
        <v>2016</v>
      </c>
      <c r="C11919" t="s">
        <v>56</v>
      </c>
      <c r="D11919" t="s">
        <v>441</v>
      </c>
      <c r="E11919" t="s">
        <v>74</v>
      </c>
      <c r="F11919">
        <v>1</v>
      </c>
    </row>
    <row r="11920" spans="1:6" x14ac:dyDescent="0.35">
      <c r="A11920" t="s">
        <v>11999</v>
      </c>
      <c r="B11920">
        <v>2016</v>
      </c>
      <c r="C11920" t="s">
        <v>56</v>
      </c>
      <c r="D11920" t="s">
        <v>73</v>
      </c>
      <c r="E11920" t="s">
        <v>74</v>
      </c>
      <c r="F11920">
        <v>1</v>
      </c>
    </row>
    <row r="11921" spans="1:6" x14ac:dyDescent="0.35">
      <c r="A11921" t="s">
        <v>12000</v>
      </c>
      <c r="B11921">
        <v>2016</v>
      </c>
      <c r="C11921" t="s">
        <v>54</v>
      </c>
      <c r="D11921" t="s">
        <v>73</v>
      </c>
      <c r="E11921" t="s">
        <v>74</v>
      </c>
      <c r="F11921">
        <v>1</v>
      </c>
    </row>
    <row r="11922" spans="1:6" x14ac:dyDescent="0.35">
      <c r="A11922" t="s">
        <v>12001</v>
      </c>
      <c r="B11922">
        <v>2016</v>
      </c>
      <c r="C11922" t="s">
        <v>55</v>
      </c>
      <c r="D11922" t="s">
        <v>73</v>
      </c>
      <c r="E11922" t="s">
        <v>74</v>
      </c>
      <c r="F11922">
        <v>1</v>
      </c>
    </row>
    <row r="11923" spans="1:6" x14ac:dyDescent="0.35">
      <c r="A11923" t="s">
        <v>12002</v>
      </c>
      <c r="B11923">
        <v>2016</v>
      </c>
      <c r="C11923" t="s">
        <v>56</v>
      </c>
      <c r="D11923" t="s">
        <v>73</v>
      </c>
      <c r="E11923" t="s">
        <v>406</v>
      </c>
      <c r="F11923">
        <v>1</v>
      </c>
    </row>
    <row r="11924" spans="1:6" x14ac:dyDescent="0.35">
      <c r="A11924" t="s">
        <v>12003</v>
      </c>
      <c r="B11924">
        <v>2016</v>
      </c>
      <c r="C11924" t="s">
        <v>56</v>
      </c>
      <c r="D11924" t="s">
        <v>117</v>
      </c>
      <c r="E11924" t="s">
        <v>406</v>
      </c>
      <c r="F11924">
        <v>1</v>
      </c>
    </row>
    <row r="11925" spans="1:6" x14ac:dyDescent="0.35">
      <c r="A11925" t="s">
        <v>12004</v>
      </c>
      <c r="B11925">
        <v>2016</v>
      </c>
      <c r="C11925" t="s">
        <v>56</v>
      </c>
      <c r="D11925" t="s">
        <v>73</v>
      </c>
      <c r="E11925" t="s">
        <v>406</v>
      </c>
      <c r="F11925">
        <v>1</v>
      </c>
    </row>
    <row r="11926" spans="1:6" x14ac:dyDescent="0.35">
      <c r="A11926" t="s">
        <v>12005</v>
      </c>
      <c r="B11926">
        <v>2016</v>
      </c>
      <c r="C11926" t="s">
        <v>56</v>
      </c>
      <c r="D11926" t="s">
        <v>73</v>
      </c>
      <c r="E11926" t="s">
        <v>406</v>
      </c>
      <c r="F11926">
        <v>1</v>
      </c>
    </row>
    <row r="11927" spans="1:6" x14ac:dyDescent="0.35">
      <c r="A11927" t="s">
        <v>12006</v>
      </c>
      <c r="B11927">
        <v>2016</v>
      </c>
      <c r="C11927" t="s">
        <v>56</v>
      </c>
      <c r="D11927" t="s">
        <v>117</v>
      </c>
      <c r="E11927" t="s">
        <v>406</v>
      </c>
      <c r="F11927">
        <v>1</v>
      </c>
    </row>
    <row r="11928" spans="1:6" x14ac:dyDescent="0.35">
      <c r="A11928" t="s">
        <v>12007</v>
      </c>
      <c r="B11928">
        <v>2016</v>
      </c>
      <c r="C11928" t="s">
        <v>54</v>
      </c>
      <c r="D11928" t="s">
        <v>73</v>
      </c>
      <c r="E11928" t="s">
        <v>484</v>
      </c>
      <c r="F11928">
        <v>1</v>
      </c>
    </row>
    <row r="11929" spans="1:6" x14ac:dyDescent="0.35">
      <c r="A11929" t="s">
        <v>12008</v>
      </c>
      <c r="B11929">
        <v>2016</v>
      </c>
      <c r="C11929" t="s">
        <v>56</v>
      </c>
      <c r="D11929" t="s">
        <v>73</v>
      </c>
      <c r="E11929" t="s">
        <v>74</v>
      </c>
      <c r="F11929">
        <v>1</v>
      </c>
    </row>
    <row r="11930" spans="1:6" x14ac:dyDescent="0.35">
      <c r="A11930" t="s">
        <v>12009</v>
      </c>
      <c r="B11930">
        <v>2016</v>
      </c>
      <c r="C11930" t="s">
        <v>56</v>
      </c>
      <c r="D11930" t="s">
        <v>441</v>
      </c>
      <c r="E11930" t="s">
        <v>74</v>
      </c>
      <c r="F11930">
        <v>1</v>
      </c>
    </row>
    <row r="11931" spans="1:6" x14ac:dyDescent="0.35">
      <c r="A11931" t="s">
        <v>12010</v>
      </c>
      <c r="B11931">
        <v>2016</v>
      </c>
      <c r="C11931" t="s">
        <v>56</v>
      </c>
      <c r="D11931" t="s">
        <v>117</v>
      </c>
      <c r="E11931" t="s">
        <v>74</v>
      </c>
      <c r="F11931">
        <v>1</v>
      </c>
    </row>
    <row r="11932" spans="1:6" x14ac:dyDescent="0.35">
      <c r="A11932" t="s">
        <v>12011</v>
      </c>
      <c r="B11932">
        <v>2016</v>
      </c>
      <c r="C11932" t="s">
        <v>56</v>
      </c>
      <c r="D11932" t="s">
        <v>73</v>
      </c>
      <c r="E11932" t="s">
        <v>74</v>
      </c>
      <c r="F11932">
        <v>1</v>
      </c>
    </row>
    <row r="11933" spans="1:6" x14ac:dyDescent="0.35">
      <c r="A11933" t="s">
        <v>12012</v>
      </c>
      <c r="B11933">
        <v>2016</v>
      </c>
      <c r="C11933" t="s">
        <v>56</v>
      </c>
      <c r="D11933" t="s">
        <v>73</v>
      </c>
      <c r="E11933" t="s">
        <v>74</v>
      </c>
      <c r="F11933">
        <v>1</v>
      </c>
    </row>
    <row r="11934" spans="1:6" x14ac:dyDescent="0.35">
      <c r="A11934" t="s">
        <v>12013</v>
      </c>
      <c r="B11934">
        <v>2016</v>
      </c>
      <c r="C11934" t="s">
        <v>56</v>
      </c>
      <c r="D11934" t="s">
        <v>73</v>
      </c>
      <c r="E11934" t="s">
        <v>74</v>
      </c>
      <c r="F11934">
        <v>1</v>
      </c>
    </row>
    <row r="11935" spans="1:6" x14ac:dyDescent="0.35">
      <c r="A11935" t="s">
        <v>12014</v>
      </c>
      <c r="B11935">
        <v>2016</v>
      </c>
      <c r="C11935" t="s">
        <v>56</v>
      </c>
      <c r="D11935" t="s">
        <v>73</v>
      </c>
      <c r="E11935" t="s">
        <v>74</v>
      </c>
      <c r="F11935">
        <v>1</v>
      </c>
    </row>
    <row r="11936" spans="1:6" x14ac:dyDescent="0.35">
      <c r="A11936" t="s">
        <v>12015</v>
      </c>
      <c r="B11936">
        <v>2016</v>
      </c>
      <c r="C11936" t="s">
        <v>56</v>
      </c>
      <c r="D11936" t="s">
        <v>73</v>
      </c>
      <c r="E11936" t="s">
        <v>74</v>
      </c>
      <c r="F11936">
        <v>1</v>
      </c>
    </row>
    <row r="11937" spans="1:6" x14ac:dyDescent="0.35">
      <c r="A11937" t="s">
        <v>12016</v>
      </c>
      <c r="B11937">
        <v>2016</v>
      </c>
      <c r="C11937" t="s">
        <v>56</v>
      </c>
      <c r="D11937" t="s">
        <v>73</v>
      </c>
      <c r="E11937" t="s">
        <v>74</v>
      </c>
      <c r="F11937">
        <v>1</v>
      </c>
    </row>
    <row r="11938" spans="1:6" x14ac:dyDescent="0.35">
      <c r="A11938" t="s">
        <v>12017</v>
      </c>
      <c r="B11938">
        <v>2016</v>
      </c>
      <c r="C11938" t="s">
        <v>56</v>
      </c>
      <c r="D11938" t="s">
        <v>73</v>
      </c>
      <c r="E11938" t="s">
        <v>74</v>
      </c>
      <c r="F11938">
        <v>1</v>
      </c>
    </row>
    <row r="11939" spans="1:6" x14ac:dyDescent="0.35">
      <c r="A11939" t="s">
        <v>12018</v>
      </c>
      <c r="B11939">
        <v>2016</v>
      </c>
      <c r="C11939" t="s">
        <v>56</v>
      </c>
      <c r="D11939" t="s">
        <v>441</v>
      </c>
      <c r="E11939" t="s">
        <v>74</v>
      </c>
      <c r="F11939">
        <v>1</v>
      </c>
    </row>
    <row r="11940" spans="1:6" x14ac:dyDescent="0.35">
      <c r="A11940" t="s">
        <v>12019</v>
      </c>
      <c r="B11940">
        <v>2016</v>
      </c>
      <c r="C11940" t="s">
        <v>56</v>
      </c>
      <c r="D11940" t="s">
        <v>441</v>
      </c>
      <c r="E11940" t="s">
        <v>74</v>
      </c>
      <c r="F11940">
        <v>1</v>
      </c>
    </row>
    <row r="11941" spans="1:6" x14ac:dyDescent="0.35">
      <c r="A11941" t="s">
        <v>12020</v>
      </c>
      <c r="B11941">
        <v>2016</v>
      </c>
      <c r="C11941" t="s">
        <v>56</v>
      </c>
      <c r="D11941" t="s">
        <v>441</v>
      </c>
      <c r="E11941" t="s">
        <v>74</v>
      </c>
      <c r="F11941">
        <v>1</v>
      </c>
    </row>
    <row r="11942" spans="1:6" x14ac:dyDescent="0.35">
      <c r="A11942" t="s">
        <v>12021</v>
      </c>
      <c r="B11942">
        <v>2016</v>
      </c>
      <c r="C11942" t="s">
        <v>56</v>
      </c>
      <c r="D11942" t="s">
        <v>73</v>
      </c>
      <c r="E11942" t="s">
        <v>74</v>
      </c>
      <c r="F11942">
        <v>1</v>
      </c>
    </row>
    <row r="11943" spans="1:6" x14ac:dyDescent="0.35">
      <c r="A11943" t="s">
        <v>12022</v>
      </c>
      <c r="B11943">
        <v>2016</v>
      </c>
      <c r="C11943" t="s">
        <v>56</v>
      </c>
      <c r="D11943" t="s">
        <v>73</v>
      </c>
      <c r="E11943" t="s">
        <v>74</v>
      </c>
      <c r="F11943">
        <v>1</v>
      </c>
    </row>
    <row r="11944" spans="1:6" x14ac:dyDescent="0.35">
      <c r="A11944" t="s">
        <v>12023</v>
      </c>
      <c r="B11944">
        <v>2016</v>
      </c>
      <c r="C11944" t="s">
        <v>56</v>
      </c>
      <c r="D11944" t="s">
        <v>73</v>
      </c>
      <c r="E11944" t="s">
        <v>74</v>
      </c>
      <c r="F11944">
        <v>1</v>
      </c>
    </row>
    <row r="11945" spans="1:6" x14ac:dyDescent="0.35">
      <c r="A11945" t="s">
        <v>12024</v>
      </c>
      <c r="B11945">
        <v>2016</v>
      </c>
      <c r="C11945" t="s">
        <v>54</v>
      </c>
      <c r="D11945" t="s">
        <v>73</v>
      </c>
      <c r="E11945" t="s">
        <v>74</v>
      </c>
      <c r="F11945">
        <v>1</v>
      </c>
    </row>
    <row r="11946" spans="1:6" x14ac:dyDescent="0.35">
      <c r="A11946" t="s">
        <v>12025</v>
      </c>
      <c r="B11946">
        <v>2016</v>
      </c>
      <c r="C11946" t="s">
        <v>56</v>
      </c>
      <c r="D11946" t="s">
        <v>73</v>
      </c>
      <c r="E11946" t="s">
        <v>74</v>
      </c>
      <c r="F11946">
        <v>1</v>
      </c>
    </row>
    <row r="11947" spans="1:6" x14ac:dyDescent="0.35">
      <c r="A11947" t="s">
        <v>12026</v>
      </c>
      <c r="B11947">
        <v>2016</v>
      </c>
      <c r="C11947" t="s">
        <v>56</v>
      </c>
      <c r="D11947" t="s">
        <v>73</v>
      </c>
      <c r="E11947" t="s">
        <v>74</v>
      </c>
      <c r="F11947">
        <v>1</v>
      </c>
    </row>
    <row r="11948" spans="1:6" x14ac:dyDescent="0.35">
      <c r="A11948" t="s">
        <v>12027</v>
      </c>
      <c r="B11948">
        <v>2016</v>
      </c>
      <c r="C11948" t="s">
        <v>56</v>
      </c>
      <c r="D11948" t="s">
        <v>73</v>
      </c>
      <c r="E11948" t="s">
        <v>74</v>
      </c>
      <c r="F11948">
        <v>1</v>
      </c>
    </row>
    <row r="11949" spans="1:6" x14ac:dyDescent="0.35">
      <c r="A11949" t="s">
        <v>12028</v>
      </c>
      <c r="B11949">
        <v>2016</v>
      </c>
      <c r="C11949" t="s">
        <v>56</v>
      </c>
      <c r="D11949" t="s">
        <v>73</v>
      </c>
      <c r="E11949" t="s">
        <v>74</v>
      </c>
      <c r="F11949">
        <v>1</v>
      </c>
    </row>
    <row r="11950" spans="1:6" x14ac:dyDescent="0.35">
      <c r="A11950" t="s">
        <v>12029</v>
      </c>
      <c r="B11950">
        <v>2016</v>
      </c>
      <c r="C11950" t="s">
        <v>56</v>
      </c>
      <c r="D11950" t="s">
        <v>73</v>
      </c>
      <c r="E11950" t="s">
        <v>74</v>
      </c>
      <c r="F11950">
        <v>1</v>
      </c>
    </row>
    <row r="11951" spans="1:6" x14ac:dyDescent="0.35">
      <c r="A11951" t="s">
        <v>12030</v>
      </c>
      <c r="B11951">
        <v>2016</v>
      </c>
      <c r="C11951" t="s">
        <v>56</v>
      </c>
      <c r="D11951" t="s">
        <v>73</v>
      </c>
      <c r="E11951" t="s">
        <v>74</v>
      </c>
      <c r="F11951">
        <v>1</v>
      </c>
    </row>
    <row r="11952" spans="1:6" x14ac:dyDescent="0.35">
      <c r="A11952" t="s">
        <v>12031</v>
      </c>
      <c r="B11952">
        <v>2016</v>
      </c>
      <c r="C11952" t="s">
        <v>56</v>
      </c>
      <c r="D11952" t="s">
        <v>117</v>
      </c>
      <c r="E11952" t="s">
        <v>74</v>
      </c>
      <c r="F11952">
        <v>1</v>
      </c>
    </row>
    <row r="11953" spans="1:6" x14ac:dyDescent="0.35">
      <c r="A11953" t="s">
        <v>12032</v>
      </c>
      <c r="B11953">
        <v>2016</v>
      </c>
      <c r="C11953" t="s">
        <v>56</v>
      </c>
      <c r="D11953" t="s">
        <v>441</v>
      </c>
      <c r="E11953" t="s">
        <v>406</v>
      </c>
      <c r="F11953">
        <v>1</v>
      </c>
    </row>
    <row r="11954" spans="1:6" x14ac:dyDescent="0.35">
      <c r="A11954" t="s">
        <v>12033</v>
      </c>
      <c r="B11954">
        <v>2016</v>
      </c>
      <c r="C11954" t="s">
        <v>56</v>
      </c>
      <c r="D11954" t="s">
        <v>441</v>
      </c>
      <c r="E11954" t="s">
        <v>406</v>
      </c>
      <c r="F11954">
        <v>1</v>
      </c>
    </row>
    <row r="11955" spans="1:6" x14ac:dyDescent="0.35">
      <c r="A11955" t="s">
        <v>12034</v>
      </c>
      <c r="B11955">
        <v>2016</v>
      </c>
      <c r="C11955" t="s">
        <v>56</v>
      </c>
      <c r="D11955" t="s">
        <v>117</v>
      </c>
      <c r="E11955" t="s">
        <v>406</v>
      </c>
      <c r="F11955">
        <v>1</v>
      </c>
    </row>
    <row r="11956" spans="1:6" x14ac:dyDescent="0.35">
      <c r="A11956" t="s">
        <v>12035</v>
      </c>
      <c r="B11956">
        <v>2016</v>
      </c>
      <c r="C11956" t="s">
        <v>56</v>
      </c>
      <c r="D11956" t="s">
        <v>73</v>
      </c>
      <c r="E11956" t="s">
        <v>74</v>
      </c>
      <c r="F11956">
        <v>1</v>
      </c>
    </row>
    <row r="11957" spans="1:6" x14ac:dyDescent="0.35">
      <c r="A11957" t="s">
        <v>12036</v>
      </c>
      <c r="B11957">
        <v>2016</v>
      </c>
      <c r="C11957" t="s">
        <v>54</v>
      </c>
      <c r="D11957" t="s">
        <v>73</v>
      </c>
      <c r="E11957" t="s">
        <v>74</v>
      </c>
      <c r="F11957">
        <v>1</v>
      </c>
    </row>
    <row r="11958" spans="1:6" x14ac:dyDescent="0.35">
      <c r="A11958" t="s">
        <v>12037</v>
      </c>
      <c r="B11958">
        <v>2016</v>
      </c>
      <c r="C11958" t="s">
        <v>54</v>
      </c>
      <c r="D11958" t="s">
        <v>117</v>
      </c>
      <c r="E11958" t="s">
        <v>74</v>
      </c>
      <c r="F11958">
        <v>0</v>
      </c>
    </row>
    <row r="11959" spans="1:6" x14ac:dyDescent="0.35">
      <c r="A11959" t="s">
        <v>12038</v>
      </c>
      <c r="B11959">
        <v>2016</v>
      </c>
      <c r="C11959" t="s">
        <v>55</v>
      </c>
      <c r="D11959" t="s">
        <v>73</v>
      </c>
      <c r="E11959" t="s">
        <v>76</v>
      </c>
      <c r="F11959">
        <v>1</v>
      </c>
    </row>
    <row r="11960" spans="1:6" x14ac:dyDescent="0.35">
      <c r="A11960" t="s">
        <v>12039</v>
      </c>
      <c r="B11960">
        <v>2016</v>
      </c>
      <c r="C11960" t="s">
        <v>56</v>
      </c>
      <c r="D11960" t="s">
        <v>117</v>
      </c>
      <c r="E11960" t="s">
        <v>76</v>
      </c>
      <c r="F11960">
        <v>1</v>
      </c>
    </row>
    <row r="11961" spans="1:6" x14ac:dyDescent="0.35">
      <c r="A11961" t="s">
        <v>12040</v>
      </c>
      <c r="B11961">
        <v>2016</v>
      </c>
      <c r="C11961" t="s">
        <v>54</v>
      </c>
      <c r="D11961" t="s">
        <v>73</v>
      </c>
      <c r="E11961" t="s">
        <v>76</v>
      </c>
      <c r="F11961">
        <v>1</v>
      </c>
    </row>
    <row r="11962" spans="1:6" x14ac:dyDescent="0.35">
      <c r="A11962" t="s">
        <v>12041</v>
      </c>
      <c r="B11962">
        <v>2016</v>
      </c>
      <c r="C11962" t="s">
        <v>56</v>
      </c>
      <c r="D11962" t="s">
        <v>73</v>
      </c>
      <c r="E11962" t="s">
        <v>76</v>
      </c>
      <c r="F11962">
        <v>1</v>
      </c>
    </row>
    <row r="11963" spans="1:6" x14ac:dyDescent="0.35">
      <c r="A11963" t="s">
        <v>12042</v>
      </c>
      <c r="B11963">
        <v>2016</v>
      </c>
      <c r="C11963" t="s">
        <v>56</v>
      </c>
      <c r="D11963" t="s">
        <v>441</v>
      </c>
      <c r="E11963" t="s">
        <v>406</v>
      </c>
      <c r="F11963">
        <v>1</v>
      </c>
    </row>
    <row r="11964" spans="1:6" x14ac:dyDescent="0.35">
      <c r="A11964" t="s">
        <v>12043</v>
      </c>
      <c r="B11964">
        <v>2016</v>
      </c>
      <c r="C11964" t="s">
        <v>56</v>
      </c>
      <c r="D11964" t="s">
        <v>117</v>
      </c>
      <c r="E11964" t="s">
        <v>406</v>
      </c>
      <c r="F11964">
        <v>1</v>
      </c>
    </row>
    <row r="11965" spans="1:6" x14ac:dyDescent="0.35">
      <c r="A11965" t="s">
        <v>12044</v>
      </c>
      <c r="B11965">
        <v>2016</v>
      </c>
      <c r="C11965" t="s">
        <v>56</v>
      </c>
      <c r="D11965" t="s">
        <v>117</v>
      </c>
      <c r="E11965" t="s">
        <v>406</v>
      </c>
      <c r="F11965">
        <v>1</v>
      </c>
    </row>
    <row r="11966" spans="1:6" x14ac:dyDescent="0.35">
      <c r="A11966" t="s">
        <v>12045</v>
      </c>
      <c r="B11966">
        <v>2016</v>
      </c>
      <c r="C11966" t="s">
        <v>56</v>
      </c>
      <c r="D11966" t="s">
        <v>73</v>
      </c>
      <c r="E11966" t="s">
        <v>406</v>
      </c>
      <c r="F11966">
        <v>1</v>
      </c>
    </row>
    <row r="11967" spans="1:6" x14ac:dyDescent="0.35">
      <c r="A11967" t="s">
        <v>12046</v>
      </c>
      <c r="B11967">
        <v>2016</v>
      </c>
      <c r="C11967" t="s">
        <v>56</v>
      </c>
      <c r="D11967" t="s">
        <v>73</v>
      </c>
      <c r="E11967" t="s">
        <v>406</v>
      </c>
      <c r="F11967">
        <v>1</v>
      </c>
    </row>
    <row r="11968" spans="1:6" x14ac:dyDescent="0.35">
      <c r="A11968" t="s">
        <v>12047</v>
      </c>
      <c r="B11968">
        <v>2016</v>
      </c>
      <c r="C11968" t="s">
        <v>56</v>
      </c>
      <c r="D11968" t="s">
        <v>73</v>
      </c>
      <c r="E11968" t="s">
        <v>406</v>
      </c>
      <c r="F11968">
        <v>1</v>
      </c>
    </row>
    <row r="11969" spans="1:6" x14ac:dyDescent="0.35">
      <c r="A11969" t="s">
        <v>12048</v>
      </c>
      <c r="B11969">
        <v>2016</v>
      </c>
      <c r="C11969" t="s">
        <v>56</v>
      </c>
      <c r="D11969" t="s">
        <v>73</v>
      </c>
      <c r="E11969" t="s">
        <v>406</v>
      </c>
      <c r="F11969">
        <v>1</v>
      </c>
    </row>
    <row r="11970" spans="1:6" x14ac:dyDescent="0.35">
      <c r="A11970" t="s">
        <v>12049</v>
      </c>
      <c r="B11970">
        <v>2016</v>
      </c>
      <c r="C11970" t="s">
        <v>56</v>
      </c>
      <c r="D11970" t="s">
        <v>73</v>
      </c>
      <c r="E11970" t="s">
        <v>406</v>
      </c>
      <c r="F11970">
        <v>1</v>
      </c>
    </row>
    <row r="11971" spans="1:6" x14ac:dyDescent="0.35">
      <c r="A11971" t="s">
        <v>12050</v>
      </c>
      <c r="B11971">
        <v>2016</v>
      </c>
      <c r="C11971" t="s">
        <v>56</v>
      </c>
      <c r="D11971" t="s">
        <v>73</v>
      </c>
      <c r="E11971" t="s">
        <v>406</v>
      </c>
      <c r="F11971">
        <v>1</v>
      </c>
    </row>
    <row r="11972" spans="1:6" x14ac:dyDescent="0.35">
      <c r="A11972" t="s">
        <v>12051</v>
      </c>
      <c r="B11972">
        <v>2016</v>
      </c>
      <c r="C11972" t="s">
        <v>56</v>
      </c>
      <c r="D11972" t="s">
        <v>441</v>
      </c>
      <c r="E11972" t="s">
        <v>406</v>
      </c>
      <c r="F11972">
        <v>1</v>
      </c>
    </row>
    <row r="11973" spans="1:6" x14ac:dyDescent="0.35">
      <c r="A11973" t="s">
        <v>12052</v>
      </c>
      <c r="B11973">
        <v>2016</v>
      </c>
      <c r="C11973" t="s">
        <v>54</v>
      </c>
      <c r="D11973" t="s">
        <v>73</v>
      </c>
      <c r="E11973" t="s">
        <v>406</v>
      </c>
      <c r="F11973">
        <v>1</v>
      </c>
    </row>
    <row r="11974" spans="1:6" x14ac:dyDescent="0.35">
      <c r="A11974" t="s">
        <v>12053</v>
      </c>
      <c r="B11974">
        <v>2016</v>
      </c>
      <c r="C11974" t="s">
        <v>54</v>
      </c>
      <c r="D11974" t="s">
        <v>441</v>
      </c>
      <c r="E11974" t="s">
        <v>406</v>
      </c>
      <c r="F11974">
        <v>1</v>
      </c>
    </row>
    <row r="11975" spans="1:6" x14ac:dyDescent="0.35">
      <c r="A11975" t="s">
        <v>12054</v>
      </c>
      <c r="B11975">
        <v>2016</v>
      </c>
      <c r="C11975" t="s">
        <v>56</v>
      </c>
      <c r="D11975" t="s">
        <v>73</v>
      </c>
      <c r="E11975" t="s">
        <v>406</v>
      </c>
      <c r="F11975">
        <v>1</v>
      </c>
    </row>
    <row r="11976" spans="1:6" x14ac:dyDescent="0.35">
      <c r="A11976" t="s">
        <v>12055</v>
      </c>
      <c r="B11976">
        <v>2016</v>
      </c>
      <c r="C11976" t="s">
        <v>56</v>
      </c>
      <c r="D11976" t="s">
        <v>441</v>
      </c>
      <c r="E11976" t="s">
        <v>406</v>
      </c>
      <c r="F11976">
        <v>1</v>
      </c>
    </row>
    <row r="11977" spans="1:6" x14ac:dyDescent="0.35">
      <c r="A11977" t="s">
        <v>12056</v>
      </c>
      <c r="B11977">
        <v>2016</v>
      </c>
      <c r="C11977" t="s">
        <v>56</v>
      </c>
      <c r="D11977" t="s">
        <v>441</v>
      </c>
      <c r="E11977" t="s">
        <v>406</v>
      </c>
      <c r="F11977">
        <v>1</v>
      </c>
    </row>
    <row r="11978" spans="1:6" x14ac:dyDescent="0.35">
      <c r="A11978" t="s">
        <v>12057</v>
      </c>
      <c r="B11978">
        <v>2016</v>
      </c>
      <c r="C11978" t="s">
        <v>56</v>
      </c>
      <c r="D11978" t="s">
        <v>441</v>
      </c>
      <c r="E11978" t="s">
        <v>406</v>
      </c>
      <c r="F11978">
        <v>1</v>
      </c>
    </row>
    <row r="11979" spans="1:6" x14ac:dyDescent="0.35">
      <c r="A11979" t="s">
        <v>12058</v>
      </c>
      <c r="B11979">
        <v>2016</v>
      </c>
      <c r="C11979" t="s">
        <v>56</v>
      </c>
      <c r="D11979" t="s">
        <v>441</v>
      </c>
      <c r="E11979" t="s">
        <v>406</v>
      </c>
      <c r="F11979">
        <v>1</v>
      </c>
    </row>
    <row r="11980" spans="1:6" x14ac:dyDescent="0.35">
      <c r="A11980" t="s">
        <v>12059</v>
      </c>
      <c r="B11980">
        <v>2016</v>
      </c>
      <c r="C11980" t="s">
        <v>56</v>
      </c>
      <c r="D11980" t="s">
        <v>441</v>
      </c>
      <c r="E11980" t="s">
        <v>406</v>
      </c>
      <c r="F11980">
        <v>1</v>
      </c>
    </row>
    <row r="11981" spans="1:6" x14ac:dyDescent="0.35">
      <c r="A11981" t="s">
        <v>12060</v>
      </c>
      <c r="B11981">
        <v>2016</v>
      </c>
      <c r="C11981" t="s">
        <v>56</v>
      </c>
      <c r="D11981" t="s">
        <v>117</v>
      </c>
      <c r="E11981" t="s">
        <v>406</v>
      </c>
      <c r="F11981">
        <v>1</v>
      </c>
    </row>
    <row r="11982" spans="1:6" x14ac:dyDescent="0.35">
      <c r="A11982" t="s">
        <v>12061</v>
      </c>
      <c r="B11982">
        <v>2016</v>
      </c>
      <c r="C11982" t="s">
        <v>56</v>
      </c>
      <c r="D11982" t="s">
        <v>441</v>
      </c>
      <c r="E11982" t="s">
        <v>406</v>
      </c>
      <c r="F11982">
        <v>1</v>
      </c>
    </row>
    <row r="11983" spans="1:6" x14ac:dyDescent="0.35">
      <c r="A11983" t="s">
        <v>12062</v>
      </c>
      <c r="B11983">
        <v>2016</v>
      </c>
      <c r="C11983" t="s">
        <v>55</v>
      </c>
      <c r="D11983" t="s">
        <v>73</v>
      </c>
      <c r="E11983" t="s">
        <v>406</v>
      </c>
      <c r="F11983">
        <v>1</v>
      </c>
    </row>
    <row r="11984" spans="1:6" x14ac:dyDescent="0.35">
      <c r="A11984" t="s">
        <v>12063</v>
      </c>
      <c r="B11984">
        <v>2016</v>
      </c>
      <c r="C11984" t="s">
        <v>55</v>
      </c>
      <c r="D11984" t="s">
        <v>73</v>
      </c>
      <c r="E11984" t="s">
        <v>406</v>
      </c>
      <c r="F11984">
        <v>1</v>
      </c>
    </row>
    <row r="11985" spans="1:6" x14ac:dyDescent="0.35">
      <c r="A11985" t="s">
        <v>12064</v>
      </c>
      <c r="B11985">
        <v>2016</v>
      </c>
      <c r="C11985" t="s">
        <v>55</v>
      </c>
      <c r="D11985" t="s">
        <v>441</v>
      </c>
      <c r="E11985" t="s">
        <v>406</v>
      </c>
      <c r="F11985">
        <v>1</v>
      </c>
    </row>
    <row r="11986" spans="1:6" x14ac:dyDescent="0.35">
      <c r="A11986" t="s">
        <v>12065</v>
      </c>
      <c r="B11986">
        <v>2016</v>
      </c>
      <c r="C11986" t="s">
        <v>54</v>
      </c>
      <c r="D11986" t="s">
        <v>73</v>
      </c>
      <c r="E11986" t="s">
        <v>406</v>
      </c>
      <c r="F11986">
        <v>1</v>
      </c>
    </row>
    <row r="11987" spans="1:6" x14ac:dyDescent="0.35">
      <c r="A11987" t="s">
        <v>12066</v>
      </c>
      <c r="B11987">
        <v>2016</v>
      </c>
      <c r="C11987" t="s">
        <v>54</v>
      </c>
      <c r="D11987" t="s">
        <v>441</v>
      </c>
      <c r="E11987" t="s">
        <v>406</v>
      </c>
      <c r="F11987">
        <v>1</v>
      </c>
    </row>
    <row r="11988" spans="1:6" x14ac:dyDescent="0.35">
      <c r="A11988" t="s">
        <v>12067</v>
      </c>
      <c r="B11988">
        <v>2016</v>
      </c>
      <c r="C11988" t="s">
        <v>54</v>
      </c>
      <c r="D11988" t="s">
        <v>117</v>
      </c>
      <c r="E11988" t="s">
        <v>406</v>
      </c>
      <c r="F11988">
        <v>0</v>
      </c>
    </row>
    <row r="11989" spans="1:6" x14ac:dyDescent="0.35">
      <c r="A11989" t="s">
        <v>12068</v>
      </c>
      <c r="B11989">
        <v>2016</v>
      </c>
      <c r="C11989" t="s">
        <v>55</v>
      </c>
      <c r="D11989" t="s">
        <v>73</v>
      </c>
      <c r="E11989" t="s">
        <v>406</v>
      </c>
      <c r="F11989">
        <v>1</v>
      </c>
    </row>
    <row r="11990" spans="1:6" x14ac:dyDescent="0.35">
      <c r="A11990" t="s">
        <v>12069</v>
      </c>
      <c r="B11990">
        <v>2016</v>
      </c>
      <c r="C11990" t="s">
        <v>55</v>
      </c>
      <c r="D11990" t="s">
        <v>73</v>
      </c>
      <c r="E11990" t="s">
        <v>406</v>
      </c>
      <c r="F11990">
        <v>1</v>
      </c>
    </row>
    <row r="11991" spans="1:6" x14ac:dyDescent="0.35">
      <c r="A11991" t="s">
        <v>12070</v>
      </c>
      <c r="B11991">
        <v>2017</v>
      </c>
      <c r="C11991" t="s">
        <v>56</v>
      </c>
      <c r="D11991" t="s">
        <v>441</v>
      </c>
      <c r="E11991" t="s">
        <v>74</v>
      </c>
      <c r="F11991">
        <v>1</v>
      </c>
    </row>
    <row r="11992" spans="1:6" x14ac:dyDescent="0.35">
      <c r="A11992" t="s">
        <v>12071</v>
      </c>
      <c r="B11992">
        <v>2017</v>
      </c>
      <c r="C11992" t="s">
        <v>56</v>
      </c>
      <c r="D11992" t="s">
        <v>441</v>
      </c>
      <c r="E11992" t="s">
        <v>74</v>
      </c>
      <c r="F11992">
        <v>1</v>
      </c>
    </row>
    <row r="11993" spans="1:6" x14ac:dyDescent="0.35">
      <c r="A11993" t="s">
        <v>12072</v>
      </c>
      <c r="B11993">
        <v>2017</v>
      </c>
      <c r="C11993" t="s">
        <v>56</v>
      </c>
      <c r="D11993" t="s">
        <v>441</v>
      </c>
      <c r="E11993" t="s">
        <v>74</v>
      </c>
      <c r="F11993">
        <v>1</v>
      </c>
    </row>
    <row r="11994" spans="1:6" x14ac:dyDescent="0.35">
      <c r="A11994" t="s">
        <v>12073</v>
      </c>
      <c r="B11994">
        <v>2017</v>
      </c>
      <c r="C11994" t="s">
        <v>56</v>
      </c>
      <c r="D11994" t="s">
        <v>441</v>
      </c>
      <c r="E11994" t="s">
        <v>74</v>
      </c>
      <c r="F11994">
        <v>1</v>
      </c>
    </row>
    <row r="11995" spans="1:6" x14ac:dyDescent="0.35">
      <c r="A11995" t="s">
        <v>12074</v>
      </c>
      <c r="B11995">
        <v>2017</v>
      </c>
      <c r="C11995" t="s">
        <v>56</v>
      </c>
      <c r="D11995" t="s">
        <v>117</v>
      </c>
      <c r="E11995" t="s">
        <v>74</v>
      </c>
      <c r="F11995">
        <v>1</v>
      </c>
    </row>
    <row r="11996" spans="1:6" x14ac:dyDescent="0.35">
      <c r="A11996" t="s">
        <v>12075</v>
      </c>
      <c r="B11996">
        <v>2017</v>
      </c>
      <c r="C11996" t="s">
        <v>54</v>
      </c>
      <c r="D11996" t="s">
        <v>73</v>
      </c>
      <c r="E11996" t="s">
        <v>74</v>
      </c>
      <c r="F11996">
        <v>1</v>
      </c>
    </row>
    <row r="11997" spans="1:6" x14ac:dyDescent="0.35">
      <c r="A11997" t="s">
        <v>12076</v>
      </c>
      <c r="B11997">
        <v>2017</v>
      </c>
      <c r="C11997" t="s">
        <v>54</v>
      </c>
      <c r="D11997" t="s">
        <v>73</v>
      </c>
      <c r="E11997" t="s">
        <v>74</v>
      </c>
      <c r="F11997">
        <v>1</v>
      </c>
    </row>
    <row r="11998" spans="1:6" x14ac:dyDescent="0.35">
      <c r="A11998" t="s">
        <v>12077</v>
      </c>
      <c r="B11998">
        <v>2017</v>
      </c>
      <c r="C11998" t="s">
        <v>55</v>
      </c>
      <c r="D11998" t="s">
        <v>73</v>
      </c>
      <c r="E11998" t="s">
        <v>74</v>
      </c>
      <c r="F11998">
        <v>1</v>
      </c>
    </row>
    <row r="11999" spans="1:6" x14ac:dyDescent="0.35">
      <c r="A11999" t="s">
        <v>12078</v>
      </c>
      <c r="B11999">
        <v>2017</v>
      </c>
      <c r="C11999" t="s">
        <v>56</v>
      </c>
      <c r="D11999" t="s">
        <v>117</v>
      </c>
      <c r="E11999" t="s">
        <v>74</v>
      </c>
      <c r="F11999">
        <v>1</v>
      </c>
    </row>
    <row r="12000" spans="1:6" x14ac:dyDescent="0.35">
      <c r="A12000" t="s">
        <v>12079</v>
      </c>
      <c r="B12000">
        <v>2017</v>
      </c>
      <c r="C12000" t="s">
        <v>56</v>
      </c>
      <c r="D12000" t="s">
        <v>441</v>
      </c>
      <c r="E12000" t="s">
        <v>74</v>
      </c>
      <c r="F12000">
        <v>1</v>
      </c>
    </row>
    <row r="12001" spans="1:6" x14ac:dyDescent="0.35">
      <c r="A12001" t="s">
        <v>12080</v>
      </c>
      <c r="B12001">
        <v>2017</v>
      </c>
      <c r="C12001" t="s">
        <v>56</v>
      </c>
      <c r="D12001" t="s">
        <v>441</v>
      </c>
      <c r="E12001" t="s">
        <v>74</v>
      </c>
      <c r="F12001">
        <v>1</v>
      </c>
    </row>
    <row r="12002" spans="1:6" x14ac:dyDescent="0.35">
      <c r="A12002" t="s">
        <v>12081</v>
      </c>
      <c r="B12002">
        <v>2017</v>
      </c>
      <c r="C12002" t="s">
        <v>56</v>
      </c>
      <c r="D12002" t="s">
        <v>73</v>
      </c>
      <c r="E12002" t="s">
        <v>406</v>
      </c>
      <c r="F12002">
        <v>1</v>
      </c>
    </row>
    <row r="12003" spans="1:6" x14ac:dyDescent="0.35">
      <c r="A12003" t="s">
        <v>12082</v>
      </c>
      <c r="B12003">
        <v>2017</v>
      </c>
      <c r="C12003" t="s">
        <v>54</v>
      </c>
      <c r="D12003" t="s">
        <v>73</v>
      </c>
      <c r="E12003" t="s">
        <v>74</v>
      </c>
      <c r="F12003">
        <v>1</v>
      </c>
    </row>
    <row r="12004" spans="1:6" x14ac:dyDescent="0.35">
      <c r="A12004" t="s">
        <v>12083</v>
      </c>
      <c r="B12004">
        <v>2017</v>
      </c>
      <c r="C12004" t="s">
        <v>54</v>
      </c>
      <c r="D12004" t="s">
        <v>441</v>
      </c>
      <c r="E12004" t="s">
        <v>74</v>
      </c>
      <c r="F12004">
        <v>1</v>
      </c>
    </row>
    <row r="12005" spans="1:6" x14ac:dyDescent="0.35">
      <c r="A12005" t="s">
        <v>12084</v>
      </c>
      <c r="B12005">
        <v>2017</v>
      </c>
      <c r="C12005" t="s">
        <v>56</v>
      </c>
      <c r="D12005" t="s">
        <v>73</v>
      </c>
      <c r="E12005" t="s">
        <v>484</v>
      </c>
      <c r="F12005">
        <v>1</v>
      </c>
    </row>
    <row r="12006" spans="1:6" x14ac:dyDescent="0.35">
      <c r="A12006" t="s">
        <v>12085</v>
      </c>
      <c r="B12006">
        <v>2017</v>
      </c>
      <c r="C12006" t="s">
        <v>56</v>
      </c>
      <c r="D12006" t="s">
        <v>73</v>
      </c>
      <c r="E12006" t="s">
        <v>484</v>
      </c>
      <c r="F12006">
        <v>1</v>
      </c>
    </row>
    <row r="12007" spans="1:6" x14ac:dyDescent="0.35">
      <c r="A12007" t="s">
        <v>12086</v>
      </c>
      <c r="B12007">
        <v>2017</v>
      </c>
      <c r="C12007" t="s">
        <v>56</v>
      </c>
      <c r="D12007" t="s">
        <v>117</v>
      </c>
      <c r="E12007" t="s">
        <v>484</v>
      </c>
      <c r="F12007">
        <v>1</v>
      </c>
    </row>
    <row r="12008" spans="1:6" x14ac:dyDescent="0.35">
      <c r="A12008" t="s">
        <v>12087</v>
      </c>
      <c r="B12008">
        <v>2017</v>
      </c>
      <c r="C12008" t="s">
        <v>56</v>
      </c>
      <c r="D12008" t="s">
        <v>73</v>
      </c>
      <c r="E12008" t="s">
        <v>484</v>
      </c>
      <c r="F12008">
        <v>1</v>
      </c>
    </row>
    <row r="12009" spans="1:6" x14ac:dyDescent="0.35">
      <c r="A12009" t="s">
        <v>12088</v>
      </c>
      <c r="B12009">
        <v>2017</v>
      </c>
      <c r="C12009" t="s">
        <v>56</v>
      </c>
      <c r="D12009" t="s">
        <v>73</v>
      </c>
      <c r="E12009" t="s">
        <v>484</v>
      </c>
      <c r="F12009">
        <v>1</v>
      </c>
    </row>
    <row r="12010" spans="1:6" x14ac:dyDescent="0.35">
      <c r="A12010" t="s">
        <v>12089</v>
      </c>
      <c r="B12010">
        <v>2017</v>
      </c>
      <c r="C12010" t="s">
        <v>54</v>
      </c>
      <c r="D12010" t="s">
        <v>73</v>
      </c>
      <c r="E12010" t="s">
        <v>484</v>
      </c>
      <c r="F12010">
        <v>1</v>
      </c>
    </row>
    <row r="12011" spans="1:6" x14ac:dyDescent="0.35">
      <c r="A12011" t="s">
        <v>12090</v>
      </c>
      <c r="B12011">
        <v>2017</v>
      </c>
      <c r="C12011" t="s">
        <v>54</v>
      </c>
      <c r="D12011" t="s">
        <v>73</v>
      </c>
      <c r="E12011" t="s">
        <v>484</v>
      </c>
      <c r="F12011">
        <v>1</v>
      </c>
    </row>
    <row r="12012" spans="1:6" x14ac:dyDescent="0.35">
      <c r="A12012" t="s">
        <v>12091</v>
      </c>
      <c r="B12012">
        <v>2017</v>
      </c>
      <c r="C12012" t="s">
        <v>54</v>
      </c>
      <c r="D12012" t="s">
        <v>73</v>
      </c>
      <c r="E12012" t="s">
        <v>484</v>
      </c>
      <c r="F12012">
        <v>1</v>
      </c>
    </row>
    <row r="12013" spans="1:6" x14ac:dyDescent="0.35">
      <c r="A12013" t="s">
        <v>12092</v>
      </c>
      <c r="B12013">
        <v>2017</v>
      </c>
      <c r="C12013" t="s">
        <v>56</v>
      </c>
      <c r="D12013" t="s">
        <v>73</v>
      </c>
      <c r="E12013" t="s">
        <v>484</v>
      </c>
      <c r="F12013">
        <v>1</v>
      </c>
    </row>
    <row r="12014" spans="1:6" x14ac:dyDescent="0.35">
      <c r="A12014" t="s">
        <v>12093</v>
      </c>
      <c r="B12014">
        <v>2017</v>
      </c>
      <c r="C12014" t="s">
        <v>56</v>
      </c>
      <c r="D12014" t="s">
        <v>73</v>
      </c>
      <c r="E12014" t="s">
        <v>484</v>
      </c>
      <c r="F12014">
        <v>1</v>
      </c>
    </row>
    <row r="12015" spans="1:6" x14ac:dyDescent="0.35">
      <c r="A12015" t="s">
        <v>12094</v>
      </c>
      <c r="B12015">
        <v>2017</v>
      </c>
      <c r="C12015" t="s">
        <v>56</v>
      </c>
      <c r="D12015" t="s">
        <v>73</v>
      </c>
      <c r="E12015" t="s">
        <v>484</v>
      </c>
      <c r="F12015">
        <v>1</v>
      </c>
    </row>
    <row r="12016" spans="1:6" x14ac:dyDescent="0.35">
      <c r="A12016" t="s">
        <v>12095</v>
      </c>
      <c r="B12016">
        <v>2017</v>
      </c>
      <c r="C12016" t="s">
        <v>56</v>
      </c>
      <c r="D12016" t="s">
        <v>117</v>
      </c>
      <c r="E12016" t="s">
        <v>484</v>
      </c>
      <c r="F12016">
        <v>1</v>
      </c>
    </row>
    <row r="12017" spans="1:6" x14ac:dyDescent="0.35">
      <c r="A12017" t="s">
        <v>12096</v>
      </c>
      <c r="B12017">
        <v>2017</v>
      </c>
      <c r="C12017" t="s">
        <v>54</v>
      </c>
      <c r="D12017" t="s">
        <v>73</v>
      </c>
      <c r="E12017" t="s">
        <v>484</v>
      </c>
      <c r="F12017">
        <v>1</v>
      </c>
    </row>
    <row r="12018" spans="1:6" x14ac:dyDescent="0.35">
      <c r="A12018" t="s">
        <v>12097</v>
      </c>
      <c r="B12018">
        <v>2017</v>
      </c>
      <c r="C12018" t="s">
        <v>55</v>
      </c>
      <c r="D12018" t="s">
        <v>73</v>
      </c>
      <c r="E12018" t="s">
        <v>74</v>
      </c>
      <c r="F12018">
        <v>1</v>
      </c>
    </row>
    <row r="12019" spans="1:6" x14ac:dyDescent="0.35">
      <c r="A12019" t="s">
        <v>12098</v>
      </c>
      <c r="B12019">
        <v>2017</v>
      </c>
      <c r="C12019" t="s">
        <v>54</v>
      </c>
      <c r="D12019" t="s">
        <v>73</v>
      </c>
      <c r="E12019" t="s">
        <v>74</v>
      </c>
      <c r="F12019">
        <v>1</v>
      </c>
    </row>
    <row r="12020" spans="1:6" x14ac:dyDescent="0.35">
      <c r="A12020" t="s">
        <v>12099</v>
      </c>
      <c r="B12020">
        <v>2017</v>
      </c>
      <c r="C12020" t="s">
        <v>56</v>
      </c>
      <c r="D12020" t="s">
        <v>73</v>
      </c>
      <c r="E12020" t="s">
        <v>74</v>
      </c>
      <c r="F12020">
        <v>1</v>
      </c>
    </row>
    <row r="12021" spans="1:6" x14ac:dyDescent="0.35">
      <c r="A12021" t="s">
        <v>12100</v>
      </c>
      <c r="B12021">
        <v>2017</v>
      </c>
      <c r="C12021" t="s">
        <v>56</v>
      </c>
      <c r="D12021" t="s">
        <v>117</v>
      </c>
      <c r="E12021" t="s">
        <v>74</v>
      </c>
      <c r="F12021">
        <v>1</v>
      </c>
    </row>
    <row r="12022" spans="1:6" x14ac:dyDescent="0.35">
      <c r="A12022" t="s">
        <v>12101</v>
      </c>
      <c r="B12022">
        <v>2017</v>
      </c>
      <c r="C12022" t="s">
        <v>56</v>
      </c>
      <c r="D12022" t="s">
        <v>117</v>
      </c>
      <c r="E12022" t="s">
        <v>74</v>
      </c>
      <c r="F12022">
        <v>1</v>
      </c>
    </row>
    <row r="12023" spans="1:6" x14ac:dyDescent="0.35">
      <c r="A12023" t="s">
        <v>12102</v>
      </c>
      <c r="B12023">
        <v>2017</v>
      </c>
      <c r="C12023" t="s">
        <v>56</v>
      </c>
      <c r="D12023" t="s">
        <v>441</v>
      </c>
      <c r="E12023" t="s">
        <v>74</v>
      </c>
      <c r="F12023">
        <v>1</v>
      </c>
    </row>
    <row r="12024" spans="1:6" x14ac:dyDescent="0.35">
      <c r="A12024" t="s">
        <v>12103</v>
      </c>
      <c r="B12024">
        <v>2017</v>
      </c>
      <c r="C12024" t="s">
        <v>56</v>
      </c>
      <c r="D12024" t="s">
        <v>441</v>
      </c>
      <c r="E12024" t="s">
        <v>74</v>
      </c>
      <c r="F12024">
        <v>1</v>
      </c>
    </row>
    <row r="12025" spans="1:6" x14ac:dyDescent="0.35">
      <c r="A12025" t="s">
        <v>12104</v>
      </c>
      <c r="B12025">
        <v>2017</v>
      </c>
      <c r="C12025" t="s">
        <v>56</v>
      </c>
      <c r="D12025" t="s">
        <v>441</v>
      </c>
      <c r="E12025" t="s">
        <v>74</v>
      </c>
      <c r="F12025">
        <v>1</v>
      </c>
    </row>
    <row r="12026" spans="1:6" x14ac:dyDescent="0.35">
      <c r="A12026" t="s">
        <v>12105</v>
      </c>
      <c r="B12026">
        <v>2017</v>
      </c>
      <c r="C12026" t="s">
        <v>56</v>
      </c>
      <c r="D12026" t="s">
        <v>441</v>
      </c>
      <c r="E12026" t="s">
        <v>74</v>
      </c>
      <c r="F12026">
        <v>1</v>
      </c>
    </row>
    <row r="12027" spans="1:6" x14ac:dyDescent="0.35">
      <c r="A12027" t="s">
        <v>12106</v>
      </c>
      <c r="B12027">
        <v>2017</v>
      </c>
      <c r="C12027" t="s">
        <v>56</v>
      </c>
      <c r="D12027" t="s">
        <v>441</v>
      </c>
      <c r="E12027" t="s">
        <v>74</v>
      </c>
      <c r="F12027">
        <v>1</v>
      </c>
    </row>
    <row r="12028" spans="1:6" x14ac:dyDescent="0.35">
      <c r="A12028" t="s">
        <v>12107</v>
      </c>
      <c r="B12028">
        <v>2017</v>
      </c>
      <c r="C12028" t="s">
        <v>56</v>
      </c>
      <c r="D12028" t="s">
        <v>441</v>
      </c>
      <c r="E12028" t="s">
        <v>74</v>
      </c>
      <c r="F12028">
        <v>1</v>
      </c>
    </row>
    <row r="12029" spans="1:6" x14ac:dyDescent="0.35">
      <c r="A12029" t="s">
        <v>12108</v>
      </c>
      <c r="B12029">
        <v>2017</v>
      </c>
      <c r="C12029" t="s">
        <v>56</v>
      </c>
      <c r="D12029" t="s">
        <v>441</v>
      </c>
      <c r="E12029" t="s">
        <v>74</v>
      </c>
      <c r="F12029">
        <v>1</v>
      </c>
    </row>
    <row r="12030" spans="1:6" x14ac:dyDescent="0.35">
      <c r="A12030" t="s">
        <v>12109</v>
      </c>
      <c r="B12030">
        <v>2017</v>
      </c>
      <c r="C12030" t="s">
        <v>56</v>
      </c>
      <c r="D12030" t="s">
        <v>73</v>
      </c>
      <c r="E12030" t="s">
        <v>74</v>
      </c>
      <c r="F12030">
        <v>1</v>
      </c>
    </row>
    <row r="12031" spans="1:6" x14ac:dyDescent="0.35">
      <c r="A12031" t="s">
        <v>12110</v>
      </c>
      <c r="B12031">
        <v>2017</v>
      </c>
      <c r="C12031" t="s">
        <v>54</v>
      </c>
      <c r="D12031" t="s">
        <v>73</v>
      </c>
      <c r="E12031" t="s">
        <v>74</v>
      </c>
      <c r="F12031">
        <v>1</v>
      </c>
    </row>
    <row r="12032" spans="1:6" x14ac:dyDescent="0.35">
      <c r="A12032" t="s">
        <v>12111</v>
      </c>
      <c r="B12032">
        <v>2017</v>
      </c>
      <c r="C12032" t="s">
        <v>54</v>
      </c>
      <c r="D12032" t="s">
        <v>73</v>
      </c>
      <c r="E12032" t="s">
        <v>74</v>
      </c>
      <c r="F12032">
        <v>1</v>
      </c>
    </row>
    <row r="12033" spans="1:6" x14ac:dyDescent="0.35">
      <c r="A12033" t="s">
        <v>12112</v>
      </c>
      <c r="B12033">
        <v>2017</v>
      </c>
      <c r="C12033" t="s">
        <v>56</v>
      </c>
      <c r="D12033" t="s">
        <v>73</v>
      </c>
      <c r="E12033" t="s">
        <v>74</v>
      </c>
      <c r="F12033">
        <v>1</v>
      </c>
    </row>
    <row r="12034" spans="1:6" x14ac:dyDescent="0.35">
      <c r="A12034" t="s">
        <v>12113</v>
      </c>
      <c r="B12034">
        <v>2017</v>
      </c>
      <c r="C12034" t="s">
        <v>56</v>
      </c>
      <c r="D12034" t="s">
        <v>73</v>
      </c>
      <c r="E12034" t="s">
        <v>74</v>
      </c>
      <c r="F12034">
        <v>1</v>
      </c>
    </row>
    <row r="12035" spans="1:6" x14ac:dyDescent="0.35">
      <c r="A12035" t="s">
        <v>12114</v>
      </c>
      <c r="B12035">
        <v>2017</v>
      </c>
      <c r="C12035" t="s">
        <v>54</v>
      </c>
      <c r="D12035" t="s">
        <v>441</v>
      </c>
      <c r="E12035" t="s">
        <v>74</v>
      </c>
      <c r="F12035">
        <v>1</v>
      </c>
    </row>
    <row r="12036" spans="1:6" x14ac:dyDescent="0.35">
      <c r="A12036" t="s">
        <v>12115</v>
      </c>
      <c r="B12036">
        <v>2017</v>
      </c>
      <c r="C12036" t="s">
        <v>56</v>
      </c>
      <c r="D12036" t="s">
        <v>117</v>
      </c>
      <c r="E12036" t="s">
        <v>74</v>
      </c>
      <c r="F12036">
        <v>1</v>
      </c>
    </row>
    <row r="12037" spans="1:6" x14ac:dyDescent="0.35">
      <c r="A12037" t="s">
        <v>12116</v>
      </c>
      <c r="B12037">
        <v>2017</v>
      </c>
      <c r="C12037" t="s">
        <v>56</v>
      </c>
      <c r="D12037" t="s">
        <v>441</v>
      </c>
      <c r="E12037" t="s">
        <v>74</v>
      </c>
      <c r="F12037">
        <v>1</v>
      </c>
    </row>
    <row r="12038" spans="1:6" x14ac:dyDescent="0.35">
      <c r="A12038" t="s">
        <v>12117</v>
      </c>
      <c r="B12038">
        <v>2017</v>
      </c>
      <c r="C12038" t="s">
        <v>56</v>
      </c>
      <c r="D12038" t="s">
        <v>73</v>
      </c>
      <c r="E12038" t="s">
        <v>74</v>
      </c>
      <c r="F12038">
        <v>1</v>
      </c>
    </row>
    <row r="12039" spans="1:6" x14ac:dyDescent="0.35">
      <c r="A12039" t="s">
        <v>12118</v>
      </c>
      <c r="B12039">
        <v>2017</v>
      </c>
      <c r="C12039" t="s">
        <v>56</v>
      </c>
      <c r="D12039" t="s">
        <v>73</v>
      </c>
      <c r="E12039" t="s">
        <v>74</v>
      </c>
      <c r="F12039">
        <v>1</v>
      </c>
    </row>
    <row r="12040" spans="1:6" x14ac:dyDescent="0.35">
      <c r="A12040" t="s">
        <v>12119</v>
      </c>
      <c r="B12040">
        <v>2017</v>
      </c>
      <c r="C12040" t="s">
        <v>56</v>
      </c>
      <c r="D12040" t="s">
        <v>73</v>
      </c>
      <c r="E12040" t="s">
        <v>74</v>
      </c>
      <c r="F12040">
        <v>1</v>
      </c>
    </row>
    <row r="12041" spans="1:6" x14ac:dyDescent="0.35">
      <c r="A12041" t="s">
        <v>12120</v>
      </c>
      <c r="B12041">
        <v>2017</v>
      </c>
      <c r="C12041" t="s">
        <v>56</v>
      </c>
      <c r="D12041" t="s">
        <v>73</v>
      </c>
      <c r="E12041" t="s">
        <v>74</v>
      </c>
      <c r="F12041">
        <v>1</v>
      </c>
    </row>
    <row r="12042" spans="1:6" x14ac:dyDescent="0.35">
      <c r="A12042" t="s">
        <v>12121</v>
      </c>
      <c r="B12042">
        <v>2017</v>
      </c>
      <c r="C12042" t="s">
        <v>56</v>
      </c>
      <c r="D12042" t="s">
        <v>73</v>
      </c>
      <c r="E12042" t="s">
        <v>74</v>
      </c>
      <c r="F12042">
        <v>1</v>
      </c>
    </row>
    <row r="12043" spans="1:6" x14ac:dyDescent="0.35">
      <c r="A12043" t="s">
        <v>12122</v>
      </c>
      <c r="B12043">
        <v>2017</v>
      </c>
      <c r="C12043" t="s">
        <v>56</v>
      </c>
      <c r="D12043" t="s">
        <v>73</v>
      </c>
      <c r="E12043" t="s">
        <v>74</v>
      </c>
      <c r="F12043">
        <v>1</v>
      </c>
    </row>
    <row r="12044" spans="1:6" x14ac:dyDescent="0.35">
      <c r="A12044" t="s">
        <v>12123</v>
      </c>
      <c r="B12044">
        <v>2017</v>
      </c>
      <c r="C12044" t="s">
        <v>55</v>
      </c>
      <c r="D12044" t="s">
        <v>73</v>
      </c>
      <c r="E12044" t="s">
        <v>74</v>
      </c>
      <c r="F12044">
        <v>1</v>
      </c>
    </row>
    <row r="12045" spans="1:6" x14ac:dyDescent="0.35">
      <c r="A12045" t="s">
        <v>12124</v>
      </c>
      <c r="B12045">
        <v>2017</v>
      </c>
      <c r="C12045" t="s">
        <v>55</v>
      </c>
      <c r="D12045" t="s">
        <v>441</v>
      </c>
      <c r="E12045" t="s">
        <v>74</v>
      </c>
      <c r="F12045">
        <v>1</v>
      </c>
    </row>
    <row r="12046" spans="1:6" x14ac:dyDescent="0.35">
      <c r="A12046" t="s">
        <v>12125</v>
      </c>
      <c r="B12046">
        <v>2017</v>
      </c>
      <c r="C12046" t="s">
        <v>56</v>
      </c>
      <c r="D12046" t="s">
        <v>441</v>
      </c>
      <c r="E12046" t="s">
        <v>406</v>
      </c>
      <c r="F12046">
        <v>1</v>
      </c>
    </row>
    <row r="12047" spans="1:6" x14ac:dyDescent="0.35">
      <c r="A12047" t="s">
        <v>12126</v>
      </c>
      <c r="B12047">
        <v>2017</v>
      </c>
      <c r="C12047" t="s">
        <v>56</v>
      </c>
      <c r="D12047" t="s">
        <v>117</v>
      </c>
      <c r="E12047" t="s">
        <v>406</v>
      </c>
      <c r="F12047">
        <v>1</v>
      </c>
    </row>
    <row r="12048" spans="1:6" x14ac:dyDescent="0.35">
      <c r="A12048" t="s">
        <v>12127</v>
      </c>
      <c r="B12048">
        <v>2017</v>
      </c>
      <c r="C12048" t="s">
        <v>56</v>
      </c>
      <c r="D12048" t="s">
        <v>441</v>
      </c>
      <c r="E12048" t="s">
        <v>406</v>
      </c>
      <c r="F12048">
        <v>1</v>
      </c>
    </row>
    <row r="12049" spans="1:6" x14ac:dyDescent="0.35">
      <c r="A12049" t="s">
        <v>12128</v>
      </c>
      <c r="B12049">
        <v>2017</v>
      </c>
      <c r="C12049" t="s">
        <v>56</v>
      </c>
      <c r="D12049" t="s">
        <v>441</v>
      </c>
      <c r="E12049" t="s">
        <v>406</v>
      </c>
      <c r="F12049">
        <v>1</v>
      </c>
    </row>
    <row r="12050" spans="1:6" x14ac:dyDescent="0.35">
      <c r="A12050" t="s">
        <v>12129</v>
      </c>
      <c r="B12050">
        <v>2017</v>
      </c>
      <c r="C12050" t="s">
        <v>56</v>
      </c>
      <c r="D12050" t="s">
        <v>73</v>
      </c>
      <c r="E12050" t="s">
        <v>406</v>
      </c>
      <c r="F12050">
        <v>1</v>
      </c>
    </row>
    <row r="12051" spans="1:6" x14ac:dyDescent="0.35">
      <c r="A12051" t="s">
        <v>12130</v>
      </c>
      <c r="B12051">
        <v>2017</v>
      </c>
      <c r="C12051" t="s">
        <v>54</v>
      </c>
      <c r="D12051" t="s">
        <v>73</v>
      </c>
      <c r="E12051" t="s">
        <v>406</v>
      </c>
      <c r="F12051">
        <v>1</v>
      </c>
    </row>
    <row r="12052" spans="1:6" x14ac:dyDescent="0.35">
      <c r="A12052" t="s">
        <v>12131</v>
      </c>
      <c r="B12052">
        <v>2017</v>
      </c>
      <c r="C12052" t="s">
        <v>56</v>
      </c>
      <c r="D12052" t="s">
        <v>73</v>
      </c>
      <c r="E12052" t="s">
        <v>74</v>
      </c>
      <c r="F12052">
        <v>1</v>
      </c>
    </row>
    <row r="12053" spans="1:6" x14ac:dyDescent="0.35">
      <c r="A12053" t="s">
        <v>12132</v>
      </c>
      <c r="B12053">
        <v>2017</v>
      </c>
      <c r="C12053" t="s">
        <v>56</v>
      </c>
      <c r="D12053" t="s">
        <v>441</v>
      </c>
      <c r="E12053" t="s">
        <v>74</v>
      </c>
      <c r="F12053">
        <v>1</v>
      </c>
    </row>
    <row r="12054" spans="1:6" x14ac:dyDescent="0.35">
      <c r="A12054" t="s">
        <v>12133</v>
      </c>
      <c r="B12054">
        <v>2017</v>
      </c>
      <c r="C12054" t="s">
        <v>56</v>
      </c>
      <c r="D12054" t="s">
        <v>73</v>
      </c>
      <c r="E12054" t="s">
        <v>74</v>
      </c>
      <c r="F12054">
        <v>1</v>
      </c>
    </row>
    <row r="12055" spans="1:6" x14ac:dyDescent="0.35">
      <c r="A12055" t="s">
        <v>12134</v>
      </c>
      <c r="B12055">
        <v>2017</v>
      </c>
      <c r="C12055" t="s">
        <v>56</v>
      </c>
      <c r="D12055" t="s">
        <v>73</v>
      </c>
      <c r="E12055" t="s">
        <v>76</v>
      </c>
      <c r="F12055">
        <v>1</v>
      </c>
    </row>
    <row r="12056" spans="1:6" x14ac:dyDescent="0.35">
      <c r="A12056" t="s">
        <v>12135</v>
      </c>
      <c r="B12056">
        <v>2017</v>
      </c>
      <c r="C12056" t="s">
        <v>56</v>
      </c>
      <c r="D12056" t="s">
        <v>441</v>
      </c>
      <c r="E12056" t="s">
        <v>76</v>
      </c>
      <c r="F12056">
        <v>1</v>
      </c>
    </row>
    <row r="12057" spans="1:6" x14ac:dyDescent="0.35">
      <c r="A12057" t="s">
        <v>12136</v>
      </c>
      <c r="B12057">
        <v>2017</v>
      </c>
      <c r="C12057" t="s">
        <v>56</v>
      </c>
      <c r="D12057" t="s">
        <v>73</v>
      </c>
      <c r="E12057" t="s">
        <v>76</v>
      </c>
      <c r="F12057">
        <v>1</v>
      </c>
    </row>
    <row r="12058" spans="1:6" x14ac:dyDescent="0.35">
      <c r="A12058" t="s">
        <v>12137</v>
      </c>
      <c r="B12058">
        <v>2017</v>
      </c>
      <c r="C12058" t="s">
        <v>56</v>
      </c>
      <c r="D12058" t="s">
        <v>117</v>
      </c>
      <c r="E12058" t="s">
        <v>76</v>
      </c>
      <c r="F12058">
        <v>1</v>
      </c>
    </row>
    <row r="12059" spans="1:6" x14ac:dyDescent="0.35">
      <c r="A12059" t="s">
        <v>12138</v>
      </c>
      <c r="B12059">
        <v>2017</v>
      </c>
      <c r="C12059" t="s">
        <v>56</v>
      </c>
      <c r="D12059" t="s">
        <v>441</v>
      </c>
      <c r="E12059" t="s">
        <v>76</v>
      </c>
      <c r="F12059">
        <v>1</v>
      </c>
    </row>
    <row r="12060" spans="1:6" x14ac:dyDescent="0.35">
      <c r="A12060" t="s">
        <v>12139</v>
      </c>
      <c r="B12060">
        <v>2017</v>
      </c>
      <c r="C12060" t="s">
        <v>55</v>
      </c>
      <c r="D12060" t="s">
        <v>73</v>
      </c>
      <c r="E12060" t="s">
        <v>76</v>
      </c>
      <c r="F12060">
        <v>1</v>
      </c>
    </row>
    <row r="12061" spans="1:6" x14ac:dyDescent="0.35">
      <c r="A12061" t="s">
        <v>12140</v>
      </c>
      <c r="B12061">
        <v>2017</v>
      </c>
      <c r="C12061" t="s">
        <v>56</v>
      </c>
      <c r="D12061" t="s">
        <v>73</v>
      </c>
      <c r="E12061" t="s">
        <v>76</v>
      </c>
      <c r="F12061">
        <v>1</v>
      </c>
    </row>
    <row r="12062" spans="1:6" x14ac:dyDescent="0.35">
      <c r="A12062" t="s">
        <v>12141</v>
      </c>
      <c r="B12062">
        <v>2017</v>
      </c>
      <c r="C12062" t="s">
        <v>54</v>
      </c>
      <c r="D12062" t="s">
        <v>73</v>
      </c>
      <c r="E12062" t="s">
        <v>76</v>
      </c>
      <c r="F12062">
        <v>1</v>
      </c>
    </row>
    <row r="12063" spans="1:6" x14ac:dyDescent="0.35">
      <c r="A12063" t="s">
        <v>12142</v>
      </c>
      <c r="B12063">
        <v>2017</v>
      </c>
      <c r="C12063" t="s">
        <v>56</v>
      </c>
      <c r="D12063" t="s">
        <v>73</v>
      </c>
      <c r="E12063" t="s">
        <v>406</v>
      </c>
      <c r="F12063">
        <v>1</v>
      </c>
    </row>
    <row r="12064" spans="1:6" x14ac:dyDescent="0.35">
      <c r="A12064" t="s">
        <v>12143</v>
      </c>
      <c r="B12064">
        <v>2017</v>
      </c>
      <c r="C12064" t="s">
        <v>56</v>
      </c>
      <c r="D12064" t="s">
        <v>73</v>
      </c>
      <c r="E12064" t="s">
        <v>406</v>
      </c>
      <c r="F12064">
        <v>1</v>
      </c>
    </row>
    <row r="12065" spans="1:6" x14ac:dyDescent="0.35">
      <c r="A12065" t="s">
        <v>12144</v>
      </c>
      <c r="B12065">
        <v>2017</v>
      </c>
      <c r="C12065" t="s">
        <v>56</v>
      </c>
      <c r="D12065" t="s">
        <v>73</v>
      </c>
      <c r="E12065" t="s">
        <v>406</v>
      </c>
      <c r="F12065">
        <v>1</v>
      </c>
    </row>
    <row r="12066" spans="1:6" x14ac:dyDescent="0.35">
      <c r="A12066" t="s">
        <v>12145</v>
      </c>
      <c r="B12066">
        <v>2017</v>
      </c>
      <c r="C12066" t="s">
        <v>55</v>
      </c>
      <c r="D12066" t="s">
        <v>73</v>
      </c>
      <c r="E12066" t="s">
        <v>406</v>
      </c>
      <c r="F12066">
        <v>1</v>
      </c>
    </row>
    <row r="12067" spans="1:6" x14ac:dyDescent="0.35">
      <c r="A12067" t="s">
        <v>12146</v>
      </c>
      <c r="B12067">
        <v>2017</v>
      </c>
      <c r="C12067" t="s">
        <v>54</v>
      </c>
      <c r="D12067" t="s">
        <v>441</v>
      </c>
      <c r="E12067" t="s">
        <v>406</v>
      </c>
      <c r="F12067">
        <v>1</v>
      </c>
    </row>
    <row r="12068" spans="1:6" x14ac:dyDescent="0.35">
      <c r="A12068" t="s">
        <v>12147</v>
      </c>
      <c r="B12068">
        <v>2017</v>
      </c>
      <c r="C12068" t="s">
        <v>55</v>
      </c>
      <c r="D12068" t="s">
        <v>73</v>
      </c>
      <c r="E12068" t="s">
        <v>406</v>
      </c>
      <c r="F12068">
        <v>1</v>
      </c>
    </row>
    <row r="12069" spans="1:6" x14ac:dyDescent="0.35">
      <c r="A12069" t="s">
        <v>12148</v>
      </c>
      <c r="B12069">
        <v>2017</v>
      </c>
      <c r="C12069" t="s">
        <v>56</v>
      </c>
      <c r="D12069" t="s">
        <v>73</v>
      </c>
      <c r="E12069" t="s">
        <v>406</v>
      </c>
      <c r="F12069">
        <v>1</v>
      </c>
    </row>
    <row r="12070" spans="1:6" x14ac:dyDescent="0.35">
      <c r="A12070" t="s">
        <v>12149</v>
      </c>
      <c r="B12070">
        <v>2017</v>
      </c>
      <c r="C12070" t="s">
        <v>56</v>
      </c>
      <c r="D12070" t="s">
        <v>73</v>
      </c>
      <c r="E12070" t="s">
        <v>406</v>
      </c>
      <c r="F12070">
        <v>1</v>
      </c>
    </row>
    <row r="12071" spans="1:6" x14ac:dyDescent="0.35">
      <c r="A12071" t="s">
        <v>12150</v>
      </c>
      <c r="B12071">
        <v>2017</v>
      </c>
      <c r="C12071" t="s">
        <v>56</v>
      </c>
      <c r="D12071" t="s">
        <v>117</v>
      </c>
      <c r="E12071" t="s">
        <v>406</v>
      </c>
      <c r="F12071">
        <v>1</v>
      </c>
    </row>
    <row r="12072" spans="1:6" x14ac:dyDescent="0.35">
      <c r="A12072" t="s">
        <v>12151</v>
      </c>
      <c r="B12072">
        <v>2017</v>
      </c>
      <c r="C12072" t="s">
        <v>56</v>
      </c>
      <c r="D12072" t="s">
        <v>73</v>
      </c>
      <c r="E12072" t="s">
        <v>406</v>
      </c>
      <c r="F12072">
        <v>1</v>
      </c>
    </row>
    <row r="12073" spans="1:6" x14ac:dyDescent="0.35">
      <c r="A12073" t="s">
        <v>12152</v>
      </c>
      <c r="B12073">
        <v>2017</v>
      </c>
      <c r="C12073" t="s">
        <v>56</v>
      </c>
      <c r="D12073" t="s">
        <v>73</v>
      </c>
      <c r="E12073" t="s">
        <v>406</v>
      </c>
      <c r="F12073">
        <v>1</v>
      </c>
    </row>
    <row r="12074" spans="1:6" x14ac:dyDescent="0.35">
      <c r="A12074" t="s">
        <v>12153</v>
      </c>
      <c r="B12074">
        <v>2017</v>
      </c>
      <c r="C12074" t="s">
        <v>56</v>
      </c>
      <c r="D12074" t="s">
        <v>441</v>
      </c>
      <c r="E12074" t="s">
        <v>406</v>
      </c>
      <c r="F12074">
        <v>1</v>
      </c>
    </row>
    <row r="12075" spans="1:6" x14ac:dyDescent="0.35">
      <c r="A12075" t="s">
        <v>12154</v>
      </c>
      <c r="B12075">
        <v>2017</v>
      </c>
      <c r="C12075" t="s">
        <v>56</v>
      </c>
      <c r="D12075" t="s">
        <v>117</v>
      </c>
      <c r="E12075" t="s">
        <v>406</v>
      </c>
      <c r="F12075">
        <v>1</v>
      </c>
    </row>
    <row r="12076" spans="1:6" x14ac:dyDescent="0.35">
      <c r="A12076" t="s">
        <v>12155</v>
      </c>
      <c r="B12076">
        <v>2017</v>
      </c>
      <c r="C12076" t="s">
        <v>56</v>
      </c>
      <c r="D12076" t="s">
        <v>441</v>
      </c>
      <c r="E12076" t="s">
        <v>406</v>
      </c>
      <c r="F12076">
        <v>1</v>
      </c>
    </row>
    <row r="12077" spans="1:6" x14ac:dyDescent="0.35">
      <c r="A12077" t="s">
        <v>12156</v>
      </c>
      <c r="B12077">
        <v>2017</v>
      </c>
      <c r="C12077" t="s">
        <v>56</v>
      </c>
      <c r="D12077" t="s">
        <v>441</v>
      </c>
      <c r="E12077" t="s">
        <v>406</v>
      </c>
      <c r="F12077">
        <v>1</v>
      </c>
    </row>
    <row r="12078" spans="1:6" x14ac:dyDescent="0.35">
      <c r="A12078" t="s">
        <v>12157</v>
      </c>
      <c r="B12078">
        <v>2017</v>
      </c>
      <c r="C12078" t="s">
        <v>56</v>
      </c>
      <c r="D12078" t="s">
        <v>441</v>
      </c>
      <c r="E12078" t="s">
        <v>406</v>
      </c>
      <c r="F12078">
        <v>1</v>
      </c>
    </row>
    <row r="12079" spans="1:6" x14ac:dyDescent="0.35">
      <c r="A12079" t="s">
        <v>12158</v>
      </c>
      <c r="B12079">
        <v>2017</v>
      </c>
      <c r="C12079" t="s">
        <v>56</v>
      </c>
      <c r="D12079" t="s">
        <v>117</v>
      </c>
      <c r="E12079" t="s">
        <v>406</v>
      </c>
      <c r="F12079">
        <v>1</v>
      </c>
    </row>
    <row r="12080" spans="1:6" x14ac:dyDescent="0.35">
      <c r="A12080" t="s">
        <v>12159</v>
      </c>
      <c r="B12080">
        <v>2017</v>
      </c>
      <c r="C12080" t="s">
        <v>56</v>
      </c>
      <c r="D12080" t="s">
        <v>73</v>
      </c>
      <c r="E12080" t="s">
        <v>406</v>
      </c>
      <c r="F12080">
        <v>1</v>
      </c>
    </row>
    <row r="12081" spans="1:6" x14ac:dyDescent="0.35">
      <c r="A12081" t="s">
        <v>12160</v>
      </c>
      <c r="B12081">
        <v>2017</v>
      </c>
      <c r="C12081" t="s">
        <v>56</v>
      </c>
      <c r="D12081" t="s">
        <v>441</v>
      </c>
      <c r="E12081" t="s">
        <v>406</v>
      </c>
      <c r="F12081">
        <v>1</v>
      </c>
    </row>
    <row r="12082" spans="1:6" x14ac:dyDescent="0.35">
      <c r="A12082" t="s">
        <v>12161</v>
      </c>
      <c r="B12082">
        <v>2017</v>
      </c>
      <c r="C12082" t="s">
        <v>54</v>
      </c>
      <c r="D12082" t="s">
        <v>73</v>
      </c>
      <c r="E12082" t="s">
        <v>406</v>
      </c>
      <c r="F12082">
        <v>1</v>
      </c>
    </row>
    <row r="12083" spans="1:6" x14ac:dyDescent="0.35">
      <c r="A12083" t="s">
        <v>12162</v>
      </c>
      <c r="B12083">
        <v>2017</v>
      </c>
      <c r="C12083" t="s">
        <v>56</v>
      </c>
      <c r="D12083" t="s">
        <v>73</v>
      </c>
      <c r="E12083" t="s">
        <v>406</v>
      </c>
      <c r="F12083">
        <v>1</v>
      </c>
    </row>
    <row r="12084" spans="1:6" x14ac:dyDescent="0.35">
      <c r="A12084" t="s">
        <v>12163</v>
      </c>
      <c r="B12084">
        <v>2017</v>
      </c>
      <c r="C12084" t="s">
        <v>55</v>
      </c>
      <c r="D12084" t="s">
        <v>73</v>
      </c>
      <c r="E12084" t="s">
        <v>406</v>
      </c>
      <c r="F12084">
        <v>1</v>
      </c>
    </row>
    <row r="12085" spans="1:6" x14ac:dyDescent="0.35">
      <c r="A12085" t="s">
        <v>12164</v>
      </c>
      <c r="B12085">
        <v>2017</v>
      </c>
      <c r="C12085" t="s">
        <v>54</v>
      </c>
      <c r="D12085" t="s">
        <v>73</v>
      </c>
      <c r="E12085" t="s">
        <v>406</v>
      </c>
      <c r="F12085">
        <v>1</v>
      </c>
    </row>
    <row r="12086" spans="1:6" x14ac:dyDescent="0.35">
      <c r="A12086" t="s">
        <v>12165</v>
      </c>
      <c r="B12086">
        <v>2017</v>
      </c>
      <c r="C12086" t="s">
        <v>54</v>
      </c>
      <c r="D12086" t="s">
        <v>117</v>
      </c>
      <c r="E12086" t="s">
        <v>406</v>
      </c>
      <c r="F12086">
        <v>0</v>
      </c>
    </row>
    <row r="12087" spans="1:6" x14ac:dyDescent="0.35">
      <c r="A12087" t="s">
        <v>12166</v>
      </c>
      <c r="B12087">
        <v>2017</v>
      </c>
      <c r="C12087" t="s">
        <v>54</v>
      </c>
      <c r="D12087" t="s">
        <v>73</v>
      </c>
      <c r="E12087" t="s">
        <v>406</v>
      </c>
      <c r="F12087">
        <v>1</v>
      </c>
    </row>
    <row r="12088" spans="1:6" x14ac:dyDescent="0.35">
      <c r="A12088" t="s">
        <v>12167</v>
      </c>
      <c r="B12088">
        <v>2018</v>
      </c>
      <c r="C12088" t="s">
        <v>54</v>
      </c>
      <c r="D12088" t="s">
        <v>73</v>
      </c>
      <c r="E12088" t="s">
        <v>74</v>
      </c>
      <c r="F12088">
        <v>1</v>
      </c>
    </row>
    <row r="12089" spans="1:6" x14ac:dyDescent="0.35">
      <c r="A12089" t="s">
        <v>12168</v>
      </c>
      <c r="B12089">
        <v>2018</v>
      </c>
      <c r="C12089" t="s">
        <v>55</v>
      </c>
      <c r="D12089" t="s">
        <v>73</v>
      </c>
      <c r="E12089" t="s">
        <v>74</v>
      </c>
      <c r="F12089">
        <v>1</v>
      </c>
    </row>
    <row r="12090" spans="1:6" x14ac:dyDescent="0.35">
      <c r="A12090" t="s">
        <v>12169</v>
      </c>
      <c r="B12090">
        <v>2018</v>
      </c>
      <c r="C12090" t="s">
        <v>55</v>
      </c>
      <c r="D12090" t="s">
        <v>441</v>
      </c>
      <c r="E12090" t="s">
        <v>74</v>
      </c>
      <c r="F12090">
        <v>1</v>
      </c>
    </row>
    <row r="12091" spans="1:6" x14ac:dyDescent="0.35">
      <c r="A12091" t="s">
        <v>12170</v>
      </c>
      <c r="B12091">
        <v>2018</v>
      </c>
      <c r="C12091" t="s">
        <v>56</v>
      </c>
      <c r="D12091" t="s">
        <v>73</v>
      </c>
      <c r="E12091" t="s">
        <v>74</v>
      </c>
      <c r="F12091">
        <v>1</v>
      </c>
    </row>
    <row r="12092" spans="1:6" x14ac:dyDescent="0.35">
      <c r="A12092" t="s">
        <v>12171</v>
      </c>
      <c r="B12092">
        <v>2018</v>
      </c>
      <c r="C12092" t="s">
        <v>56</v>
      </c>
      <c r="D12092" t="s">
        <v>441</v>
      </c>
      <c r="E12092" t="s">
        <v>74</v>
      </c>
      <c r="F12092">
        <v>1</v>
      </c>
    </row>
    <row r="12093" spans="1:6" x14ac:dyDescent="0.35">
      <c r="A12093" t="s">
        <v>12172</v>
      </c>
      <c r="B12093">
        <v>2018</v>
      </c>
      <c r="C12093" t="s">
        <v>56</v>
      </c>
      <c r="D12093" t="s">
        <v>441</v>
      </c>
      <c r="E12093" t="s">
        <v>74</v>
      </c>
      <c r="F12093">
        <v>1</v>
      </c>
    </row>
    <row r="12094" spans="1:6" x14ac:dyDescent="0.35">
      <c r="A12094" t="s">
        <v>12173</v>
      </c>
      <c r="B12094">
        <v>2018</v>
      </c>
      <c r="C12094" t="s">
        <v>56</v>
      </c>
      <c r="D12094" t="s">
        <v>441</v>
      </c>
      <c r="E12094" t="s">
        <v>74</v>
      </c>
      <c r="F12094">
        <v>1</v>
      </c>
    </row>
    <row r="12095" spans="1:6" x14ac:dyDescent="0.35">
      <c r="A12095" t="s">
        <v>12174</v>
      </c>
      <c r="B12095">
        <v>2018</v>
      </c>
      <c r="C12095" t="s">
        <v>56</v>
      </c>
      <c r="D12095" t="s">
        <v>73</v>
      </c>
      <c r="E12095" t="s">
        <v>406</v>
      </c>
      <c r="F12095">
        <v>1</v>
      </c>
    </row>
    <row r="12096" spans="1:6" x14ac:dyDescent="0.35">
      <c r="A12096" t="s">
        <v>12175</v>
      </c>
      <c r="B12096">
        <v>2018</v>
      </c>
      <c r="C12096" t="s">
        <v>56</v>
      </c>
      <c r="D12096" t="s">
        <v>117</v>
      </c>
      <c r="E12096" t="s">
        <v>406</v>
      </c>
      <c r="F12096">
        <v>1</v>
      </c>
    </row>
    <row r="12097" spans="1:6" x14ac:dyDescent="0.35">
      <c r="A12097" t="s">
        <v>12176</v>
      </c>
      <c r="B12097">
        <v>2018</v>
      </c>
      <c r="C12097" t="s">
        <v>56</v>
      </c>
      <c r="D12097" t="s">
        <v>441</v>
      </c>
      <c r="E12097" t="s">
        <v>406</v>
      </c>
      <c r="F12097">
        <v>1</v>
      </c>
    </row>
    <row r="12098" spans="1:6" x14ac:dyDescent="0.35">
      <c r="A12098" t="s">
        <v>12177</v>
      </c>
      <c r="B12098">
        <v>2018</v>
      </c>
      <c r="C12098" t="s">
        <v>56</v>
      </c>
      <c r="D12098" t="s">
        <v>441</v>
      </c>
      <c r="E12098" t="s">
        <v>406</v>
      </c>
      <c r="F12098">
        <v>1</v>
      </c>
    </row>
    <row r="12099" spans="1:6" x14ac:dyDescent="0.35">
      <c r="A12099" t="s">
        <v>12178</v>
      </c>
      <c r="B12099">
        <v>2018</v>
      </c>
      <c r="C12099" t="s">
        <v>56</v>
      </c>
      <c r="D12099" t="s">
        <v>441</v>
      </c>
      <c r="E12099" t="s">
        <v>406</v>
      </c>
      <c r="F12099">
        <v>1</v>
      </c>
    </row>
    <row r="12100" spans="1:6" x14ac:dyDescent="0.35">
      <c r="A12100" t="s">
        <v>12179</v>
      </c>
      <c r="B12100">
        <v>2018</v>
      </c>
      <c r="C12100" t="s">
        <v>56</v>
      </c>
      <c r="D12100" t="s">
        <v>73</v>
      </c>
      <c r="E12100" t="s">
        <v>406</v>
      </c>
      <c r="F12100">
        <v>1</v>
      </c>
    </row>
    <row r="12101" spans="1:6" x14ac:dyDescent="0.35">
      <c r="A12101" t="s">
        <v>12180</v>
      </c>
      <c r="B12101">
        <v>2018</v>
      </c>
      <c r="C12101" t="s">
        <v>56</v>
      </c>
      <c r="D12101" t="s">
        <v>441</v>
      </c>
      <c r="E12101" t="s">
        <v>74</v>
      </c>
      <c r="F12101">
        <v>1</v>
      </c>
    </row>
    <row r="12102" spans="1:6" x14ac:dyDescent="0.35">
      <c r="A12102" t="s">
        <v>12181</v>
      </c>
      <c r="B12102">
        <v>2018</v>
      </c>
      <c r="C12102" t="s">
        <v>56</v>
      </c>
      <c r="D12102" t="s">
        <v>441</v>
      </c>
      <c r="E12102" t="s">
        <v>74</v>
      </c>
      <c r="F12102">
        <v>1</v>
      </c>
    </row>
    <row r="12103" spans="1:6" x14ac:dyDescent="0.35">
      <c r="A12103" t="s">
        <v>12182</v>
      </c>
      <c r="B12103">
        <v>2018</v>
      </c>
      <c r="C12103" t="s">
        <v>56</v>
      </c>
      <c r="D12103" t="s">
        <v>117</v>
      </c>
      <c r="E12103" t="s">
        <v>74</v>
      </c>
      <c r="F12103">
        <v>1</v>
      </c>
    </row>
    <row r="12104" spans="1:6" x14ac:dyDescent="0.35">
      <c r="A12104" t="s">
        <v>12183</v>
      </c>
      <c r="B12104">
        <v>2018</v>
      </c>
      <c r="C12104" t="s">
        <v>56</v>
      </c>
      <c r="D12104" t="s">
        <v>441</v>
      </c>
      <c r="E12104" t="s">
        <v>74</v>
      </c>
      <c r="F12104">
        <v>1</v>
      </c>
    </row>
    <row r="12105" spans="1:6" x14ac:dyDescent="0.35">
      <c r="A12105" t="s">
        <v>12184</v>
      </c>
      <c r="B12105">
        <v>2018</v>
      </c>
      <c r="C12105" t="s">
        <v>56</v>
      </c>
      <c r="D12105" t="s">
        <v>117</v>
      </c>
      <c r="E12105" t="s">
        <v>74</v>
      </c>
      <c r="F12105">
        <v>1</v>
      </c>
    </row>
    <row r="12106" spans="1:6" x14ac:dyDescent="0.35">
      <c r="A12106" t="s">
        <v>12185</v>
      </c>
      <c r="B12106">
        <v>2018</v>
      </c>
      <c r="C12106" t="s">
        <v>56</v>
      </c>
      <c r="D12106" t="s">
        <v>117</v>
      </c>
      <c r="E12106" t="s">
        <v>74</v>
      </c>
      <c r="F12106">
        <v>1</v>
      </c>
    </row>
    <row r="12107" spans="1:6" x14ac:dyDescent="0.35">
      <c r="A12107" t="s">
        <v>12186</v>
      </c>
      <c r="B12107">
        <v>2018</v>
      </c>
      <c r="C12107" t="s">
        <v>56</v>
      </c>
      <c r="D12107" t="s">
        <v>117</v>
      </c>
      <c r="E12107" t="s">
        <v>406</v>
      </c>
      <c r="F12107">
        <v>1</v>
      </c>
    </row>
    <row r="12108" spans="1:6" x14ac:dyDescent="0.35">
      <c r="A12108" t="s">
        <v>12187</v>
      </c>
      <c r="B12108">
        <v>2018</v>
      </c>
      <c r="C12108" t="s">
        <v>56</v>
      </c>
      <c r="D12108" t="s">
        <v>441</v>
      </c>
      <c r="E12108" t="s">
        <v>406</v>
      </c>
      <c r="F12108">
        <v>1</v>
      </c>
    </row>
    <row r="12109" spans="1:6" x14ac:dyDescent="0.35">
      <c r="A12109" t="s">
        <v>12188</v>
      </c>
      <c r="B12109">
        <v>2018</v>
      </c>
      <c r="C12109" t="s">
        <v>56</v>
      </c>
      <c r="D12109" t="s">
        <v>441</v>
      </c>
      <c r="E12109" t="s">
        <v>406</v>
      </c>
      <c r="F12109">
        <v>1</v>
      </c>
    </row>
    <row r="12110" spans="1:6" x14ac:dyDescent="0.35">
      <c r="A12110" t="s">
        <v>12189</v>
      </c>
      <c r="B12110">
        <v>2018</v>
      </c>
      <c r="C12110" t="s">
        <v>56</v>
      </c>
      <c r="D12110" t="s">
        <v>441</v>
      </c>
      <c r="E12110" t="s">
        <v>406</v>
      </c>
      <c r="F12110">
        <v>1</v>
      </c>
    </row>
    <row r="12111" spans="1:6" x14ac:dyDescent="0.35">
      <c r="A12111" t="s">
        <v>12190</v>
      </c>
      <c r="B12111">
        <v>2018</v>
      </c>
      <c r="C12111" t="s">
        <v>56</v>
      </c>
      <c r="D12111" t="s">
        <v>73</v>
      </c>
      <c r="E12111" t="s">
        <v>74</v>
      </c>
      <c r="F12111">
        <v>1</v>
      </c>
    </row>
    <row r="12112" spans="1:6" x14ac:dyDescent="0.35">
      <c r="A12112" t="s">
        <v>12191</v>
      </c>
      <c r="B12112">
        <v>2018</v>
      </c>
      <c r="C12112" t="s">
        <v>56</v>
      </c>
      <c r="D12112" t="s">
        <v>441</v>
      </c>
      <c r="E12112" t="s">
        <v>74</v>
      </c>
      <c r="F12112">
        <v>1</v>
      </c>
    </row>
    <row r="12113" spans="1:6" x14ac:dyDescent="0.35">
      <c r="A12113" t="s">
        <v>12192</v>
      </c>
      <c r="B12113">
        <v>2018</v>
      </c>
      <c r="C12113" t="s">
        <v>56</v>
      </c>
      <c r="D12113" t="s">
        <v>441</v>
      </c>
      <c r="E12113" t="s">
        <v>74</v>
      </c>
      <c r="F12113">
        <v>1</v>
      </c>
    </row>
    <row r="12114" spans="1:6" x14ac:dyDescent="0.35">
      <c r="A12114" t="s">
        <v>12193</v>
      </c>
      <c r="B12114">
        <v>2018</v>
      </c>
      <c r="C12114" t="s">
        <v>55</v>
      </c>
      <c r="D12114" t="s">
        <v>73</v>
      </c>
      <c r="E12114" t="s">
        <v>484</v>
      </c>
      <c r="F12114">
        <v>1</v>
      </c>
    </row>
    <row r="12115" spans="1:6" x14ac:dyDescent="0.35">
      <c r="A12115" t="s">
        <v>12194</v>
      </c>
      <c r="B12115">
        <v>2018</v>
      </c>
      <c r="C12115" t="s">
        <v>55</v>
      </c>
      <c r="D12115" t="s">
        <v>117</v>
      </c>
      <c r="E12115" t="s">
        <v>484</v>
      </c>
      <c r="F12115">
        <v>0</v>
      </c>
    </row>
    <row r="12116" spans="1:6" x14ac:dyDescent="0.35">
      <c r="A12116" t="s">
        <v>12195</v>
      </c>
      <c r="B12116">
        <v>2018</v>
      </c>
      <c r="C12116" t="s">
        <v>55</v>
      </c>
      <c r="D12116" t="s">
        <v>441</v>
      </c>
      <c r="E12116" t="s">
        <v>484</v>
      </c>
      <c r="F12116">
        <v>1</v>
      </c>
    </row>
    <row r="12117" spans="1:6" x14ac:dyDescent="0.35">
      <c r="A12117" t="s">
        <v>12196</v>
      </c>
      <c r="B12117">
        <v>2018</v>
      </c>
      <c r="C12117" t="s">
        <v>56</v>
      </c>
      <c r="D12117" t="s">
        <v>73</v>
      </c>
      <c r="E12117" t="s">
        <v>484</v>
      </c>
      <c r="F12117">
        <v>1</v>
      </c>
    </row>
    <row r="12118" spans="1:6" x14ac:dyDescent="0.35">
      <c r="A12118" t="s">
        <v>12197</v>
      </c>
      <c r="B12118">
        <v>2018</v>
      </c>
      <c r="C12118" t="s">
        <v>56</v>
      </c>
      <c r="D12118" t="s">
        <v>73</v>
      </c>
      <c r="E12118" t="s">
        <v>484</v>
      </c>
      <c r="F12118">
        <v>1</v>
      </c>
    </row>
    <row r="12119" spans="1:6" x14ac:dyDescent="0.35">
      <c r="A12119" t="s">
        <v>12198</v>
      </c>
      <c r="B12119">
        <v>2018</v>
      </c>
      <c r="C12119" t="s">
        <v>56</v>
      </c>
      <c r="D12119" t="s">
        <v>73</v>
      </c>
      <c r="E12119" t="s">
        <v>484</v>
      </c>
      <c r="F12119">
        <v>1</v>
      </c>
    </row>
    <row r="12120" spans="1:6" x14ac:dyDescent="0.35">
      <c r="A12120" t="s">
        <v>12199</v>
      </c>
      <c r="B12120">
        <v>2018</v>
      </c>
      <c r="C12120" t="s">
        <v>56</v>
      </c>
      <c r="D12120" t="s">
        <v>73</v>
      </c>
      <c r="E12120" t="s">
        <v>484</v>
      </c>
      <c r="F12120">
        <v>1</v>
      </c>
    </row>
    <row r="12121" spans="1:6" x14ac:dyDescent="0.35">
      <c r="A12121" t="s">
        <v>12200</v>
      </c>
      <c r="B12121">
        <v>2018</v>
      </c>
      <c r="C12121" t="s">
        <v>56</v>
      </c>
      <c r="D12121" t="s">
        <v>73</v>
      </c>
      <c r="E12121" t="s">
        <v>484</v>
      </c>
      <c r="F12121">
        <v>1</v>
      </c>
    </row>
    <row r="12122" spans="1:6" x14ac:dyDescent="0.35">
      <c r="A12122" t="s">
        <v>12201</v>
      </c>
      <c r="B12122">
        <v>2018</v>
      </c>
      <c r="C12122" t="s">
        <v>56</v>
      </c>
      <c r="D12122" t="s">
        <v>73</v>
      </c>
      <c r="E12122" t="s">
        <v>484</v>
      </c>
      <c r="F12122">
        <v>1</v>
      </c>
    </row>
    <row r="12123" spans="1:6" x14ac:dyDescent="0.35">
      <c r="A12123" t="s">
        <v>12202</v>
      </c>
      <c r="B12123">
        <v>2018</v>
      </c>
      <c r="C12123" t="s">
        <v>56</v>
      </c>
      <c r="D12123" t="s">
        <v>73</v>
      </c>
      <c r="E12123" t="s">
        <v>484</v>
      </c>
      <c r="F12123">
        <v>1</v>
      </c>
    </row>
    <row r="12124" spans="1:6" x14ac:dyDescent="0.35">
      <c r="A12124" t="s">
        <v>12203</v>
      </c>
      <c r="B12124">
        <v>2018</v>
      </c>
      <c r="C12124" t="s">
        <v>54</v>
      </c>
      <c r="D12124" t="s">
        <v>73</v>
      </c>
      <c r="E12124" t="s">
        <v>484</v>
      </c>
      <c r="F12124">
        <v>1</v>
      </c>
    </row>
    <row r="12125" spans="1:6" x14ac:dyDescent="0.35">
      <c r="A12125" t="s">
        <v>12204</v>
      </c>
      <c r="B12125">
        <v>2018</v>
      </c>
      <c r="C12125" t="s">
        <v>56</v>
      </c>
      <c r="D12125" t="s">
        <v>73</v>
      </c>
      <c r="E12125" t="s">
        <v>484</v>
      </c>
      <c r="F12125">
        <v>1</v>
      </c>
    </row>
    <row r="12126" spans="1:6" x14ac:dyDescent="0.35">
      <c r="A12126" t="s">
        <v>12205</v>
      </c>
      <c r="B12126">
        <v>2018</v>
      </c>
      <c r="C12126" t="s">
        <v>55</v>
      </c>
      <c r="D12126" t="s">
        <v>73</v>
      </c>
      <c r="E12126" t="s">
        <v>74</v>
      </c>
      <c r="F12126">
        <v>1</v>
      </c>
    </row>
    <row r="12127" spans="1:6" x14ac:dyDescent="0.35">
      <c r="A12127" t="s">
        <v>12206</v>
      </c>
      <c r="B12127">
        <v>2018</v>
      </c>
      <c r="C12127" t="s">
        <v>55</v>
      </c>
      <c r="D12127" t="s">
        <v>117</v>
      </c>
      <c r="E12127" t="s">
        <v>74</v>
      </c>
      <c r="F12127">
        <v>0</v>
      </c>
    </row>
    <row r="12128" spans="1:6" x14ac:dyDescent="0.35">
      <c r="A12128" t="s">
        <v>12207</v>
      </c>
      <c r="B12128">
        <v>2018</v>
      </c>
      <c r="C12128" t="s">
        <v>55</v>
      </c>
      <c r="D12128" t="s">
        <v>441</v>
      </c>
      <c r="E12128" t="s">
        <v>74</v>
      </c>
      <c r="F12128">
        <v>1</v>
      </c>
    </row>
    <row r="12129" spans="1:6" x14ac:dyDescent="0.35">
      <c r="A12129" t="s">
        <v>12208</v>
      </c>
      <c r="B12129">
        <v>2018</v>
      </c>
      <c r="C12129" t="s">
        <v>55</v>
      </c>
      <c r="D12129" t="s">
        <v>73</v>
      </c>
      <c r="E12129" t="s">
        <v>74</v>
      </c>
      <c r="F12129">
        <v>1</v>
      </c>
    </row>
    <row r="12130" spans="1:6" x14ac:dyDescent="0.35">
      <c r="A12130" t="s">
        <v>12209</v>
      </c>
      <c r="B12130">
        <v>2018</v>
      </c>
      <c r="C12130" t="s">
        <v>56</v>
      </c>
      <c r="D12130" t="s">
        <v>441</v>
      </c>
      <c r="E12130" t="s">
        <v>74</v>
      </c>
      <c r="F12130">
        <v>1</v>
      </c>
    </row>
    <row r="12131" spans="1:6" x14ac:dyDescent="0.35">
      <c r="A12131" t="s">
        <v>12210</v>
      </c>
      <c r="B12131">
        <v>2018</v>
      </c>
      <c r="C12131" t="s">
        <v>56</v>
      </c>
      <c r="D12131" t="s">
        <v>441</v>
      </c>
      <c r="E12131" t="s">
        <v>74</v>
      </c>
      <c r="F12131">
        <v>1</v>
      </c>
    </row>
    <row r="12132" spans="1:6" x14ac:dyDescent="0.35">
      <c r="A12132" t="s">
        <v>12211</v>
      </c>
      <c r="B12132">
        <v>2018</v>
      </c>
      <c r="C12132" t="s">
        <v>56</v>
      </c>
      <c r="D12132" t="s">
        <v>441</v>
      </c>
      <c r="E12132" t="s">
        <v>74</v>
      </c>
      <c r="F12132">
        <v>1</v>
      </c>
    </row>
    <row r="12133" spans="1:6" x14ac:dyDescent="0.35">
      <c r="A12133" t="s">
        <v>12212</v>
      </c>
      <c r="B12133">
        <v>2018</v>
      </c>
      <c r="C12133" t="s">
        <v>56</v>
      </c>
      <c r="D12133" t="s">
        <v>117</v>
      </c>
      <c r="E12133" t="s">
        <v>74</v>
      </c>
      <c r="F12133">
        <v>1</v>
      </c>
    </row>
    <row r="12134" spans="1:6" x14ac:dyDescent="0.35">
      <c r="A12134" t="s">
        <v>12213</v>
      </c>
      <c r="B12134">
        <v>2018</v>
      </c>
      <c r="C12134" t="s">
        <v>56</v>
      </c>
      <c r="D12134" t="s">
        <v>441</v>
      </c>
      <c r="E12134" t="s">
        <v>74</v>
      </c>
      <c r="F12134">
        <v>1</v>
      </c>
    </row>
    <row r="12135" spans="1:6" x14ac:dyDescent="0.35">
      <c r="A12135" t="s">
        <v>12214</v>
      </c>
      <c r="B12135">
        <v>2018</v>
      </c>
      <c r="C12135" t="s">
        <v>56</v>
      </c>
      <c r="D12135" t="s">
        <v>441</v>
      </c>
      <c r="E12135" t="s">
        <v>74</v>
      </c>
      <c r="F12135">
        <v>1</v>
      </c>
    </row>
    <row r="12136" spans="1:6" x14ac:dyDescent="0.35">
      <c r="A12136" t="s">
        <v>12215</v>
      </c>
      <c r="B12136">
        <v>2018</v>
      </c>
      <c r="C12136" t="s">
        <v>56</v>
      </c>
      <c r="D12136" t="s">
        <v>441</v>
      </c>
      <c r="E12136" t="s">
        <v>74</v>
      </c>
      <c r="F12136">
        <v>1</v>
      </c>
    </row>
    <row r="12137" spans="1:6" x14ac:dyDescent="0.35">
      <c r="A12137" t="s">
        <v>12216</v>
      </c>
      <c r="B12137">
        <v>2018</v>
      </c>
      <c r="C12137" t="s">
        <v>56</v>
      </c>
      <c r="D12137" t="s">
        <v>441</v>
      </c>
      <c r="E12137" t="s">
        <v>74</v>
      </c>
      <c r="F12137">
        <v>1</v>
      </c>
    </row>
    <row r="12138" spans="1:6" x14ac:dyDescent="0.35">
      <c r="A12138" t="s">
        <v>12217</v>
      </c>
      <c r="B12138">
        <v>2018</v>
      </c>
      <c r="C12138" t="s">
        <v>56</v>
      </c>
      <c r="D12138" t="s">
        <v>441</v>
      </c>
      <c r="E12138" t="s">
        <v>74</v>
      </c>
      <c r="F12138">
        <v>1</v>
      </c>
    </row>
    <row r="12139" spans="1:6" x14ac:dyDescent="0.35">
      <c r="A12139" t="s">
        <v>12218</v>
      </c>
      <c r="B12139">
        <v>2018</v>
      </c>
      <c r="C12139" t="s">
        <v>56</v>
      </c>
      <c r="D12139" t="s">
        <v>441</v>
      </c>
      <c r="E12139" t="s">
        <v>74</v>
      </c>
      <c r="F12139">
        <v>1</v>
      </c>
    </row>
    <row r="12140" spans="1:6" x14ac:dyDescent="0.35">
      <c r="A12140" t="s">
        <v>12219</v>
      </c>
      <c r="B12140">
        <v>2018</v>
      </c>
      <c r="C12140" t="s">
        <v>56</v>
      </c>
      <c r="D12140" t="s">
        <v>441</v>
      </c>
      <c r="E12140" t="s">
        <v>74</v>
      </c>
      <c r="F12140">
        <v>1</v>
      </c>
    </row>
    <row r="12141" spans="1:6" x14ac:dyDescent="0.35">
      <c r="A12141" t="s">
        <v>12220</v>
      </c>
      <c r="B12141">
        <v>2018</v>
      </c>
      <c r="C12141" t="s">
        <v>56</v>
      </c>
      <c r="D12141" t="s">
        <v>441</v>
      </c>
      <c r="E12141" t="s">
        <v>74</v>
      </c>
      <c r="F12141">
        <v>1</v>
      </c>
    </row>
    <row r="12142" spans="1:6" x14ac:dyDescent="0.35">
      <c r="A12142" t="s">
        <v>12221</v>
      </c>
      <c r="B12142">
        <v>2018</v>
      </c>
      <c r="C12142" t="s">
        <v>56</v>
      </c>
      <c r="D12142" t="s">
        <v>441</v>
      </c>
      <c r="E12142" t="s">
        <v>74</v>
      </c>
      <c r="F12142">
        <v>1</v>
      </c>
    </row>
    <row r="12143" spans="1:6" x14ac:dyDescent="0.35">
      <c r="A12143" t="s">
        <v>12222</v>
      </c>
      <c r="B12143">
        <v>2018</v>
      </c>
      <c r="C12143" t="s">
        <v>56</v>
      </c>
      <c r="D12143" t="s">
        <v>441</v>
      </c>
      <c r="E12143" t="s">
        <v>74</v>
      </c>
      <c r="F12143">
        <v>1</v>
      </c>
    </row>
    <row r="12144" spans="1:6" x14ac:dyDescent="0.35">
      <c r="A12144" t="s">
        <v>12223</v>
      </c>
      <c r="B12144">
        <v>2018</v>
      </c>
      <c r="C12144" t="s">
        <v>56</v>
      </c>
      <c r="D12144" t="s">
        <v>441</v>
      </c>
      <c r="E12144" t="s">
        <v>74</v>
      </c>
      <c r="F12144">
        <v>1</v>
      </c>
    </row>
    <row r="12145" spans="1:6" x14ac:dyDescent="0.35">
      <c r="A12145" t="s">
        <v>12224</v>
      </c>
      <c r="B12145">
        <v>2018</v>
      </c>
      <c r="C12145" t="s">
        <v>56</v>
      </c>
      <c r="D12145" t="s">
        <v>73</v>
      </c>
      <c r="E12145" t="s">
        <v>406</v>
      </c>
      <c r="F12145">
        <v>1</v>
      </c>
    </row>
    <row r="12146" spans="1:6" x14ac:dyDescent="0.35">
      <c r="A12146" t="s">
        <v>12225</v>
      </c>
      <c r="B12146">
        <v>2018</v>
      </c>
      <c r="C12146" t="s">
        <v>56</v>
      </c>
      <c r="D12146" t="s">
        <v>441</v>
      </c>
      <c r="E12146" t="s">
        <v>406</v>
      </c>
      <c r="F12146">
        <v>1</v>
      </c>
    </row>
    <row r="12147" spans="1:6" x14ac:dyDescent="0.35">
      <c r="A12147" t="s">
        <v>12226</v>
      </c>
      <c r="B12147">
        <v>2018</v>
      </c>
      <c r="C12147" t="s">
        <v>56</v>
      </c>
      <c r="D12147" t="s">
        <v>441</v>
      </c>
      <c r="E12147" t="s">
        <v>406</v>
      </c>
      <c r="F12147">
        <v>1</v>
      </c>
    </row>
    <row r="12148" spans="1:6" x14ac:dyDescent="0.35">
      <c r="A12148" t="s">
        <v>12227</v>
      </c>
      <c r="B12148">
        <v>2018</v>
      </c>
      <c r="C12148" t="s">
        <v>56</v>
      </c>
      <c r="D12148" t="s">
        <v>441</v>
      </c>
      <c r="E12148" t="s">
        <v>406</v>
      </c>
      <c r="F12148">
        <v>1</v>
      </c>
    </row>
    <row r="12149" spans="1:6" x14ac:dyDescent="0.35">
      <c r="A12149" t="s">
        <v>12228</v>
      </c>
      <c r="B12149">
        <v>2018</v>
      </c>
      <c r="C12149" t="s">
        <v>56</v>
      </c>
      <c r="D12149" t="s">
        <v>441</v>
      </c>
      <c r="E12149" t="s">
        <v>406</v>
      </c>
      <c r="F12149">
        <v>1</v>
      </c>
    </row>
    <row r="12150" spans="1:6" x14ac:dyDescent="0.35">
      <c r="A12150" t="s">
        <v>12229</v>
      </c>
      <c r="B12150">
        <v>2018</v>
      </c>
      <c r="C12150" t="s">
        <v>56</v>
      </c>
      <c r="D12150" t="s">
        <v>117</v>
      </c>
      <c r="E12150" t="s">
        <v>406</v>
      </c>
      <c r="F12150">
        <v>1</v>
      </c>
    </row>
    <row r="12151" spans="1:6" x14ac:dyDescent="0.35">
      <c r="A12151" t="s">
        <v>12230</v>
      </c>
      <c r="B12151">
        <v>2018</v>
      </c>
      <c r="C12151" t="s">
        <v>54</v>
      </c>
      <c r="D12151" t="s">
        <v>73</v>
      </c>
      <c r="E12151" t="s">
        <v>74</v>
      </c>
      <c r="F12151">
        <v>1</v>
      </c>
    </row>
    <row r="12152" spans="1:6" x14ac:dyDescent="0.35">
      <c r="A12152" t="s">
        <v>12231</v>
      </c>
      <c r="B12152">
        <v>2018</v>
      </c>
      <c r="C12152" t="s">
        <v>54</v>
      </c>
      <c r="D12152" t="s">
        <v>117</v>
      </c>
      <c r="E12152" t="s">
        <v>74</v>
      </c>
      <c r="F12152">
        <v>0</v>
      </c>
    </row>
    <row r="12153" spans="1:6" x14ac:dyDescent="0.35">
      <c r="A12153" t="s">
        <v>12232</v>
      </c>
      <c r="B12153">
        <v>2018</v>
      </c>
      <c r="C12153" t="s">
        <v>54</v>
      </c>
      <c r="D12153" t="s">
        <v>117</v>
      </c>
      <c r="E12153" t="s">
        <v>74</v>
      </c>
      <c r="F12153">
        <v>0</v>
      </c>
    </row>
    <row r="12154" spans="1:6" x14ac:dyDescent="0.35">
      <c r="A12154" t="s">
        <v>12233</v>
      </c>
      <c r="B12154">
        <v>2018</v>
      </c>
      <c r="C12154" t="s">
        <v>54</v>
      </c>
      <c r="D12154" t="s">
        <v>73</v>
      </c>
      <c r="E12154" t="s">
        <v>74</v>
      </c>
      <c r="F12154">
        <v>1</v>
      </c>
    </row>
    <row r="12155" spans="1:6" x14ac:dyDescent="0.35">
      <c r="A12155" t="s">
        <v>12234</v>
      </c>
      <c r="B12155">
        <v>2018</v>
      </c>
      <c r="C12155" t="s">
        <v>54</v>
      </c>
      <c r="D12155" t="s">
        <v>73</v>
      </c>
      <c r="E12155" t="s">
        <v>74</v>
      </c>
      <c r="F12155">
        <v>1</v>
      </c>
    </row>
    <row r="12156" spans="1:6" x14ac:dyDescent="0.35">
      <c r="A12156" t="s">
        <v>12235</v>
      </c>
      <c r="B12156">
        <v>2018</v>
      </c>
      <c r="C12156" t="s">
        <v>56</v>
      </c>
      <c r="D12156" t="s">
        <v>117</v>
      </c>
      <c r="E12156" t="s">
        <v>74</v>
      </c>
      <c r="F12156">
        <v>1</v>
      </c>
    </row>
    <row r="12157" spans="1:6" x14ac:dyDescent="0.35">
      <c r="A12157" t="s">
        <v>12236</v>
      </c>
      <c r="B12157">
        <v>2018</v>
      </c>
      <c r="C12157" t="s">
        <v>56</v>
      </c>
      <c r="D12157" t="s">
        <v>117</v>
      </c>
      <c r="E12157" t="s">
        <v>74</v>
      </c>
      <c r="F12157">
        <v>1</v>
      </c>
    </row>
    <row r="12158" spans="1:6" x14ac:dyDescent="0.35">
      <c r="A12158" t="s">
        <v>12237</v>
      </c>
      <c r="B12158">
        <v>2018</v>
      </c>
      <c r="C12158" t="s">
        <v>56</v>
      </c>
      <c r="D12158" t="s">
        <v>73</v>
      </c>
      <c r="E12158" t="s">
        <v>74</v>
      </c>
      <c r="F12158">
        <v>1</v>
      </c>
    </row>
    <row r="12159" spans="1:6" x14ac:dyDescent="0.35">
      <c r="A12159" t="s">
        <v>12238</v>
      </c>
      <c r="B12159">
        <v>2018</v>
      </c>
      <c r="C12159" t="s">
        <v>56</v>
      </c>
      <c r="D12159" t="s">
        <v>73</v>
      </c>
      <c r="E12159" t="s">
        <v>74</v>
      </c>
      <c r="F12159">
        <v>1</v>
      </c>
    </row>
    <row r="12160" spans="1:6" x14ac:dyDescent="0.35">
      <c r="A12160" t="s">
        <v>12239</v>
      </c>
      <c r="B12160">
        <v>2018</v>
      </c>
      <c r="C12160" t="s">
        <v>56</v>
      </c>
      <c r="D12160" t="s">
        <v>73</v>
      </c>
      <c r="E12160" t="s">
        <v>74</v>
      </c>
      <c r="F12160">
        <v>1</v>
      </c>
    </row>
    <row r="12161" spans="1:6" x14ac:dyDescent="0.35">
      <c r="A12161" t="s">
        <v>12240</v>
      </c>
      <c r="B12161">
        <v>2018</v>
      </c>
      <c r="C12161" t="s">
        <v>56</v>
      </c>
      <c r="D12161" t="s">
        <v>117</v>
      </c>
      <c r="E12161" t="s">
        <v>74</v>
      </c>
      <c r="F12161">
        <v>1</v>
      </c>
    </row>
    <row r="12162" spans="1:6" x14ac:dyDescent="0.35">
      <c r="A12162" t="s">
        <v>12241</v>
      </c>
      <c r="B12162">
        <v>2018</v>
      </c>
      <c r="C12162" t="s">
        <v>56</v>
      </c>
      <c r="D12162" t="s">
        <v>117</v>
      </c>
      <c r="E12162" t="s">
        <v>74</v>
      </c>
      <c r="F12162">
        <v>1</v>
      </c>
    </row>
    <row r="12163" spans="1:6" x14ac:dyDescent="0.35">
      <c r="A12163" t="s">
        <v>12242</v>
      </c>
      <c r="B12163">
        <v>2018</v>
      </c>
      <c r="C12163" t="s">
        <v>56</v>
      </c>
      <c r="D12163" t="s">
        <v>441</v>
      </c>
      <c r="E12163" t="s">
        <v>74</v>
      </c>
      <c r="F12163">
        <v>1</v>
      </c>
    </row>
    <row r="12164" spans="1:6" x14ac:dyDescent="0.35">
      <c r="A12164" t="s">
        <v>12243</v>
      </c>
      <c r="B12164">
        <v>2018</v>
      </c>
      <c r="C12164" t="s">
        <v>56</v>
      </c>
      <c r="D12164" t="s">
        <v>441</v>
      </c>
      <c r="E12164" t="s">
        <v>406</v>
      </c>
      <c r="F12164">
        <v>1</v>
      </c>
    </row>
    <row r="12165" spans="1:6" x14ac:dyDescent="0.35">
      <c r="A12165" t="s">
        <v>12244</v>
      </c>
      <c r="B12165">
        <v>2018</v>
      </c>
      <c r="C12165" t="s">
        <v>56</v>
      </c>
      <c r="D12165" t="s">
        <v>441</v>
      </c>
      <c r="E12165" t="s">
        <v>406</v>
      </c>
      <c r="F12165">
        <v>1</v>
      </c>
    </row>
    <row r="12166" spans="1:6" x14ac:dyDescent="0.35">
      <c r="A12166" t="s">
        <v>12245</v>
      </c>
      <c r="B12166">
        <v>2018</v>
      </c>
      <c r="C12166" t="s">
        <v>56</v>
      </c>
      <c r="D12166" t="s">
        <v>441</v>
      </c>
      <c r="E12166" t="s">
        <v>406</v>
      </c>
      <c r="F12166">
        <v>1</v>
      </c>
    </row>
    <row r="12167" spans="1:6" x14ac:dyDescent="0.35">
      <c r="A12167" t="s">
        <v>12246</v>
      </c>
      <c r="B12167">
        <v>2018</v>
      </c>
      <c r="C12167" t="s">
        <v>56</v>
      </c>
      <c r="D12167" t="s">
        <v>441</v>
      </c>
      <c r="E12167" t="s">
        <v>406</v>
      </c>
      <c r="F12167">
        <v>1</v>
      </c>
    </row>
    <row r="12168" spans="1:6" x14ac:dyDescent="0.35">
      <c r="A12168" t="s">
        <v>12247</v>
      </c>
      <c r="B12168">
        <v>2018</v>
      </c>
      <c r="C12168" t="s">
        <v>56</v>
      </c>
      <c r="D12168" t="s">
        <v>441</v>
      </c>
      <c r="E12168" t="s">
        <v>406</v>
      </c>
      <c r="F12168">
        <v>1</v>
      </c>
    </row>
    <row r="12169" spans="1:6" x14ac:dyDescent="0.35">
      <c r="A12169" t="s">
        <v>12248</v>
      </c>
      <c r="B12169">
        <v>2018</v>
      </c>
      <c r="C12169" t="s">
        <v>56</v>
      </c>
      <c r="D12169" t="s">
        <v>441</v>
      </c>
      <c r="E12169" t="s">
        <v>406</v>
      </c>
      <c r="F12169">
        <v>1</v>
      </c>
    </row>
    <row r="12170" spans="1:6" x14ac:dyDescent="0.35">
      <c r="A12170" t="s">
        <v>12249</v>
      </c>
      <c r="B12170">
        <v>2018</v>
      </c>
      <c r="C12170" t="s">
        <v>56</v>
      </c>
      <c r="D12170" t="s">
        <v>73</v>
      </c>
      <c r="E12170" t="s">
        <v>74</v>
      </c>
      <c r="F12170">
        <v>1</v>
      </c>
    </row>
    <row r="12171" spans="1:6" x14ac:dyDescent="0.35">
      <c r="A12171" t="s">
        <v>12250</v>
      </c>
      <c r="B12171">
        <v>2018</v>
      </c>
      <c r="C12171" t="s">
        <v>54</v>
      </c>
      <c r="D12171" t="s">
        <v>73</v>
      </c>
      <c r="E12171" t="s">
        <v>74</v>
      </c>
      <c r="F12171">
        <v>1</v>
      </c>
    </row>
    <row r="12172" spans="1:6" x14ac:dyDescent="0.35">
      <c r="A12172" t="s">
        <v>12251</v>
      </c>
      <c r="B12172">
        <v>2018</v>
      </c>
      <c r="C12172" t="s">
        <v>54</v>
      </c>
      <c r="D12172" t="s">
        <v>117</v>
      </c>
      <c r="E12172" t="s">
        <v>74</v>
      </c>
      <c r="F12172">
        <v>0</v>
      </c>
    </row>
    <row r="12173" spans="1:6" x14ac:dyDescent="0.35">
      <c r="A12173" t="s">
        <v>12252</v>
      </c>
      <c r="B12173">
        <v>2018</v>
      </c>
      <c r="C12173" t="s">
        <v>56</v>
      </c>
      <c r="D12173" t="s">
        <v>441</v>
      </c>
      <c r="E12173" t="s">
        <v>76</v>
      </c>
      <c r="F12173">
        <v>1</v>
      </c>
    </row>
    <row r="12174" spans="1:6" x14ac:dyDescent="0.35">
      <c r="A12174" t="s">
        <v>12253</v>
      </c>
      <c r="B12174">
        <v>2018</v>
      </c>
      <c r="C12174" t="s">
        <v>56</v>
      </c>
      <c r="D12174" t="s">
        <v>441</v>
      </c>
      <c r="E12174" t="s">
        <v>76</v>
      </c>
      <c r="F12174">
        <v>1</v>
      </c>
    </row>
    <row r="12175" spans="1:6" x14ac:dyDescent="0.35">
      <c r="A12175" t="s">
        <v>12254</v>
      </c>
      <c r="B12175">
        <v>2018</v>
      </c>
      <c r="C12175" t="s">
        <v>54</v>
      </c>
      <c r="D12175" t="s">
        <v>73</v>
      </c>
      <c r="E12175" t="s">
        <v>76</v>
      </c>
      <c r="F12175">
        <v>1</v>
      </c>
    </row>
    <row r="12176" spans="1:6" x14ac:dyDescent="0.35">
      <c r="A12176" t="s">
        <v>12255</v>
      </c>
      <c r="B12176">
        <v>2018</v>
      </c>
      <c r="C12176" t="s">
        <v>56</v>
      </c>
      <c r="D12176" t="s">
        <v>73</v>
      </c>
      <c r="E12176" t="s">
        <v>76</v>
      </c>
      <c r="F12176">
        <v>1</v>
      </c>
    </row>
    <row r="12177" spans="1:6" x14ac:dyDescent="0.35">
      <c r="A12177" t="s">
        <v>12256</v>
      </c>
      <c r="B12177">
        <v>2018</v>
      </c>
      <c r="C12177" t="s">
        <v>56</v>
      </c>
      <c r="D12177" t="s">
        <v>117</v>
      </c>
      <c r="E12177" t="s">
        <v>76</v>
      </c>
      <c r="F12177">
        <v>1</v>
      </c>
    </row>
    <row r="12178" spans="1:6" x14ac:dyDescent="0.35">
      <c r="A12178" t="s">
        <v>12257</v>
      </c>
      <c r="B12178">
        <v>2018</v>
      </c>
      <c r="C12178" t="s">
        <v>56</v>
      </c>
      <c r="D12178" t="s">
        <v>73</v>
      </c>
      <c r="E12178" t="s">
        <v>406</v>
      </c>
      <c r="F12178">
        <v>1</v>
      </c>
    </row>
    <row r="12179" spans="1:6" x14ac:dyDescent="0.35">
      <c r="A12179" t="s">
        <v>12258</v>
      </c>
      <c r="B12179">
        <v>2018</v>
      </c>
      <c r="C12179" t="s">
        <v>56</v>
      </c>
      <c r="D12179" t="s">
        <v>73</v>
      </c>
      <c r="E12179" t="s">
        <v>406</v>
      </c>
      <c r="F12179">
        <v>1</v>
      </c>
    </row>
    <row r="12180" spans="1:6" x14ac:dyDescent="0.35">
      <c r="A12180" t="s">
        <v>12259</v>
      </c>
      <c r="B12180">
        <v>2018</v>
      </c>
      <c r="C12180" t="s">
        <v>56</v>
      </c>
      <c r="D12180" t="s">
        <v>73</v>
      </c>
      <c r="E12180" t="s">
        <v>406</v>
      </c>
      <c r="F12180">
        <v>1</v>
      </c>
    </row>
    <row r="12181" spans="1:6" x14ac:dyDescent="0.35">
      <c r="A12181" t="s">
        <v>12260</v>
      </c>
      <c r="B12181">
        <v>2018</v>
      </c>
      <c r="C12181" t="s">
        <v>56</v>
      </c>
      <c r="D12181" t="s">
        <v>441</v>
      </c>
      <c r="E12181" t="s">
        <v>406</v>
      </c>
      <c r="F12181">
        <v>1</v>
      </c>
    </row>
    <row r="12182" spans="1:6" x14ac:dyDescent="0.35">
      <c r="A12182" t="s">
        <v>12261</v>
      </c>
      <c r="B12182">
        <v>2018</v>
      </c>
      <c r="C12182" t="s">
        <v>56</v>
      </c>
      <c r="D12182" t="s">
        <v>441</v>
      </c>
      <c r="E12182" t="s">
        <v>406</v>
      </c>
      <c r="F12182">
        <v>1</v>
      </c>
    </row>
    <row r="12183" spans="1:6" x14ac:dyDescent="0.35">
      <c r="A12183" t="s">
        <v>12262</v>
      </c>
      <c r="B12183">
        <v>2018</v>
      </c>
      <c r="C12183" t="s">
        <v>56</v>
      </c>
      <c r="D12183" t="s">
        <v>441</v>
      </c>
      <c r="E12183" t="s">
        <v>406</v>
      </c>
      <c r="F12183">
        <v>1</v>
      </c>
    </row>
    <row r="12184" spans="1:6" x14ac:dyDescent="0.35">
      <c r="A12184" t="s">
        <v>12263</v>
      </c>
      <c r="B12184">
        <v>2018</v>
      </c>
      <c r="C12184" t="s">
        <v>56</v>
      </c>
      <c r="D12184" t="s">
        <v>441</v>
      </c>
      <c r="E12184" t="s">
        <v>406</v>
      </c>
      <c r="F12184">
        <v>1</v>
      </c>
    </row>
    <row r="12185" spans="1:6" x14ac:dyDescent="0.35">
      <c r="A12185" t="s">
        <v>12264</v>
      </c>
      <c r="B12185">
        <v>2018</v>
      </c>
      <c r="C12185" t="s">
        <v>55</v>
      </c>
      <c r="D12185" t="s">
        <v>73</v>
      </c>
      <c r="E12185" t="s">
        <v>406</v>
      </c>
      <c r="F12185">
        <v>1</v>
      </c>
    </row>
    <row r="12186" spans="1:6" x14ac:dyDescent="0.35">
      <c r="A12186" t="s">
        <v>12265</v>
      </c>
      <c r="B12186">
        <v>2018</v>
      </c>
      <c r="C12186" t="s">
        <v>55</v>
      </c>
      <c r="D12186" t="s">
        <v>73</v>
      </c>
      <c r="E12186" t="s">
        <v>406</v>
      </c>
      <c r="F12186">
        <v>1</v>
      </c>
    </row>
    <row r="12187" spans="1:6" x14ac:dyDescent="0.35">
      <c r="A12187" t="s">
        <v>12266</v>
      </c>
      <c r="B12187">
        <v>2018</v>
      </c>
      <c r="C12187" t="s">
        <v>55</v>
      </c>
      <c r="D12187" t="s">
        <v>73</v>
      </c>
      <c r="E12187" t="s">
        <v>406</v>
      </c>
      <c r="F12187">
        <v>1</v>
      </c>
    </row>
    <row r="12188" spans="1:6" x14ac:dyDescent="0.35">
      <c r="A12188" t="s">
        <v>12267</v>
      </c>
      <c r="B12188">
        <v>2018</v>
      </c>
      <c r="C12188" t="s">
        <v>55</v>
      </c>
      <c r="D12188" t="s">
        <v>441</v>
      </c>
      <c r="E12188" t="s">
        <v>406</v>
      </c>
      <c r="F12188">
        <v>1</v>
      </c>
    </row>
    <row r="12189" spans="1:6" x14ac:dyDescent="0.35">
      <c r="A12189" t="s">
        <v>12268</v>
      </c>
      <c r="B12189">
        <v>2018</v>
      </c>
      <c r="C12189" t="s">
        <v>54</v>
      </c>
      <c r="D12189" t="s">
        <v>73</v>
      </c>
      <c r="E12189" t="s">
        <v>406</v>
      </c>
      <c r="F12189">
        <v>1</v>
      </c>
    </row>
    <row r="12190" spans="1:6" x14ac:dyDescent="0.35">
      <c r="A12190" t="s">
        <v>12269</v>
      </c>
      <c r="B12190">
        <v>2018</v>
      </c>
      <c r="C12190" t="s">
        <v>56</v>
      </c>
      <c r="D12190" t="s">
        <v>73</v>
      </c>
      <c r="E12190" t="s">
        <v>406</v>
      </c>
      <c r="F12190">
        <v>1</v>
      </c>
    </row>
    <row r="12191" spans="1:6" x14ac:dyDescent="0.35">
      <c r="A12191" t="s">
        <v>12270</v>
      </c>
      <c r="B12191">
        <v>2018</v>
      </c>
      <c r="C12191" t="s">
        <v>56</v>
      </c>
      <c r="D12191" t="s">
        <v>73</v>
      </c>
      <c r="E12191" t="s">
        <v>406</v>
      </c>
      <c r="F12191">
        <v>1</v>
      </c>
    </row>
    <row r="12192" spans="1:6" x14ac:dyDescent="0.35">
      <c r="A12192" t="s">
        <v>12271</v>
      </c>
      <c r="B12192">
        <v>2018</v>
      </c>
      <c r="C12192" t="s">
        <v>56</v>
      </c>
      <c r="D12192" t="s">
        <v>73</v>
      </c>
      <c r="E12192" t="s">
        <v>406</v>
      </c>
      <c r="F12192">
        <v>1</v>
      </c>
    </row>
    <row r="12193" spans="1:6" x14ac:dyDescent="0.35">
      <c r="A12193" t="s">
        <v>12272</v>
      </c>
      <c r="B12193">
        <v>2018</v>
      </c>
      <c r="C12193" t="s">
        <v>56</v>
      </c>
      <c r="D12193" t="s">
        <v>73</v>
      </c>
      <c r="E12193" t="s">
        <v>406</v>
      </c>
      <c r="F12193">
        <v>1</v>
      </c>
    </row>
    <row r="12194" spans="1:6" x14ac:dyDescent="0.35">
      <c r="A12194" t="s">
        <v>12273</v>
      </c>
      <c r="B12194">
        <v>2018</v>
      </c>
      <c r="C12194" t="s">
        <v>56</v>
      </c>
      <c r="D12194" t="s">
        <v>73</v>
      </c>
      <c r="E12194" t="s">
        <v>406</v>
      </c>
      <c r="F12194">
        <v>1</v>
      </c>
    </row>
    <row r="12195" spans="1:6" x14ac:dyDescent="0.35">
      <c r="A12195" t="s">
        <v>12274</v>
      </c>
      <c r="B12195">
        <v>2018</v>
      </c>
      <c r="C12195" t="s">
        <v>56</v>
      </c>
      <c r="D12195" t="s">
        <v>441</v>
      </c>
      <c r="E12195" t="s">
        <v>406</v>
      </c>
      <c r="F12195">
        <v>1</v>
      </c>
    </row>
    <row r="12196" spans="1:6" x14ac:dyDescent="0.35">
      <c r="A12196" t="s">
        <v>12275</v>
      </c>
      <c r="B12196">
        <v>2019</v>
      </c>
      <c r="C12196" t="s">
        <v>54</v>
      </c>
      <c r="D12196" t="s">
        <v>73</v>
      </c>
      <c r="E12196" t="s">
        <v>406</v>
      </c>
      <c r="F12196">
        <v>1</v>
      </c>
    </row>
    <row r="12197" spans="1:6" x14ac:dyDescent="0.35">
      <c r="A12197" t="s">
        <v>12276</v>
      </c>
      <c r="B12197">
        <v>2019</v>
      </c>
      <c r="C12197" t="s">
        <v>56</v>
      </c>
      <c r="D12197" t="s">
        <v>441</v>
      </c>
      <c r="E12197" t="s">
        <v>74</v>
      </c>
      <c r="F12197">
        <v>1</v>
      </c>
    </row>
    <row r="12198" spans="1:6" x14ac:dyDescent="0.35">
      <c r="A12198" t="s">
        <v>12277</v>
      </c>
      <c r="B12198">
        <v>2019</v>
      </c>
      <c r="C12198" t="s">
        <v>56</v>
      </c>
      <c r="D12198" t="s">
        <v>441</v>
      </c>
      <c r="E12198" t="s">
        <v>74</v>
      </c>
      <c r="F12198">
        <v>1</v>
      </c>
    </row>
    <row r="12199" spans="1:6" x14ac:dyDescent="0.35">
      <c r="A12199" t="s">
        <v>12278</v>
      </c>
      <c r="B12199">
        <v>2019</v>
      </c>
      <c r="C12199" t="s">
        <v>56</v>
      </c>
      <c r="D12199" t="s">
        <v>117</v>
      </c>
      <c r="E12199" t="s">
        <v>74</v>
      </c>
      <c r="F12199">
        <v>1</v>
      </c>
    </row>
    <row r="12200" spans="1:6" x14ac:dyDescent="0.35">
      <c r="A12200" t="s">
        <v>12279</v>
      </c>
      <c r="B12200">
        <v>2019</v>
      </c>
      <c r="C12200" t="s">
        <v>56</v>
      </c>
      <c r="D12200" t="s">
        <v>441</v>
      </c>
      <c r="E12200" t="s">
        <v>74</v>
      </c>
      <c r="F12200">
        <v>1</v>
      </c>
    </row>
    <row r="12201" spans="1:6" x14ac:dyDescent="0.35">
      <c r="A12201" t="s">
        <v>12280</v>
      </c>
      <c r="B12201">
        <v>2019</v>
      </c>
      <c r="C12201" t="s">
        <v>56</v>
      </c>
      <c r="D12201" t="s">
        <v>117</v>
      </c>
      <c r="E12201" t="s">
        <v>74</v>
      </c>
      <c r="F12201">
        <v>1</v>
      </c>
    </row>
    <row r="12202" spans="1:6" x14ac:dyDescent="0.35">
      <c r="A12202" t="s">
        <v>12281</v>
      </c>
      <c r="B12202">
        <v>2019</v>
      </c>
      <c r="C12202" t="s">
        <v>56</v>
      </c>
      <c r="D12202" t="s">
        <v>441</v>
      </c>
      <c r="E12202" t="s">
        <v>74</v>
      </c>
      <c r="F12202">
        <v>1</v>
      </c>
    </row>
    <row r="12203" spans="1:6" x14ac:dyDescent="0.35">
      <c r="A12203" t="s">
        <v>12282</v>
      </c>
      <c r="B12203">
        <v>2019</v>
      </c>
      <c r="C12203" t="s">
        <v>56</v>
      </c>
      <c r="D12203" t="s">
        <v>441</v>
      </c>
      <c r="E12203" t="s">
        <v>74</v>
      </c>
      <c r="F12203">
        <v>1</v>
      </c>
    </row>
    <row r="12204" spans="1:6" x14ac:dyDescent="0.35">
      <c r="A12204" t="s">
        <v>12283</v>
      </c>
      <c r="B12204">
        <v>2019</v>
      </c>
      <c r="C12204" t="s">
        <v>55</v>
      </c>
      <c r="D12204" t="s">
        <v>73</v>
      </c>
      <c r="E12204" t="s">
        <v>74</v>
      </c>
      <c r="F12204">
        <v>1</v>
      </c>
    </row>
    <row r="12205" spans="1:6" x14ac:dyDescent="0.35">
      <c r="A12205" t="s">
        <v>12284</v>
      </c>
      <c r="B12205">
        <v>2019</v>
      </c>
      <c r="C12205" t="s">
        <v>55</v>
      </c>
      <c r="D12205" t="s">
        <v>73</v>
      </c>
      <c r="E12205" t="s">
        <v>74</v>
      </c>
      <c r="F12205">
        <v>1</v>
      </c>
    </row>
    <row r="12206" spans="1:6" x14ac:dyDescent="0.35">
      <c r="A12206" t="s">
        <v>12285</v>
      </c>
      <c r="B12206">
        <v>2019</v>
      </c>
      <c r="C12206" t="s">
        <v>55</v>
      </c>
      <c r="D12206" t="s">
        <v>73</v>
      </c>
      <c r="E12206" t="s">
        <v>74</v>
      </c>
      <c r="F12206">
        <v>1</v>
      </c>
    </row>
    <row r="12207" spans="1:6" x14ac:dyDescent="0.35">
      <c r="A12207" t="s">
        <v>12286</v>
      </c>
      <c r="B12207">
        <v>2019</v>
      </c>
      <c r="C12207" t="s">
        <v>54</v>
      </c>
      <c r="D12207" t="s">
        <v>73</v>
      </c>
      <c r="E12207" t="s">
        <v>406</v>
      </c>
      <c r="F12207">
        <v>1</v>
      </c>
    </row>
    <row r="12208" spans="1:6" x14ac:dyDescent="0.35">
      <c r="A12208" t="s">
        <v>12287</v>
      </c>
      <c r="B12208">
        <v>2019</v>
      </c>
      <c r="C12208" t="s">
        <v>56</v>
      </c>
      <c r="D12208" t="s">
        <v>441</v>
      </c>
      <c r="E12208" t="s">
        <v>74</v>
      </c>
      <c r="F12208">
        <v>1</v>
      </c>
    </row>
    <row r="12209" spans="1:6" x14ac:dyDescent="0.35">
      <c r="A12209" t="s">
        <v>12288</v>
      </c>
      <c r="B12209">
        <v>2019</v>
      </c>
      <c r="C12209" t="s">
        <v>56</v>
      </c>
      <c r="D12209" t="s">
        <v>441</v>
      </c>
      <c r="E12209" t="s">
        <v>74</v>
      </c>
      <c r="F12209">
        <v>1</v>
      </c>
    </row>
    <row r="12210" spans="1:6" x14ac:dyDescent="0.35">
      <c r="A12210" t="s">
        <v>12289</v>
      </c>
      <c r="B12210">
        <v>2019</v>
      </c>
      <c r="C12210" t="s">
        <v>56</v>
      </c>
      <c r="D12210" t="s">
        <v>441</v>
      </c>
      <c r="E12210" t="s">
        <v>74</v>
      </c>
      <c r="F12210">
        <v>1</v>
      </c>
    </row>
    <row r="12211" spans="1:6" x14ac:dyDescent="0.35">
      <c r="A12211" t="s">
        <v>12290</v>
      </c>
      <c r="B12211">
        <v>2019</v>
      </c>
      <c r="C12211" t="s">
        <v>55</v>
      </c>
      <c r="D12211" t="s">
        <v>73</v>
      </c>
      <c r="E12211" t="s">
        <v>406</v>
      </c>
      <c r="F12211">
        <v>1</v>
      </c>
    </row>
    <row r="12212" spans="1:6" x14ac:dyDescent="0.35">
      <c r="A12212" t="s">
        <v>12291</v>
      </c>
      <c r="B12212">
        <v>2019</v>
      </c>
      <c r="C12212" t="s">
        <v>56</v>
      </c>
      <c r="D12212" t="s">
        <v>73</v>
      </c>
      <c r="E12212" t="s">
        <v>74</v>
      </c>
      <c r="F12212">
        <v>1</v>
      </c>
    </row>
    <row r="12213" spans="1:6" x14ac:dyDescent="0.35">
      <c r="A12213" t="s">
        <v>12292</v>
      </c>
      <c r="B12213">
        <v>2019</v>
      </c>
      <c r="C12213" t="s">
        <v>56</v>
      </c>
      <c r="D12213" t="s">
        <v>73</v>
      </c>
      <c r="E12213" t="s">
        <v>74</v>
      </c>
      <c r="F12213">
        <v>1</v>
      </c>
    </row>
    <row r="12214" spans="1:6" x14ac:dyDescent="0.35">
      <c r="A12214" t="s">
        <v>12293</v>
      </c>
      <c r="B12214">
        <v>2019</v>
      </c>
      <c r="C12214" t="s">
        <v>56</v>
      </c>
      <c r="D12214" t="s">
        <v>73</v>
      </c>
      <c r="E12214" t="s">
        <v>74</v>
      </c>
      <c r="F12214">
        <v>1</v>
      </c>
    </row>
    <row r="12215" spans="1:6" x14ac:dyDescent="0.35">
      <c r="A12215" t="s">
        <v>12294</v>
      </c>
      <c r="B12215">
        <v>2019</v>
      </c>
      <c r="C12215" t="s">
        <v>56</v>
      </c>
      <c r="D12215" t="s">
        <v>73</v>
      </c>
      <c r="E12215" t="s">
        <v>74</v>
      </c>
      <c r="F12215">
        <v>1</v>
      </c>
    </row>
    <row r="12216" spans="1:6" x14ac:dyDescent="0.35">
      <c r="A12216" t="s">
        <v>12295</v>
      </c>
      <c r="B12216">
        <v>2019</v>
      </c>
      <c r="C12216" t="s">
        <v>56</v>
      </c>
      <c r="D12216" t="s">
        <v>441</v>
      </c>
      <c r="E12216" t="s">
        <v>74</v>
      </c>
      <c r="F12216">
        <v>1</v>
      </c>
    </row>
    <row r="12217" spans="1:6" x14ac:dyDescent="0.35">
      <c r="A12217" t="s">
        <v>12296</v>
      </c>
      <c r="B12217">
        <v>2019</v>
      </c>
      <c r="C12217" t="s">
        <v>56</v>
      </c>
      <c r="D12217" t="s">
        <v>73</v>
      </c>
      <c r="E12217" t="s">
        <v>74</v>
      </c>
      <c r="F12217">
        <v>1</v>
      </c>
    </row>
    <row r="12218" spans="1:6" x14ac:dyDescent="0.35">
      <c r="A12218" t="s">
        <v>12297</v>
      </c>
      <c r="B12218">
        <v>2019</v>
      </c>
      <c r="C12218" t="s">
        <v>56</v>
      </c>
      <c r="D12218" t="s">
        <v>73</v>
      </c>
      <c r="E12218" t="s">
        <v>74</v>
      </c>
      <c r="F12218">
        <v>1</v>
      </c>
    </row>
    <row r="12219" spans="1:6" x14ac:dyDescent="0.35">
      <c r="A12219" t="s">
        <v>12298</v>
      </c>
      <c r="B12219">
        <v>2019</v>
      </c>
      <c r="C12219" t="s">
        <v>55</v>
      </c>
      <c r="D12219" t="s">
        <v>73</v>
      </c>
      <c r="E12219" t="s">
        <v>74</v>
      </c>
      <c r="F12219">
        <v>1</v>
      </c>
    </row>
    <row r="12220" spans="1:6" x14ac:dyDescent="0.35">
      <c r="A12220" t="s">
        <v>12299</v>
      </c>
      <c r="B12220">
        <v>2019</v>
      </c>
      <c r="C12220" t="s">
        <v>56</v>
      </c>
      <c r="D12220" t="s">
        <v>441</v>
      </c>
      <c r="E12220" t="s">
        <v>74</v>
      </c>
      <c r="F12220">
        <v>1</v>
      </c>
    </row>
    <row r="12221" spans="1:6" x14ac:dyDescent="0.35">
      <c r="A12221" t="s">
        <v>12300</v>
      </c>
      <c r="B12221">
        <v>2019</v>
      </c>
      <c r="C12221" t="s">
        <v>56</v>
      </c>
      <c r="D12221" t="s">
        <v>441</v>
      </c>
      <c r="E12221" t="s">
        <v>74</v>
      </c>
      <c r="F12221">
        <v>1</v>
      </c>
    </row>
    <row r="12222" spans="1:6" x14ac:dyDescent="0.35">
      <c r="A12222" t="s">
        <v>12301</v>
      </c>
      <c r="B12222">
        <v>2019</v>
      </c>
      <c r="C12222" t="s">
        <v>55</v>
      </c>
      <c r="D12222" t="s">
        <v>441</v>
      </c>
      <c r="E12222" t="s">
        <v>74</v>
      </c>
      <c r="F12222">
        <v>1</v>
      </c>
    </row>
    <row r="12223" spans="1:6" x14ac:dyDescent="0.35">
      <c r="A12223" t="s">
        <v>12302</v>
      </c>
      <c r="B12223">
        <v>2019</v>
      </c>
      <c r="C12223" t="s">
        <v>56</v>
      </c>
      <c r="D12223" t="s">
        <v>441</v>
      </c>
      <c r="E12223" t="s">
        <v>74</v>
      </c>
      <c r="F12223">
        <v>1</v>
      </c>
    </row>
    <row r="12224" spans="1:6" x14ac:dyDescent="0.35">
      <c r="A12224" t="s">
        <v>12303</v>
      </c>
      <c r="B12224">
        <v>2019</v>
      </c>
      <c r="C12224" t="s">
        <v>55</v>
      </c>
      <c r="D12224" t="s">
        <v>441</v>
      </c>
      <c r="E12224" t="s">
        <v>74</v>
      </c>
      <c r="F12224">
        <v>1</v>
      </c>
    </row>
    <row r="12225" spans="1:6" x14ac:dyDescent="0.35">
      <c r="A12225" t="s">
        <v>12304</v>
      </c>
      <c r="B12225">
        <v>2019</v>
      </c>
      <c r="C12225" t="s">
        <v>56</v>
      </c>
      <c r="D12225" t="s">
        <v>441</v>
      </c>
      <c r="E12225" t="s">
        <v>74</v>
      </c>
      <c r="F12225">
        <v>1</v>
      </c>
    </row>
    <row r="12226" spans="1:6" x14ac:dyDescent="0.35">
      <c r="A12226" t="s">
        <v>12305</v>
      </c>
      <c r="B12226">
        <v>2019</v>
      </c>
      <c r="C12226" t="s">
        <v>54</v>
      </c>
      <c r="D12226" t="s">
        <v>73</v>
      </c>
      <c r="E12226" t="s">
        <v>484</v>
      </c>
      <c r="F12226">
        <v>1</v>
      </c>
    </row>
    <row r="12227" spans="1:6" x14ac:dyDescent="0.35">
      <c r="A12227" t="s">
        <v>12306</v>
      </c>
      <c r="B12227">
        <v>2019</v>
      </c>
      <c r="C12227" t="s">
        <v>56</v>
      </c>
      <c r="D12227" t="s">
        <v>73</v>
      </c>
      <c r="E12227" t="s">
        <v>484</v>
      </c>
      <c r="F12227">
        <v>1</v>
      </c>
    </row>
    <row r="12228" spans="1:6" x14ac:dyDescent="0.35">
      <c r="A12228" t="s">
        <v>12307</v>
      </c>
      <c r="B12228">
        <v>2019</v>
      </c>
      <c r="C12228" t="s">
        <v>56</v>
      </c>
      <c r="D12228" t="s">
        <v>73</v>
      </c>
      <c r="E12228" t="s">
        <v>484</v>
      </c>
      <c r="F12228">
        <v>1</v>
      </c>
    </row>
    <row r="12229" spans="1:6" x14ac:dyDescent="0.35">
      <c r="A12229" t="s">
        <v>12308</v>
      </c>
      <c r="B12229">
        <v>2019</v>
      </c>
      <c r="C12229" t="s">
        <v>55</v>
      </c>
      <c r="D12229" t="s">
        <v>73</v>
      </c>
      <c r="E12229" t="s">
        <v>484</v>
      </c>
      <c r="F12229">
        <v>1</v>
      </c>
    </row>
    <row r="12230" spans="1:6" x14ac:dyDescent="0.35">
      <c r="A12230" t="s">
        <v>12309</v>
      </c>
      <c r="B12230">
        <v>2019</v>
      </c>
      <c r="C12230" t="s">
        <v>56</v>
      </c>
      <c r="D12230" t="s">
        <v>441</v>
      </c>
      <c r="E12230" t="s">
        <v>484</v>
      </c>
      <c r="F12230">
        <v>1</v>
      </c>
    </row>
    <row r="12231" spans="1:6" x14ac:dyDescent="0.35">
      <c r="A12231" t="s">
        <v>12310</v>
      </c>
      <c r="B12231">
        <v>2019</v>
      </c>
      <c r="C12231" t="s">
        <v>55</v>
      </c>
      <c r="D12231" t="s">
        <v>441</v>
      </c>
      <c r="E12231" t="s">
        <v>484</v>
      </c>
      <c r="F12231">
        <v>1</v>
      </c>
    </row>
    <row r="12232" spans="1:6" x14ac:dyDescent="0.35">
      <c r="A12232" t="s">
        <v>12311</v>
      </c>
      <c r="B12232">
        <v>2019</v>
      </c>
      <c r="C12232" t="s">
        <v>56</v>
      </c>
      <c r="D12232" t="s">
        <v>73</v>
      </c>
      <c r="E12232" t="s">
        <v>484</v>
      </c>
      <c r="F12232">
        <v>1</v>
      </c>
    </row>
    <row r="12233" spans="1:6" x14ac:dyDescent="0.35">
      <c r="A12233" t="s">
        <v>12312</v>
      </c>
      <c r="B12233">
        <v>2019</v>
      </c>
      <c r="C12233" t="s">
        <v>56</v>
      </c>
      <c r="D12233" t="s">
        <v>73</v>
      </c>
      <c r="E12233" t="s">
        <v>484</v>
      </c>
      <c r="F12233">
        <v>1</v>
      </c>
    </row>
    <row r="12234" spans="1:6" x14ac:dyDescent="0.35">
      <c r="A12234" t="s">
        <v>12313</v>
      </c>
      <c r="B12234">
        <v>2019</v>
      </c>
      <c r="C12234" t="s">
        <v>54</v>
      </c>
      <c r="D12234" t="s">
        <v>73</v>
      </c>
      <c r="E12234" t="s">
        <v>484</v>
      </c>
      <c r="F12234">
        <v>1</v>
      </c>
    </row>
    <row r="12235" spans="1:6" x14ac:dyDescent="0.35">
      <c r="A12235" t="s">
        <v>12314</v>
      </c>
      <c r="B12235">
        <v>2019</v>
      </c>
      <c r="C12235" t="s">
        <v>54</v>
      </c>
      <c r="D12235" t="s">
        <v>73</v>
      </c>
      <c r="E12235" t="s">
        <v>484</v>
      </c>
      <c r="F12235">
        <v>1</v>
      </c>
    </row>
    <row r="12236" spans="1:6" x14ac:dyDescent="0.35">
      <c r="A12236" t="s">
        <v>12315</v>
      </c>
      <c r="B12236">
        <v>2019</v>
      </c>
      <c r="C12236" t="s">
        <v>54</v>
      </c>
      <c r="D12236" t="s">
        <v>117</v>
      </c>
      <c r="E12236" t="s">
        <v>484</v>
      </c>
      <c r="F12236">
        <v>0</v>
      </c>
    </row>
    <row r="12237" spans="1:6" x14ac:dyDescent="0.35">
      <c r="A12237" t="s">
        <v>12316</v>
      </c>
      <c r="B12237">
        <v>2019</v>
      </c>
      <c r="C12237" t="s">
        <v>55</v>
      </c>
      <c r="D12237" t="s">
        <v>73</v>
      </c>
      <c r="E12237" t="s">
        <v>484</v>
      </c>
      <c r="F12237">
        <v>1</v>
      </c>
    </row>
    <row r="12238" spans="1:6" x14ac:dyDescent="0.35">
      <c r="A12238" t="s">
        <v>12317</v>
      </c>
      <c r="B12238">
        <v>2019</v>
      </c>
      <c r="C12238" t="s">
        <v>56</v>
      </c>
      <c r="D12238" t="s">
        <v>73</v>
      </c>
      <c r="E12238" t="s">
        <v>484</v>
      </c>
      <c r="F12238">
        <v>1</v>
      </c>
    </row>
    <row r="12239" spans="1:6" x14ac:dyDescent="0.35">
      <c r="A12239" t="s">
        <v>12318</v>
      </c>
      <c r="B12239">
        <v>2019</v>
      </c>
      <c r="C12239" t="s">
        <v>55</v>
      </c>
      <c r="D12239" t="s">
        <v>73</v>
      </c>
      <c r="E12239" t="s">
        <v>484</v>
      </c>
      <c r="F12239">
        <v>1</v>
      </c>
    </row>
    <row r="12240" spans="1:6" x14ac:dyDescent="0.35">
      <c r="A12240" t="s">
        <v>12319</v>
      </c>
      <c r="B12240">
        <v>2019</v>
      </c>
      <c r="C12240" t="s">
        <v>55</v>
      </c>
      <c r="D12240" t="s">
        <v>117</v>
      </c>
      <c r="E12240" t="s">
        <v>484</v>
      </c>
      <c r="F12240">
        <v>0</v>
      </c>
    </row>
    <row r="12241" spans="1:6" x14ac:dyDescent="0.35">
      <c r="A12241" t="s">
        <v>12320</v>
      </c>
      <c r="B12241">
        <v>2019</v>
      </c>
      <c r="C12241" t="s">
        <v>56</v>
      </c>
      <c r="D12241" t="s">
        <v>73</v>
      </c>
      <c r="E12241" t="s">
        <v>484</v>
      </c>
      <c r="F12241">
        <v>1</v>
      </c>
    </row>
    <row r="12242" spans="1:6" x14ac:dyDescent="0.35">
      <c r="A12242" t="s">
        <v>12321</v>
      </c>
      <c r="B12242">
        <v>2019</v>
      </c>
      <c r="C12242" t="s">
        <v>56</v>
      </c>
      <c r="D12242" t="s">
        <v>73</v>
      </c>
      <c r="E12242" t="s">
        <v>484</v>
      </c>
      <c r="F12242">
        <v>1</v>
      </c>
    </row>
    <row r="12243" spans="1:6" x14ac:dyDescent="0.35">
      <c r="A12243" t="s">
        <v>12322</v>
      </c>
      <c r="B12243">
        <v>2019</v>
      </c>
      <c r="C12243" t="s">
        <v>56</v>
      </c>
      <c r="D12243" t="s">
        <v>73</v>
      </c>
      <c r="E12243" t="s">
        <v>484</v>
      </c>
      <c r="F12243">
        <v>1</v>
      </c>
    </row>
    <row r="12244" spans="1:6" x14ac:dyDescent="0.35">
      <c r="A12244" t="s">
        <v>12323</v>
      </c>
      <c r="B12244">
        <v>2019</v>
      </c>
      <c r="C12244" t="s">
        <v>56</v>
      </c>
      <c r="D12244" t="s">
        <v>73</v>
      </c>
      <c r="E12244" t="s">
        <v>484</v>
      </c>
      <c r="F12244">
        <v>1</v>
      </c>
    </row>
    <row r="12245" spans="1:6" x14ac:dyDescent="0.35">
      <c r="A12245" t="s">
        <v>12324</v>
      </c>
      <c r="B12245">
        <v>2019</v>
      </c>
      <c r="C12245" t="s">
        <v>54</v>
      </c>
      <c r="D12245" t="s">
        <v>73</v>
      </c>
      <c r="E12245" t="s">
        <v>484</v>
      </c>
      <c r="F12245">
        <v>1</v>
      </c>
    </row>
    <row r="12246" spans="1:6" x14ac:dyDescent="0.35">
      <c r="A12246" t="s">
        <v>12325</v>
      </c>
      <c r="B12246">
        <v>2019</v>
      </c>
      <c r="C12246" t="s">
        <v>54</v>
      </c>
      <c r="D12246" t="s">
        <v>73</v>
      </c>
      <c r="E12246" t="s">
        <v>484</v>
      </c>
      <c r="F12246">
        <v>1</v>
      </c>
    </row>
    <row r="12247" spans="1:6" x14ac:dyDescent="0.35">
      <c r="A12247" t="s">
        <v>12326</v>
      </c>
      <c r="B12247">
        <v>2019</v>
      </c>
      <c r="C12247" t="s">
        <v>55</v>
      </c>
      <c r="D12247" t="s">
        <v>73</v>
      </c>
      <c r="E12247" t="s">
        <v>484</v>
      </c>
      <c r="F12247">
        <v>1</v>
      </c>
    </row>
    <row r="12248" spans="1:6" x14ac:dyDescent="0.35">
      <c r="A12248" t="s">
        <v>12327</v>
      </c>
      <c r="B12248">
        <v>2019</v>
      </c>
      <c r="C12248" t="s">
        <v>56</v>
      </c>
      <c r="D12248" t="s">
        <v>73</v>
      </c>
      <c r="E12248" t="s">
        <v>74</v>
      </c>
      <c r="F12248">
        <v>1</v>
      </c>
    </row>
    <row r="12249" spans="1:6" x14ac:dyDescent="0.35">
      <c r="A12249" t="s">
        <v>12328</v>
      </c>
      <c r="B12249">
        <v>2019</v>
      </c>
      <c r="C12249" t="s">
        <v>56</v>
      </c>
      <c r="D12249" t="s">
        <v>117</v>
      </c>
      <c r="E12249" t="s">
        <v>74</v>
      </c>
      <c r="F12249">
        <v>1</v>
      </c>
    </row>
    <row r="12250" spans="1:6" x14ac:dyDescent="0.35">
      <c r="A12250" t="s">
        <v>12329</v>
      </c>
      <c r="B12250">
        <v>2019</v>
      </c>
      <c r="C12250" t="s">
        <v>56</v>
      </c>
      <c r="D12250" t="s">
        <v>117</v>
      </c>
      <c r="E12250" t="s">
        <v>74</v>
      </c>
      <c r="F12250">
        <v>1</v>
      </c>
    </row>
    <row r="12251" spans="1:6" x14ac:dyDescent="0.35">
      <c r="A12251" t="s">
        <v>12330</v>
      </c>
      <c r="B12251">
        <v>2019</v>
      </c>
      <c r="C12251" t="s">
        <v>56</v>
      </c>
      <c r="D12251" t="s">
        <v>441</v>
      </c>
      <c r="E12251" t="s">
        <v>74</v>
      </c>
      <c r="F12251">
        <v>1</v>
      </c>
    </row>
    <row r="12252" spans="1:6" x14ac:dyDescent="0.35">
      <c r="A12252" t="s">
        <v>12331</v>
      </c>
      <c r="B12252">
        <v>2019</v>
      </c>
      <c r="C12252" t="s">
        <v>56</v>
      </c>
      <c r="D12252" t="s">
        <v>441</v>
      </c>
      <c r="E12252" t="s">
        <v>74</v>
      </c>
      <c r="F12252">
        <v>1</v>
      </c>
    </row>
    <row r="12253" spans="1:6" x14ac:dyDescent="0.35">
      <c r="A12253" t="s">
        <v>12332</v>
      </c>
      <c r="B12253">
        <v>2019</v>
      </c>
      <c r="C12253" t="s">
        <v>56</v>
      </c>
      <c r="D12253" t="s">
        <v>441</v>
      </c>
      <c r="E12253" t="s">
        <v>74</v>
      </c>
      <c r="F12253">
        <v>1</v>
      </c>
    </row>
    <row r="12254" spans="1:6" x14ac:dyDescent="0.35">
      <c r="A12254" t="s">
        <v>12333</v>
      </c>
      <c r="B12254">
        <v>2019</v>
      </c>
      <c r="C12254" t="s">
        <v>56</v>
      </c>
      <c r="D12254" t="s">
        <v>441</v>
      </c>
      <c r="E12254" t="s">
        <v>74</v>
      </c>
      <c r="F12254">
        <v>1</v>
      </c>
    </row>
    <row r="12255" spans="1:6" x14ac:dyDescent="0.35">
      <c r="A12255" t="s">
        <v>12334</v>
      </c>
      <c r="B12255">
        <v>2019</v>
      </c>
      <c r="C12255" t="s">
        <v>56</v>
      </c>
      <c r="D12255" t="s">
        <v>441</v>
      </c>
      <c r="E12255" t="s">
        <v>74</v>
      </c>
      <c r="F12255">
        <v>1</v>
      </c>
    </row>
    <row r="12256" spans="1:6" x14ac:dyDescent="0.35">
      <c r="A12256" t="s">
        <v>12335</v>
      </c>
      <c r="B12256">
        <v>2019</v>
      </c>
      <c r="C12256" t="s">
        <v>56</v>
      </c>
      <c r="D12256" t="s">
        <v>117</v>
      </c>
      <c r="E12256" t="s">
        <v>74</v>
      </c>
      <c r="F12256">
        <v>1</v>
      </c>
    </row>
    <row r="12257" spans="1:6" x14ac:dyDescent="0.35">
      <c r="A12257" t="s">
        <v>12336</v>
      </c>
      <c r="B12257">
        <v>2019</v>
      </c>
      <c r="C12257" t="s">
        <v>56</v>
      </c>
      <c r="D12257" t="s">
        <v>117</v>
      </c>
      <c r="E12257" t="s">
        <v>74</v>
      </c>
      <c r="F12257">
        <v>1</v>
      </c>
    </row>
    <row r="12258" spans="1:6" x14ac:dyDescent="0.35">
      <c r="A12258" t="s">
        <v>12337</v>
      </c>
      <c r="B12258">
        <v>2019</v>
      </c>
      <c r="C12258" t="s">
        <v>56</v>
      </c>
      <c r="D12258" t="s">
        <v>441</v>
      </c>
      <c r="E12258" t="s">
        <v>74</v>
      </c>
      <c r="F12258">
        <v>1</v>
      </c>
    </row>
    <row r="12259" spans="1:6" x14ac:dyDescent="0.35">
      <c r="A12259" t="s">
        <v>12338</v>
      </c>
      <c r="B12259">
        <v>2019</v>
      </c>
      <c r="C12259" t="s">
        <v>56</v>
      </c>
      <c r="D12259" t="s">
        <v>441</v>
      </c>
      <c r="E12259" t="s">
        <v>74</v>
      </c>
      <c r="F12259">
        <v>1</v>
      </c>
    </row>
    <row r="12260" spans="1:6" x14ac:dyDescent="0.35">
      <c r="A12260" t="s">
        <v>12339</v>
      </c>
      <c r="B12260">
        <v>2019</v>
      </c>
      <c r="C12260" t="s">
        <v>56</v>
      </c>
      <c r="D12260" t="s">
        <v>441</v>
      </c>
      <c r="E12260" t="s">
        <v>74</v>
      </c>
      <c r="F12260">
        <v>1</v>
      </c>
    </row>
    <row r="12261" spans="1:6" x14ac:dyDescent="0.35">
      <c r="A12261" t="s">
        <v>12340</v>
      </c>
      <c r="B12261">
        <v>2019</v>
      </c>
      <c r="C12261" t="s">
        <v>56</v>
      </c>
      <c r="D12261" t="s">
        <v>117</v>
      </c>
      <c r="E12261" t="s">
        <v>74</v>
      </c>
      <c r="F12261">
        <v>1</v>
      </c>
    </row>
    <row r="12262" spans="1:6" x14ac:dyDescent="0.35">
      <c r="A12262" t="s">
        <v>12341</v>
      </c>
      <c r="B12262">
        <v>2019</v>
      </c>
      <c r="C12262" t="s">
        <v>56</v>
      </c>
      <c r="D12262" t="s">
        <v>73</v>
      </c>
      <c r="E12262" t="s">
        <v>74</v>
      </c>
      <c r="F12262">
        <v>1</v>
      </c>
    </row>
    <row r="12263" spans="1:6" x14ac:dyDescent="0.35">
      <c r="A12263" t="s">
        <v>12342</v>
      </c>
      <c r="B12263">
        <v>2019</v>
      </c>
      <c r="C12263" t="s">
        <v>56</v>
      </c>
      <c r="D12263" t="s">
        <v>441</v>
      </c>
      <c r="E12263" t="s">
        <v>74</v>
      </c>
      <c r="F12263">
        <v>1</v>
      </c>
    </row>
    <row r="12264" spans="1:6" x14ac:dyDescent="0.35">
      <c r="A12264" t="s">
        <v>12343</v>
      </c>
      <c r="B12264">
        <v>2019</v>
      </c>
      <c r="C12264" t="s">
        <v>56</v>
      </c>
      <c r="D12264" t="s">
        <v>73</v>
      </c>
      <c r="E12264" t="s">
        <v>406</v>
      </c>
      <c r="F12264">
        <v>1</v>
      </c>
    </row>
    <row r="12265" spans="1:6" x14ac:dyDescent="0.35">
      <c r="A12265" t="s">
        <v>12344</v>
      </c>
      <c r="B12265">
        <v>2019</v>
      </c>
      <c r="C12265" t="s">
        <v>56</v>
      </c>
      <c r="D12265" t="s">
        <v>441</v>
      </c>
      <c r="E12265" t="s">
        <v>406</v>
      </c>
      <c r="F12265">
        <v>1</v>
      </c>
    </row>
    <row r="12266" spans="1:6" x14ac:dyDescent="0.35">
      <c r="A12266" t="s">
        <v>12345</v>
      </c>
      <c r="B12266">
        <v>2019</v>
      </c>
      <c r="C12266" t="s">
        <v>56</v>
      </c>
      <c r="D12266" t="s">
        <v>73</v>
      </c>
      <c r="E12266" t="s">
        <v>406</v>
      </c>
      <c r="F12266">
        <v>1</v>
      </c>
    </row>
    <row r="12267" spans="1:6" x14ac:dyDescent="0.35">
      <c r="A12267" t="s">
        <v>12346</v>
      </c>
      <c r="B12267">
        <v>2019</v>
      </c>
      <c r="C12267" t="s">
        <v>56</v>
      </c>
      <c r="D12267" t="s">
        <v>73</v>
      </c>
      <c r="E12267" t="s">
        <v>406</v>
      </c>
      <c r="F12267">
        <v>1</v>
      </c>
    </row>
    <row r="12268" spans="1:6" x14ac:dyDescent="0.35">
      <c r="A12268" t="s">
        <v>12347</v>
      </c>
      <c r="B12268">
        <v>2019</v>
      </c>
      <c r="C12268" t="s">
        <v>56</v>
      </c>
      <c r="D12268" t="s">
        <v>73</v>
      </c>
      <c r="E12268" t="s">
        <v>406</v>
      </c>
      <c r="F12268">
        <v>1</v>
      </c>
    </row>
    <row r="12269" spans="1:6" x14ac:dyDescent="0.35">
      <c r="A12269" t="s">
        <v>12348</v>
      </c>
      <c r="B12269">
        <v>2019</v>
      </c>
      <c r="C12269" t="s">
        <v>56</v>
      </c>
      <c r="D12269" t="s">
        <v>73</v>
      </c>
      <c r="E12269" t="s">
        <v>406</v>
      </c>
      <c r="F12269">
        <v>1</v>
      </c>
    </row>
    <row r="12270" spans="1:6" x14ac:dyDescent="0.35">
      <c r="A12270" t="s">
        <v>12349</v>
      </c>
      <c r="B12270">
        <v>2019</v>
      </c>
      <c r="C12270" t="s">
        <v>56</v>
      </c>
      <c r="D12270" t="s">
        <v>73</v>
      </c>
      <c r="E12270" t="s">
        <v>406</v>
      </c>
      <c r="F12270">
        <v>1</v>
      </c>
    </row>
    <row r="12271" spans="1:6" x14ac:dyDescent="0.35">
      <c r="A12271" t="s">
        <v>12350</v>
      </c>
      <c r="B12271">
        <v>2019</v>
      </c>
      <c r="C12271" t="s">
        <v>56</v>
      </c>
      <c r="D12271" t="s">
        <v>73</v>
      </c>
      <c r="E12271" t="s">
        <v>406</v>
      </c>
      <c r="F12271">
        <v>1</v>
      </c>
    </row>
    <row r="12272" spans="1:6" x14ac:dyDescent="0.35">
      <c r="A12272" t="s">
        <v>12351</v>
      </c>
      <c r="B12272">
        <v>2019</v>
      </c>
      <c r="C12272" t="s">
        <v>54</v>
      </c>
      <c r="D12272" t="s">
        <v>73</v>
      </c>
      <c r="E12272" t="s">
        <v>406</v>
      </c>
      <c r="F12272">
        <v>1</v>
      </c>
    </row>
    <row r="12273" spans="1:6" x14ac:dyDescent="0.35">
      <c r="A12273" t="s">
        <v>12352</v>
      </c>
      <c r="B12273">
        <v>2019</v>
      </c>
      <c r="C12273" t="s">
        <v>56</v>
      </c>
      <c r="D12273" t="s">
        <v>73</v>
      </c>
      <c r="E12273" t="s">
        <v>406</v>
      </c>
      <c r="F12273">
        <v>1</v>
      </c>
    </row>
    <row r="12274" spans="1:6" x14ac:dyDescent="0.35">
      <c r="A12274" t="s">
        <v>12353</v>
      </c>
      <c r="B12274">
        <v>2019</v>
      </c>
      <c r="C12274" t="s">
        <v>56</v>
      </c>
      <c r="D12274" t="s">
        <v>441</v>
      </c>
      <c r="E12274" t="s">
        <v>406</v>
      </c>
      <c r="F12274">
        <v>1</v>
      </c>
    </row>
    <row r="12275" spans="1:6" x14ac:dyDescent="0.35">
      <c r="A12275" t="s">
        <v>12354</v>
      </c>
      <c r="B12275">
        <v>2019</v>
      </c>
      <c r="C12275" t="s">
        <v>56</v>
      </c>
      <c r="D12275" t="s">
        <v>441</v>
      </c>
      <c r="E12275" t="s">
        <v>406</v>
      </c>
      <c r="F12275">
        <v>1</v>
      </c>
    </row>
    <row r="12276" spans="1:6" x14ac:dyDescent="0.35">
      <c r="A12276" t="s">
        <v>12355</v>
      </c>
      <c r="B12276">
        <v>2019</v>
      </c>
      <c r="C12276" t="s">
        <v>56</v>
      </c>
      <c r="D12276" t="s">
        <v>73</v>
      </c>
      <c r="E12276" t="s">
        <v>406</v>
      </c>
      <c r="F12276">
        <v>1</v>
      </c>
    </row>
    <row r="12277" spans="1:6" x14ac:dyDescent="0.35">
      <c r="A12277" t="s">
        <v>12356</v>
      </c>
      <c r="B12277">
        <v>2019</v>
      </c>
      <c r="C12277" t="s">
        <v>56</v>
      </c>
      <c r="D12277" t="s">
        <v>73</v>
      </c>
      <c r="E12277" t="s">
        <v>74</v>
      </c>
      <c r="F12277">
        <v>1</v>
      </c>
    </row>
    <row r="12278" spans="1:6" x14ac:dyDescent="0.35">
      <c r="A12278" t="s">
        <v>12357</v>
      </c>
      <c r="B12278">
        <v>2019</v>
      </c>
      <c r="C12278" t="s">
        <v>56</v>
      </c>
      <c r="D12278" t="s">
        <v>73</v>
      </c>
      <c r="E12278" t="s">
        <v>74</v>
      </c>
      <c r="F12278">
        <v>1</v>
      </c>
    </row>
    <row r="12279" spans="1:6" x14ac:dyDescent="0.35">
      <c r="A12279" t="s">
        <v>12358</v>
      </c>
      <c r="B12279">
        <v>2019</v>
      </c>
      <c r="C12279" t="s">
        <v>54</v>
      </c>
      <c r="D12279" t="s">
        <v>73</v>
      </c>
      <c r="E12279" t="s">
        <v>74</v>
      </c>
      <c r="F12279">
        <v>1</v>
      </c>
    </row>
    <row r="12280" spans="1:6" x14ac:dyDescent="0.35">
      <c r="A12280" t="s">
        <v>12359</v>
      </c>
      <c r="B12280">
        <v>2019</v>
      </c>
      <c r="C12280" t="s">
        <v>54</v>
      </c>
      <c r="D12280" t="s">
        <v>73</v>
      </c>
      <c r="E12280" t="s">
        <v>74</v>
      </c>
      <c r="F12280">
        <v>1</v>
      </c>
    </row>
    <row r="12281" spans="1:6" x14ac:dyDescent="0.35">
      <c r="A12281" t="s">
        <v>12360</v>
      </c>
      <c r="B12281">
        <v>2019</v>
      </c>
      <c r="C12281" t="s">
        <v>56</v>
      </c>
      <c r="D12281" t="s">
        <v>73</v>
      </c>
      <c r="E12281" t="s">
        <v>74</v>
      </c>
      <c r="F12281">
        <v>1</v>
      </c>
    </row>
    <row r="12282" spans="1:6" x14ac:dyDescent="0.35">
      <c r="A12282" t="s">
        <v>12361</v>
      </c>
      <c r="B12282">
        <v>2019</v>
      </c>
      <c r="C12282" t="s">
        <v>56</v>
      </c>
      <c r="D12282" t="s">
        <v>117</v>
      </c>
      <c r="E12282" t="s">
        <v>74</v>
      </c>
      <c r="F12282">
        <v>1</v>
      </c>
    </row>
    <row r="12283" spans="1:6" x14ac:dyDescent="0.35">
      <c r="A12283" t="s">
        <v>12362</v>
      </c>
      <c r="B12283">
        <v>2019</v>
      </c>
      <c r="C12283" t="s">
        <v>56</v>
      </c>
      <c r="D12283" t="s">
        <v>73</v>
      </c>
      <c r="E12283" t="s">
        <v>74</v>
      </c>
      <c r="F12283">
        <v>1</v>
      </c>
    </row>
    <row r="12284" spans="1:6" x14ac:dyDescent="0.35">
      <c r="A12284" t="s">
        <v>12363</v>
      </c>
      <c r="B12284">
        <v>2019</v>
      </c>
      <c r="C12284" t="s">
        <v>56</v>
      </c>
      <c r="D12284" t="s">
        <v>441</v>
      </c>
      <c r="E12284" t="s">
        <v>74</v>
      </c>
      <c r="F12284">
        <v>1</v>
      </c>
    </row>
    <row r="12285" spans="1:6" x14ac:dyDescent="0.35">
      <c r="A12285" t="s">
        <v>12364</v>
      </c>
      <c r="B12285">
        <v>2019</v>
      </c>
      <c r="C12285" t="s">
        <v>56</v>
      </c>
      <c r="D12285" t="s">
        <v>441</v>
      </c>
      <c r="E12285" t="s">
        <v>74</v>
      </c>
      <c r="F12285">
        <v>1</v>
      </c>
    </row>
    <row r="12286" spans="1:6" x14ac:dyDescent="0.35">
      <c r="A12286" t="s">
        <v>12365</v>
      </c>
      <c r="B12286">
        <v>2019</v>
      </c>
      <c r="C12286" t="s">
        <v>56</v>
      </c>
      <c r="D12286" t="s">
        <v>441</v>
      </c>
      <c r="E12286" t="s">
        <v>406</v>
      </c>
      <c r="F12286">
        <v>1</v>
      </c>
    </row>
    <row r="12287" spans="1:6" x14ac:dyDescent="0.35">
      <c r="A12287" t="s">
        <v>12366</v>
      </c>
      <c r="B12287">
        <v>2019</v>
      </c>
      <c r="C12287" t="s">
        <v>56</v>
      </c>
      <c r="D12287" t="s">
        <v>441</v>
      </c>
      <c r="E12287" t="s">
        <v>406</v>
      </c>
      <c r="F12287">
        <v>1</v>
      </c>
    </row>
    <row r="12288" spans="1:6" x14ac:dyDescent="0.35">
      <c r="A12288" t="s">
        <v>12367</v>
      </c>
      <c r="B12288">
        <v>2019</v>
      </c>
      <c r="C12288" t="s">
        <v>56</v>
      </c>
      <c r="D12288" t="s">
        <v>441</v>
      </c>
      <c r="E12288" t="s">
        <v>406</v>
      </c>
      <c r="F12288">
        <v>1</v>
      </c>
    </row>
    <row r="12289" spans="1:6" x14ac:dyDescent="0.35">
      <c r="A12289" t="s">
        <v>12368</v>
      </c>
      <c r="B12289">
        <v>2019</v>
      </c>
      <c r="C12289" t="s">
        <v>56</v>
      </c>
      <c r="D12289" t="s">
        <v>441</v>
      </c>
      <c r="E12289" t="s">
        <v>406</v>
      </c>
      <c r="F12289">
        <v>1</v>
      </c>
    </row>
    <row r="12290" spans="1:6" x14ac:dyDescent="0.35">
      <c r="A12290" t="s">
        <v>12369</v>
      </c>
      <c r="B12290">
        <v>2019</v>
      </c>
      <c r="C12290" t="s">
        <v>56</v>
      </c>
      <c r="D12290" t="s">
        <v>117</v>
      </c>
      <c r="E12290" t="s">
        <v>406</v>
      </c>
      <c r="F12290">
        <v>1</v>
      </c>
    </row>
    <row r="12291" spans="1:6" x14ac:dyDescent="0.35">
      <c r="A12291" t="s">
        <v>12370</v>
      </c>
      <c r="B12291">
        <v>2019</v>
      </c>
      <c r="C12291" t="s">
        <v>56</v>
      </c>
      <c r="D12291" t="s">
        <v>441</v>
      </c>
      <c r="E12291" t="s">
        <v>406</v>
      </c>
      <c r="F12291">
        <v>1</v>
      </c>
    </row>
    <row r="12292" spans="1:6" x14ac:dyDescent="0.35">
      <c r="A12292" t="s">
        <v>12371</v>
      </c>
      <c r="B12292">
        <v>2019</v>
      </c>
      <c r="C12292" t="s">
        <v>56</v>
      </c>
      <c r="D12292" t="s">
        <v>441</v>
      </c>
      <c r="E12292" t="s">
        <v>406</v>
      </c>
      <c r="F12292">
        <v>1</v>
      </c>
    </row>
    <row r="12293" spans="1:6" x14ac:dyDescent="0.35">
      <c r="A12293" t="s">
        <v>12372</v>
      </c>
      <c r="B12293">
        <v>2019</v>
      </c>
      <c r="C12293" t="s">
        <v>56</v>
      </c>
      <c r="D12293" t="s">
        <v>441</v>
      </c>
      <c r="E12293" t="s">
        <v>406</v>
      </c>
      <c r="F12293">
        <v>1</v>
      </c>
    </row>
    <row r="12294" spans="1:6" x14ac:dyDescent="0.35">
      <c r="A12294" t="s">
        <v>12373</v>
      </c>
      <c r="B12294">
        <v>2019</v>
      </c>
      <c r="C12294" t="s">
        <v>54</v>
      </c>
      <c r="D12294" t="s">
        <v>73</v>
      </c>
      <c r="E12294" t="s">
        <v>406</v>
      </c>
      <c r="F12294">
        <v>1</v>
      </c>
    </row>
    <row r="12295" spans="1:6" x14ac:dyDescent="0.35">
      <c r="A12295" t="s">
        <v>12374</v>
      </c>
      <c r="B12295">
        <v>2019</v>
      </c>
      <c r="C12295" t="s">
        <v>56</v>
      </c>
      <c r="D12295" t="s">
        <v>73</v>
      </c>
      <c r="E12295" t="s">
        <v>74</v>
      </c>
      <c r="F12295">
        <v>1</v>
      </c>
    </row>
    <row r="12296" spans="1:6" x14ac:dyDescent="0.35">
      <c r="A12296" t="s">
        <v>12375</v>
      </c>
      <c r="B12296">
        <v>2019</v>
      </c>
      <c r="C12296" t="s">
        <v>56</v>
      </c>
      <c r="D12296" t="s">
        <v>73</v>
      </c>
      <c r="E12296" t="s">
        <v>74</v>
      </c>
      <c r="F12296">
        <v>1</v>
      </c>
    </row>
    <row r="12297" spans="1:6" x14ac:dyDescent="0.35">
      <c r="A12297" t="s">
        <v>12376</v>
      </c>
      <c r="B12297">
        <v>2019</v>
      </c>
      <c r="C12297" t="s">
        <v>56</v>
      </c>
      <c r="D12297" t="s">
        <v>73</v>
      </c>
      <c r="E12297" t="s">
        <v>74</v>
      </c>
      <c r="F12297">
        <v>1</v>
      </c>
    </row>
    <row r="12298" spans="1:6" x14ac:dyDescent="0.35">
      <c r="A12298" t="s">
        <v>12377</v>
      </c>
      <c r="B12298">
        <v>2019</v>
      </c>
      <c r="C12298" t="s">
        <v>56</v>
      </c>
      <c r="D12298" t="s">
        <v>117</v>
      </c>
      <c r="E12298" t="s">
        <v>74</v>
      </c>
      <c r="F12298">
        <v>1</v>
      </c>
    </row>
    <row r="12299" spans="1:6" x14ac:dyDescent="0.35">
      <c r="A12299" t="s">
        <v>12378</v>
      </c>
      <c r="B12299">
        <v>2019</v>
      </c>
      <c r="C12299" t="s">
        <v>56</v>
      </c>
      <c r="D12299" t="s">
        <v>441</v>
      </c>
      <c r="E12299" t="s">
        <v>74</v>
      </c>
      <c r="F12299">
        <v>1</v>
      </c>
    </row>
    <row r="12300" spans="1:6" x14ac:dyDescent="0.35">
      <c r="A12300" t="s">
        <v>12379</v>
      </c>
      <c r="B12300">
        <v>2019</v>
      </c>
      <c r="C12300" t="s">
        <v>56</v>
      </c>
      <c r="D12300" t="s">
        <v>73</v>
      </c>
      <c r="E12300" t="s">
        <v>74</v>
      </c>
      <c r="F12300">
        <v>1</v>
      </c>
    </row>
    <row r="12301" spans="1:6" x14ac:dyDescent="0.35">
      <c r="A12301" t="s">
        <v>12380</v>
      </c>
      <c r="B12301">
        <v>2019</v>
      </c>
      <c r="C12301" t="s">
        <v>56</v>
      </c>
      <c r="D12301" t="s">
        <v>117</v>
      </c>
      <c r="E12301" t="s">
        <v>74</v>
      </c>
      <c r="F12301">
        <v>1</v>
      </c>
    </row>
    <row r="12302" spans="1:6" x14ac:dyDescent="0.35">
      <c r="A12302" t="s">
        <v>12381</v>
      </c>
      <c r="B12302">
        <v>2019</v>
      </c>
      <c r="C12302" t="s">
        <v>56</v>
      </c>
      <c r="D12302" t="s">
        <v>117</v>
      </c>
      <c r="E12302" t="s">
        <v>74</v>
      </c>
      <c r="F12302">
        <v>1</v>
      </c>
    </row>
    <row r="12303" spans="1:6" x14ac:dyDescent="0.35">
      <c r="A12303" t="s">
        <v>12382</v>
      </c>
      <c r="B12303">
        <v>2019</v>
      </c>
      <c r="C12303" t="s">
        <v>56</v>
      </c>
      <c r="D12303" t="s">
        <v>73</v>
      </c>
      <c r="E12303" t="s">
        <v>74</v>
      </c>
      <c r="F12303">
        <v>1</v>
      </c>
    </row>
    <row r="12304" spans="1:6" x14ac:dyDescent="0.35">
      <c r="A12304" t="s">
        <v>12383</v>
      </c>
      <c r="B12304">
        <v>2019</v>
      </c>
      <c r="C12304" t="s">
        <v>55</v>
      </c>
      <c r="D12304" t="s">
        <v>73</v>
      </c>
      <c r="E12304" t="s">
        <v>74</v>
      </c>
      <c r="F12304">
        <v>1</v>
      </c>
    </row>
    <row r="12305" spans="1:6" x14ac:dyDescent="0.35">
      <c r="A12305" t="s">
        <v>12384</v>
      </c>
      <c r="B12305">
        <v>2019</v>
      </c>
      <c r="C12305" t="s">
        <v>54</v>
      </c>
      <c r="D12305" t="s">
        <v>73</v>
      </c>
      <c r="E12305" t="s">
        <v>74</v>
      </c>
      <c r="F12305">
        <v>1</v>
      </c>
    </row>
    <row r="12306" spans="1:6" x14ac:dyDescent="0.35">
      <c r="A12306" t="s">
        <v>12385</v>
      </c>
      <c r="B12306">
        <v>2019</v>
      </c>
      <c r="C12306" t="s">
        <v>54</v>
      </c>
      <c r="D12306" t="s">
        <v>73</v>
      </c>
      <c r="E12306" t="s">
        <v>76</v>
      </c>
      <c r="F12306">
        <v>1</v>
      </c>
    </row>
    <row r="12307" spans="1:6" x14ac:dyDescent="0.35">
      <c r="A12307" t="s">
        <v>12386</v>
      </c>
      <c r="B12307">
        <v>2019</v>
      </c>
      <c r="C12307" t="s">
        <v>54</v>
      </c>
      <c r="D12307" t="s">
        <v>117</v>
      </c>
      <c r="E12307" t="s">
        <v>76</v>
      </c>
      <c r="F12307">
        <v>0</v>
      </c>
    </row>
    <row r="12308" spans="1:6" x14ac:dyDescent="0.35">
      <c r="A12308" t="s">
        <v>12387</v>
      </c>
      <c r="B12308">
        <v>2019</v>
      </c>
      <c r="C12308" t="s">
        <v>55</v>
      </c>
      <c r="D12308" t="s">
        <v>73</v>
      </c>
      <c r="E12308" t="s">
        <v>76</v>
      </c>
      <c r="F12308">
        <v>1</v>
      </c>
    </row>
    <row r="12309" spans="1:6" x14ac:dyDescent="0.35">
      <c r="A12309" t="s">
        <v>12388</v>
      </c>
      <c r="B12309">
        <v>2019</v>
      </c>
      <c r="C12309" t="s">
        <v>54</v>
      </c>
      <c r="D12309" t="s">
        <v>73</v>
      </c>
      <c r="E12309" t="s">
        <v>76</v>
      </c>
      <c r="F12309">
        <v>1</v>
      </c>
    </row>
    <row r="12310" spans="1:6" x14ac:dyDescent="0.35">
      <c r="A12310" t="s">
        <v>12389</v>
      </c>
      <c r="B12310">
        <v>2019</v>
      </c>
      <c r="C12310" t="s">
        <v>56</v>
      </c>
      <c r="D12310" t="s">
        <v>73</v>
      </c>
      <c r="E12310" t="s">
        <v>76</v>
      </c>
      <c r="F12310">
        <v>1</v>
      </c>
    </row>
    <row r="12311" spans="1:6" x14ac:dyDescent="0.35">
      <c r="A12311" t="s">
        <v>12390</v>
      </c>
      <c r="B12311">
        <v>2019</v>
      </c>
      <c r="C12311" t="s">
        <v>56</v>
      </c>
      <c r="D12311" t="s">
        <v>73</v>
      </c>
      <c r="E12311" t="s">
        <v>76</v>
      </c>
      <c r="F12311">
        <v>1</v>
      </c>
    </row>
    <row r="12312" spans="1:6" x14ac:dyDescent="0.35">
      <c r="A12312" t="s">
        <v>12391</v>
      </c>
      <c r="B12312">
        <v>2019</v>
      </c>
      <c r="C12312" t="s">
        <v>56</v>
      </c>
      <c r="D12312" t="s">
        <v>117</v>
      </c>
      <c r="E12312" t="s">
        <v>76</v>
      </c>
      <c r="F12312">
        <v>1</v>
      </c>
    </row>
    <row r="12313" spans="1:6" x14ac:dyDescent="0.35">
      <c r="A12313" t="s">
        <v>12392</v>
      </c>
      <c r="B12313">
        <v>2019</v>
      </c>
      <c r="C12313" t="s">
        <v>56</v>
      </c>
      <c r="D12313" t="s">
        <v>117</v>
      </c>
      <c r="E12313" t="s">
        <v>76</v>
      </c>
      <c r="F12313">
        <v>1</v>
      </c>
    </row>
    <row r="12314" spans="1:6" x14ac:dyDescent="0.35">
      <c r="A12314" t="s">
        <v>12393</v>
      </c>
      <c r="B12314">
        <v>2019</v>
      </c>
      <c r="C12314" t="s">
        <v>56</v>
      </c>
      <c r="D12314" t="s">
        <v>441</v>
      </c>
      <c r="E12314" t="s">
        <v>76</v>
      </c>
      <c r="F12314">
        <v>1</v>
      </c>
    </row>
    <row r="12315" spans="1:6" x14ac:dyDescent="0.35">
      <c r="A12315" t="s">
        <v>12394</v>
      </c>
      <c r="B12315">
        <v>2019</v>
      </c>
      <c r="C12315" t="s">
        <v>55</v>
      </c>
      <c r="D12315" t="s">
        <v>73</v>
      </c>
      <c r="E12315" t="s">
        <v>76</v>
      </c>
      <c r="F12315">
        <v>1</v>
      </c>
    </row>
    <row r="12316" spans="1:6" x14ac:dyDescent="0.35">
      <c r="A12316" t="s">
        <v>12395</v>
      </c>
      <c r="B12316">
        <v>2019</v>
      </c>
      <c r="C12316" t="s">
        <v>56</v>
      </c>
      <c r="D12316" t="s">
        <v>117</v>
      </c>
      <c r="E12316" t="s">
        <v>76</v>
      </c>
      <c r="F12316">
        <v>1</v>
      </c>
    </row>
    <row r="12317" spans="1:6" x14ac:dyDescent="0.35">
      <c r="A12317" t="s">
        <v>12396</v>
      </c>
      <c r="B12317">
        <v>2019</v>
      </c>
      <c r="C12317" t="s">
        <v>56</v>
      </c>
      <c r="D12317" t="s">
        <v>441</v>
      </c>
      <c r="E12317" t="s">
        <v>76</v>
      </c>
      <c r="F12317">
        <v>1</v>
      </c>
    </row>
    <row r="12318" spans="1:6" x14ac:dyDescent="0.35">
      <c r="A12318" t="s">
        <v>12397</v>
      </c>
      <c r="B12318">
        <v>2019</v>
      </c>
      <c r="C12318" t="s">
        <v>54</v>
      </c>
      <c r="D12318" t="s">
        <v>73</v>
      </c>
      <c r="E12318" t="s">
        <v>76</v>
      </c>
      <c r="F12318">
        <v>1</v>
      </c>
    </row>
    <row r="12319" spans="1:6" x14ac:dyDescent="0.35">
      <c r="A12319" t="s">
        <v>12398</v>
      </c>
      <c r="B12319">
        <v>2019</v>
      </c>
      <c r="C12319" t="s">
        <v>56</v>
      </c>
      <c r="D12319" t="s">
        <v>73</v>
      </c>
      <c r="E12319" t="s">
        <v>406</v>
      </c>
      <c r="F12319">
        <v>1</v>
      </c>
    </row>
    <row r="12320" spans="1:6" x14ac:dyDescent="0.35">
      <c r="A12320" t="s">
        <v>12399</v>
      </c>
      <c r="B12320">
        <v>2019</v>
      </c>
      <c r="C12320" t="s">
        <v>56</v>
      </c>
      <c r="D12320" t="s">
        <v>73</v>
      </c>
      <c r="E12320" t="s">
        <v>406</v>
      </c>
      <c r="F12320">
        <v>1</v>
      </c>
    </row>
    <row r="12321" spans="1:6" x14ac:dyDescent="0.35">
      <c r="A12321" t="s">
        <v>12400</v>
      </c>
      <c r="B12321">
        <v>2019</v>
      </c>
      <c r="C12321" t="s">
        <v>56</v>
      </c>
      <c r="D12321" t="s">
        <v>73</v>
      </c>
      <c r="E12321" t="s">
        <v>406</v>
      </c>
      <c r="F12321">
        <v>1</v>
      </c>
    </row>
    <row r="12322" spans="1:6" x14ac:dyDescent="0.35">
      <c r="A12322" t="s">
        <v>12401</v>
      </c>
      <c r="B12322">
        <v>2019</v>
      </c>
      <c r="C12322" t="s">
        <v>56</v>
      </c>
      <c r="D12322" t="s">
        <v>73</v>
      </c>
      <c r="E12322" t="s">
        <v>406</v>
      </c>
      <c r="F12322">
        <v>1</v>
      </c>
    </row>
    <row r="12323" spans="1:6" x14ac:dyDescent="0.35">
      <c r="A12323" t="s">
        <v>12402</v>
      </c>
      <c r="B12323">
        <v>2019</v>
      </c>
      <c r="C12323" t="s">
        <v>56</v>
      </c>
      <c r="D12323" t="s">
        <v>73</v>
      </c>
      <c r="E12323" t="s">
        <v>406</v>
      </c>
      <c r="F12323">
        <v>1</v>
      </c>
    </row>
    <row r="12324" spans="1:6" x14ac:dyDescent="0.35">
      <c r="A12324" t="s">
        <v>12403</v>
      </c>
      <c r="B12324">
        <v>2019</v>
      </c>
      <c r="C12324" t="s">
        <v>56</v>
      </c>
      <c r="D12324" t="s">
        <v>117</v>
      </c>
      <c r="E12324" t="s">
        <v>406</v>
      </c>
      <c r="F12324">
        <v>1</v>
      </c>
    </row>
    <row r="12325" spans="1:6" x14ac:dyDescent="0.35">
      <c r="A12325" t="s">
        <v>12404</v>
      </c>
      <c r="B12325">
        <v>2019</v>
      </c>
      <c r="C12325" t="s">
        <v>56</v>
      </c>
      <c r="D12325" t="s">
        <v>73</v>
      </c>
      <c r="E12325" t="s">
        <v>406</v>
      </c>
      <c r="F12325">
        <v>1</v>
      </c>
    </row>
    <row r="12326" spans="1:6" x14ac:dyDescent="0.35">
      <c r="A12326" t="s">
        <v>12405</v>
      </c>
      <c r="B12326">
        <v>2019</v>
      </c>
      <c r="C12326" t="s">
        <v>56</v>
      </c>
      <c r="D12326" t="s">
        <v>117</v>
      </c>
      <c r="E12326" t="s">
        <v>406</v>
      </c>
      <c r="F12326">
        <v>1</v>
      </c>
    </row>
    <row r="12327" spans="1:6" x14ac:dyDescent="0.35">
      <c r="A12327" t="s">
        <v>12406</v>
      </c>
      <c r="B12327">
        <v>2019</v>
      </c>
      <c r="C12327" t="s">
        <v>56</v>
      </c>
      <c r="D12327" t="s">
        <v>117</v>
      </c>
      <c r="E12327" t="s">
        <v>406</v>
      </c>
      <c r="F12327">
        <v>1</v>
      </c>
    </row>
    <row r="12328" spans="1:6" x14ac:dyDescent="0.35">
      <c r="A12328" t="s">
        <v>12407</v>
      </c>
      <c r="B12328">
        <v>2019</v>
      </c>
      <c r="C12328" t="s">
        <v>56</v>
      </c>
      <c r="D12328" t="s">
        <v>73</v>
      </c>
      <c r="E12328" t="s">
        <v>406</v>
      </c>
      <c r="F12328">
        <v>1</v>
      </c>
    </row>
    <row r="12329" spans="1:6" x14ac:dyDescent="0.35">
      <c r="A12329" t="s">
        <v>12408</v>
      </c>
      <c r="B12329">
        <v>2019</v>
      </c>
      <c r="C12329" t="s">
        <v>56</v>
      </c>
      <c r="D12329" t="s">
        <v>73</v>
      </c>
      <c r="E12329" t="s">
        <v>406</v>
      </c>
      <c r="F12329">
        <v>1</v>
      </c>
    </row>
    <row r="12330" spans="1:6" x14ac:dyDescent="0.35">
      <c r="A12330" t="s">
        <v>12409</v>
      </c>
      <c r="B12330">
        <v>2019</v>
      </c>
      <c r="C12330" t="s">
        <v>56</v>
      </c>
      <c r="D12330" t="s">
        <v>73</v>
      </c>
      <c r="E12330" t="s">
        <v>406</v>
      </c>
      <c r="F12330">
        <v>1</v>
      </c>
    </row>
    <row r="12331" spans="1:6" x14ac:dyDescent="0.35">
      <c r="A12331" t="s">
        <v>12410</v>
      </c>
      <c r="B12331">
        <v>2019</v>
      </c>
      <c r="C12331" t="s">
        <v>56</v>
      </c>
      <c r="D12331" t="s">
        <v>441</v>
      </c>
      <c r="E12331" t="s">
        <v>406</v>
      </c>
      <c r="F12331">
        <v>1</v>
      </c>
    </row>
    <row r="12332" spans="1:6" x14ac:dyDescent="0.35">
      <c r="A12332" t="s">
        <v>12411</v>
      </c>
      <c r="B12332">
        <v>2019</v>
      </c>
      <c r="C12332" t="s">
        <v>56</v>
      </c>
      <c r="D12332" t="s">
        <v>441</v>
      </c>
      <c r="E12332" t="s">
        <v>406</v>
      </c>
      <c r="F12332">
        <v>1</v>
      </c>
    </row>
    <row r="12333" spans="1:6" x14ac:dyDescent="0.35">
      <c r="A12333" t="s">
        <v>12412</v>
      </c>
      <c r="B12333">
        <v>2019</v>
      </c>
      <c r="C12333" t="s">
        <v>56</v>
      </c>
      <c r="D12333" t="s">
        <v>441</v>
      </c>
      <c r="E12333" t="s">
        <v>406</v>
      </c>
      <c r="F12333">
        <v>1</v>
      </c>
    </row>
    <row r="12334" spans="1:6" x14ac:dyDescent="0.35">
      <c r="A12334" t="s">
        <v>12413</v>
      </c>
      <c r="B12334">
        <v>2019</v>
      </c>
      <c r="C12334" t="s">
        <v>56</v>
      </c>
      <c r="D12334" t="s">
        <v>441</v>
      </c>
      <c r="E12334" t="s">
        <v>406</v>
      </c>
      <c r="F12334">
        <v>1</v>
      </c>
    </row>
    <row r="12335" spans="1:6" x14ac:dyDescent="0.35">
      <c r="A12335" t="s">
        <v>12414</v>
      </c>
      <c r="B12335">
        <v>2019</v>
      </c>
      <c r="C12335" t="s">
        <v>56</v>
      </c>
      <c r="D12335" t="s">
        <v>117</v>
      </c>
      <c r="E12335" t="s">
        <v>406</v>
      </c>
      <c r="F12335">
        <v>1</v>
      </c>
    </row>
    <row r="12336" spans="1:6" x14ac:dyDescent="0.35">
      <c r="A12336" t="s">
        <v>12415</v>
      </c>
      <c r="B12336">
        <v>2019</v>
      </c>
      <c r="C12336" t="s">
        <v>56</v>
      </c>
      <c r="D12336" t="s">
        <v>117</v>
      </c>
      <c r="E12336" t="s">
        <v>406</v>
      </c>
      <c r="F12336">
        <v>1</v>
      </c>
    </row>
    <row r="12337" spans="1:6" x14ac:dyDescent="0.35">
      <c r="A12337" t="s">
        <v>12416</v>
      </c>
      <c r="B12337">
        <v>2019</v>
      </c>
      <c r="C12337" t="s">
        <v>56</v>
      </c>
      <c r="D12337" t="s">
        <v>73</v>
      </c>
      <c r="E12337" t="s">
        <v>406</v>
      </c>
      <c r="F12337">
        <v>1</v>
      </c>
    </row>
    <row r="12338" spans="1:6" x14ac:dyDescent="0.35">
      <c r="A12338" t="s">
        <v>12417</v>
      </c>
      <c r="B12338">
        <v>2019</v>
      </c>
      <c r="C12338" t="s">
        <v>56</v>
      </c>
      <c r="D12338" t="s">
        <v>117</v>
      </c>
      <c r="E12338" t="s">
        <v>406</v>
      </c>
      <c r="F12338">
        <v>1</v>
      </c>
    </row>
    <row r="12339" spans="1:6" x14ac:dyDescent="0.35">
      <c r="A12339" t="s">
        <v>12418</v>
      </c>
      <c r="B12339">
        <v>2019</v>
      </c>
      <c r="C12339" t="s">
        <v>56</v>
      </c>
      <c r="D12339" t="s">
        <v>73</v>
      </c>
      <c r="E12339" t="s">
        <v>406</v>
      </c>
      <c r="F12339">
        <v>1</v>
      </c>
    </row>
    <row r="12340" spans="1:6" x14ac:dyDescent="0.35">
      <c r="A12340" t="s">
        <v>12419</v>
      </c>
      <c r="B12340">
        <v>2019</v>
      </c>
      <c r="C12340" t="s">
        <v>56</v>
      </c>
      <c r="D12340" t="s">
        <v>73</v>
      </c>
      <c r="E12340" t="s">
        <v>406</v>
      </c>
      <c r="F12340">
        <v>1</v>
      </c>
    </row>
    <row r="12341" spans="1:6" x14ac:dyDescent="0.35">
      <c r="A12341" t="s">
        <v>12420</v>
      </c>
      <c r="B12341">
        <v>2019</v>
      </c>
      <c r="C12341" t="s">
        <v>56</v>
      </c>
      <c r="D12341" t="s">
        <v>73</v>
      </c>
      <c r="E12341" t="s">
        <v>406</v>
      </c>
      <c r="F12341">
        <v>1</v>
      </c>
    </row>
    <row r="12342" spans="1:6" x14ac:dyDescent="0.35">
      <c r="A12342" t="s">
        <v>12421</v>
      </c>
      <c r="B12342">
        <v>2019</v>
      </c>
      <c r="C12342" t="s">
        <v>54</v>
      </c>
      <c r="D12342" t="s">
        <v>73</v>
      </c>
      <c r="E12342" t="s">
        <v>406</v>
      </c>
      <c r="F12342">
        <v>1</v>
      </c>
    </row>
    <row r="12343" spans="1:6" x14ac:dyDescent="0.35">
      <c r="A12343" t="s">
        <v>12422</v>
      </c>
      <c r="B12343">
        <v>2019</v>
      </c>
      <c r="C12343" t="s">
        <v>54</v>
      </c>
      <c r="D12343" t="s">
        <v>73</v>
      </c>
      <c r="E12343" t="s">
        <v>406</v>
      </c>
      <c r="F12343">
        <v>1</v>
      </c>
    </row>
    <row r="12344" spans="1:6" x14ac:dyDescent="0.35">
      <c r="A12344" t="s">
        <v>12423</v>
      </c>
      <c r="B12344">
        <v>2019</v>
      </c>
      <c r="C12344" t="s">
        <v>56</v>
      </c>
      <c r="D12344" t="s">
        <v>73</v>
      </c>
      <c r="E12344" t="s">
        <v>406</v>
      </c>
      <c r="F12344">
        <v>1</v>
      </c>
    </row>
    <row r="12345" spans="1:6" x14ac:dyDescent="0.35">
      <c r="A12345" t="s">
        <v>12424</v>
      </c>
      <c r="B12345">
        <v>2019</v>
      </c>
      <c r="C12345" t="s">
        <v>56</v>
      </c>
      <c r="D12345" t="s">
        <v>117</v>
      </c>
      <c r="E12345" t="s">
        <v>406</v>
      </c>
      <c r="F12345">
        <v>1</v>
      </c>
    </row>
    <row r="12346" spans="1:6" x14ac:dyDescent="0.35">
      <c r="A12346" t="s">
        <v>12425</v>
      </c>
      <c r="B12346">
        <v>2019</v>
      </c>
      <c r="C12346" t="s">
        <v>56</v>
      </c>
      <c r="D12346" t="s">
        <v>117</v>
      </c>
      <c r="E12346" t="s">
        <v>406</v>
      </c>
      <c r="F12346">
        <v>1</v>
      </c>
    </row>
    <row r="12347" spans="1:6" x14ac:dyDescent="0.35">
      <c r="A12347" t="s">
        <v>12426</v>
      </c>
      <c r="B12347">
        <v>2019</v>
      </c>
      <c r="C12347" t="s">
        <v>56</v>
      </c>
      <c r="D12347" t="s">
        <v>73</v>
      </c>
      <c r="E12347" t="s">
        <v>406</v>
      </c>
      <c r="F12347">
        <v>1</v>
      </c>
    </row>
    <row r="12348" spans="1:6" x14ac:dyDescent="0.35">
      <c r="A12348" t="s">
        <v>12427</v>
      </c>
      <c r="B12348">
        <v>2019</v>
      </c>
      <c r="C12348" t="s">
        <v>56</v>
      </c>
      <c r="D12348" t="s">
        <v>73</v>
      </c>
      <c r="E12348" t="s">
        <v>406</v>
      </c>
      <c r="F12348">
        <v>1</v>
      </c>
    </row>
    <row r="12349" spans="1:6" x14ac:dyDescent="0.35">
      <c r="A12349" t="s">
        <v>12428</v>
      </c>
      <c r="B12349">
        <v>2019</v>
      </c>
      <c r="C12349" t="s">
        <v>56</v>
      </c>
      <c r="D12349" t="s">
        <v>73</v>
      </c>
      <c r="E12349" t="s">
        <v>406</v>
      </c>
      <c r="F12349">
        <v>1</v>
      </c>
    </row>
    <row r="12350" spans="1:6" x14ac:dyDescent="0.35">
      <c r="A12350" t="s">
        <v>12429</v>
      </c>
      <c r="B12350">
        <v>2019</v>
      </c>
      <c r="C12350" t="s">
        <v>54</v>
      </c>
      <c r="D12350" t="s">
        <v>73</v>
      </c>
      <c r="E12350" t="s">
        <v>406</v>
      </c>
      <c r="F12350">
        <v>1</v>
      </c>
    </row>
    <row r="12351" spans="1:6" x14ac:dyDescent="0.35">
      <c r="A12351" t="s">
        <v>12430</v>
      </c>
      <c r="B12351">
        <v>2019</v>
      </c>
      <c r="C12351" t="s">
        <v>54</v>
      </c>
      <c r="D12351" t="s">
        <v>73</v>
      </c>
      <c r="E12351" t="s">
        <v>406</v>
      </c>
      <c r="F12351">
        <v>1</v>
      </c>
    </row>
    <row r="12352" spans="1:6" x14ac:dyDescent="0.35">
      <c r="A12352" t="s">
        <v>12431</v>
      </c>
      <c r="B12352">
        <v>2019</v>
      </c>
      <c r="C12352" t="s">
        <v>55</v>
      </c>
      <c r="D12352" t="s">
        <v>73</v>
      </c>
      <c r="E12352" t="s">
        <v>1288</v>
      </c>
      <c r="F12352">
        <v>1</v>
      </c>
    </row>
    <row r="12353" spans="1:6" x14ac:dyDescent="0.35">
      <c r="A12353" t="s">
        <v>12432</v>
      </c>
      <c r="B12353">
        <v>2019</v>
      </c>
      <c r="C12353" t="s">
        <v>55</v>
      </c>
      <c r="D12353" t="s">
        <v>441</v>
      </c>
      <c r="E12353" t="s">
        <v>1288</v>
      </c>
      <c r="F12353">
        <v>1</v>
      </c>
    </row>
    <row r="12354" spans="1:6" x14ac:dyDescent="0.35">
      <c r="A12354" t="s">
        <v>12433</v>
      </c>
      <c r="B12354">
        <v>2020</v>
      </c>
      <c r="C12354" t="s">
        <v>54</v>
      </c>
      <c r="D12354" t="s">
        <v>73</v>
      </c>
      <c r="E12354" t="s">
        <v>74</v>
      </c>
      <c r="F12354">
        <v>1</v>
      </c>
    </row>
    <row r="12355" spans="1:6" x14ac:dyDescent="0.35">
      <c r="A12355" t="s">
        <v>12434</v>
      </c>
      <c r="B12355">
        <v>2020</v>
      </c>
      <c r="C12355" t="s">
        <v>56</v>
      </c>
      <c r="D12355" t="s">
        <v>441</v>
      </c>
      <c r="E12355" t="s">
        <v>74</v>
      </c>
      <c r="F12355">
        <v>1</v>
      </c>
    </row>
    <row r="12356" spans="1:6" x14ac:dyDescent="0.35">
      <c r="A12356" t="s">
        <v>12435</v>
      </c>
      <c r="B12356">
        <v>2020</v>
      </c>
      <c r="C12356" t="s">
        <v>56</v>
      </c>
      <c r="D12356" t="s">
        <v>73</v>
      </c>
      <c r="E12356" t="s">
        <v>406</v>
      </c>
      <c r="F12356">
        <v>1</v>
      </c>
    </row>
    <row r="12357" spans="1:6" x14ac:dyDescent="0.35">
      <c r="A12357" t="s">
        <v>12436</v>
      </c>
      <c r="B12357">
        <v>2020</v>
      </c>
      <c r="C12357" t="s">
        <v>56</v>
      </c>
      <c r="D12357" t="s">
        <v>441</v>
      </c>
      <c r="E12357" t="s">
        <v>406</v>
      </c>
      <c r="F12357">
        <v>1</v>
      </c>
    </row>
    <row r="12358" spans="1:6" x14ac:dyDescent="0.35">
      <c r="A12358" t="s">
        <v>12437</v>
      </c>
      <c r="B12358">
        <v>2020</v>
      </c>
      <c r="C12358" t="s">
        <v>56</v>
      </c>
      <c r="D12358" t="s">
        <v>73</v>
      </c>
      <c r="E12358" t="s">
        <v>74</v>
      </c>
      <c r="F12358">
        <v>1</v>
      </c>
    </row>
    <row r="12359" spans="1:6" x14ac:dyDescent="0.35">
      <c r="A12359" t="s">
        <v>12438</v>
      </c>
      <c r="B12359">
        <v>2020</v>
      </c>
      <c r="C12359" t="s">
        <v>56</v>
      </c>
      <c r="D12359" t="s">
        <v>73</v>
      </c>
      <c r="E12359" t="s">
        <v>74</v>
      </c>
      <c r="F12359">
        <v>1</v>
      </c>
    </row>
    <row r="12360" spans="1:6" x14ac:dyDescent="0.35">
      <c r="A12360" t="s">
        <v>12439</v>
      </c>
      <c r="B12360">
        <v>2020</v>
      </c>
      <c r="C12360" t="s">
        <v>56</v>
      </c>
      <c r="D12360" t="s">
        <v>73</v>
      </c>
      <c r="E12360" t="s">
        <v>74</v>
      </c>
      <c r="F12360">
        <v>1</v>
      </c>
    </row>
    <row r="12361" spans="1:6" x14ac:dyDescent="0.35">
      <c r="A12361" t="s">
        <v>12440</v>
      </c>
      <c r="B12361">
        <v>2020</v>
      </c>
      <c r="C12361" t="s">
        <v>56</v>
      </c>
      <c r="D12361" t="s">
        <v>441</v>
      </c>
      <c r="E12361" t="s">
        <v>74</v>
      </c>
      <c r="F12361">
        <v>1</v>
      </c>
    </row>
    <row r="12362" spans="1:6" x14ac:dyDescent="0.35">
      <c r="A12362" t="s">
        <v>12441</v>
      </c>
      <c r="B12362">
        <v>2020</v>
      </c>
      <c r="C12362" t="s">
        <v>56</v>
      </c>
      <c r="D12362" t="s">
        <v>441</v>
      </c>
      <c r="E12362" t="s">
        <v>74</v>
      </c>
      <c r="F12362">
        <v>1</v>
      </c>
    </row>
    <row r="12363" spans="1:6" x14ac:dyDescent="0.35">
      <c r="A12363" t="s">
        <v>12442</v>
      </c>
      <c r="B12363">
        <v>2020</v>
      </c>
      <c r="C12363" t="s">
        <v>56</v>
      </c>
      <c r="D12363" t="s">
        <v>441</v>
      </c>
      <c r="E12363" t="s">
        <v>74</v>
      </c>
      <c r="F12363">
        <v>1</v>
      </c>
    </row>
    <row r="12364" spans="1:6" x14ac:dyDescent="0.35">
      <c r="A12364" t="s">
        <v>12443</v>
      </c>
      <c r="B12364">
        <v>2020</v>
      </c>
      <c r="C12364" t="s">
        <v>56</v>
      </c>
      <c r="D12364" t="s">
        <v>441</v>
      </c>
      <c r="E12364" t="s">
        <v>484</v>
      </c>
      <c r="F12364">
        <v>1</v>
      </c>
    </row>
    <row r="12365" spans="1:6" x14ac:dyDescent="0.35">
      <c r="A12365" t="s">
        <v>12444</v>
      </c>
      <c r="B12365">
        <v>2020</v>
      </c>
      <c r="C12365" t="s">
        <v>56</v>
      </c>
      <c r="D12365" t="s">
        <v>73</v>
      </c>
      <c r="E12365" t="s">
        <v>484</v>
      </c>
      <c r="F12365">
        <v>1</v>
      </c>
    </row>
    <row r="12366" spans="1:6" x14ac:dyDescent="0.35">
      <c r="A12366" t="s">
        <v>12445</v>
      </c>
      <c r="B12366">
        <v>2020</v>
      </c>
      <c r="C12366" t="s">
        <v>56</v>
      </c>
      <c r="D12366" t="s">
        <v>441</v>
      </c>
      <c r="E12366" t="s">
        <v>484</v>
      </c>
      <c r="F12366">
        <v>1</v>
      </c>
    </row>
    <row r="12367" spans="1:6" x14ac:dyDescent="0.35">
      <c r="A12367" t="s">
        <v>12446</v>
      </c>
      <c r="B12367">
        <v>2020</v>
      </c>
      <c r="C12367" t="s">
        <v>56</v>
      </c>
      <c r="D12367" t="s">
        <v>73</v>
      </c>
      <c r="E12367" t="s">
        <v>484</v>
      </c>
      <c r="F12367">
        <v>1</v>
      </c>
    </row>
    <row r="12368" spans="1:6" x14ac:dyDescent="0.35">
      <c r="A12368" t="s">
        <v>12447</v>
      </c>
      <c r="B12368">
        <v>2020</v>
      </c>
      <c r="C12368" t="s">
        <v>56</v>
      </c>
      <c r="D12368" t="s">
        <v>73</v>
      </c>
      <c r="E12368" t="s">
        <v>484</v>
      </c>
      <c r="F12368">
        <v>1</v>
      </c>
    </row>
    <row r="12369" spans="1:6" x14ac:dyDescent="0.35">
      <c r="A12369" t="s">
        <v>12448</v>
      </c>
      <c r="B12369">
        <v>2020</v>
      </c>
      <c r="C12369" t="s">
        <v>56</v>
      </c>
      <c r="D12369" t="s">
        <v>73</v>
      </c>
      <c r="E12369" t="s">
        <v>484</v>
      </c>
      <c r="F12369">
        <v>1</v>
      </c>
    </row>
    <row r="12370" spans="1:6" x14ac:dyDescent="0.35">
      <c r="A12370" t="s">
        <v>12449</v>
      </c>
      <c r="B12370">
        <v>2020</v>
      </c>
      <c r="C12370" t="s">
        <v>56</v>
      </c>
      <c r="D12370" t="s">
        <v>73</v>
      </c>
      <c r="E12370" t="s">
        <v>74</v>
      </c>
      <c r="F12370">
        <v>1</v>
      </c>
    </row>
    <row r="12371" spans="1:6" x14ac:dyDescent="0.35">
      <c r="A12371" t="s">
        <v>12450</v>
      </c>
      <c r="B12371">
        <v>2020</v>
      </c>
      <c r="C12371" t="s">
        <v>56</v>
      </c>
      <c r="D12371" t="s">
        <v>441</v>
      </c>
      <c r="E12371" t="s">
        <v>74</v>
      </c>
      <c r="F12371">
        <v>1</v>
      </c>
    </row>
    <row r="12372" spans="1:6" x14ac:dyDescent="0.35">
      <c r="A12372" t="s">
        <v>12451</v>
      </c>
      <c r="B12372">
        <v>2020</v>
      </c>
      <c r="C12372" t="s">
        <v>56</v>
      </c>
      <c r="D12372" t="s">
        <v>441</v>
      </c>
      <c r="E12372" t="s">
        <v>74</v>
      </c>
      <c r="F12372">
        <v>1</v>
      </c>
    </row>
    <row r="12373" spans="1:6" x14ac:dyDescent="0.35">
      <c r="A12373" t="s">
        <v>12452</v>
      </c>
      <c r="B12373">
        <v>2020</v>
      </c>
      <c r="C12373" t="s">
        <v>56</v>
      </c>
      <c r="D12373" t="s">
        <v>441</v>
      </c>
      <c r="E12373" t="s">
        <v>406</v>
      </c>
      <c r="F12373">
        <v>1</v>
      </c>
    </row>
    <row r="12374" spans="1:6" x14ac:dyDescent="0.35">
      <c r="A12374" t="s">
        <v>12453</v>
      </c>
      <c r="B12374">
        <v>2020</v>
      </c>
      <c r="C12374" t="s">
        <v>56</v>
      </c>
      <c r="D12374" t="s">
        <v>117</v>
      </c>
      <c r="E12374" t="s">
        <v>406</v>
      </c>
      <c r="F12374">
        <v>1</v>
      </c>
    </row>
    <row r="12375" spans="1:6" x14ac:dyDescent="0.35">
      <c r="A12375" t="s">
        <v>12454</v>
      </c>
      <c r="B12375">
        <v>2020</v>
      </c>
      <c r="C12375" t="s">
        <v>55</v>
      </c>
      <c r="D12375" t="s">
        <v>441</v>
      </c>
      <c r="E12375" t="s">
        <v>74</v>
      </c>
      <c r="F12375">
        <v>1</v>
      </c>
    </row>
    <row r="12376" spans="1:6" x14ac:dyDescent="0.35">
      <c r="A12376" t="s">
        <v>12455</v>
      </c>
      <c r="B12376">
        <v>2020</v>
      </c>
      <c r="C12376" t="s">
        <v>56</v>
      </c>
      <c r="D12376" t="s">
        <v>441</v>
      </c>
      <c r="E12376" t="s">
        <v>74</v>
      </c>
      <c r="F12376">
        <v>1</v>
      </c>
    </row>
    <row r="12377" spans="1:6" x14ac:dyDescent="0.35">
      <c r="A12377" t="s">
        <v>12456</v>
      </c>
      <c r="B12377">
        <v>2020</v>
      </c>
      <c r="C12377" t="s">
        <v>56</v>
      </c>
      <c r="D12377" t="s">
        <v>73</v>
      </c>
      <c r="E12377" t="s">
        <v>74</v>
      </c>
      <c r="F12377">
        <v>1</v>
      </c>
    </row>
    <row r="12378" spans="1:6" x14ac:dyDescent="0.35">
      <c r="A12378" t="s">
        <v>12457</v>
      </c>
      <c r="B12378">
        <v>2020</v>
      </c>
      <c r="C12378" t="s">
        <v>55</v>
      </c>
      <c r="D12378" t="s">
        <v>73</v>
      </c>
      <c r="E12378" t="s">
        <v>74</v>
      </c>
      <c r="F12378">
        <v>1</v>
      </c>
    </row>
    <row r="12379" spans="1:6" x14ac:dyDescent="0.35">
      <c r="A12379" t="s">
        <v>12458</v>
      </c>
      <c r="B12379">
        <v>2020</v>
      </c>
      <c r="C12379" t="s">
        <v>56</v>
      </c>
      <c r="D12379" t="s">
        <v>441</v>
      </c>
      <c r="E12379" t="s">
        <v>74</v>
      </c>
      <c r="F12379">
        <v>1</v>
      </c>
    </row>
    <row r="12380" spans="1:6" x14ac:dyDescent="0.35">
      <c r="A12380" t="s">
        <v>12459</v>
      </c>
      <c r="B12380">
        <v>2020</v>
      </c>
      <c r="C12380" t="s">
        <v>56</v>
      </c>
      <c r="D12380" t="s">
        <v>441</v>
      </c>
      <c r="E12380" t="s">
        <v>74</v>
      </c>
      <c r="F12380">
        <v>1</v>
      </c>
    </row>
    <row r="12381" spans="1:6" x14ac:dyDescent="0.35">
      <c r="A12381" t="s">
        <v>12460</v>
      </c>
      <c r="B12381">
        <v>2020</v>
      </c>
      <c r="C12381" t="s">
        <v>56</v>
      </c>
      <c r="D12381" t="s">
        <v>73</v>
      </c>
      <c r="E12381" t="s">
        <v>74</v>
      </c>
      <c r="F12381">
        <v>1</v>
      </c>
    </row>
    <row r="12382" spans="1:6" x14ac:dyDescent="0.35">
      <c r="A12382" t="s">
        <v>12461</v>
      </c>
      <c r="B12382">
        <v>2020</v>
      </c>
      <c r="C12382" t="s">
        <v>56</v>
      </c>
      <c r="D12382" t="s">
        <v>73</v>
      </c>
      <c r="E12382" t="s">
        <v>74</v>
      </c>
      <c r="F12382">
        <v>1</v>
      </c>
    </row>
    <row r="12383" spans="1:6" x14ac:dyDescent="0.35">
      <c r="A12383" t="s">
        <v>12462</v>
      </c>
      <c r="B12383">
        <v>2020</v>
      </c>
      <c r="C12383" t="s">
        <v>56</v>
      </c>
      <c r="D12383" t="s">
        <v>73</v>
      </c>
      <c r="E12383" t="s">
        <v>74</v>
      </c>
      <c r="F12383">
        <v>1</v>
      </c>
    </row>
    <row r="12384" spans="1:6" x14ac:dyDescent="0.35">
      <c r="A12384" t="s">
        <v>12463</v>
      </c>
      <c r="B12384">
        <v>2020</v>
      </c>
      <c r="C12384" t="s">
        <v>56</v>
      </c>
      <c r="D12384" t="s">
        <v>73</v>
      </c>
      <c r="E12384" t="s">
        <v>74</v>
      </c>
      <c r="F12384">
        <v>1</v>
      </c>
    </row>
    <row r="12385" spans="1:6" x14ac:dyDescent="0.35">
      <c r="A12385" t="s">
        <v>12464</v>
      </c>
      <c r="B12385">
        <v>2020</v>
      </c>
      <c r="C12385" t="s">
        <v>56</v>
      </c>
      <c r="D12385" t="s">
        <v>441</v>
      </c>
      <c r="E12385" t="s">
        <v>74</v>
      </c>
      <c r="F12385">
        <v>1</v>
      </c>
    </row>
    <row r="12386" spans="1:6" x14ac:dyDescent="0.35">
      <c r="A12386" t="s">
        <v>12465</v>
      </c>
      <c r="B12386">
        <v>2020</v>
      </c>
      <c r="C12386" t="s">
        <v>56</v>
      </c>
      <c r="D12386" t="s">
        <v>441</v>
      </c>
      <c r="E12386" t="s">
        <v>74</v>
      </c>
      <c r="F12386">
        <v>1</v>
      </c>
    </row>
    <row r="12387" spans="1:6" x14ac:dyDescent="0.35">
      <c r="A12387" t="s">
        <v>12466</v>
      </c>
      <c r="B12387">
        <v>2020</v>
      </c>
      <c r="C12387" t="s">
        <v>56</v>
      </c>
      <c r="D12387" t="s">
        <v>73</v>
      </c>
      <c r="E12387" t="s">
        <v>74</v>
      </c>
      <c r="F12387">
        <v>1</v>
      </c>
    </row>
    <row r="12388" spans="1:6" x14ac:dyDescent="0.35">
      <c r="A12388" t="s">
        <v>12467</v>
      </c>
      <c r="B12388">
        <v>2020</v>
      </c>
      <c r="C12388" t="s">
        <v>56</v>
      </c>
      <c r="D12388" t="s">
        <v>73</v>
      </c>
      <c r="E12388" t="s">
        <v>74</v>
      </c>
      <c r="F12388">
        <v>1</v>
      </c>
    </row>
    <row r="12389" spans="1:6" x14ac:dyDescent="0.35">
      <c r="A12389" t="s">
        <v>12468</v>
      </c>
      <c r="B12389">
        <v>2020</v>
      </c>
      <c r="C12389" t="s">
        <v>56</v>
      </c>
      <c r="D12389" t="s">
        <v>117</v>
      </c>
      <c r="E12389" t="s">
        <v>74</v>
      </c>
      <c r="F12389">
        <v>1</v>
      </c>
    </row>
    <row r="12390" spans="1:6" x14ac:dyDescent="0.35">
      <c r="A12390" t="s">
        <v>12469</v>
      </c>
      <c r="B12390">
        <v>2020</v>
      </c>
      <c r="C12390" t="s">
        <v>56</v>
      </c>
      <c r="D12390" t="s">
        <v>441</v>
      </c>
      <c r="E12390" t="s">
        <v>74</v>
      </c>
      <c r="F12390">
        <v>1</v>
      </c>
    </row>
    <row r="12391" spans="1:6" x14ac:dyDescent="0.35">
      <c r="A12391" t="s">
        <v>12470</v>
      </c>
      <c r="B12391">
        <v>2020</v>
      </c>
      <c r="C12391" t="s">
        <v>56</v>
      </c>
      <c r="D12391" t="s">
        <v>441</v>
      </c>
      <c r="E12391" t="s">
        <v>74</v>
      </c>
      <c r="F12391">
        <v>1</v>
      </c>
    </row>
    <row r="12392" spans="1:6" x14ac:dyDescent="0.35">
      <c r="A12392" t="s">
        <v>12471</v>
      </c>
      <c r="B12392">
        <v>2020</v>
      </c>
      <c r="C12392" t="s">
        <v>56</v>
      </c>
      <c r="D12392" t="s">
        <v>441</v>
      </c>
      <c r="E12392" t="s">
        <v>406</v>
      </c>
      <c r="F12392">
        <v>1</v>
      </c>
    </row>
    <row r="12393" spans="1:6" x14ac:dyDescent="0.35">
      <c r="A12393" t="s">
        <v>12472</v>
      </c>
      <c r="B12393">
        <v>2020</v>
      </c>
      <c r="C12393" t="s">
        <v>56</v>
      </c>
      <c r="D12393" t="s">
        <v>441</v>
      </c>
      <c r="E12393" t="s">
        <v>406</v>
      </c>
      <c r="F12393">
        <v>1</v>
      </c>
    </row>
    <row r="12394" spans="1:6" x14ac:dyDescent="0.35">
      <c r="A12394" t="s">
        <v>12473</v>
      </c>
      <c r="B12394">
        <v>2020</v>
      </c>
      <c r="C12394" t="s">
        <v>56</v>
      </c>
      <c r="D12394" t="s">
        <v>73</v>
      </c>
      <c r="E12394" t="s">
        <v>74</v>
      </c>
      <c r="F12394">
        <v>1</v>
      </c>
    </row>
    <row r="12395" spans="1:6" x14ac:dyDescent="0.35">
      <c r="A12395" t="s">
        <v>12474</v>
      </c>
      <c r="B12395">
        <v>2020</v>
      </c>
      <c r="C12395" t="s">
        <v>56</v>
      </c>
      <c r="D12395" t="s">
        <v>117</v>
      </c>
      <c r="E12395" t="s">
        <v>74</v>
      </c>
      <c r="F12395">
        <v>1</v>
      </c>
    </row>
    <row r="12396" spans="1:6" x14ac:dyDescent="0.35">
      <c r="A12396" t="s">
        <v>12475</v>
      </c>
      <c r="B12396">
        <v>2020</v>
      </c>
      <c r="C12396" t="s">
        <v>56</v>
      </c>
      <c r="D12396" t="s">
        <v>117</v>
      </c>
      <c r="E12396" t="s">
        <v>74</v>
      </c>
      <c r="F12396">
        <v>1</v>
      </c>
    </row>
    <row r="12397" spans="1:6" x14ac:dyDescent="0.35">
      <c r="A12397" t="s">
        <v>12476</v>
      </c>
      <c r="B12397">
        <v>2020</v>
      </c>
      <c r="C12397" t="s">
        <v>56</v>
      </c>
      <c r="D12397" t="s">
        <v>117</v>
      </c>
      <c r="E12397" t="s">
        <v>74</v>
      </c>
      <c r="F12397">
        <v>1</v>
      </c>
    </row>
    <row r="12398" spans="1:6" x14ac:dyDescent="0.35">
      <c r="A12398" t="s">
        <v>12477</v>
      </c>
      <c r="B12398">
        <v>2020</v>
      </c>
      <c r="C12398" t="s">
        <v>56</v>
      </c>
      <c r="D12398" t="s">
        <v>73</v>
      </c>
      <c r="E12398" t="s">
        <v>76</v>
      </c>
      <c r="F12398">
        <v>1</v>
      </c>
    </row>
    <row r="12399" spans="1:6" x14ac:dyDescent="0.35">
      <c r="A12399" t="s">
        <v>12478</v>
      </c>
      <c r="B12399">
        <v>2020</v>
      </c>
      <c r="C12399" t="s">
        <v>56</v>
      </c>
      <c r="D12399" t="s">
        <v>73</v>
      </c>
      <c r="E12399" t="s">
        <v>76</v>
      </c>
      <c r="F12399">
        <v>1</v>
      </c>
    </row>
    <row r="12400" spans="1:6" x14ac:dyDescent="0.35">
      <c r="A12400" t="s">
        <v>12479</v>
      </c>
      <c r="B12400">
        <v>2020</v>
      </c>
      <c r="C12400" t="s">
        <v>56</v>
      </c>
      <c r="D12400" t="s">
        <v>73</v>
      </c>
      <c r="E12400" t="s">
        <v>76</v>
      </c>
      <c r="F12400">
        <v>1</v>
      </c>
    </row>
    <row r="12401" spans="1:6" x14ac:dyDescent="0.35">
      <c r="A12401" t="s">
        <v>12480</v>
      </c>
      <c r="B12401">
        <v>2020</v>
      </c>
      <c r="C12401" t="s">
        <v>56</v>
      </c>
      <c r="D12401" t="s">
        <v>73</v>
      </c>
      <c r="E12401" t="s">
        <v>76</v>
      </c>
      <c r="F12401">
        <v>1</v>
      </c>
    </row>
    <row r="12402" spans="1:6" x14ac:dyDescent="0.35">
      <c r="A12402" t="s">
        <v>12481</v>
      </c>
      <c r="B12402">
        <v>2020</v>
      </c>
      <c r="C12402" t="s">
        <v>56</v>
      </c>
      <c r="D12402" t="s">
        <v>73</v>
      </c>
      <c r="E12402" t="s">
        <v>406</v>
      </c>
      <c r="F12402">
        <v>1</v>
      </c>
    </row>
    <row r="12403" spans="1:6" x14ac:dyDescent="0.35">
      <c r="A12403" t="s">
        <v>12482</v>
      </c>
      <c r="B12403">
        <v>2020</v>
      </c>
      <c r="C12403" t="s">
        <v>56</v>
      </c>
      <c r="D12403" t="s">
        <v>73</v>
      </c>
      <c r="E12403" t="s">
        <v>406</v>
      </c>
      <c r="F12403">
        <v>1</v>
      </c>
    </row>
    <row r="12404" spans="1:6" x14ac:dyDescent="0.35">
      <c r="A12404" t="s">
        <v>12483</v>
      </c>
      <c r="B12404">
        <v>2020</v>
      </c>
      <c r="C12404" t="s">
        <v>56</v>
      </c>
      <c r="D12404" t="s">
        <v>117</v>
      </c>
      <c r="E12404" t="s">
        <v>406</v>
      </c>
      <c r="F12404">
        <v>1</v>
      </c>
    </row>
    <row r="12405" spans="1:6" x14ac:dyDescent="0.35">
      <c r="A12405" t="s">
        <v>12484</v>
      </c>
      <c r="B12405">
        <v>2020</v>
      </c>
      <c r="C12405" t="s">
        <v>56</v>
      </c>
      <c r="D12405" t="s">
        <v>73</v>
      </c>
      <c r="E12405" t="s">
        <v>406</v>
      </c>
      <c r="F12405">
        <v>1</v>
      </c>
    </row>
    <row r="12406" spans="1:6" x14ac:dyDescent="0.35">
      <c r="A12406" t="s">
        <v>12485</v>
      </c>
      <c r="B12406">
        <v>2020</v>
      </c>
      <c r="C12406" t="s">
        <v>56</v>
      </c>
      <c r="D12406" t="s">
        <v>73</v>
      </c>
      <c r="E12406" t="s">
        <v>406</v>
      </c>
      <c r="F12406">
        <v>1</v>
      </c>
    </row>
    <row r="12407" spans="1:6" x14ac:dyDescent="0.35">
      <c r="A12407" t="s">
        <v>12486</v>
      </c>
      <c r="B12407">
        <v>2020</v>
      </c>
      <c r="C12407" t="s">
        <v>56</v>
      </c>
      <c r="D12407" t="s">
        <v>73</v>
      </c>
      <c r="E12407" t="s">
        <v>406</v>
      </c>
      <c r="F12407">
        <v>1</v>
      </c>
    </row>
    <row r="12408" spans="1:6" x14ac:dyDescent="0.35">
      <c r="A12408" t="s">
        <v>12487</v>
      </c>
      <c r="B12408">
        <v>2020</v>
      </c>
      <c r="C12408" t="s">
        <v>56</v>
      </c>
      <c r="D12408" t="s">
        <v>73</v>
      </c>
      <c r="E12408" t="s">
        <v>406</v>
      </c>
      <c r="F12408">
        <v>1</v>
      </c>
    </row>
    <row r="12409" spans="1:6" x14ac:dyDescent="0.35">
      <c r="A12409" t="s">
        <v>12488</v>
      </c>
      <c r="B12409">
        <v>2020</v>
      </c>
      <c r="C12409" t="s">
        <v>56</v>
      </c>
      <c r="D12409" t="s">
        <v>73</v>
      </c>
      <c r="E12409" t="s">
        <v>406</v>
      </c>
      <c r="F12409">
        <v>1</v>
      </c>
    </row>
    <row r="12410" spans="1:6" x14ac:dyDescent="0.35">
      <c r="A12410" t="s">
        <v>12489</v>
      </c>
      <c r="B12410">
        <v>2020</v>
      </c>
      <c r="C12410" t="s">
        <v>56</v>
      </c>
      <c r="D12410" t="s">
        <v>73</v>
      </c>
      <c r="E12410" t="s">
        <v>406</v>
      </c>
      <c r="F12410">
        <v>1</v>
      </c>
    </row>
    <row r="12411" spans="1:6" x14ac:dyDescent="0.35">
      <c r="A12411" t="s">
        <v>12490</v>
      </c>
      <c r="B12411">
        <v>2020</v>
      </c>
      <c r="C12411" t="s">
        <v>56</v>
      </c>
      <c r="D12411" t="s">
        <v>73</v>
      </c>
      <c r="E12411" t="s">
        <v>406</v>
      </c>
      <c r="F12411">
        <v>1</v>
      </c>
    </row>
    <row r="12412" spans="1:6" x14ac:dyDescent="0.35">
      <c r="A12412" t="s">
        <v>12491</v>
      </c>
      <c r="B12412">
        <v>2020</v>
      </c>
      <c r="C12412" t="s">
        <v>56</v>
      </c>
      <c r="D12412" t="s">
        <v>441</v>
      </c>
      <c r="E12412" t="s">
        <v>406</v>
      </c>
      <c r="F12412">
        <v>1</v>
      </c>
    </row>
    <row r="12413" spans="1:6" x14ac:dyDescent="0.35">
      <c r="A12413" t="s">
        <v>12492</v>
      </c>
      <c r="B12413">
        <v>2020</v>
      </c>
      <c r="C12413" t="s">
        <v>56</v>
      </c>
      <c r="D12413" t="s">
        <v>441</v>
      </c>
      <c r="E12413" t="s">
        <v>406</v>
      </c>
      <c r="F12413">
        <v>1</v>
      </c>
    </row>
    <row r="12414" spans="1:6" x14ac:dyDescent="0.35">
      <c r="A12414" t="s">
        <v>12493</v>
      </c>
      <c r="B12414">
        <v>2020</v>
      </c>
      <c r="C12414" t="s">
        <v>56</v>
      </c>
      <c r="D12414" t="s">
        <v>441</v>
      </c>
      <c r="E12414" t="s">
        <v>406</v>
      </c>
      <c r="F12414">
        <v>1</v>
      </c>
    </row>
    <row r="12415" spans="1:6" x14ac:dyDescent="0.35">
      <c r="A12415" t="s">
        <v>12494</v>
      </c>
      <c r="B12415">
        <v>2020</v>
      </c>
      <c r="C12415" t="s">
        <v>56</v>
      </c>
      <c r="D12415" t="s">
        <v>117</v>
      </c>
      <c r="E12415" t="s">
        <v>406</v>
      </c>
      <c r="F12415">
        <v>1</v>
      </c>
    </row>
    <row r="12416" spans="1:6" x14ac:dyDescent="0.35">
      <c r="A12416" t="s">
        <v>12495</v>
      </c>
      <c r="B12416">
        <v>2020</v>
      </c>
      <c r="C12416" t="s">
        <v>56</v>
      </c>
      <c r="D12416" t="s">
        <v>441</v>
      </c>
      <c r="E12416" t="s">
        <v>406</v>
      </c>
      <c r="F12416">
        <v>1</v>
      </c>
    </row>
    <row r="12417" spans="1:6" x14ac:dyDescent="0.35">
      <c r="A12417" t="s">
        <v>12496</v>
      </c>
      <c r="B12417">
        <v>2020</v>
      </c>
      <c r="C12417" t="s">
        <v>56</v>
      </c>
      <c r="D12417" t="s">
        <v>441</v>
      </c>
      <c r="E12417" t="s">
        <v>406</v>
      </c>
      <c r="F12417">
        <v>1</v>
      </c>
    </row>
    <row r="12418" spans="1:6" x14ac:dyDescent="0.35">
      <c r="A12418" t="s">
        <v>12497</v>
      </c>
      <c r="B12418">
        <v>2020</v>
      </c>
      <c r="C12418" t="s">
        <v>54</v>
      </c>
      <c r="D12418" t="s">
        <v>73</v>
      </c>
      <c r="E12418" t="s">
        <v>406</v>
      </c>
      <c r="F12418">
        <v>1</v>
      </c>
    </row>
    <row r="12419" spans="1:6" x14ac:dyDescent="0.35">
      <c r="A12419" t="s">
        <v>12498</v>
      </c>
      <c r="B12419">
        <v>2020</v>
      </c>
      <c r="C12419" t="s">
        <v>54</v>
      </c>
      <c r="D12419" t="s">
        <v>441</v>
      </c>
      <c r="E12419" t="s">
        <v>406</v>
      </c>
      <c r="F12419">
        <v>1</v>
      </c>
    </row>
    <row r="12420" spans="1:6" x14ac:dyDescent="0.35">
      <c r="A12420" t="s">
        <v>12499</v>
      </c>
      <c r="B12420">
        <v>2020</v>
      </c>
      <c r="C12420" t="s">
        <v>54</v>
      </c>
      <c r="D12420" t="s">
        <v>441</v>
      </c>
      <c r="E12420" t="s">
        <v>406</v>
      </c>
      <c r="F12420">
        <v>1</v>
      </c>
    </row>
    <row r="12421" spans="1:6" x14ac:dyDescent="0.35">
      <c r="A12421" t="s">
        <v>12500</v>
      </c>
      <c r="B12421">
        <v>2020</v>
      </c>
      <c r="C12421" t="s">
        <v>56</v>
      </c>
      <c r="D12421" t="s">
        <v>73</v>
      </c>
      <c r="E12421" t="s">
        <v>406</v>
      </c>
      <c r="F12421">
        <v>1</v>
      </c>
    </row>
    <row r="12422" spans="1:6" x14ac:dyDescent="0.35">
      <c r="A12422" t="s">
        <v>12501</v>
      </c>
      <c r="B12422">
        <v>2020</v>
      </c>
      <c r="C12422" t="s">
        <v>54</v>
      </c>
      <c r="D12422" t="s">
        <v>73</v>
      </c>
      <c r="E12422" t="s">
        <v>406</v>
      </c>
      <c r="F12422">
        <v>1</v>
      </c>
    </row>
    <row r="12423" spans="1:6" x14ac:dyDescent="0.35">
      <c r="A12423" t="s">
        <v>12502</v>
      </c>
      <c r="B12423">
        <v>2020</v>
      </c>
      <c r="C12423" t="s">
        <v>54</v>
      </c>
      <c r="D12423" t="s">
        <v>73</v>
      </c>
      <c r="E12423" t="s">
        <v>406</v>
      </c>
      <c r="F12423">
        <v>1</v>
      </c>
    </row>
    <row r="12424" spans="1:6" x14ac:dyDescent="0.35">
      <c r="A12424" t="s">
        <v>12503</v>
      </c>
      <c r="B12424">
        <v>2020</v>
      </c>
      <c r="C12424" t="s">
        <v>54</v>
      </c>
      <c r="D12424" t="s">
        <v>441</v>
      </c>
      <c r="E12424" t="s">
        <v>406</v>
      </c>
      <c r="F12424">
        <v>1</v>
      </c>
    </row>
    <row r="12425" spans="1:6" x14ac:dyDescent="0.35">
      <c r="A12425" t="s">
        <v>12504</v>
      </c>
      <c r="B12425">
        <v>2020</v>
      </c>
      <c r="C12425" t="s">
        <v>54</v>
      </c>
      <c r="D12425" t="s">
        <v>441</v>
      </c>
      <c r="E12425" t="s">
        <v>406</v>
      </c>
      <c r="F12425">
        <v>1</v>
      </c>
    </row>
    <row r="12426" spans="1:6" x14ac:dyDescent="0.35">
      <c r="A12426" t="s">
        <v>12505</v>
      </c>
      <c r="B12426">
        <v>2020</v>
      </c>
      <c r="C12426" t="s">
        <v>54</v>
      </c>
      <c r="D12426" t="s">
        <v>441</v>
      </c>
      <c r="E12426" t="s">
        <v>406</v>
      </c>
      <c r="F12426">
        <v>1</v>
      </c>
    </row>
    <row r="12427" spans="1:6" x14ac:dyDescent="0.35">
      <c r="A12427" t="s">
        <v>12506</v>
      </c>
      <c r="B12427">
        <v>2020</v>
      </c>
      <c r="C12427" t="s">
        <v>54</v>
      </c>
      <c r="D12427" t="s">
        <v>441</v>
      </c>
      <c r="E12427" t="s">
        <v>406</v>
      </c>
      <c r="F12427">
        <v>1</v>
      </c>
    </row>
    <row r="12428" spans="1:6" x14ac:dyDescent="0.35">
      <c r="A12428" t="s">
        <v>12507</v>
      </c>
      <c r="B12428">
        <v>2021</v>
      </c>
      <c r="C12428" t="s">
        <v>56</v>
      </c>
      <c r="D12428" t="s">
        <v>73</v>
      </c>
      <c r="E12428" t="s">
        <v>74</v>
      </c>
      <c r="F12428">
        <v>1</v>
      </c>
    </row>
    <row r="12429" spans="1:6" x14ac:dyDescent="0.35">
      <c r="A12429" t="s">
        <v>12508</v>
      </c>
      <c r="B12429">
        <v>2021</v>
      </c>
      <c r="C12429" t="s">
        <v>56</v>
      </c>
      <c r="D12429" t="s">
        <v>441</v>
      </c>
      <c r="E12429" t="s">
        <v>74</v>
      </c>
      <c r="F12429">
        <v>1</v>
      </c>
    </row>
    <row r="12430" spans="1:6" x14ac:dyDescent="0.35">
      <c r="A12430" t="s">
        <v>12509</v>
      </c>
      <c r="B12430">
        <v>2021</v>
      </c>
      <c r="C12430" t="s">
        <v>56</v>
      </c>
      <c r="D12430" t="s">
        <v>441</v>
      </c>
      <c r="E12430" t="s">
        <v>74</v>
      </c>
      <c r="F12430">
        <v>1</v>
      </c>
    </row>
    <row r="12431" spans="1:6" x14ac:dyDescent="0.35">
      <c r="A12431" t="s">
        <v>12510</v>
      </c>
      <c r="B12431">
        <v>2021</v>
      </c>
      <c r="C12431" t="s">
        <v>54</v>
      </c>
      <c r="D12431" t="s">
        <v>73</v>
      </c>
      <c r="E12431" t="s">
        <v>406</v>
      </c>
      <c r="F12431">
        <v>1</v>
      </c>
    </row>
    <row r="12432" spans="1:6" x14ac:dyDescent="0.35">
      <c r="A12432" t="s">
        <v>12511</v>
      </c>
      <c r="B12432">
        <v>2021</v>
      </c>
      <c r="C12432" t="s">
        <v>56</v>
      </c>
      <c r="D12432" t="s">
        <v>73</v>
      </c>
      <c r="E12432" t="s">
        <v>74</v>
      </c>
      <c r="F12432">
        <v>1</v>
      </c>
    </row>
    <row r="12433" spans="1:6" x14ac:dyDescent="0.35">
      <c r="A12433" t="s">
        <v>12512</v>
      </c>
      <c r="B12433">
        <v>2021</v>
      </c>
      <c r="C12433" t="s">
        <v>56</v>
      </c>
      <c r="D12433" t="s">
        <v>73</v>
      </c>
      <c r="E12433" t="s">
        <v>484</v>
      </c>
      <c r="F12433">
        <v>1</v>
      </c>
    </row>
    <row r="12434" spans="1:6" x14ac:dyDescent="0.35">
      <c r="A12434" t="s">
        <v>12513</v>
      </c>
      <c r="B12434">
        <v>2021</v>
      </c>
      <c r="C12434" t="s">
        <v>56</v>
      </c>
      <c r="D12434" t="s">
        <v>73</v>
      </c>
      <c r="E12434" t="s">
        <v>484</v>
      </c>
      <c r="F12434">
        <v>1</v>
      </c>
    </row>
    <row r="12435" spans="1:6" x14ac:dyDescent="0.35">
      <c r="A12435" t="s">
        <v>12514</v>
      </c>
      <c r="B12435">
        <v>2021</v>
      </c>
      <c r="C12435" t="s">
        <v>56</v>
      </c>
      <c r="D12435" t="s">
        <v>73</v>
      </c>
      <c r="E12435" t="s">
        <v>484</v>
      </c>
      <c r="F12435">
        <v>1</v>
      </c>
    </row>
    <row r="12436" spans="1:6" x14ac:dyDescent="0.35">
      <c r="A12436" t="s">
        <v>12515</v>
      </c>
      <c r="B12436">
        <v>2021</v>
      </c>
      <c r="C12436" t="s">
        <v>56</v>
      </c>
      <c r="D12436" t="s">
        <v>73</v>
      </c>
      <c r="E12436" t="s">
        <v>484</v>
      </c>
      <c r="F12436">
        <v>1</v>
      </c>
    </row>
    <row r="12437" spans="1:6" x14ac:dyDescent="0.35">
      <c r="A12437" t="s">
        <v>12516</v>
      </c>
      <c r="B12437">
        <v>2021</v>
      </c>
      <c r="C12437" t="s">
        <v>56</v>
      </c>
      <c r="D12437" t="s">
        <v>73</v>
      </c>
      <c r="E12437" t="s">
        <v>484</v>
      </c>
      <c r="F12437">
        <v>1</v>
      </c>
    </row>
    <row r="12438" spans="1:6" x14ac:dyDescent="0.35">
      <c r="A12438" t="s">
        <v>12517</v>
      </c>
      <c r="B12438">
        <v>2021</v>
      </c>
      <c r="C12438" t="s">
        <v>56</v>
      </c>
      <c r="D12438" t="s">
        <v>441</v>
      </c>
      <c r="E12438" t="s">
        <v>74</v>
      </c>
      <c r="F12438">
        <v>1</v>
      </c>
    </row>
    <row r="12439" spans="1:6" x14ac:dyDescent="0.35">
      <c r="A12439" t="s">
        <v>12518</v>
      </c>
      <c r="B12439">
        <v>2021</v>
      </c>
      <c r="C12439" t="s">
        <v>56</v>
      </c>
      <c r="D12439" t="s">
        <v>73</v>
      </c>
      <c r="E12439" t="s">
        <v>74</v>
      </c>
      <c r="F12439">
        <v>1</v>
      </c>
    </row>
    <row r="12440" spans="1:6" x14ac:dyDescent="0.35">
      <c r="A12440" t="s">
        <v>12519</v>
      </c>
      <c r="B12440">
        <v>2021</v>
      </c>
      <c r="C12440" t="s">
        <v>56</v>
      </c>
      <c r="D12440" t="s">
        <v>441</v>
      </c>
      <c r="E12440" t="s">
        <v>74</v>
      </c>
      <c r="F12440">
        <v>1</v>
      </c>
    </row>
    <row r="12441" spans="1:6" x14ac:dyDescent="0.35">
      <c r="A12441" t="s">
        <v>12520</v>
      </c>
      <c r="B12441">
        <v>2021</v>
      </c>
      <c r="C12441" t="s">
        <v>56</v>
      </c>
      <c r="D12441" t="s">
        <v>117</v>
      </c>
      <c r="E12441" t="s">
        <v>406</v>
      </c>
      <c r="F12441">
        <v>1</v>
      </c>
    </row>
    <row r="12442" spans="1:6" x14ac:dyDescent="0.35">
      <c r="A12442" t="s">
        <v>12521</v>
      </c>
      <c r="B12442">
        <v>2021</v>
      </c>
      <c r="C12442" t="s">
        <v>54</v>
      </c>
      <c r="D12442" t="s">
        <v>73</v>
      </c>
      <c r="E12442" t="s">
        <v>74</v>
      </c>
      <c r="F12442">
        <v>1</v>
      </c>
    </row>
    <row r="12443" spans="1:6" x14ac:dyDescent="0.35">
      <c r="A12443" t="s">
        <v>12522</v>
      </c>
      <c r="B12443">
        <v>2021</v>
      </c>
      <c r="C12443" t="s">
        <v>55</v>
      </c>
      <c r="D12443" t="s">
        <v>441</v>
      </c>
      <c r="E12443" t="s">
        <v>74</v>
      </c>
      <c r="F12443">
        <v>1</v>
      </c>
    </row>
    <row r="12444" spans="1:6" x14ac:dyDescent="0.35">
      <c r="A12444" t="s">
        <v>12523</v>
      </c>
      <c r="B12444">
        <v>2021</v>
      </c>
      <c r="C12444" t="s">
        <v>55</v>
      </c>
      <c r="D12444" t="s">
        <v>441</v>
      </c>
      <c r="E12444" t="s">
        <v>74</v>
      </c>
      <c r="F12444">
        <v>1</v>
      </c>
    </row>
    <row r="12445" spans="1:6" x14ac:dyDescent="0.35">
      <c r="A12445" t="s">
        <v>12524</v>
      </c>
      <c r="B12445">
        <v>2021</v>
      </c>
      <c r="C12445" t="s">
        <v>56</v>
      </c>
      <c r="D12445" t="s">
        <v>441</v>
      </c>
      <c r="E12445" t="s">
        <v>74</v>
      </c>
      <c r="F12445">
        <v>1</v>
      </c>
    </row>
    <row r="12446" spans="1:6" x14ac:dyDescent="0.35">
      <c r="A12446" t="s">
        <v>12525</v>
      </c>
      <c r="B12446">
        <v>2021</v>
      </c>
      <c r="C12446" t="s">
        <v>56</v>
      </c>
      <c r="D12446" t="s">
        <v>117</v>
      </c>
      <c r="E12446" t="s">
        <v>74</v>
      </c>
      <c r="F12446">
        <v>1</v>
      </c>
    </row>
    <row r="12447" spans="1:6" x14ac:dyDescent="0.35">
      <c r="A12447" t="s">
        <v>12526</v>
      </c>
      <c r="B12447">
        <v>2021</v>
      </c>
      <c r="C12447" t="s">
        <v>56</v>
      </c>
      <c r="D12447" t="s">
        <v>73</v>
      </c>
      <c r="E12447" t="s">
        <v>74</v>
      </c>
      <c r="F12447">
        <v>1</v>
      </c>
    </row>
    <row r="12448" spans="1:6" x14ac:dyDescent="0.35">
      <c r="A12448" t="s">
        <v>12527</v>
      </c>
      <c r="B12448">
        <v>2021</v>
      </c>
      <c r="C12448" t="s">
        <v>56</v>
      </c>
      <c r="D12448" t="s">
        <v>117</v>
      </c>
      <c r="E12448" t="s">
        <v>74</v>
      </c>
      <c r="F12448">
        <v>1</v>
      </c>
    </row>
    <row r="12449" spans="1:6" x14ac:dyDescent="0.35">
      <c r="A12449" t="s">
        <v>12528</v>
      </c>
      <c r="B12449">
        <v>2021</v>
      </c>
      <c r="C12449" t="s">
        <v>54</v>
      </c>
      <c r="D12449" t="s">
        <v>73</v>
      </c>
      <c r="E12449" t="s">
        <v>74</v>
      </c>
      <c r="F12449">
        <v>1</v>
      </c>
    </row>
    <row r="12450" spans="1:6" x14ac:dyDescent="0.35">
      <c r="A12450" t="s">
        <v>12529</v>
      </c>
      <c r="B12450">
        <v>2021</v>
      </c>
      <c r="C12450" t="s">
        <v>55</v>
      </c>
      <c r="D12450" t="s">
        <v>73</v>
      </c>
      <c r="E12450" t="s">
        <v>74</v>
      </c>
      <c r="F12450">
        <v>1</v>
      </c>
    </row>
    <row r="12451" spans="1:6" x14ac:dyDescent="0.35">
      <c r="A12451" t="s">
        <v>12530</v>
      </c>
      <c r="B12451">
        <v>2021</v>
      </c>
      <c r="C12451" t="s">
        <v>56</v>
      </c>
      <c r="D12451" t="s">
        <v>73</v>
      </c>
      <c r="E12451" t="s">
        <v>74</v>
      </c>
      <c r="F12451">
        <v>1</v>
      </c>
    </row>
    <row r="12452" spans="1:6" x14ac:dyDescent="0.35">
      <c r="A12452" t="s">
        <v>12531</v>
      </c>
      <c r="B12452">
        <v>2021</v>
      </c>
      <c r="C12452" t="s">
        <v>56</v>
      </c>
      <c r="D12452" t="s">
        <v>73</v>
      </c>
      <c r="E12452" t="s">
        <v>74</v>
      </c>
      <c r="F12452">
        <v>1</v>
      </c>
    </row>
    <row r="12453" spans="1:6" x14ac:dyDescent="0.35">
      <c r="A12453" t="s">
        <v>12532</v>
      </c>
      <c r="B12453">
        <v>2021</v>
      </c>
      <c r="C12453" t="s">
        <v>56</v>
      </c>
      <c r="D12453" t="s">
        <v>441</v>
      </c>
      <c r="E12453" t="s">
        <v>74</v>
      </c>
      <c r="F12453">
        <v>1</v>
      </c>
    </row>
    <row r="12454" spans="1:6" x14ac:dyDescent="0.35">
      <c r="A12454" t="s">
        <v>12533</v>
      </c>
      <c r="B12454">
        <v>2021</v>
      </c>
      <c r="C12454" t="s">
        <v>56</v>
      </c>
      <c r="D12454" t="s">
        <v>73</v>
      </c>
      <c r="E12454" t="s">
        <v>74</v>
      </c>
      <c r="F12454">
        <v>1</v>
      </c>
    </row>
    <row r="12455" spans="1:6" x14ac:dyDescent="0.35">
      <c r="A12455" t="s">
        <v>12534</v>
      </c>
      <c r="B12455">
        <v>2021</v>
      </c>
      <c r="C12455" t="s">
        <v>56</v>
      </c>
      <c r="D12455" t="s">
        <v>117</v>
      </c>
      <c r="E12455" t="s">
        <v>74</v>
      </c>
      <c r="F12455">
        <v>1</v>
      </c>
    </row>
    <row r="12456" spans="1:6" x14ac:dyDescent="0.35">
      <c r="A12456" t="s">
        <v>12535</v>
      </c>
      <c r="B12456">
        <v>2021</v>
      </c>
      <c r="C12456" t="s">
        <v>56</v>
      </c>
      <c r="D12456" t="s">
        <v>73</v>
      </c>
      <c r="E12456" t="s">
        <v>74</v>
      </c>
      <c r="F12456">
        <v>1</v>
      </c>
    </row>
    <row r="12457" spans="1:6" x14ac:dyDescent="0.35">
      <c r="A12457" t="s">
        <v>12536</v>
      </c>
      <c r="B12457">
        <v>2021</v>
      </c>
      <c r="C12457" t="s">
        <v>56</v>
      </c>
      <c r="D12457" t="s">
        <v>73</v>
      </c>
      <c r="E12457" t="s">
        <v>74</v>
      </c>
      <c r="F12457">
        <v>1</v>
      </c>
    </row>
    <row r="12458" spans="1:6" x14ac:dyDescent="0.35">
      <c r="A12458" t="s">
        <v>12537</v>
      </c>
      <c r="B12458">
        <v>2021</v>
      </c>
      <c r="C12458" t="s">
        <v>56</v>
      </c>
      <c r="D12458" t="s">
        <v>117</v>
      </c>
      <c r="E12458" t="s">
        <v>74</v>
      </c>
      <c r="F12458">
        <v>1</v>
      </c>
    </row>
    <row r="12459" spans="1:6" x14ac:dyDescent="0.35">
      <c r="A12459" t="s">
        <v>12538</v>
      </c>
      <c r="B12459">
        <v>2021</v>
      </c>
      <c r="C12459" t="s">
        <v>56</v>
      </c>
      <c r="D12459" t="s">
        <v>441</v>
      </c>
      <c r="E12459" t="s">
        <v>406</v>
      </c>
      <c r="F12459">
        <v>1</v>
      </c>
    </row>
    <row r="12460" spans="1:6" x14ac:dyDescent="0.35">
      <c r="A12460" t="s">
        <v>12539</v>
      </c>
      <c r="B12460">
        <v>2021</v>
      </c>
      <c r="C12460" t="s">
        <v>56</v>
      </c>
      <c r="D12460" t="s">
        <v>117</v>
      </c>
      <c r="E12460" t="s">
        <v>406</v>
      </c>
      <c r="F12460">
        <v>1</v>
      </c>
    </row>
    <row r="12461" spans="1:6" x14ac:dyDescent="0.35">
      <c r="A12461" t="s">
        <v>12540</v>
      </c>
      <c r="B12461">
        <v>2021</v>
      </c>
      <c r="C12461" t="s">
        <v>56</v>
      </c>
      <c r="D12461" t="s">
        <v>117</v>
      </c>
      <c r="E12461" t="s">
        <v>406</v>
      </c>
      <c r="F12461">
        <v>1</v>
      </c>
    </row>
    <row r="12462" spans="1:6" x14ac:dyDescent="0.35">
      <c r="A12462" t="s">
        <v>12541</v>
      </c>
      <c r="B12462">
        <v>2021</v>
      </c>
      <c r="C12462" t="s">
        <v>56</v>
      </c>
      <c r="D12462" t="s">
        <v>117</v>
      </c>
      <c r="E12462" t="s">
        <v>406</v>
      </c>
      <c r="F12462">
        <v>1</v>
      </c>
    </row>
    <row r="12463" spans="1:6" x14ac:dyDescent="0.35">
      <c r="A12463" t="s">
        <v>12542</v>
      </c>
      <c r="B12463">
        <v>2021</v>
      </c>
      <c r="C12463" t="s">
        <v>56</v>
      </c>
      <c r="D12463" t="s">
        <v>441</v>
      </c>
      <c r="E12463" t="s">
        <v>406</v>
      </c>
      <c r="F12463">
        <v>1</v>
      </c>
    </row>
    <row r="12464" spans="1:6" x14ac:dyDescent="0.35">
      <c r="A12464" t="s">
        <v>12543</v>
      </c>
      <c r="B12464">
        <v>2021</v>
      </c>
      <c r="C12464" t="s">
        <v>56</v>
      </c>
      <c r="D12464" t="s">
        <v>441</v>
      </c>
      <c r="E12464" t="s">
        <v>406</v>
      </c>
      <c r="F12464">
        <v>1</v>
      </c>
    </row>
    <row r="12465" spans="1:6" x14ac:dyDescent="0.35">
      <c r="A12465" t="s">
        <v>12544</v>
      </c>
      <c r="B12465">
        <v>2021</v>
      </c>
      <c r="C12465" t="s">
        <v>56</v>
      </c>
      <c r="D12465" t="s">
        <v>441</v>
      </c>
      <c r="E12465" t="s">
        <v>406</v>
      </c>
      <c r="F12465">
        <v>1</v>
      </c>
    </row>
    <row r="12466" spans="1:6" x14ac:dyDescent="0.35">
      <c r="A12466" t="s">
        <v>12545</v>
      </c>
      <c r="B12466">
        <v>2021</v>
      </c>
      <c r="C12466" t="s">
        <v>56</v>
      </c>
      <c r="D12466" t="s">
        <v>441</v>
      </c>
      <c r="E12466" t="s">
        <v>406</v>
      </c>
      <c r="F12466">
        <v>1</v>
      </c>
    </row>
    <row r="12467" spans="1:6" x14ac:dyDescent="0.35">
      <c r="A12467" t="s">
        <v>12546</v>
      </c>
      <c r="B12467">
        <v>2021</v>
      </c>
      <c r="C12467" t="s">
        <v>56</v>
      </c>
      <c r="D12467" t="s">
        <v>441</v>
      </c>
      <c r="E12467" t="s">
        <v>406</v>
      </c>
      <c r="F12467">
        <v>1</v>
      </c>
    </row>
    <row r="12468" spans="1:6" x14ac:dyDescent="0.35">
      <c r="A12468" t="s">
        <v>12547</v>
      </c>
      <c r="B12468">
        <v>2021</v>
      </c>
      <c r="C12468" t="s">
        <v>54</v>
      </c>
      <c r="D12468" t="s">
        <v>73</v>
      </c>
      <c r="E12468" t="s">
        <v>74</v>
      </c>
      <c r="F12468">
        <v>1</v>
      </c>
    </row>
    <row r="12469" spans="1:6" x14ac:dyDescent="0.35">
      <c r="A12469" t="s">
        <v>12548</v>
      </c>
      <c r="B12469">
        <v>2021</v>
      </c>
      <c r="C12469" t="s">
        <v>56</v>
      </c>
      <c r="D12469" t="s">
        <v>73</v>
      </c>
      <c r="E12469" t="s">
        <v>74</v>
      </c>
      <c r="F12469">
        <v>1</v>
      </c>
    </row>
    <row r="12470" spans="1:6" x14ac:dyDescent="0.35">
      <c r="A12470" t="s">
        <v>12549</v>
      </c>
      <c r="B12470">
        <v>2021</v>
      </c>
      <c r="C12470" t="s">
        <v>56</v>
      </c>
      <c r="D12470" t="s">
        <v>117</v>
      </c>
      <c r="E12470" t="s">
        <v>74</v>
      </c>
      <c r="F12470">
        <v>1</v>
      </c>
    </row>
    <row r="12471" spans="1:6" x14ac:dyDescent="0.35">
      <c r="A12471" t="s">
        <v>12550</v>
      </c>
      <c r="B12471">
        <v>2021</v>
      </c>
      <c r="C12471" t="s">
        <v>54</v>
      </c>
      <c r="D12471" t="s">
        <v>73</v>
      </c>
      <c r="E12471" t="s">
        <v>74</v>
      </c>
      <c r="F12471">
        <v>1</v>
      </c>
    </row>
    <row r="12472" spans="1:6" x14ac:dyDescent="0.35">
      <c r="A12472" t="s">
        <v>12551</v>
      </c>
      <c r="B12472">
        <v>2021</v>
      </c>
      <c r="C12472" t="s">
        <v>55</v>
      </c>
      <c r="D12472" t="s">
        <v>73</v>
      </c>
      <c r="E12472" t="s">
        <v>74</v>
      </c>
      <c r="F12472">
        <v>1</v>
      </c>
    </row>
    <row r="12473" spans="1:6" x14ac:dyDescent="0.35">
      <c r="A12473" t="s">
        <v>12552</v>
      </c>
      <c r="B12473">
        <v>2021</v>
      </c>
      <c r="C12473" t="s">
        <v>55</v>
      </c>
      <c r="D12473" t="s">
        <v>441</v>
      </c>
      <c r="E12473" t="s">
        <v>74</v>
      </c>
      <c r="F12473">
        <v>1</v>
      </c>
    </row>
    <row r="12474" spans="1:6" x14ac:dyDescent="0.35">
      <c r="A12474" t="s">
        <v>12553</v>
      </c>
      <c r="B12474">
        <v>2021</v>
      </c>
      <c r="C12474" t="s">
        <v>56</v>
      </c>
      <c r="D12474" t="s">
        <v>73</v>
      </c>
      <c r="E12474" t="s">
        <v>76</v>
      </c>
      <c r="F12474">
        <v>1</v>
      </c>
    </row>
    <row r="12475" spans="1:6" x14ac:dyDescent="0.35">
      <c r="A12475" t="s">
        <v>12554</v>
      </c>
      <c r="B12475">
        <v>2021</v>
      </c>
      <c r="C12475" t="s">
        <v>56</v>
      </c>
      <c r="D12475" t="s">
        <v>441</v>
      </c>
      <c r="E12475" t="s">
        <v>76</v>
      </c>
      <c r="F12475">
        <v>1</v>
      </c>
    </row>
    <row r="12476" spans="1:6" x14ac:dyDescent="0.35">
      <c r="A12476" t="s">
        <v>12555</v>
      </c>
      <c r="B12476">
        <v>2021</v>
      </c>
      <c r="C12476" t="s">
        <v>56</v>
      </c>
      <c r="D12476" t="s">
        <v>73</v>
      </c>
      <c r="E12476" t="s">
        <v>76</v>
      </c>
      <c r="F12476">
        <v>1</v>
      </c>
    </row>
    <row r="12477" spans="1:6" x14ac:dyDescent="0.35">
      <c r="A12477" t="s">
        <v>12556</v>
      </c>
      <c r="B12477">
        <v>2021</v>
      </c>
      <c r="C12477" t="s">
        <v>56</v>
      </c>
      <c r="D12477" t="s">
        <v>73</v>
      </c>
      <c r="E12477" t="s">
        <v>76</v>
      </c>
      <c r="F12477">
        <v>1</v>
      </c>
    </row>
    <row r="12478" spans="1:6" x14ac:dyDescent="0.35">
      <c r="A12478" t="s">
        <v>12557</v>
      </c>
      <c r="B12478">
        <v>2021</v>
      </c>
      <c r="C12478" t="s">
        <v>56</v>
      </c>
      <c r="D12478" t="s">
        <v>441</v>
      </c>
      <c r="E12478" t="s">
        <v>76</v>
      </c>
      <c r="F12478">
        <v>1</v>
      </c>
    </row>
    <row r="12479" spans="1:6" x14ac:dyDescent="0.35">
      <c r="A12479" t="s">
        <v>12558</v>
      </c>
      <c r="B12479">
        <v>2021</v>
      </c>
      <c r="C12479" t="s">
        <v>56</v>
      </c>
      <c r="D12479" t="s">
        <v>73</v>
      </c>
      <c r="E12479" t="s">
        <v>76</v>
      </c>
      <c r="F12479">
        <v>1</v>
      </c>
    </row>
    <row r="12480" spans="1:6" x14ac:dyDescent="0.35">
      <c r="A12480" t="s">
        <v>12559</v>
      </c>
      <c r="B12480">
        <v>2021</v>
      </c>
      <c r="C12480" t="s">
        <v>56</v>
      </c>
      <c r="D12480" t="s">
        <v>73</v>
      </c>
      <c r="E12480" t="s">
        <v>406</v>
      </c>
      <c r="F12480">
        <v>1</v>
      </c>
    </row>
    <row r="12481" spans="1:6" x14ac:dyDescent="0.35">
      <c r="A12481" t="s">
        <v>12560</v>
      </c>
      <c r="B12481">
        <v>2021</v>
      </c>
      <c r="C12481" t="s">
        <v>56</v>
      </c>
      <c r="D12481" t="s">
        <v>73</v>
      </c>
      <c r="E12481" t="s">
        <v>406</v>
      </c>
      <c r="F12481">
        <v>1</v>
      </c>
    </row>
    <row r="12482" spans="1:6" x14ac:dyDescent="0.35">
      <c r="A12482" t="s">
        <v>12561</v>
      </c>
      <c r="B12482">
        <v>2021</v>
      </c>
      <c r="C12482" t="s">
        <v>56</v>
      </c>
      <c r="D12482" t="s">
        <v>73</v>
      </c>
      <c r="E12482" t="s">
        <v>406</v>
      </c>
      <c r="F12482">
        <v>1</v>
      </c>
    </row>
    <row r="12483" spans="1:6" x14ac:dyDescent="0.35">
      <c r="A12483" t="s">
        <v>12562</v>
      </c>
      <c r="B12483">
        <v>2021</v>
      </c>
      <c r="C12483" t="s">
        <v>56</v>
      </c>
      <c r="D12483" t="s">
        <v>73</v>
      </c>
      <c r="E12483" t="s">
        <v>406</v>
      </c>
      <c r="F12483">
        <v>1</v>
      </c>
    </row>
    <row r="12484" spans="1:6" x14ac:dyDescent="0.35">
      <c r="A12484" t="s">
        <v>12563</v>
      </c>
      <c r="B12484">
        <v>2021</v>
      </c>
      <c r="C12484" t="s">
        <v>56</v>
      </c>
      <c r="D12484" t="s">
        <v>73</v>
      </c>
      <c r="E12484" t="s">
        <v>406</v>
      </c>
      <c r="F12484">
        <v>1</v>
      </c>
    </row>
    <row r="12485" spans="1:6" x14ac:dyDescent="0.35">
      <c r="A12485" t="s">
        <v>12564</v>
      </c>
      <c r="B12485">
        <v>2021</v>
      </c>
      <c r="C12485" t="s">
        <v>56</v>
      </c>
      <c r="D12485" t="s">
        <v>441</v>
      </c>
      <c r="E12485" t="s">
        <v>406</v>
      </c>
      <c r="F12485">
        <v>1</v>
      </c>
    </row>
    <row r="12486" spans="1:6" x14ac:dyDescent="0.35">
      <c r="A12486" t="s">
        <v>12565</v>
      </c>
      <c r="B12486">
        <v>2021</v>
      </c>
      <c r="C12486" t="s">
        <v>56</v>
      </c>
      <c r="D12486" t="s">
        <v>441</v>
      </c>
      <c r="E12486" t="s">
        <v>406</v>
      </c>
      <c r="F12486">
        <v>1</v>
      </c>
    </row>
    <row r="12487" spans="1:6" x14ac:dyDescent="0.35">
      <c r="A12487" t="s">
        <v>12566</v>
      </c>
      <c r="B12487">
        <v>2021</v>
      </c>
      <c r="C12487" t="s">
        <v>56</v>
      </c>
      <c r="D12487" t="s">
        <v>73</v>
      </c>
      <c r="E12487" t="s">
        <v>406</v>
      </c>
      <c r="F12487">
        <v>1</v>
      </c>
    </row>
    <row r="12488" spans="1:6" x14ac:dyDescent="0.35">
      <c r="A12488" t="s">
        <v>12567</v>
      </c>
      <c r="B12488">
        <v>2021</v>
      </c>
      <c r="C12488" t="s">
        <v>56</v>
      </c>
      <c r="D12488" t="s">
        <v>73</v>
      </c>
      <c r="E12488" t="s">
        <v>406</v>
      </c>
      <c r="F12488">
        <v>1</v>
      </c>
    </row>
    <row r="12489" spans="1:6" x14ac:dyDescent="0.35">
      <c r="A12489" t="s">
        <v>12568</v>
      </c>
      <c r="B12489">
        <v>2021</v>
      </c>
      <c r="C12489" t="s">
        <v>56</v>
      </c>
      <c r="D12489" t="s">
        <v>73</v>
      </c>
      <c r="E12489" t="s">
        <v>406</v>
      </c>
      <c r="F12489">
        <v>1</v>
      </c>
    </row>
    <row r="12490" spans="1:6" x14ac:dyDescent="0.35">
      <c r="A12490" t="s">
        <v>12569</v>
      </c>
      <c r="B12490">
        <v>2021</v>
      </c>
      <c r="C12490" t="s">
        <v>56</v>
      </c>
      <c r="D12490" t="s">
        <v>73</v>
      </c>
      <c r="E12490" t="s">
        <v>406</v>
      </c>
      <c r="F12490">
        <v>1</v>
      </c>
    </row>
    <row r="12491" spans="1:6" x14ac:dyDescent="0.35">
      <c r="A12491" t="s">
        <v>12570</v>
      </c>
      <c r="B12491">
        <v>2021</v>
      </c>
      <c r="C12491" t="s">
        <v>56</v>
      </c>
      <c r="D12491" t="s">
        <v>117</v>
      </c>
      <c r="E12491" t="s">
        <v>406</v>
      </c>
      <c r="F12491">
        <v>1</v>
      </c>
    </row>
    <row r="12492" spans="1:6" x14ac:dyDescent="0.35">
      <c r="A12492" t="s">
        <v>12571</v>
      </c>
      <c r="B12492">
        <v>2021</v>
      </c>
      <c r="C12492" t="s">
        <v>56</v>
      </c>
      <c r="D12492" t="s">
        <v>441</v>
      </c>
      <c r="E12492" t="s">
        <v>406</v>
      </c>
      <c r="F12492">
        <v>1</v>
      </c>
    </row>
    <row r="12493" spans="1:6" x14ac:dyDescent="0.35">
      <c r="A12493" t="s">
        <v>12572</v>
      </c>
      <c r="B12493">
        <v>2021</v>
      </c>
      <c r="C12493" t="s">
        <v>56</v>
      </c>
      <c r="D12493" t="s">
        <v>117</v>
      </c>
      <c r="E12493" t="s">
        <v>406</v>
      </c>
      <c r="F12493">
        <v>1</v>
      </c>
    </row>
    <row r="12494" spans="1:6" x14ac:dyDescent="0.35">
      <c r="A12494" t="s">
        <v>12573</v>
      </c>
      <c r="B12494">
        <v>2022</v>
      </c>
      <c r="C12494" t="s">
        <v>56</v>
      </c>
      <c r="D12494" t="s">
        <v>73</v>
      </c>
      <c r="E12494" t="s">
        <v>74</v>
      </c>
      <c r="F12494">
        <v>1</v>
      </c>
    </row>
    <row r="12495" spans="1:6" x14ac:dyDescent="0.35">
      <c r="A12495" t="s">
        <v>12574</v>
      </c>
      <c r="B12495">
        <v>2022</v>
      </c>
      <c r="C12495" t="s">
        <v>56</v>
      </c>
      <c r="D12495" t="s">
        <v>441</v>
      </c>
      <c r="E12495" t="s">
        <v>74</v>
      </c>
      <c r="F12495">
        <v>1</v>
      </c>
    </row>
    <row r="12496" spans="1:6" x14ac:dyDescent="0.35">
      <c r="A12496" t="s">
        <v>12575</v>
      </c>
      <c r="B12496">
        <v>2022</v>
      </c>
      <c r="C12496" t="s">
        <v>56</v>
      </c>
      <c r="D12496" t="s">
        <v>117</v>
      </c>
      <c r="E12496" t="s">
        <v>74</v>
      </c>
      <c r="F12496">
        <v>1</v>
      </c>
    </row>
    <row r="12497" spans="1:6" x14ac:dyDescent="0.35">
      <c r="A12497" t="s">
        <v>12576</v>
      </c>
      <c r="B12497">
        <v>2022</v>
      </c>
      <c r="C12497" t="s">
        <v>56</v>
      </c>
      <c r="D12497" t="s">
        <v>441</v>
      </c>
      <c r="E12497" t="s">
        <v>74</v>
      </c>
      <c r="F12497">
        <v>1</v>
      </c>
    </row>
    <row r="12498" spans="1:6" x14ac:dyDescent="0.35">
      <c r="A12498" t="s">
        <v>12577</v>
      </c>
      <c r="B12498">
        <v>2022</v>
      </c>
      <c r="C12498" t="s">
        <v>56</v>
      </c>
      <c r="D12498" t="s">
        <v>441</v>
      </c>
      <c r="E12498" t="s">
        <v>74</v>
      </c>
      <c r="F12498">
        <v>1</v>
      </c>
    </row>
    <row r="12499" spans="1:6" x14ac:dyDescent="0.35">
      <c r="A12499" t="s">
        <v>12578</v>
      </c>
      <c r="B12499">
        <v>2022</v>
      </c>
      <c r="C12499" t="s">
        <v>56</v>
      </c>
      <c r="D12499" t="s">
        <v>117</v>
      </c>
      <c r="E12499" t="s">
        <v>74</v>
      </c>
      <c r="F12499">
        <v>1</v>
      </c>
    </row>
    <row r="12500" spans="1:6" x14ac:dyDescent="0.35">
      <c r="A12500" t="s">
        <v>12579</v>
      </c>
      <c r="B12500">
        <v>2022</v>
      </c>
      <c r="C12500" t="s">
        <v>56</v>
      </c>
      <c r="D12500" t="s">
        <v>441</v>
      </c>
      <c r="E12500" t="s">
        <v>74</v>
      </c>
      <c r="F12500">
        <v>1</v>
      </c>
    </row>
    <row r="12501" spans="1:6" x14ac:dyDescent="0.35">
      <c r="A12501" t="s">
        <v>12580</v>
      </c>
      <c r="B12501">
        <v>2022</v>
      </c>
      <c r="C12501" t="s">
        <v>55</v>
      </c>
      <c r="D12501" t="s">
        <v>73</v>
      </c>
      <c r="E12501" t="s">
        <v>74</v>
      </c>
      <c r="F12501">
        <v>1</v>
      </c>
    </row>
    <row r="12502" spans="1:6" x14ac:dyDescent="0.35">
      <c r="A12502" t="s">
        <v>12581</v>
      </c>
      <c r="B12502">
        <v>2022</v>
      </c>
      <c r="C12502" t="s">
        <v>56</v>
      </c>
      <c r="D12502" t="s">
        <v>441</v>
      </c>
      <c r="E12502" t="s">
        <v>74</v>
      </c>
      <c r="F12502">
        <v>1</v>
      </c>
    </row>
    <row r="12503" spans="1:6" x14ac:dyDescent="0.35">
      <c r="A12503" t="s">
        <v>12582</v>
      </c>
      <c r="B12503">
        <v>2022</v>
      </c>
      <c r="C12503" t="s">
        <v>56</v>
      </c>
      <c r="D12503" t="s">
        <v>441</v>
      </c>
      <c r="E12503" t="s">
        <v>74</v>
      </c>
      <c r="F12503">
        <v>1</v>
      </c>
    </row>
    <row r="12504" spans="1:6" x14ac:dyDescent="0.35">
      <c r="A12504" t="s">
        <v>12583</v>
      </c>
      <c r="B12504">
        <v>2022</v>
      </c>
      <c r="C12504" t="s">
        <v>56</v>
      </c>
      <c r="D12504" t="s">
        <v>441</v>
      </c>
      <c r="E12504" t="s">
        <v>74</v>
      </c>
      <c r="F12504">
        <v>1</v>
      </c>
    </row>
    <row r="12505" spans="1:6" x14ac:dyDescent="0.35">
      <c r="A12505" t="s">
        <v>12584</v>
      </c>
      <c r="B12505">
        <v>2022</v>
      </c>
      <c r="C12505" t="s">
        <v>56</v>
      </c>
      <c r="D12505" t="s">
        <v>73</v>
      </c>
      <c r="E12505" t="s">
        <v>74</v>
      </c>
      <c r="F12505">
        <v>1</v>
      </c>
    </row>
    <row r="12506" spans="1:6" x14ac:dyDescent="0.35">
      <c r="A12506" t="s">
        <v>12585</v>
      </c>
      <c r="B12506">
        <v>2022</v>
      </c>
      <c r="C12506" t="s">
        <v>55</v>
      </c>
      <c r="D12506" t="s">
        <v>441</v>
      </c>
      <c r="E12506" t="s">
        <v>74</v>
      </c>
      <c r="F12506">
        <v>1</v>
      </c>
    </row>
    <row r="12507" spans="1:6" x14ac:dyDescent="0.35">
      <c r="A12507" t="s">
        <v>12586</v>
      </c>
      <c r="B12507">
        <v>2022</v>
      </c>
      <c r="C12507" t="s">
        <v>56</v>
      </c>
      <c r="D12507" t="s">
        <v>441</v>
      </c>
      <c r="E12507" t="s">
        <v>74</v>
      </c>
      <c r="F12507">
        <v>1</v>
      </c>
    </row>
    <row r="12508" spans="1:6" x14ac:dyDescent="0.35">
      <c r="A12508" t="s">
        <v>12587</v>
      </c>
      <c r="B12508">
        <v>2022</v>
      </c>
      <c r="C12508" t="s">
        <v>56</v>
      </c>
      <c r="D12508" t="s">
        <v>441</v>
      </c>
      <c r="E12508" t="s">
        <v>74</v>
      </c>
      <c r="F12508">
        <v>1</v>
      </c>
    </row>
    <row r="12509" spans="1:6" x14ac:dyDescent="0.35">
      <c r="A12509" t="s">
        <v>12588</v>
      </c>
      <c r="B12509">
        <v>2022</v>
      </c>
      <c r="C12509" t="s">
        <v>56</v>
      </c>
      <c r="D12509" t="s">
        <v>73</v>
      </c>
      <c r="E12509" t="s">
        <v>484</v>
      </c>
      <c r="F12509">
        <v>1</v>
      </c>
    </row>
    <row r="12510" spans="1:6" x14ac:dyDescent="0.35">
      <c r="A12510" t="s">
        <v>12589</v>
      </c>
      <c r="B12510">
        <v>2022</v>
      </c>
      <c r="C12510" t="s">
        <v>56</v>
      </c>
      <c r="D12510" t="s">
        <v>73</v>
      </c>
      <c r="E12510" t="s">
        <v>484</v>
      </c>
      <c r="F12510">
        <v>1</v>
      </c>
    </row>
    <row r="12511" spans="1:6" x14ac:dyDescent="0.35">
      <c r="A12511" t="s">
        <v>12590</v>
      </c>
      <c r="B12511">
        <v>2022</v>
      </c>
      <c r="C12511" t="s">
        <v>56</v>
      </c>
      <c r="D12511" t="s">
        <v>73</v>
      </c>
      <c r="E12511" t="s">
        <v>484</v>
      </c>
      <c r="F12511">
        <v>1</v>
      </c>
    </row>
    <row r="12512" spans="1:6" x14ac:dyDescent="0.35">
      <c r="A12512" t="s">
        <v>12591</v>
      </c>
      <c r="B12512">
        <v>2022</v>
      </c>
      <c r="C12512" t="s">
        <v>56</v>
      </c>
      <c r="D12512" t="s">
        <v>73</v>
      </c>
      <c r="E12512" t="s">
        <v>484</v>
      </c>
      <c r="F12512">
        <v>1</v>
      </c>
    </row>
    <row r="12513" spans="1:6" x14ac:dyDescent="0.35">
      <c r="A12513" t="s">
        <v>12592</v>
      </c>
      <c r="B12513">
        <v>2022</v>
      </c>
      <c r="C12513" t="s">
        <v>56</v>
      </c>
      <c r="D12513" t="s">
        <v>441</v>
      </c>
      <c r="E12513" t="s">
        <v>74</v>
      </c>
      <c r="F12513">
        <v>1</v>
      </c>
    </row>
    <row r="12514" spans="1:6" x14ac:dyDescent="0.35">
      <c r="A12514" t="s">
        <v>12593</v>
      </c>
      <c r="B12514">
        <v>2022</v>
      </c>
      <c r="C12514" t="s">
        <v>56</v>
      </c>
      <c r="D12514" t="s">
        <v>441</v>
      </c>
      <c r="E12514" t="s">
        <v>74</v>
      </c>
      <c r="F12514">
        <v>1</v>
      </c>
    </row>
    <row r="12515" spans="1:6" x14ac:dyDescent="0.35">
      <c r="A12515" t="s">
        <v>12594</v>
      </c>
      <c r="B12515">
        <v>2022</v>
      </c>
      <c r="C12515" t="s">
        <v>56</v>
      </c>
      <c r="D12515" t="s">
        <v>441</v>
      </c>
      <c r="E12515" t="s">
        <v>74</v>
      </c>
      <c r="F12515">
        <v>1</v>
      </c>
    </row>
    <row r="12516" spans="1:6" x14ac:dyDescent="0.35">
      <c r="A12516" t="s">
        <v>12595</v>
      </c>
      <c r="B12516">
        <v>2022</v>
      </c>
      <c r="C12516" t="s">
        <v>56</v>
      </c>
      <c r="D12516" t="s">
        <v>441</v>
      </c>
      <c r="E12516" t="s">
        <v>74</v>
      </c>
      <c r="F12516">
        <v>1</v>
      </c>
    </row>
    <row r="12517" spans="1:6" x14ac:dyDescent="0.35">
      <c r="A12517" t="s">
        <v>12596</v>
      </c>
      <c r="B12517">
        <v>2022</v>
      </c>
      <c r="C12517" t="s">
        <v>56</v>
      </c>
      <c r="D12517" t="s">
        <v>73</v>
      </c>
      <c r="E12517" t="s">
        <v>74</v>
      </c>
      <c r="F12517">
        <v>1</v>
      </c>
    </row>
    <row r="12518" spans="1:6" x14ac:dyDescent="0.35">
      <c r="A12518" t="s">
        <v>12597</v>
      </c>
      <c r="B12518">
        <v>2022</v>
      </c>
      <c r="C12518" t="s">
        <v>56</v>
      </c>
      <c r="D12518" t="s">
        <v>73</v>
      </c>
      <c r="E12518" t="s">
        <v>406</v>
      </c>
      <c r="F12518">
        <v>1</v>
      </c>
    </row>
    <row r="12519" spans="1:6" x14ac:dyDescent="0.35">
      <c r="A12519" t="s">
        <v>12598</v>
      </c>
      <c r="B12519">
        <v>2022</v>
      </c>
      <c r="C12519" t="s">
        <v>56</v>
      </c>
      <c r="D12519" t="s">
        <v>441</v>
      </c>
      <c r="E12519" t="s">
        <v>406</v>
      </c>
      <c r="F12519">
        <v>1</v>
      </c>
    </row>
    <row r="12520" spans="1:6" x14ac:dyDescent="0.35">
      <c r="A12520" t="s">
        <v>12599</v>
      </c>
      <c r="B12520">
        <v>2022</v>
      </c>
      <c r="C12520" t="s">
        <v>54</v>
      </c>
      <c r="D12520" t="s">
        <v>73</v>
      </c>
      <c r="E12520" t="s">
        <v>74</v>
      </c>
      <c r="F12520">
        <v>1</v>
      </c>
    </row>
    <row r="12521" spans="1:6" x14ac:dyDescent="0.35">
      <c r="A12521" t="s">
        <v>12600</v>
      </c>
      <c r="B12521">
        <v>2022</v>
      </c>
      <c r="C12521" t="s">
        <v>54</v>
      </c>
      <c r="D12521" t="s">
        <v>73</v>
      </c>
      <c r="E12521" t="s">
        <v>74</v>
      </c>
      <c r="F12521">
        <v>1</v>
      </c>
    </row>
    <row r="12522" spans="1:6" x14ac:dyDescent="0.35">
      <c r="A12522" t="s">
        <v>12601</v>
      </c>
      <c r="B12522">
        <v>2022</v>
      </c>
      <c r="C12522" t="s">
        <v>54</v>
      </c>
      <c r="D12522" t="s">
        <v>73</v>
      </c>
      <c r="E12522" t="s">
        <v>74</v>
      </c>
      <c r="F12522">
        <v>1</v>
      </c>
    </row>
    <row r="12523" spans="1:6" x14ac:dyDescent="0.35">
      <c r="A12523" t="s">
        <v>12602</v>
      </c>
      <c r="B12523">
        <v>2022</v>
      </c>
      <c r="C12523" t="s">
        <v>55</v>
      </c>
      <c r="D12523" t="s">
        <v>73</v>
      </c>
      <c r="E12523" t="s">
        <v>74</v>
      </c>
      <c r="F12523">
        <v>1</v>
      </c>
    </row>
    <row r="12524" spans="1:6" x14ac:dyDescent="0.35">
      <c r="A12524" t="s">
        <v>12603</v>
      </c>
      <c r="B12524">
        <v>2022</v>
      </c>
      <c r="C12524" t="s">
        <v>56</v>
      </c>
      <c r="D12524" t="s">
        <v>73</v>
      </c>
      <c r="E12524" t="s">
        <v>74</v>
      </c>
      <c r="F12524">
        <v>1</v>
      </c>
    </row>
    <row r="12525" spans="1:6" x14ac:dyDescent="0.35">
      <c r="A12525" t="s">
        <v>12604</v>
      </c>
      <c r="B12525">
        <v>2022</v>
      </c>
      <c r="C12525" t="s">
        <v>56</v>
      </c>
      <c r="D12525" t="s">
        <v>73</v>
      </c>
      <c r="E12525" t="s">
        <v>74</v>
      </c>
      <c r="F12525">
        <v>1</v>
      </c>
    </row>
    <row r="12526" spans="1:6" x14ac:dyDescent="0.35">
      <c r="A12526" t="s">
        <v>12605</v>
      </c>
      <c r="B12526">
        <v>2022</v>
      </c>
      <c r="C12526" t="s">
        <v>56</v>
      </c>
      <c r="D12526" t="s">
        <v>73</v>
      </c>
      <c r="E12526" t="s">
        <v>74</v>
      </c>
      <c r="F12526">
        <v>1</v>
      </c>
    </row>
    <row r="12527" spans="1:6" x14ac:dyDescent="0.35">
      <c r="A12527" t="s">
        <v>12606</v>
      </c>
      <c r="B12527">
        <v>2022</v>
      </c>
      <c r="C12527" t="s">
        <v>56</v>
      </c>
      <c r="D12527" t="s">
        <v>441</v>
      </c>
      <c r="E12527" t="s">
        <v>74</v>
      </c>
      <c r="F12527">
        <v>1</v>
      </c>
    </row>
    <row r="12528" spans="1:6" x14ac:dyDescent="0.35">
      <c r="A12528" t="s">
        <v>12607</v>
      </c>
      <c r="B12528">
        <v>2022</v>
      </c>
      <c r="C12528" t="s">
        <v>56</v>
      </c>
      <c r="D12528" t="s">
        <v>441</v>
      </c>
      <c r="E12528" t="s">
        <v>406</v>
      </c>
      <c r="F12528">
        <v>1</v>
      </c>
    </row>
    <row r="12529" spans="1:6" x14ac:dyDescent="0.35">
      <c r="A12529" t="s">
        <v>12608</v>
      </c>
      <c r="B12529">
        <v>2022</v>
      </c>
      <c r="C12529" t="s">
        <v>56</v>
      </c>
      <c r="D12529" t="s">
        <v>117</v>
      </c>
      <c r="E12529" t="s">
        <v>406</v>
      </c>
      <c r="F12529">
        <v>1</v>
      </c>
    </row>
    <row r="12530" spans="1:6" x14ac:dyDescent="0.35">
      <c r="A12530" t="s">
        <v>12609</v>
      </c>
      <c r="B12530">
        <v>2022</v>
      </c>
      <c r="C12530" t="s">
        <v>54</v>
      </c>
      <c r="D12530" t="s">
        <v>73</v>
      </c>
      <c r="E12530" t="s">
        <v>406</v>
      </c>
      <c r="F12530">
        <v>1</v>
      </c>
    </row>
    <row r="12531" spans="1:6" x14ac:dyDescent="0.35">
      <c r="A12531" t="s">
        <v>12610</v>
      </c>
      <c r="B12531">
        <v>2022</v>
      </c>
      <c r="C12531" t="s">
        <v>54</v>
      </c>
      <c r="D12531" t="s">
        <v>73</v>
      </c>
      <c r="E12531" t="s">
        <v>406</v>
      </c>
      <c r="F12531">
        <v>1</v>
      </c>
    </row>
    <row r="12532" spans="1:6" x14ac:dyDescent="0.35">
      <c r="A12532" t="s">
        <v>12611</v>
      </c>
      <c r="B12532">
        <v>2022</v>
      </c>
      <c r="C12532" t="s">
        <v>54</v>
      </c>
      <c r="D12532" t="s">
        <v>73</v>
      </c>
      <c r="E12532" t="s">
        <v>406</v>
      </c>
      <c r="F12532">
        <v>1</v>
      </c>
    </row>
    <row r="12533" spans="1:6" x14ac:dyDescent="0.35">
      <c r="A12533" t="s">
        <v>12612</v>
      </c>
      <c r="B12533">
        <v>2022</v>
      </c>
      <c r="C12533" t="s">
        <v>56</v>
      </c>
      <c r="D12533" t="s">
        <v>441</v>
      </c>
      <c r="E12533" t="s">
        <v>74</v>
      </c>
      <c r="F12533">
        <v>1</v>
      </c>
    </row>
    <row r="12534" spans="1:6" x14ac:dyDescent="0.35">
      <c r="A12534" t="s">
        <v>12613</v>
      </c>
      <c r="B12534">
        <v>2022</v>
      </c>
      <c r="C12534" t="s">
        <v>56</v>
      </c>
      <c r="D12534" t="s">
        <v>73</v>
      </c>
      <c r="E12534" t="s">
        <v>74</v>
      </c>
      <c r="F12534">
        <v>1</v>
      </c>
    </row>
    <row r="12535" spans="1:6" x14ac:dyDescent="0.35">
      <c r="A12535" t="s">
        <v>12614</v>
      </c>
      <c r="B12535">
        <v>2022</v>
      </c>
      <c r="C12535" t="s">
        <v>55</v>
      </c>
      <c r="D12535" t="s">
        <v>73</v>
      </c>
      <c r="E12535" t="s">
        <v>74</v>
      </c>
      <c r="F12535">
        <v>1</v>
      </c>
    </row>
    <row r="12536" spans="1:6" x14ac:dyDescent="0.35">
      <c r="A12536" t="s">
        <v>12615</v>
      </c>
      <c r="B12536">
        <v>2022</v>
      </c>
      <c r="C12536" t="s">
        <v>54</v>
      </c>
      <c r="D12536" t="s">
        <v>73</v>
      </c>
      <c r="E12536" t="s">
        <v>74</v>
      </c>
      <c r="F12536">
        <v>1</v>
      </c>
    </row>
    <row r="12537" spans="1:6" x14ac:dyDescent="0.35">
      <c r="A12537" t="s">
        <v>12616</v>
      </c>
      <c r="B12537">
        <v>2022</v>
      </c>
      <c r="C12537" t="s">
        <v>54</v>
      </c>
      <c r="D12537" t="s">
        <v>73</v>
      </c>
      <c r="E12537" t="s">
        <v>76</v>
      </c>
      <c r="F12537">
        <v>1</v>
      </c>
    </row>
    <row r="12538" spans="1:6" x14ac:dyDescent="0.35">
      <c r="A12538" t="s">
        <v>12617</v>
      </c>
      <c r="B12538">
        <v>2022</v>
      </c>
      <c r="C12538" t="s">
        <v>56</v>
      </c>
      <c r="D12538" t="s">
        <v>441</v>
      </c>
      <c r="E12538" t="s">
        <v>76</v>
      </c>
      <c r="F12538">
        <v>1</v>
      </c>
    </row>
    <row r="12539" spans="1:6" x14ac:dyDescent="0.35">
      <c r="A12539" t="s">
        <v>12618</v>
      </c>
      <c r="B12539">
        <v>2022</v>
      </c>
      <c r="C12539" t="s">
        <v>56</v>
      </c>
      <c r="D12539" t="s">
        <v>73</v>
      </c>
      <c r="E12539" t="s">
        <v>76</v>
      </c>
      <c r="F12539">
        <v>1</v>
      </c>
    </row>
    <row r="12540" spans="1:6" x14ac:dyDescent="0.35">
      <c r="A12540" t="s">
        <v>12619</v>
      </c>
      <c r="B12540">
        <v>2022</v>
      </c>
      <c r="C12540" t="s">
        <v>56</v>
      </c>
      <c r="D12540" t="s">
        <v>441</v>
      </c>
      <c r="E12540" t="s">
        <v>76</v>
      </c>
      <c r="F12540">
        <v>1</v>
      </c>
    </row>
    <row r="12541" spans="1:6" x14ac:dyDescent="0.35">
      <c r="A12541" t="s">
        <v>12620</v>
      </c>
      <c r="B12541">
        <v>2022</v>
      </c>
      <c r="C12541" t="s">
        <v>56</v>
      </c>
      <c r="D12541" t="s">
        <v>441</v>
      </c>
      <c r="E12541" t="s">
        <v>76</v>
      </c>
      <c r="F12541">
        <v>1</v>
      </c>
    </row>
    <row r="12542" spans="1:6" x14ac:dyDescent="0.35">
      <c r="A12542" t="s">
        <v>12621</v>
      </c>
      <c r="B12542">
        <v>2022</v>
      </c>
      <c r="C12542" t="s">
        <v>56</v>
      </c>
      <c r="D12542" t="s">
        <v>117</v>
      </c>
      <c r="E12542" t="s">
        <v>76</v>
      </c>
      <c r="F12542">
        <v>1</v>
      </c>
    </row>
    <row r="12543" spans="1:6" x14ac:dyDescent="0.35">
      <c r="A12543" t="s">
        <v>12622</v>
      </c>
      <c r="B12543">
        <v>2022</v>
      </c>
      <c r="C12543" t="s">
        <v>56</v>
      </c>
      <c r="D12543" t="s">
        <v>73</v>
      </c>
      <c r="E12543" t="s">
        <v>76</v>
      </c>
      <c r="F12543">
        <v>1</v>
      </c>
    </row>
    <row r="12544" spans="1:6" x14ac:dyDescent="0.35">
      <c r="A12544" t="s">
        <v>12623</v>
      </c>
      <c r="B12544">
        <v>2022</v>
      </c>
      <c r="C12544" t="s">
        <v>56</v>
      </c>
      <c r="D12544" t="s">
        <v>117</v>
      </c>
      <c r="E12544" t="s">
        <v>406</v>
      </c>
      <c r="F12544">
        <v>1</v>
      </c>
    </row>
    <row r="12545" spans="1:6" x14ac:dyDescent="0.35">
      <c r="A12545" t="s">
        <v>12624</v>
      </c>
      <c r="B12545">
        <v>2022</v>
      </c>
      <c r="C12545" t="s">
        <v>56</v>
      </c>
      <c r="D12545" t="s">
        <v>73</v>
      </c>
      <c r="E12545" t="s">
        <v>406</v>
      </c>
      <c r="F12545">
        <v>1</v>
      </c>
    </row>
    <row r="12546" spans="1:6" x14ac:dyDescent="0.35">
      <c r="A12546" t="s">
        <v>12625</v>
      </c>
      <c r="B12546">
        <v>2022</v>
      </c>
      <c r="C12546" t="s">
        <v>56</v>
      </c>
      <c r="D12546" t="s">
        <v>73</v>
      </c>
      <c r="E12546" t="s">
        <v>406</v>
      </c>
      <c r="F12546">
        <v>1</v>
      </c>
    </row>
    <row r="12547" spans="1:6" x14ac:dyDescent="0.35">
      <c r="A12547" t="s">
        <v>12626</v>
      </c>
      <c r="B12547">
        <v>2022</v>
      </c>
      <c r="C12547" t="s">
        <v>56</v>
      </c>
      <c r="D12547" t="s">
        <v>73</v>
      </c>
      <c r="E12547" t="s">
        <v>406</v>
      </c>
      <c r="F12547">
        <v>1</v>
      </c>
    </row>
    <row r="12548" spans="1:6" x14ac:dyDescent="0.35">
      <c r="A12548" t="s">
        <v>12627</v>
      </c>
      <c r="B12548">
        <v>2022</v>
      </c>
      <c r="C12548" t="s">
        <v>56</v>
      </c>
      <c r="D12548" t="s">
        <v>73</v>
      </c>
      <c r="E12548" t="s">
        <v>406</v>
      </c>
      <c r="F12548">
        <v>1</v>
      </c>
    </row>
    <row r="12549" spans="1:6" x14ac:dyDescent="0.35">
      <c r="A12549" t="s">
        <v>12628</v>
      </c>
      <c r="B12549">
        <v>2022</v>
      </c>
      <c r="C12549" t="s">
        <v>56</v>
      </c>
      <c r="D12549" t="s">
        <v>73</v>
      </c>
      <c r="E12549" t="s">
        <v>406</v>
      </c>
      <c r="F12549">
        <v>1</v>
      </c>
    </row>
    <row r="12550" spans="1:6" x14ac:dyDescent="0.35">
      <c r="A12550" t="s">
        <v>12629</v>
      </c>
      <c r="B12550">
        <v>2022</v>
      </c>
      <c r="C12550" t="s">
        <v>56</v>
      </c>
      <c r="D12550" t="s">
        <v>73</v>
      </c>
      <c r="E12550" t="s">
        <v>406</v>
      </c>
      <c r="F12550">
        <v>1</v>
      </c>
    </row>
    <row r="12551" spans="1:6" x14ac:dyDescent="0.35">
      <c r="A12551" t="s">
        <v>12630</v>
      </c>
      <c r="B12551">
        <v>2022</v>
      </c>
      <c r="C12551" t="s">
        <v>56</v>
      </c>
      <c r="D12551" t="s">
        <v>117</v>
      </c>
      <c r="E12551" t="s">
        <v>406</v>
      </c>
      <c r="F12551">
        <v>1</v>
      </c>
    </row>
    <row r="12552" spans="1:6" x14ac:dyDescent="0.35">
      <c r="A12552" t="s">
        <v>12631</v>
      </c>
      <c r="B12552">
        <v>2022</v>
      </c>
      <c r="C12552" t="s">
        <v>56</v>
      </c>
      <c r="D12552" t="s">
        <v>117</v>
      </c>
      <c r="E12552" t="s">
        <v>406</v>
      </c>
      <c r="F12552">
        <v>1</v>
      </c>
    </row>
    <row r="12553" spans="1:6" x14ac:dyDescent="0.35">
      <c r="A12553" t="s">
        <v>12632</v>
      </c>
      <c r="B12553">
        <v>2023</v>
      </c>
      <c r="C12553" t="s">
        <v>56</v>
      </c>
      <c r="D12553" t="s">
        <v>73</v>
      </c>
      <c r="E12553" t="s">
        <v>74</v>
      </c>
      <c r="F12553">
        <v>1</v>
      </c>
    </row>
    <row r="12554" spans="1:6" x14ac:dyDescent="0.35">
      <c r="A12554" t="s">
        <v>12633</v>
      </c>
      <c r="B12554">
        <v>2023</v>
      </c>
      <c r="C12554" t="s">
        <v>56</v>
      </c>
      <c r="D12554" t="s">
        <v>73</v>
      </c>
      <c r="E12554" t="s">
        <v>74</v>
      </c>
      <c r="F12554">
        <v>1</v>
      </c>
    </row>
    <row r="12555" spans="1:6" x14ac:dyDescent="0.35">
      <c r="A12555" t="s">
        <v>12634</v>
      </c>
      <c r="B12555">
        <v>2023</v>
      </c>
      <c r="C12555" t="s">
        <v>56</v>
      </c>
      <c r="D12555" t="s">
        <v>73</v>
      </c>
      <c r="E12555" t="s">
        <v>74</v>
      </c>
      <c r="F12555">
        <v>1</v>
      </c>
    </row>
    <row r="12556" spans="1:6" x14ac:dyDescent="0.35">
      <c r="A12556" t="s">
        <v>12635</v>
      </c>
      <c r="B12556">
        <v>2023</v>
      </c>
      <c r="C12556" t="s">
        <v>56</v>
      </c>
      <c r="D12556" t="s">
        <v>73</v>
      </c>
      <c r="E12556" t="s">
        <v>74</v>
      </c>
      <c r="F12556">
        <v>1</v>
      </c>
    </row>
    <row r="12557" spans="1:6" x14ac:dyDescent="0.35">
      <c r="A12557" t="s">
        <v>12636</v>
      </c>
      <c r="B12557">
        <v>2023</v>
      </c>
      <c r="C12557" t="s">
        <v>56</v>
      </c>
      <c r="D12557" t="s">
        <v>73</v>
      </c>
      <c r="E12557" t="s">
        <v>74</v>
      </c>
      <c r="F12557">
        <v>1</v>
      </c>
    </row>
    <row r="12558" spans="1:6" x14ac:dyDescent="0.35">
      <c r="A12558" t="s">
        <v>12637</v>
      </c>
      <c r="B12558">
        <v>2023</v>
      </c>
      <c r="C12558" t="s">
        <v>56</v>
      </c>
      <c r="D12558" t="s">
        <v>73</v>
      </c>
      <c r="E12558" t="s">
        <v>74</v>
      </c>
      <c r="F12558">
        <v>1</v>
      </c>
    </row>
    <row r="12559" spans="1:6" x14ac:dyDescent="0.35">
      <c r="A12559" t="s">
        <v>12638</v>
      </c>
      <c r="B12559">
        <v>2023</v>
      </c>
      <c r="C12559" t="s">
        <v>56</v>
      </c>
      <c r="D12559" t="s">
        <v>441</v>
      </c>
      <c r="E12559" t="s">
        <v>74</v>
      </c>
      <c r="F12559">
        <v>1</v>
      </c>
    </row>
    <row r="12560" spans="1:6" x14ac:dyDescent="0.35">
      <c r="A12560" t="s">
        <v>12639</v>
      </c>
      <c r="B12560">
        <v>2023</v>
      </c>
      <c r="C12560" t="s">
        <v>55</v>
      </c>
      <c r="D12560" t="s">
        <v>117</v>
      </c>
      <c r="E12560" t="s">
        <v>74</v>
      </c>
      <c r="F12560">
        <v>0</v>
      </c>
    </row>
    <row r="12561" spans="1:6" x14ac:dyDescent="0.35">
      <c r="A12561" t="s">
        <v>12640</v>
      </c>
      <c r="B12561">
        <v>2023</v>
      </c>
      <c r="C12561" t="s">
        <v>56</v>
      </c>
      <c r="D12561" t="s">
        <v>441</v>
      </c>
      <c r="E12561" t="s">
        <v>406</v>
      </c>
      <c r="F12561">
        <v>1</v>
      </c>
    </row>
    <row r="12562" spans="1:6" x14ac:dyDescent="0.35">
      <c r="A12562" t="s">
        <v>12641</v>
      </c>
      <c r="B12562">
        <v>2023</v>
      </c>
      <c r="C12562" t="s">
        <v>56</v>
      </c>
      <c r="D12562" t="s">
        <v>441</v>
      </c>
      <c r="E12562" t="s">
        <v>74</v>
      </c>
      <c r="F12562">
        <v>1</v>
      </c>
    </row>
    <row r="12563" spans="1:6" x14ac:dyDescent="0.35">
      <c r="A12563" t="s">
        <v>12642</v>
      </c>
      <c r="B12563">
        <v>2023</v>
      </c>
      <c r="C12563" t="s">
        <v>56</v>
      </c>
      <c r="D12563" t="s">
        <v>441</v>
      </c>
      <c r="E12563" t="s">
        <v>74</v>
      </c>
      <c r="F12563">
        <v>1</v>
      </c>
    </row>
    <row r="12564" spans="1:6" x14ac:dyDescent="0.35">
      <c r="A12564" t="s">
        <v>12643</v>
      </c>
      <c r="B12564">
        <v>2023</v>
      </c>
      <c r="C12564" t="s">
        <v>56</v>
      </c>
      <c r="D12564" t="s">
        <v>441</v>
      </c>
      <c r="E12564" t="s">
        <v>74</v>
      </c>
      <c r="F12564">
        <v>1</v>
      </c>
    </row>
    <row r="12565" spans="1:6" x14ac:dyDescent="0.35">
      <c r="A12565" t="s">
        <v>12644</v>
      </c>
      <c r="B12565">
        <v>2023</v>
      </c>
      <c r="C12565" t="s">
        <v>56</v>
      </c>
      <c r="D12565" t="s">
        <v>441</v>
      </c>
      <c r="E12565" t="s">
        <v>74</v>
      </c>
      <c r="F12565">
        <v>1</v>
      </c>
    </row>
    <row r="12566" spans="1:6" x14ac:dyDescent="0.35">
      <c r="A12566" t="s">
        <v>12645</v>
      </c>
      <c r="B12566">
        <v>2023</v>
      </c>
      <c r="C12566" t="s">
        <v>56</v>
      </c>
      <c r="D12566" t="s">
        <v>73</v>
      </c>
      <c r="E12566" t="s">
        <v>484</v>
      </c>
      <c r="F12566">
        <v>1</v>
      </c>
    </row>
    <row r="12567" spans="1:6" x14ac:dyDescent="0.35">
      <c r="A12567" t="s">
        <v>12646</v>
      </c>
      <c r="B12567">
        <v>2023</v>
      </c>
      <c r="C12567" t="s">
        <v>56</v>
      </c>
      <c r="D12567" t="s">
        <v>73</v>
      </c>
      <c r="E12567" t="s">
        <v>484</v>
      </c>
      <c r="F12567">
        <v>1</v>
      </c>
    </row>
    <row r="12568" spans="1:6" x14ac:dyDescent="0.35">
      <c r="A12568" t="s">
        <v>12647</v>
      </c>
      <c r="B12568">
        <v>2023</v>
      </c>
      <c r="C12568" t="s">
        <v>56</v>
      </c>
      <c r="D12568" t="s">
        <v>73</v>
      </c>
      <c r="E12568" t="s">
        <v>484</v>
      </c>
      <c r="F12568">
        <v>1</v>
      </c>
    </row>
    <row r="12569" spans="1:6" x14ac:dyDescent="0.35">
      <c r="A12569" t="s">
        <v>12648</v>
      </c>
      <c r="B12569">
        <v>2023</v>
      </c>
      <c r="C12569" t="s">
        <v>54</v>
      </c>
      <c r="D12569" t="s">
        <v>73</v>
      </c>
      <c r="E12569" t="s">
        <v>484</v>
      </c>
      <c r="F12569">
        <v>1</v>
      </c>
    </row>
    <row r="12570" spans="1:6" x14ac:dyDescent="0.35">
      <c r="A12570" t="s">
        <v>12649</v>
      </c>
      <c r="B12570">
        <v>2023</v>
      </c>
      <c r="C12570" t="s">
        <v>54</v>
      </c>
      <c r="D12570" t="s">
        <v>73</v>
      </c>
      <c r="E12570" t="s">
        <v>484</v>
      </c>
      <c r="F12570">
        <v>1</v>
      </c>
    </row>
    <row r="12571" spans="1:6" x14ac:dyDescent="0.35">
      <c r="A12571" t="s">
        <v>12650</v>
      </c>
      <c r="B12571">
        <v>2023</v>
      </c>
      <c r="C12571" t="s">
        <v>56</v>
      </c>
      <c r="D12571" t="s">
        <v>73</v>
      </c>
      <c r="E12571" t="s">
        <v>484</v>
      </c>
      <c r="F12571">
        <v>1</v>
      </c>
    </row>
    <row r="12572" spans="1:6" x14ac:dyDescent="0.35">
      <c r="A12572" t="s">
        <v>12651</v>
      </c>
      <c r="B12572">
        <v>2023</v>
      </c>
      <c r="C12572" t="s">
        <v>56</v>
      </c>
      <c r="D12572" t="s">
        <v>117</v>
      </c>
      <c r="E12572" t="s">
        <v>484</v>
      </c>
      <c r="F12572">
        <v>1</v>
      </c>
    </row>
    <row r="12573" spans="1:6" x14ac:dyDescent="0.35">
      <c r="A12573" t="s">
        <v>12652</v>
      </c>
      <c r="B12573">
        <v>2023</v>
      </c>
      <c r="C12573" t="s">
        <v>56</v>
      </c>
      <c r="D12573" t="s">
        <v>441</v>
      </c>
      <c r="E12573" t="s">
        <v>484</v>
      </c>
      <c r="F12573">
        <v>1</v>
      </c>
    </row>
    <row r="12574" spans="1:6" x14ac:dyDescent="0.35">
      <c r="A12574" t="s">
        <v>12653</v>
      </c>
      <c r="B12574">
        <v>2023</v>
      </c>
      <c r="C12574" t="s">
        <v>56</v>
      </c>
      <c r="D12574" t="s">
        <v>73</v>
      </c>
      <c r="E12574" t="s">
        <v>484</v>
      </c>
      <c r="F12574">
        <v>1</v>
      </c>
    </row>
    <row r="12575" spans="1:6" x14ac:dyDescent="0.35">
      <c r="A12575" t="s">
        <v>12654</v>
      </c>
      <c r="B12575">
        <v>2023</v>
      </c>
      <c r="C12575" t="s">
        <v>56</v>
      </c>
      <c r="D12575" t="s">
        <v>73</v>
      </c>
      <c r="E12575" t="s">
        <v>484</v>
      </c>
      <c r="F12575">
        <v>1</v>
      </c>
    </row>
    <row r="12576" spans="1:6" x14ac:dyDescent="0.35">
      <c r="A12576" t="s">
        <v>12655</v>
      </c>
      <c r="B12576">
        <v>2023</v>
      </c>
      <c r="C12576" t="s">
        <v>55</v>
      </c>
      <c r="D12576" t="s">
        <v>73</v>
      </c>
      <c r="E12576" t="s">
        <v>74</v>
      </c>
      <c r="F12576">
        <v>1</v>
      </c>
    </row>
    <row r="12577" spans="1:6" x14ac:dyDescent="0.35">
      <c r="A12577" t="s">
        <v>12656</v>
      </c>
      <c r="B12577">
        <v>2023</v>
      </c>
      <c r="C12577" t="s">
        <v>55</v>
      </c>
      <c r="D12577" t="s">
        <v>441</v>
      </c>
      <c r="E12577" t="s">
        <v>74</v>
      </c>
      <c r="F12577">
        <v>1</v>
      </c>
    </row>
    <row r="12578" spans="1:6" x14ac:dyDescent="0.35">
      <c r="A12578" t="s">
        <v>12657</v>
      </c>
      <c r="B12578">
        <v>2023</v>
      </c>
      <c r="C12578" t="s">
        <v>55</v>
      </c>
      <c r="D12578" t="s">
        <v>441</v>
      </c>
      <c r="E12578" t="s">
        <v>74</v>
      </c>
      <c r="F12578">
        <v>1</v>
      </c>
    </row>
    <row r="12579" spans="1:6" x14ac:dyDescent="0.35">
      <c r="A12579" t="s">
        <v>12658</v>
      </c>
      <c r="B12579">
        <v>2023</v>
      </c>
      <c r="C12579" t="s">
        <v>56</v>
      </c>
      <c r="D12579" t="s">
        <v>73</v>
      </c>
      <c r="E12579" t="s">
        <v>74</v>
      </c>
      <c r="F12579">
        <v>1</v>
      </c>
    </row>
    <row r="12580" spans="1:6" x14ac:dyDescent="0.35">
      <c r="A12580" t="s">
        <v>12659</v>
      </c>
      <c r="B12580">
        <v>2023</v>
      </c>
      <c r="C12580" t="s">
        <v>56</v>
      </c>
      <c r="D12580" t="s">
        <v>73</v>
      </c>
      <c r="E12580" t="s">
        <v>74</v>
      </c>
      <c r="F12580">
        <v>1</v>
      </c>
    </row>
    <row r="12581" spans="1:6" x14ac:dyDescent="0.35">
      <c r="A12581" t="s">
        <v>12660</v>
      </c>
      <c r="B12581">
        <v>2023</v>
      </c>
      <c r="C12581" t="s">
        <v>56</v>
      </c>
      <c r="D12581" t="s">
        <v>441</v>
      </c>
      <c r="E12581" t="s">
        <v>406</v>
      </c>
      <c r="F12581">
        <v>1</v>
      </c>
    </row>
    <row r="12582" spans="1:6" x14ac:dyDescent="0.35">
      <c r="A12582" t="s">
        <v>12661</v>
      </c>
      <c r="B12582">
        <v>2023</v>
      </c>
      <c r="C12582" t="s">
        <v>56</v>
      </c>
      <c r="D12582" t="s">
        <v>441</v>
      </c>
      <c r="E12582" t="s">
        <v>406</v>
      </c>
      <c r="F12582">
        <v>1</v>
      </c>
    </row>
    <row r="12583" spans="1:6" x14ac:dyDescent="0.35">
      <c r="A12583" t="s">
        <v>12662</v>
      </c>
      <c r="B12583">
        <v>2023</v>
      </c>
      <c r="C12583" t="s">
        <v>56</v>
      </c>
      <c r="D12583" t="s">
        <v>441</v>
      </c>
      <c r="E12583" t="s">
        <v>406</v>
      </c>
      <c r="F12583">
        <v>1</v>
      </c>
    </row>
    <row r="12584" spans="1:6" x14ac:dyDescent="0.35">
      <c r="A12584" t="s">
        <v>12663</v>
      </c>
      <c r="B12584">
        <v>2023</v>
      </c>
      <c r="C12584" t="s">
        <v>56</v>
      </c>
      <c r="D12584" t="s">
        <v>117</v>
      </c>
      <c r="E12584" t="s">
        <v>406</v>
      </c>
      <c r="F12584">
        <v>1</v>
      </c>
    </row>
    <row r="12585" spans="1:6" x14ac:dyDescent="0.35">
      <c r="A12585" t="s">
        <v>12664</v>
      </c>
      <c r="B12585">
        <v>2023</v>
      </c>
      <c r="C12585" t="s">
        <v>54</v>
      </c>
      <c r="D12585" t="s">
        <v>73</v>
      </c>
      <c r="E12585" t="s">
        <v>74</v>
      </c>
      <c r="F12585">
        <v>1</v>
      </c>
    </row>
    <row r="12586" spans="1:6" x14ac:dyDescent="0.35">
      <c r="A12586" t="s">
        <v>12665</v>
      </c>
      <c r="B12586">
        <v>2023</v>
      </c>
      <c r="C12586" t="s">
        <v>54</v>
      </c>
      <c r="D12586" t="s">
        <v>117</v>
      </c>
      <c r="E12586" t="s">
        <v>74</v>
      </c>
      <c r="F12586">
        <v>0</v>
      </c>
    </row>
    <row r="12587" spans="1:6" x14ac:dyDescent="0.35">
      <c r="A12587" t="s">
        <v>12666</v>
      </c>
      <c r="B12587">
        <v>2023</v>
      </c>
      <c r="C12587" t="s">
        <v>54</v>
      </c>
      <c r="D12587" t="s">
        <v>117</v>
      </c>
      <c r="E12587" t="s">
        <v>74</v>
      </c>
      <c r="F12587">
        <v>0</v>
      </c>
    </row>
    <row r="12588" spans="1:6" x14ac:dyDescent="0.35">
      <c r="A12588" t="s">
        <v>12667</v>
      </c>
      <c r="B12588">
        <v>2023</v>
      </c>
      <c r="C12588" t="s">
        <v>54</v>
      </c>
      <c r="D12588" t="s">
        <v>441</v>
      </c>
      <c r="E12588" t="s">
        <v>74</v>
      </c>
      <c r="F12588">
        <v>1</v>
      </c>
    </row>
    <row r="12589" spans="1:6" x14ac:dyDescent="0.35">
      <c r="A12589" t="s">
        <v>12668</v>
      </c>
      <c r="B12589">
        <v>2023</v>
      </c>
      <c r="C12589" t="s">
        <v>56</v>
      </c>
      <c r="D12589" t="s">
        <v>73</v>
      </c>
      <c r="E12589" t="s">
        <v>74</v>
      </c>
      <c r="F12589">
        <v>1</v>
      </c>
    </row>
    <row r="12590" spans="1:6" x14ac:dyDescent="0.35">
      <c r="A12590" t="s">
        <v>12669</v>
      </c>
      <c r="B12590">
        <v>2023</v>
      </c>
      <c r="C12590" t="s">
        <v>56</v>
      </c>
      <c r="D12590" t="s">
        <v>73</v>
      </c>
      <c r="E12590" t="s">
        <v>74</v>
      </c>
      <c r="F12590">
        <v>1</v>
      </c>
    </row>
    <row r="12591" spans="1:6" x14ac:dyDescent="0.35">
      <c r="A12591" t="s">
        <v>12670</v>
      </c>
      <c r="B12591">
        <v>2023</v>
      </c>
      <c r="C12591" t="s">
        <v>56</v>
      </c>
      <c r="D12591" t="s">
        <v>73</v>
      </c>
      <c r="E12591" t="s">
        <v>74</v>
      </c>
      <c r="F12591">
        <v>1</v>
      </c>
    </row>
    <row r="12592" spans="1:6" x14ac:dyDescent="0.35">
      <c r="A12592" t="s">
        <v>12671</v>
      </c>
      <c r="B12592">
        <v>2023</v>
      </c>
      <c r="C12592" t="s">
        <v>56</v>
      </c>
      <c r="D12592" t="s">
        <v>73</v>
      </c>
      <c r="E12592" t="s">
        <v>74</v>
      </c>
      <c r="F12592">
        <v>1</v>
      </c>
    </row>
    <row r="12593" spans="1:6" x14ac:dyDescent="0.35">
      <c r="A12593" t="s">
        <v>12672</v>
      </c>
      <c r="B12593">
        <v>2023</v>
      </c>
      <c r="C12593" t="s">
        <v>56</v>
      </c>
      <c r="D12593" t="s">
        <v>73</v>
      </c>
      <c r="E12593" t="s">
        <v>74</v>
      </c>
      <c r="F12593">
        <v>1</v>
      </c>
    </row>
    <row r="12594" spans="1:6" x14ac:dyDescent="0.35">
      <c r="A12594" t="s">
        <v>12673</v>
      </c>
      <c r="B12594">
        <v>2023</v>
      </c>
      <c r="C12594" t="s">
        <v>54</v>
      </c>
      <c r="D12594" t="s">
        <v>73</v>
      </c>
      <c r="E12594" t="s">
        <v>74</v>
      </c>
      <c r="F12594">
        <v>1</v>
      </c>
    </row>
    <row r="12595" spans="1:6" x14ac:dyDescent="0.35">
      <c r="A12595" t="s">
        <v>12674</v>
      </c>
      <c r="B12595">
        <v>2023</v>
      </c>
      <c r="C12595" t="s">
        <v>55</v>
      </c>
      <c r="D12595" t="s">
        <v>73</v>
      </c>
      <c r="E12595" t="s">
        <v>74</v>
      </c>
      <c r="F12595">
        <v>1</v>
      </c>
    </row>
    <row r="12596" spans="1:6" x14ac:dyDescent="0.35">
      <c r="A12596" t="s">
        <v>12675</v>
      </c>
      <c r="B12596">
        <v>2023</v>
      </c>
      <c r="C12596" t="s">
        <v>56</v>
      </c>
      <c r="D12596" t="s">
        <v>73</v>
      </c>
      <c r="E12596" t="s">
        <v>74</v>
      </c>
      <c r="F12596">
        <v>1</v>
      </c>
    </row>
    <row r="12597" spans="1:6" x14ac:dyDescent="0.35">
      <c r="A12597" t="s">
        <v>12676</v>
      </c>
      <c r="B12597">
        <v>2023</v>
      </c>
      <c r="C12597" t="s">
        <v>54</v>
      </c>
      <c r="D12597" t="s">
        <v>441</v>
      </c>
      <c r="E12597" t="s">
        <v>406</v>
      </c>
      <c r="F12597">
        <v>1</v>
      </c>
    </row>
    <row r="12598" spans="1:6" x14ac:dyDescent="0.35">
      <c r="A12598" t="s">
        <v>12677</v>
      </c>
      <c r="B12598">
        <v>2023</v>
      </c>
      <c r="C12598" t="s">
        <v>54</v>
      </c>
      <c r="D12598" t="s">
        <v>117</v>
      </c>
      <c r="E12598" t="s">
        <v>406</v>
      </c>
      <c r="F12598">
        <v>0</v>
      </c>
    </row>
    <row r="12599" spans="1:6" x14ac:dyDescent="0.35">
      <c r="A12599" t="s">
        <v>12678</v>
      </c>
      <c r="B12599">
        <v>2023</v>
      </c>
      <c r="C12599" t="s">
        <v>56</v>
      </c>
      <c r="D12599" t="s">
        <v>73</v>
      </c>
      <c r="E12599" t="s">
        <v>74</v>
      </c>
      <c r="F12599">
        <v>1</v>
      </c>
    </row>
    <row r="12600" spans="1:6" x14ac:dyDescent="0.35">
      <c r="A12600" t="s">
        <v>12679</v>
      </c>
      <c r="B12600">
        <v>2023</v>
      </c>
      <c r="C12600" t="s">
        <v>56</v>
      </c>
      <c r="D12600" t="s">
        <v>73</v>
      </c>
      <c r="E12600" t="s">
        <v>74</v>
      </c>
      <c r="F12600">
        <v>1</v>
      </c>
    </row>
    <row r="12601" spans="1:6" x14ac:dyDescent="0.35">
      <c r="A12601" t="s">
        <v>12680</v>
      </c>
      <c r="B12601">
        <v>2023</v>
      </c>
      <c r="C12601" t="s">
        <v>56</v>
      </c>
      <c r="D12601" t="s">
        <v>73</v>
      </c>
      <c r="E12601" t="s">
        <v>74</v>
      </c>
      <c r="F12601">
        <v>1</v>
      </c>
    </row>
    <row r="12602" spans="1:6" x14ac:dyDescent="0.35">
      <c r="A12602" t="s">
        <v>12681</v>
      </c>
      <c r="B12602">
        <v>2023</v>
      </c>
      <c r="C12602" t="s">
        <v>56</v>
      </c>
      <c r="D12602" t="s">
        <v>73</v>
      </c>
      <c r="E12602" t="s">
        <v>74</v>
      </c>
      <c r="F12602">
        <v>1</v>
      </c>
    </row>
    <row r="12603" spans="1:6" x14ac:dyDescent="0.35">
      <c r="A12603" t="s">
        <v>12682</v>
      </c>
      <c r="B12603">
        <v>2023</v>
      </c>
      <c r="C12603" t="s">
        <v>56</v>
      </c>
      <c r="D12603" t="s">
        <v>73</v>
      </c>
      <c r="E12603" t="s">
        <v>74</v>
      </c>
      <c r="F12603">
        <v>1</v>
      </c>
    </row>
    <row r="12604" spans="1:6" x14ac:dyDescent="0.35">
      <c r="A12604" t="s">
        <v>12683</v>
      </c>
      <c r="B12604">
        <v>2023</v>
      </c>
      <c r="C12604" t="s">
        <v>56</v>
      </c>
      <c r="D12604" t="s">
        <v>73</v>
      </c>
      <c r="E12604" t="s">
        <v>74</v>
      </c>
      <c r="F12604">
        <v>1</v>
      </c>
    </row>
    <row r="12605" spans="1:6" x14ac:dyDescent="0.35">
      <c r="A12605" t="s">
        <v>12684</v>
      </c>
      <c r="B12605">
        <v>2023</v>
      </c>
      <c r="C12605" t="s">
        <v>56</v>
      </c>
      <c r="D12605" t="s">
        <v>73</v>
      </c>
      <c r="E12605" t="s">
        <v>74</v>
      </c>
      <c r="F12605">
        <v>1</v>
      </c>
    </row>
    <row r="12606" spans="1:6" x14ac:dyDescent="0.35">
      <c r="A12606" t="s">
        <v>12685</v>
      </c>
      <c r="B12606">
        <v>2023</v>
      </c>
      <c r="C12606" t="s">
        <v>56</v>
      </c>
      <c r="D12606" t="s">
        <v>117</v>
      </c>
      <c r="E12606" t="s">
        <v>74</v>
      </c>
      <c r="F12606">
        <v>1</v>
      </c>
    </row>
    <row r="12607" spans="1:6" x14ac:dyDescent="0.35">
      <c r="A12607" t="s">
        <v>12686</v>
      </c>
      <c r="B12607">
        <v>2023</v>
      </c>
      <c r="C12607" t="s">
        <v>56</v>
      </c>
      <c r="D12607" t="s">
        <v>441</v>
      </c>
      <c r="E12607" t="s">
        <v>76</v>
      </c>
      <c r="F12607">
        <v>1</v>
      </c>
    </row>
    <row r="12608" spans="1:6" x14ac:dyDescent="0.35">
      <c r="A12608" t="s">
        <v>12687</v>
      </c>
      <c r="B12608">
        <v>2023</v>
      </c>
      <c r="C12608" t="s">
        <v>54</v>
      </c>
      <c r="D12608" t="s">
        <v>73</v>
      </c>
      <c r="E12608" t="s">
        <v>76</v>
      </c>
      <c r="F12608">
        <v>1</v>
      </c>
    </row>
    <row r="12609" spans="1:6" x14ac:dyDescent="0.35">
      <c r="A12609" t="s">
        <v>12688</v>
      </c>
      <c r="B12609">
        <v>2023</v>
      </c>
      <c r="C12609" t="s">
        <v>54</v>
      </c>
      <c r="D12609" t="s">
        <v>73</v>
      </c>
      <c r="E12609" t="s">
        <v>76</v>
      </c>
      <c r="F12609">
        <v>1</v>
      </c>
    </row>
    <row r="12610" spans="1:6" x14ac:dyDescent="0.35">
      <c r="A12610" t="s">
        <v>12689</v>
      </c>
      <c r="B12610">
        <v>2023</v>
      </c>
      <c r="C12610" t="s">
        <v>54</v>
      </c>
      <c r="D12610" t="s">
        <v>441</v>
      </c>
      <c r="E12610" t="s">
        <v>76</v>
      </c>
      <c r="F12610">
        <v>1</v>
      </c>
    </row>
    <row r="12611" spans="1:6" x14ac:dyDescent="0.35">
      <c r="A12611" t="s">
        <v>12690</v>
      </c>
      <c r="B12611">
        <v>2023</v>
      </c>
      <c r="C12611" t="s">
        <v>56</v>
      </c>
      <c r="D12611" t="s">
        <v>73</v>
      </c>
      <c r="E12611" t="s">
        <v>76</v>
      </c>
      <c r="F12611">
        <v>1</v>
      </c>
    </row>
    <row r="12612" spans="1:6" x14ac:dyDescent="0.35">
      <c r="A12612" t="s">
        <v>12691</v>
      </c>
      <c r="B12612">
        <v>2023</v>
      </c>
      <c r="C12612" t="s">
        <v>56</v>
      </c>
      <c r="D12612" t="s">
        <v>441</v>
      </c>
      <c r="E12612" t="s">
        <v>76</v>
      </c>
      <c r="F12612">
        <v>1</v>
      </c>
    </row>
    <row r="12613" spans="1:6" x14ac:dyDescent="0.35">
      <c r="A12613" t="s">
        <v>12692</v>
      </c>
      <c r="B12613">
        <v>2023</v>
      </c>
      <c r="C12613" t="s">
        <v>56</v>
      </c>
      <c r="D12613" t="s">
        <v>441</v>
      </c>
      <c r="E12613" t="s">
        <v>76</v>
      </c>
      <c r="F12613">
        <v>1</v>
      </c>
    </row>
    <row r="12614" spans="1:6" x14ac:dyDescent="0.35">
      <c r="A12614" t="s">
        <v>12693</v>
      </c>
      <c r="B12614">
        <v>2023</v>
      </c>
      <c r="C12614" t="s">
        <v>56</v>
      </c>
      <c r="D12614" t="s">
        <v>73</v>
      </c>
      <c r="E12614" t="s">
        <v>76</v>
      </c>
      <c r="F12614">
        <v>1</v>
      </c>
    </row>
    <row r="12615" spans="1:6" x14ac:dyDescent="0.35">
      <c r="A12615" t="s">
        <v>12694</v>
      </c>
      <c r="B12615">
        <v>2023</v>
      </c>
      <c r="C12615" t="s">
        <v>56</v>
      </c>
      <c r="D12615" t="s">
        <v>73</v>
      </c>
      <c r="E12615" t="s">
        <v>406</v>
      </c>
      <c r="F12615">
        <v>1</v>
      </c>
    </row>
    <row r="12616" spans="1:6" x14ac:dyDescent="0.35">
      <c r="A12616" t="s">
        <v>12695</v>
      </c>
      <c r="B12616">
        <v>2023</v>
      </c>
      <c r="C12616" t="s">
        <v>56</v>
      </c>
      <c r="D12616" t="s">
        <v>73</v>
      </c>
      <c r="E12616" t="s">
        <v>406</v>
      </c>
      <c r="F12616">
        <v>1</v>
      </c>
    </row>
    <row r="12617" spans="1:6" x14ac:dyDescent="0.35">
      <c r="A12617" t="s">
        <v>12696</v>
      </c>
      <c r="B12617">
        <v>2023</v>
      </c>
      <c r="C12617" t="s">
        <v>56</v>
      </c>
      <c r="D12617" t="s">
        <v>73</v>
      </c>
      <c r="E12617" t="s">
        <v>406</v>
      </c>
      <c r="F12617">
        <v>1</v>
      </c>
    </row>
    <row r="12618" spans="1:6" x14ac:dyDescent="0.35">
      <c r="A12618" t="s">
        <v>12697</v>
      </c>
      <c r="B12618">
        <v>2023</v>
      </c>
      <c r="C12618" t="s">
        <v>56</v>
      </c>
      <c r="D12618" t="s">
        <v>73</v>
      </c>
      <c r="E12618" t="s">
        <v>406</v>
      </c>
      <c r="F12618">
        <v>1</v>
      </c>
    </row>
    <row r="12619" spans="1:6" x14ac:dyDescent="0.35">
      <c r="A12619" t="s">
        <v>12698</v>
      </c>
      <c r="B12619">
        <v>2023</v>
      </c>
      <c r="C12619" t="s">
        <v>56</v>
      </c>
      <c r="D12619" t="s">
        <v>73</v>
      </c>
      <c r="E12619" t="s">
        <v>406</v>
      </c>
      <c r="F12619">
        <v>1</v>
      </c>
    </row>
    <row r="12620" spans="1:6" x14ac:dyDescent="0.35">
      <c r="A12620" t="s">
        <v>12699</v>
      </c>
      <c r="B12620">
        <v>2023</v>
      </c>
      <c r="C12620" t="s">
        <v>56</v>
      </c>
      <c r="D12620" t="s">
        <v>441</v>
      </c>
      <c r="E12620" t="s">
        <v>406</v>
      </c>
      <c r="F12620">
        <v>1</v>
      </c>
    </row>
    <row r="12621" spans="1:6" x14ac:dyDescent="0.35">
      <c r="A12621" t="s">
        <v>12700</v>
      </c>
      <c r="B12621">
        <v>2023</v>
      </c>
      <c r="C12621" t="s">
        <v>56</v>
      </c>
      <c r="D12621" t="s">
        <v>117</v>
      </c>
      <c r="E12621" t="s">
        <v>406</v>
      </c>
      <c r="F12621">
        <v>1</v>
      </c>
    </row>
    <row r="12622" spans="1:6" x14ac:dyDescent="0.35">
      <c r="A12622" t="s">
        <v>12701</v>
      </c>
      <c r="B12622">
        <v>2023</v>
      </c>
      <c r="C12622" t="s">
        <v>56</v>
      </c>
      <c r="D12622" t="s">
        <v>73</v>
      </c>
      <c r="E12622" t="s">
        <v>406</v>
      </c>
      <c r="F12622">
        <v>1</v>
      </c>
    </row>
    <row r="12623" spans="1:6" x14ac:dyDescent="0.35">
      <c r="A12623" t="s">
        <v>12702</v>
      </c>
      <c r="B12623">
        <v>2023</v>
      </c>
      <c r="C12623" t="s">
        <v>56</v>
      </c>
      <c r="D12623" t="s">
        <v>441</v>
      </c>
      <c r="E12623" t="s">
        <v>406</v>
      </c>
      <c r="F12623">
        <v>1</v>
      </c>
    </row>
    <row r="12624" spans="1:6" x14ac:dyDescent="0.35">
      <c r="A12624" t="s">
        <v>12703</v>
      </c>
      <c r="B12624">
        <v>2024</v>
      </c>
      <c r="C12624" t="s">
        <v>56</v>
      </c>
      <c r="D12624" t="s">
        <v>73</v>
      </c>
      <c r="E12624" t="s">
        <v>74</v>
      </c>
      <c r="F12624">
        <v>1</v>
      </c>
    </row>
    <row r="12625" spans="1:6" x14ac:dyDescent="0.35">
      <c r="A12625" t="s">
        <v>12704</v>
      </c>
      <c r="B12625">
        <v>2024</v>
      </c>
      <c r="C12625" t="s">
        <v>56</v>
      </c>
      <c r="D12625" t="s">
        <v>73</v>
      </c>
      <c r="E12625" t="s">
        <v>484</v>
      </c>
      <c r="F12625">
        <v>1</v>
      </c>
    </row>
    <row r="12626" spans="1:6" x14ac:dyDescent="0.35">
      <c r="A12626" t="s">
        <v>12705</v>
      </c>
      <c r="B12626">
        <v>2024</v>
      </c>
      <c r="C12626" t="s">
        <v>56</v>
      </c>
      <c r="D12626" t="s">
        <v>117</v>
      </c>
      <c r="E12626" t="s">
        <v>74</v>
      </c>
      <c r="F12626">
        <v>1</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7F336-98FB-45D7-A157-2CA465FB3E65}">
  <dimension ref="A1:F2286"/>
  <sheetViews>
    <sheetView workbookViewId="0"/>
  </sheetViews>
  <sheetFormatPr defaultRowHeight="14.5" x14ac:dyDescent="0.35"/>
  <cols>
    <col min="1" max="1" width="21" bestFit="1" customWidth="1"/>
    <col min="2" max="2" width="11.7265625" bestFit="1" customWidth="1"/>
    <col min="3" max="3" width="23.54296875" bestFit="1" customWidth="1"/>
    <col min="4" max="4" width="18.26953125" bestFit="1" customWidth="1"/>
    <col min="5" max="5" width="11.81640625" bestFit="1" customWidth="1"/>
    <col min="6" max="6" width="28.81640625" bestFit="1" customWidth="1"/>
  </cols>
  <sheetData>
    <row r="1" spans="1:6" x14ac:dyDescent="0.35">
      <c r="A1" t="s">
        <v>67</v>
      </c>
      <c r="B1" t="s">
        <v>68</v>
      </c>
      <c r="C1" t="s">
        <v>69</v>
      </c>
      <c r="D1" t="s">
        <v>70</v>
      </c>
      <c r="E1" t="s">
        <v>71</v>
      </c>
      <c r="F1" t="s">
        <v>12706</v>
      </c>
    </row>
    <row r="2" spans="1:6" x14ac:dyDescent="0.35">
      <c r="A2" t="s">
        <v>12709</v>
      </c>
      <c r="B2">
        <v>1902</v>
      </c>
      <c r="C2" t="s">
        <v>54</v>
      </c>
      <c r="D2" t="s">
        <v>73</v>
      </c>
      <c r="E2" t="s">
        <v>12710</v>
      </c>
      <c r="F2">
        <v>1</v>
      </c>
    </row>
    <row r="3" spans="1:6" x14ac:dyDescent="0.35">
      <c r="A3" t="s">
        <v>12711</v>
      </c>
      <c r="B3">
        <v>1902</v>
      </c>
      <c r="C3" t="s">
        <v>54</v>
      </c>
      <c r="D3" t="s">
        <v>73</v>
      </c>
      <c r="E3" t="s">
        <v>12710</v>
      </c>
      <c r="F3">
        <v>1</v>
      </c>
    </row>
    <row r="4" spans="1:6" x14ac:dyDescent="0.35">
      <c r="A4" t="s">
        <v>12712</v>
      </c>
      <c r="B4">
        <v>1902</v>
      </c>
      <c r="C4" t="s">
        <v>54</v>
      </c>
      <c r="D4" t="s">
        <v>73</v>
      </c>
      <c r="E4" t="s">
        <v>12710</v>
      </c>
      <c r="F4">
        <v>1</v>
      </c>
    </row>
    <row r="5" spans="1:6" x14ac:dyDescent="0.35">
      <c r="A5" t="s">
        <v>12713</v>
      </c>
      <c r="B5">
        <v>1902</v>
      </c>
      <c r="C5" t="s">
        <v>54</v>
      </c>
      <c r="D5" t="s">
        <v>73</v>
      </c>
      <c r="E5" t="s">
        <v>12710</v>
      </c>
      <c r="F5">
        <v>1</v>
      </c>
    </row>
    <row r="6" spans="1:6" x14ac:dyDescent="0.35">
      <c r="A6" t="s">
        <v>12714</v>
      </c>
      <c r="B6">
        <v>1902</v>
      </c>
      <c r="C6" t="s">
        <v>54</v>
      </c>
      <c r="D6" t="s">
        <v>73</v>
      </c>
      <c r="E6" t="s">
        <v>12710</v>
      </c>
      <c r="F6">
        <v>1</v>
      </c>
    </row>
    <row r="7" spans="1:6" x14ac:dyDescent="0.35">
      <c r="A7" t="s">
        <v>12715</v>
      </c>
      <c r="B7">
        <v>1910</v>
      </c>
      <c r="C7" t="s">
        <v>54</v>
      </c>
      <c r="D7" t="s">
        <v>73</v>
      </c>
      <c r="E7" t="s">
        <v>12710</v>
      </c>
      <c r="F7">
        <v>1</v>
      </c>
    </row>
    <row r="8" spans="1:6" x14ac:dyDescent="0.35">
      <c r="A8" t="s">
        <v>12716</v>
      </c>
      <c r="B8">
        <v>1911</v>
      </c>
      <c r="C8" t="s">
        <v>54</v>
      </c>
      <c r="D8" t="s">
        <v>73</v>
      </c>
      <c r="E8" t="s">
        <v>12710</v>
      </c>
      <c r="F8">
        <v>1</v>
      </c>
    </row>
    <row r="9" spans="1:6" x14ac:dyDescent="0.35">
      <c r="A9" t="s">
        <v>12717</v>
      </c>
      <c r="B9">
        <v>1918</v>
      </c>
      <c r="C9" t="s">
        <v>54</v>
      </c>
      <c r="D9" t="s">
        <v>73</v>
      </c>
      <c r="E9" t="s">
        <v>12710</v>
      </c>
      <c r="F9">
        <v>1</v>
      </c>
    </row>
    <row r="10" spans="1:6" x14ac:dyDescent="0.35">
      <c r="A10" t="s">
        <v>12718</v>
      </c>
      <c r="B10">
        <v>1918</v>
      </c>
      <c r="C10" t="s">
        <v>54</v>
      </c>
      <c r="D10" t="s">
        <v>73</v>
      </c>
      <c r="E10" t="s">
        <v>12710</v>
      </c>
      <c r="F10">
        <v>1</v>
      </c>
    </row>
    <row r="11" spans="1:6" x14ac:dyDescent="0.35">
      <c r="A11" t="s">
        <v>12719</v>
      </c>
      <c r="B11">
        <v>1919</v>
      </c>
      <c r="C11" t="s">
        <v>54</v>
      </c>
      <c r="D11" t="s">
        <v>73</v>
      </c>
      <c r="E11" t="s">
        <v>12710</v>
      </c>
      <c r="F11">
        <v>1</v>
      </c>
    </row>
    <row r="12" spans="1:6" x14ac:dyDescent="0.35">
      <c r="A12" t="s">
        <v>12720</v>
      </c>
      <c r="B12">
        <v>1919</v>
      </c>
      <c r="C12" t="s">
        <v>54</v>
      </c>
      <c r="D12" t="s">
        <v>73</v>
      </c>
      <c r="E12" t="s">
        <v>12710</v>
      </c>
      <c r="F12">
        <v>1</v>
      </c>
    </row>
    <row r="13" spans="1:6" x14ac:dyDescent="0.35">
      <c r="A13" t="s">
        <v>12721</v>
      </c>
      <c r="B13">
        <v>1919</v>
      </c>
      <c r="C13" t="s">
        <v>54</v>
      </c>
      <c r="D13" t="s">
        <v>73</v>
      </c>
      <c r="E13" t="s">
        <v>12710</v>
      </c>
      <c r="F13">
        <v>1</v>
      </c>
    </row>
    <row r="14" spans="1:6" x14ac:dyDescent="0.35">
      <c r="A14" t="s">
        <v>12722</v>
      </c>
      <c r="B14">
        <v>1919</v>
      </c>
      <c r="C14" t="s">
        <v>54</v>
      </c>
      <c r="D14" t="s">
        <v>73</v>
      </c>
      <c r="E14" t="s">
        <v>12710</v>
      </c>
      <c r="F14">
        <v>1</v>
      </c>
    </row>
    <row r="15" spans="1:6" x14ac:dyDescent="0.35">
      <c r="A15" t="s">
        <v>12723</v>
      </c>
      <c r="B15">
        <v>1919</v>
      </c>
      <c r="C15" t="s">
        <v>54</v>
      </c>
      <c r="D15" t="s">
        <v>73</v>
      </c>
      <c r="E15" t="s">
        <v>12710</v>
      </c>
      <c r="F15">
        <v>1</v>
      </c>
    </row>
    <row r="16" spans="1:6" x14ac:dyDescent="0.35">
      <c r="A16" t="s">
        <v>12724</v>
      </c>
      <c r="B16">
        <v>1919</v>
      </c>
      <c r="C16" t="s">
        <v>54</v>
      </c>
      <c r="D16" t="s">
        <v>73</v>
      </c>
      <c r="E16" t="s">
        <v>12710</v>
      </c>
      <c r="F16">
        <v>1</v>
      </c>
    </row>
    <row r="17" spans="1:6" x14ac:dyDescent="0.35">
      <c r="A17" t="s">
        <v>12725</v>
      </c>
      <c r="B17">
        <v>1919</v>
      </c>
      <c r="C17" t="s">
        <v>54</v>
      </c>
      <c r="D17" t="s">
        <v>73</v>
      </c>
      <c r="E17" t="s">
        <v>12710</v>
      </c>
      <c r="F17">
        <v>1</v>
      </c>
    </row>
    <row r="18" spans="1:6" x14ac:dyDescent="0.35">
      <c r="A18" t="s">
        <v>12726</v>
      </c>
      <c r="B18">
        <v>1919</v>
      </c>
      <c r="C18" t="s">
        <v>54</v>
      </c>
      <c r="D18" t="s">
        <v>73</v>
      </c>
      <c r="E18" t="s">
        <v>12710</v>
      </c>
      <c r="F18">
        <v>1</v>
      </c>
    </row>
    <row r="19" spans="1:6" x14ac:dyDescent="0.35">
      <c r="A19" t="s">
        <v>12727</v>
      </c>
      <c r="B19">
        <v>1920</v>
      </c>
      <c r="C19" t="s">
        <v>54</v>
      </c>
      <c r="D19" t="s">
        <v>73</v>
      </c>
      <c r="E19" t="s">
        <v>12710</v>
      </c>
      <c r="F19">
        <v>1</v>
      </c>
    </row>
    <row r="20" spans="1:6" x14ac:dyDescent="0.35">
      <c r="A20" t="s">
        <v>12728</v>
      </c>
      <c r="B20">
        <v>1920</v>
      </c>
      <c r="C20" t="s">
        <v>54</v>
      </c>
      <c r="D20" t="s">
        <v>73</v>
      </c>
      <c r="E20" t="s">
        <v>12710</v>
      </c>
      <c r="F20">
        <v>1</v>
      </c>
    </row>
    <row r="21" spans="1:6" x14ac:dyDescent="0.35">
      <c r="A21" t="s">
        <v>12729</v>
      </c>
      <c r="B21">
        <v>1920</v>
      </c>
      <c r="C21" t="s">
        <v>54</v>
      </c>
      <c r="D21" t="s">
        <v>73</v>
      </c>
      <c r="E21" t="s">
        <v>12710</v>
      </c>
      <c r="F21">
        <v>1</v>
      </c>
    </row>
    <row r="22" spans="1:6" x14ac:dyDescent="0.35">
      <c r="A22" t="s">
        <v>12730</v>
      </c>
      <c r="B22">
        <v>1924</v>
      </c>
      <c r="C22" t="s">
        <v>55</v>
      </c>
      <c r="D22" t="s">
        <v>73</v>
      </c>
      <c r="E22" t="s">
        <v>12710</v>
      </c>
      <c r="F22">
        <v>1</v>
      </c>
    </row>
    <row r="23" spans="1:6" x14ac:dyDescent="0.35">
      <c r="A23" t="s">
        <v>12731</v>
      </c>
      <c r="B23">
        <v>1925</v>
      </c>
      <c r="C23" t="s">
        <v>55</v>
      </c>
      <c r="D23" t="s">
        <v>73</v>
      </c>
      <c r="E23" t="s">
        <v>12710</v>
      </c>
      <c r="F23">
        <v>1</v>
      </c>
    </row>
    <row r="24" spans="1:6" x14ac:dyDescent="0.35">
      <c r="A24" t="s">
        <v>12732</v>
      </c>
      <c r="B24">
        <v>1931</v>
      </c>
      <c r="C24" t="s">
        <v>54</v>
      </c>
      <c r="D24" t="s">
        <v>73</v>
      </c>
      <c r="E24" t="s">
        <v>12710</v>
      </c>
      <c r="F24">
        <v>1</v>
      </c>
    </row>
    <row r="25" spans="1:6" x14ac:dyDescent="0.35">
      <c r="A25" t="s">
        <v>12733</v>
      </c>
      <c r="B25">
        <v>1936</v>
      </c>
      <c r="C25" t="s">
        <v>54</v>
      </c>
      <c r="D25" t="s">
        <v>73</v>
      </c>
      <c r="E25" t="s">
        <v>12710</v>
      </c>
      <c r="F25">
        <v>1</v>
      </c>
    </row>
    <row r="26" spans="1:6" x14ac:dyDescent="0.35">
      <c r="A26" t="s">
        <v>12734</v>
      </c>
      <c r="B26">
        <v>1936</v>
      </c>
      <c r="C26" t="s">
        <v>54</v>
      </c>
      <c r="D26" t="s">
        <v>73</v>
      </c>
      <c r="E26" t="s">
        <v>12710</v>
      </c>
      <c r="F26">
        <v>1</v>
      </c>
    </row>
    <row r="27" spans="1:6" x14ac:dyDescent="0.35">
      <c r="A27" t="s">
        <v>12735</v>
      </c>
      <c r="B27">
        <v>1936</v>
      </c>
      <c r="C27" t="s">
        <v>54</v>
      </c>
      <c r="D27" t="s">
        <v>73</v>
      </c>
      <c r="E27" t="s">
        <v>12710</v>
      </c>
      <c r="F27">
        <v>1</v>
      </c>
    </row>
    <row r="28" spans="1:6" x14ac:dyDescent="0.35">
      <c r="A28" t="s">
        <v>12736</v>
      </c>
      <c r="B28">
        <v>1936</v>
      </c>
      <c r="C28" t="s">
        <v>54</v>
      </c>
      <c r="D28" t="s">
        <v>73</v>
      </c>
      <c r="E28" t="s">
        <v>12710</v>
      </c>
      <c r="F28">
        <v>1</v>
      </c>
    </row>
    <row r="29" spans="1:6" x14ac:dyDescent="0.35">
      <c r="A29" t="s">
        <v>12737</v>
      </c>
      <c r="B29">
        <v>1936</v>
      </c>
      <c r="C29" t="s">
        <v>54</v>
      </c>
      <c r="D29" t="s">
        <v>73</v>
      </c>
      <c r="E29" t="s">
        <v>12710</v>
      </c>
      <c r="F29">
        <v>1</v>
      </c>
    </row>
    <row r="30" spans="1:6" x14ac:dyDescent="0.35">
      <c r="A30" t="s">
        <v>12738</v>
      </c>
      <c r="B30">
        <v>1936</v>
      </c>
      <c r="C30" t="s">
        <v>54</v>
      </c>
      <c r="D30" t="s">
        <v>73</v>
      </c>
      <c r="E30" t="s">
        <v>12710</v>
      </c>
      <c r="F30">
        <v>1</v>
      </c>
    </row>
    <row r="31" spans="1:6" x14ac:dyDescent="0.35">
      <c r="A31" t="s">
        <v>12739</v>
      </c>
      <c r="B31">
        <v>1936</v>
      </c>
      <c r="C31" t="s">
        <v>54</v>
      </c>
      <c r="D31" t="s">
        <v>73</v>
      </c>
      <c r="E31" t="s">
        <v>12710</v>
      </c>
      <c r="F31">
        <v>1</v>
      </c>
    </row>
    <row r="32" spans="1:6" x14ac:dyDescent="0.35">
      <c r="A32" t="s">
        <v>12740</v>
      </c>
      <c r="B32">
        <v>1936</v>
      </c>
      <c r="C32" t="s">
        <v>54</v>
      </c>
      <c r="D32" t="s">
        <v>73</v>
      </c>
      <c r="E32" t="s">
        <v>12710</v>
      </c>
      <c r="F32">
        <v>1</v>
      </c>
    </row>
    <row r="33" spans="1:6" x14ac:dyDescent="0.35">
      <c r="A33" t="s">
        <v>12741</v>
      </c>
      <c r="B33">
        <v>1936</v>
      </c>
      <c r="C33" t="s">
        <v>54</v>
      </c>
      <c r="D33" t="s">
        <v>73</v>
      </c>
      <c r="E33" t="s">
        <v>12710</v>
      </c>
      <c r="F33">
        <v>1</v>
      </c>
    </row>
    <row r="34" spans="1:6" x14ac:dyDescent="0.35">
      <c r="A34" t="s">
        <v>12742</v>
      </c>
      <c r="B34">
        <v>1936</v>
      </c>
      <c r="C34" t="s">
        <v>54</v>
      </c>
      <c r="D34" t="s">
        <v>73</v>
      </c>
      <c r="E34" t="s">
        <v>12710</v>
      </c>
      <c r="F34">
        <v>1</v>
      </c>
    </row>
    <row r="35" spans="1:6" x14ac:dyDescent="0.35">
      <c r="A35" t="s">
        <v>12743</v>
      </c>
      <c r="B35">
        <v>1936</v>
      </c>
      <c r="C35" t="s">
        <v>54</v>
      </c>
      <c r="D35" t="s">
        <v>73</v>
      </c>
      <c r="E35" t="s">
        <v>12710</v>
      </c>
      <c r="F35">
        <v>1</v>
      </c>
    </row>
    <row r="36" spans="1:6" x14ac:dyDescent="0.35">
      <c r="A36" t="s">
        <v>12744</v>
      </c>
      <c r="B36">
        <v>1937</v>
      </c>
      <c r="C36" t="s">
        <v>54</v>
      </c>
      <c r="D36" t="s">
        <v>73</v>
      </c>
      <c r="E36" t="s">
        <v>12710</v>
      </c>
      <c r="F36">
        <v>1</v>
      </c>
    </row>
    <row r="37" spans="1:6" x14ac:dyDescent="0.35">
      <c r="A37" t="s">
        <v>12745</v>
      </c>
      <c r="B37">
        <v>1937</v>
      </c>
      <c r="C37" t="s">
        <v>54</v>
      </c>
      <c r="D37" t="s">
        <v>73</v>
      </c>
      <c r="E37" t="s">
        <v>12710</v>
      </c>
      <c r="F37">
        <v>1</v>
      </c>
    </row>
    <row r="38" spans="1:6" x14ac:dyDescent="0.35">
      <c r="A38" t="s">
        <v>12746</v>
      </c>
      <c r="B38">
        <v>1937</v>
      </c>
      <c r="C38" t="s">
        <v>54</v>
      </c>
      <c r="D38" t="s">
        <v>73</v>
      </c>
      <c r="E38" t="s">
        <v>12710</v>
      </c>
      <c r="F38">
        <v>1</v>
      </c>
    </row>
    <row r="39" spans="1:6" x14ac:dyDescent="0.35">
      <c r="A39" t="s">
        <v>12747</v>
      </c>
      <c r="B39">
        <v>1937</v>
      </c>
      <c r="C39" t="s">
        <v>54</v>
      </c>
      <c r="D39" t="s">
        <v>73</v>
      </c>
      <c r="E39" t="s">
        <v>12710</v>
      </c>
      <c r="F39">
        <v>1</v>
      </c>
    </row>
    <row r="40" spans="1:6" x14ac:dyDescent="0.35">
      <c r="A40" t="s">
        <v>12748</v>
      </c>
      <c r="B40">
        <v>1937</v>
      </c>
      <c r="C40" t="s">
        <v>54</v>
      </c>
      <c r="D40" t="s">
        <v>73</v>
      </c>
      <c r="E40" t="s">
        <v>12710</v>
      </c>
      <c r="F40">
        <v>1</v>
      </c>
    </row>
    <row r="41" spans="1:6" x14ac:dyDescent="0.35">
      <c r="A41" t="s">
        <v>12749</v>
      </c>
      <c r="B41">
        <v>1937</v>
      </c>
      <c r="C41" t="s">
        <v>54</v>
      </c>
      <c r="D41" t="s">
        <v>73</v>
      </c>
      <c r="E41" t="s">
        <v>12710</v>
      </c>
      <c r="F41">
        <v>1</v>
      </c>
    </row>
    <row r="42" spans="1:6" x14ac:dyDescent="0.35">
      <c r="A42" t="s">
        <v>12750</v>
      </c>
      <c r="B42">
        <v>1937</v>
      </c>
      <c r="C42" t="s">
        <v>54</v>
      </c>
      <c r="D42" t="s">
        <v>73</v>
      </c>
      <c r="E42" t="s">
        <v>12710</v>
      </c>
      <c r="F42">
        <v>1</v>
      </c>
    </row>
    <row r="43" spans="1:6" x14ac:dyDescent="0.35">
      <c r="A43" t="s">
        <v>12751</v>
      </c>
      <c r="B43">
        <v>1937</v>
      </c>
      <c r="C43" t="s">
        <v>54</v>
      </c>
      <c r="D43" t="s">
        <v>73</v>
      </c>
      <c r="E43" t="s">
        <v>12710</v>
      </c>
      <c r="F43">
        <v>1</v>
      </c>
    </row>
    <row r="44" spans="1:6" x14ac:dyDescent="0.35">
      <c r="A44" t="s">
        <v>12752</v>
      </c>
      <c r="B44">
        <v>1938</v>
      </c>
      <c r="C44" t="s">
        <v>54</v>
      </c>
      <c r="D44" t="s">
        <v>73</v>
      </c>
      <c r="E44" t="s">
        <v>12710</v>
      </c>
      <c r="F44">
        <v>1</v>
      </c>
    </row>
    <row r="45" spans="1:6" x14ac:dyDescent="0.35">
      <c r="A45" t="s">
        <v>12753</v>
      </c>
      <c r="B45">
        <v>1938</v>
      </c>
      <c r="C45" t="s">
        <v>55</v>
      </c>
      <c r="D45" t="s">
        <v>73</v>
      </c>
      <c r="E45" t="s">
        <v>12710</v>
      </c>
      <c r="F45">
        <v>1</v>
      </c>
    </row>
    <row r="46" spans="1:6" x14ac:dyDescent="0.35">
      <c r="A46" t="s">
        <v>12754</v>
      </c>
      <c r="B46">
        <v>1938</v>
      </c>
      <c r="C46" t="s">
        <v>55</v>
      </c>
      <c r="D46" t="s">
        <v>73</v>
      </c>
      <c r="E46" t="s">
        <v>12710</v>
      </c>
      <c r="F46">
        <v>1</v>
      </c>
    </row>
    <row r="47" spans="1:6" x14ac:dyDescent="0.35">
      <c r="A47" t="s">
        <v>12755</v>
      </c>
      <c r="B47">
        <v>1938</v>
      </c>
      <c r="C47" t="s">
        <v>54</v>
      </c>
      <c r="D47" t="s">
        <v>73</v>
      </c>
      <c r="E47" t="s">
        <v>12710</v>
      </c>
      <c r="F47">
        <v>1</v>
      </c>
    </row>
    <row r="48" spans="1:6" x14ac:dyDescent="0.35">
      <c r="A48" t="s">
        <v>12756</v>
      </c>
      <c r="B48">
        <v>1938</v>
      </c>
      <c r="C48" t="s">
        <v>55</v>
      </c>
      <c r="D48" t="s">
        <v>73</v>
      </c>
      <c r="E48" t="s">
        <v>12710</v>
      </c>
      <c r="F48">
        <v>1</v>
      </c>
    </row>
    <row r="49" spans="1:6" x14ac:dyDescent="0.35">
      <c r="A49" t="s">
        <v>12757</v>
      </c>
      <c r="B49">
        <v>1938</v>
      </c>
      <c r="C49" t="s">
        <v>54</v>
      </c>
      <c r="D49" t="s">
        <v>73</v>
      </c>
      <c r="E49" t="s">
        <v>12710</v>
      </c>
      <c r="F49">
        <v>1</v>
      </c>
    </row>
    <row r="50" spans="1:6" x14ac:dyDescent="0.35">
      <c r="A50" t="s">
        <v>12758</v>
      </c>
      <c r="B50">
        <v>1938</v>
      </c>
      <c r="C50" t="s">
        <v>54</v>
      </c>
      <c r="D50" t="s">
        <v>73</v>
      </c>
      <c r="E50" t="s">
        <v>12710</v>
      </c>
      <c r="F50">
        <v>1</v>
      </c>
    </row>
    <row r="51" spans="1:6" x14ac:dyDescent="0.35">
      <c r="A51" t="s">
        <v>12759</v>
      </c>
      <c r="B51">
        <v>1938</v>
      </c>
      <c r="C51" t="s">
        <v>54</v>
      </c>
      <c r="D51" t="s">
        <v>73</v>
      </c>
      <c r="E51" t="s">
        <v>12710</v>
      </c>
      <c r="F51">
        <v>1</v>
      </c>
    </row>
    <row r="52" spans="1:6" x14ac:dyDescent="0.35">
      <c r="A52" t="s">
        <v>12760</v>
      </c>
      <c r="B52">
        <v>1938</v>
      </c>
      <c r="C52" t="s">
        <v>54</v>
      </c>
      <c r="D52" t="s">
        <v>73</v>
      </c>
      <c r="E52" t="s">
        <v>12710</v>
      </c>
      <c r="F52">
        <v>1</v>
      </c>
    </row>
    <row r="53" spans="1:6" x14ac:dyDescent="0.35">
      <c r="A53" t="s">
        <v>12761</v>
      </c>
      <c r="B53">
        <v>1938</v>
      </c>
      <c r="C53" t="s">
        <v>54</v>
      </c>
      <c r="D53" t="s">
        <v>73</v>
      </c>
      <c r="E53" t="s">
        <v>12710</v>
      </c>
      <c r="F53">
        <v>1</v>
      </c>
    </row>
    <row r="54" spans="1:6" x14ac:dyDescent="0.35">
      <c r="A54" t="s">
        <v>12762</v>
      </c>
      <c r="B54">
        <v>1938</v>
      </c>
      <c r="C54" t="s">
        <v>54</v>
      </c>
      <c r="D54" t="s">
        <v>73</v>
      </c>
      <c r="E54" t="s">
        <v>12710</v>
      </c>
      <c r="F54">
        <v>1</v>
      </c>
    </row>
    <row r="55" spans="1:6" x14ac:dyDescent="0.35">
      <c r="A55" t="s">
        <v>12763</v>
      </c>
      <c r="B55">
        <v>1938</v>
      </c>
      <c r="C55" t="s">
        <v>55</v>
      </c>
      <c r="D55" t="s">
        <v>73</v>
      </c>
      <c r="E55" t="s">
        <v>12710</v>
      </c>
      <c r="F55">
        <v>1</v>
      </c>
    </row>
    <row r="56" spans="1:6" x14ac:dyDescent="0.35">
      <c r="A56" t="s">
        <v>12764</v>
      </c>
      <c r="B56">
        <v>1938</v>
      </c>
      <c r="C56" t="s">
        <v>54</v>
      </c>
      <c r="D56" t="s">
        <v>73</v>
      </c>
      <c r="E56" t="s">
        <v>12710</v>
      </c>
      <c r="F56">
        <v>1</v>
      </c>
    </row>
    <row r="57" spans="1:6" x14ac:dyDescent="0.35">
      <c r="A57" t="s">
        <v>12765</v>
      </c>
      <c r="B57">
        <v>1938</v>
      </c>
      <c r="C57" t="s">
        <v>55</v>
      </c>
      <c r="D57" t="s">
        <v>73</v>
      </c>
      <c r="E57" t="s">
        <v>12710</v>
      </c>
      <c r="F57">
        <v>1</v>
      </c>
    </row>
    <row r="58" spans="1:6" x14ac:dyDescent="0.35">
      <c r="A58" t="s">
        <v>12766</v>
      </c>
      <c r="B58">
        <v>1938</v>
      </c>
      <c r="C58" t="s">
        <v>54</v>
      </c>
      <c r="D58" t="s">
        <v>73</v>
      </c>
      <c r="E58" t="s">
        <v>12710</v>
      </c>
      <c r="F58">
        <v>1</v>
      </c>
    </row>
    <row r="59" spans="1:6" x14ac:dyDescent="0.35">
      <c r="A59" t="s">
        <v>12767</v>
      </c>
      <c r="B59">
        <v>1938</v>
      </c>
      <c r="C59" t="s">
        <v>54</v>
      </c>
      <c r="D59" t="s">
        <v>73</v>
      </c>
      <c r="E59" t="s">
        <v>12710</v>
      </c>
      <c r="F59">
        <v>1</v>
      </c>
    </row>
    <row r="60" spans="1:6" x14ac:dyDescent="0.35">
      <c r="A60" t="s">
        <v>12768</v>
      </c>
      <c r="B60">
        <v>1938</v>
      </c>
      <c r="C60" t="s">
        <v>54</v>
      </c>
      <c r="D60" t="s">
        <v>73</v>
      </c>
      <c r="E60" t="s">
        <v>12710</v>
      </c>
      <c r="F60">
        <v>1</v>
      </c>
    </row>
    <row r="61" spans="1:6" x14ac:dyDescent="0.35">
      <c r="A61" t="s">
        <v>12769</v>
      </c>
      <c r="B61">
        <v>1938</v>
      </c>
      <c r="C61" t="s">
        <v>54</v>
      </c>
      <c r="D61" t="s">
        <v>73</v>
      </c>
      <c r="E61" t="s">
        <v>12710</v>
      </c>
      <c r="F61">
        <v>1</v>
      </c>
    </row>
    <row r="62" spans="1:6" x14ac:dyDescent="0.35">
      <c r="A62" t="s">
        <v>12770</v>
      </c>
      <c r="B62">
        <v>1938</v>
      </c>
      <c r="C62" t="s">
        <v>54</v>
      </c>
      <c r="D62" t="s">
        <v>73</v>
      </c>
      <c r="E62" t="s">
        <v>12710</v>
      </c>
      <c r="F62">
        <v>1</v>
      </c>
    </row>
    <row r="63" spans="1:6" x14ac:dyDescent="0.35">
      <c r="A63" t="s">
        <v>12771</v>
      </c>
      <c r="B63">
        <v>1938</v>
      </c>
      <c r="C63" t="s">
        <v>54</v>
      </c>
      <c r="D63" t="s">
        <v>73</v>
      </c>
      <c r="E63" t="s">
        <v>12710</v>
      </c>
      <c r="F63">
        <v>1</v>
      </c>
    </row>
    <row r="64" spans="1:6" x14ac:dyDescent="0.35">
      <c r="A64" t="s">
        <v>12772</v>
      </c>
      <c r="B64">
        <v>1939</v>
      </c>
      <c r="C64" t="s">
        <v>56</v>
      </c>
      <c r="D64" t="s">
        <v>73</v>
      </c>
      <c r="E64" t="s">
        <v>12710</v>
      </c>
      <c r="F64">
        <v>1</v>
      </c>
    </row>
    <row r="65" spans="1:6" x14ac:dyDescent="0.35">
      <c r="A65" t="s">
        <v>12773</v>
      </c>
      <c r="B65">
        <v>1939</v>
      </c>
      <c r="C65" t="s">
        <v>56</v>
      </c>
      <c r="D65" t="s">
        <v>73</v>
      </c>
      <c r="E65" t="s">
        <v>12710</v>
      </c>
      <c r="F65">
        <v>1</v>
      </c>
    </row>
    <row r="66" spans="1:6" x14ac:dyDescent="0.35">
      <c r="A66" t="s">
        <v>12774</v>
      </c>
      <c r="B66">
        <v>1939</v>
      </c>
      <c r="C66" t="s">
        <v>56</v>
      </c>
      <c r="D66" t="s">
        <v>73</v>
      </c>
      <c r="E66" t="s">
        <v>12710</v>
      </c>
      <c r="F66">
        <v>1</v>
      </c>
    </row>
    <row r="67" spans="1:6" x14ac:dyDescent="0.35">
      <c r="A67" t="s">
        <v>12775</v>
      </c>
      <c r="B67">
        <v>1939</v>
      </c>
      <c r="C67" t="s">
        <v>56</v>
      </c>
      <c r="D67" t="s">
        <v>73</v>
      </c>
      <c r="E67" t="s">
        <v>12710</v>
      </c>
      <c r="F67">
        <v>1</v>
      </c>
    </row>
    <row r="68" spans="1:6" x14ac:dyDescent="0.35">
      <c r="A68" t="s">
        <v>12776</v>
      </c>
      <c r="B68">
        <v>1939</v>
      </c>
      <c r="C68" t="s">
        <v>56</v>
      </c>
      <c r="D68" t="s">
        <v>73</v>
      </c>
      <c r="E68" t="s">
        <v>12710</v>
      </c>
      <c r="F68">
        <v>1</v>
      </c>
    </row>
    <row r="69" spans="1:6" x14ac:dyDescent="0.35">
      <c r="A69" t="s">
        <v>12777</v>
      </c>
      <c r="B69">
        <v>1939</v>
      </c>
      <c r="C69" t="s">
        <v>56</v>
      </c>
      <c r="D69" t="s">
        <v>73</v>
      </c>
      <c r="E69" t="s">
        <v>12710</v>
      </c>
      <c r="F69">
        <v>1</v>
      </c>
    </row>
    <row r="70" spans="1:6" x14ac:dyDescent="0.35">
      <c r="A70" t="s">
        <v>12778</v>
      </c>
      <c r="B70">
        <v>1939</v>
      </c>
      <c r="C70" t="s">
        <v>56</v>
      </c>
      <c r="D70" t="s">
        <v>73</v>
      </c>
      <c r="E70" t="s">
        <v>12710</v>
      </c>
      <c r="F70">
        <v>1</v>
      </c>
    </row>
    <row r="71" spans="1:6" x14ac:dyDescent="0.35">
      <c r="A71" t="s">
        <v>12779</v>
      </c>
      <c r="B71">
        <v>1939</v>
      </c>
      <c r="C71" t="s">
        <v>56</v>
      </c>
      <c r="D71" t="s">
        <v>73</v>
      </c>
      <c r="E71" t="s">
        <v>12710</v>
      </c>
      <c r="F71">
        <v>1</v>
      </c>
    </row>
    <row r="72" spans="1:6" x14ac:dyDescent="0.35">
      <c r="A72" t="s">
        <v>12780</v>
      </c>
      <c r="B72">
        <v>1939</v>
      </c>
      <c r="C72" t="s">
        <v>56</v>
      </c>
      <c r="D72" t="s">
        <v>73</v>
      </c>
      <c r="E72" t="s">
        <v>12710</v>
      </c>
      <c r="F72">
        <v>1</v>
      </c>
    </row>
    <row r="73" spans="1:6" x14ac:dyDescent="0.35">
      <c r="A73" t="s">
        <v>12781</v>
      </c>
      <c r="B73">
        <v>1939</v>
      </c>
      <c r="C73" t="s">
        <v>56</v>
      </c>
      <c r="D73" t="s">
        <v>73</v>
      </c>
      <c r="E73" t="s">
        <v>12710</v>
      </c>
      <c r="F73">
        <v>1</v>
      </c>
    </row>
    <row r="74" spans="1:6" x14ac:dyDescent="0.35">
      <c r="A74" t="s">
        <v>12782</v>
      </c>
      <c r="B74">
        <v>1939</v>
      </c>
      <c r="C74" t="s">
        <v>56</v>
      </c>
      <c r="D74" t="s">
        <v>73</v>
      </c>
      <c r="E74" t="s">
        <v>12710</v>
      </c>
      <c r="F74">
        <v>1</v>
      </c>
    </row>
    <row r="75" spans="1:6" x14ac:dyDescent="0.35">
      <c r="A75" t="s">
        <v>12783</v>
      </c>
      <c r="B75">
        <v>1939</v>
      </c>
      <c r="C75" t="s">
        <v>54</v>
      </c>
      <c r="D75" t="s">
        <v>73</v>
      </c>
      <c r="E75" t="s">
        <v>12710</v>
      </c>
      <c r="F75">
        <v>1</v>
      </c>
    </row>
    <row r="76" spans="1:6" x14ac:dyDescent="0.35">
      <c r="A76" t="s">
        <v>12784</v>
      </c>
      <c r="B76">
        <v>1939</v>
      </c>
      <c r="C76" t="s">
        <v>56</v>
      </c>
      <c r="D76" t="s">
        <v>73</v>
      </c>
      <c r="E76" t="s">
        <v>12710</v>
      </c>
      <c r="F76">
        <v>1</v>
      </c>
    </row>
    <row r="77" spans="1:6" x14ac:dyDescent="0.35">
      <c r="A77" t="s">
        <v>12785</v>
      </c>
      <c r="B77">
        <v>1939</v>
      </c>
      <c r="C77" t="s">
        <v>56</v>
      </c>
      <c r="D77" t="s">
        <v>73</v>
      </c>
      <c r="E77" t="s">
        <v>12710</v>
      </c>
      <c r="F77">
        <v>1</v>
      </c>
    </row>
    <row r="78" spans="1:6" x14ac:dyDescent="0.35">
      <c r="A78" t="s">
        <v>12786</v>
      </c>
      <c r="B78">
        <v>1939</v>
      </c>
      <c r="C78" t="s">
        <v>56</v>
      </c>
      <c r="D78" t="s">
        <v>73</v>
      </c>
      <c r="E78" t="s">
        <v>12710</v>
      </c>
      <c r="F78">
        <v>1</v>
      </c>
    </row>
    <row r="79" spans="1:6" x14ac:dyDescent="0.35">
      <c r="A79" t="s">
        <v>12787</v>
      </c>
      <c r="B79">
        <v>1939</v>
      </c>
      <c r="C79" t="s">
        <v>56</v>
      </c>
      <c r="D79" t="s">
        <v>73</v>
      </c>
      <c r="E79" t="s">
        <v>12710</v>
      </c>
      <c r="F79">
        <v>1</v>
      </c>
    </row>
    <row r="80" spans="1:6" x14ac:dyDescent="0.35">
      <c r="A80" t="s">
        <v>12788</v>
      </c>
      <c r="B80">
        <v>1939</v>
      </c>
      <c r="C80" t="s">
        <v>56</v>
      </c>
      <c r="D80" t="s">
        <v>73</v>
      </c>
      <c r="E80" t="s">
        <v>12710</v>
      </c>
      <c r="F80">
        <v>1</v>
      </c>
    </row>
    <row r="81" spans="1:6" x14ac:dyDescent="0.35">
      <c r="A81" t="s">
        <v>12789</v>
      </c>
      <c r="B81">
        <v>1939</v>
      </c>
      <c r="C81" t="s">
        <v>56</v>
      </c>
      <c r="D81" t="s">
        <v>73</v>
      </c>
      <c r="E81" t="s">
        <v>12710</v>
      </c>
      <c r="F81">
        <v>1</v>
      </c>
    </row>
    <row r="82" spans="1:6" x14ac:dyDescent="0.35">
      <c r="A82" t="s">
        <v>12790</v>
      </c>
      <c r="B82">
        <v>1939</v>
      </c>
      <c r="C82" t="s">
        <v>56</v>
      </c>
      <c r="D82" t="s">
        <v>73</v>
      </c>
      <c r="E82" t="s">
        <v>12710</v>
      </c>
      <c r="F82">
        <v>1</v>
      </c>
    </row>
    <row r="83" spans="1:6" x14ac:dyDescent="0.35">
      <c r="A83" t="s">
        <v>12791</v>
      </c>
      <c r="B83">
        <v>1939</v>
      </c>
      <c r="C83" t="s">
        <v>56</v>
      </c>
      <c r="D83" t="s">
        <v>73</v>
      </c>
      <c r="E83" t="s">
        <v>12710</v>
      </c>
      <c r="F83">
        <v>1</v>
      </c>
    </row>
    <row r="84" spans="1:6" x14ac:dyDescent="0.35">
      <c r="A84" t="s">
        <v>12792</v>
      </c>
      <c r="B84">
        <v>1939</v>
      </c>
      <c r="C84" t="s">
        <v>56</v>
      </c>
      <c r="D84" t="s">
        <v>73</v>
      </c>
      <c r="E84" t="s">
        <v>12710</v>
      </c>
      <c r="F84">
        <v>1</v>
      </c>
    </row>
    <row r="85" spans="1:6" x14ac:dyDescent="0.35">
      <c r="A85" t="s">
        <v>12793</v>
      </c>
      <c r="B85">
        <v>1939</v>
      </c>
      <c r="C85" t="s">
        <v>56</v>
      </c>
      <c r="D85" t="s">
        <v>73</v>
      </c>
      <c r="E85" t="s">
        <v>12710</v>
      </c>
      <c r="F85">
        <v>1</v>
      </c>
    </row>
    <row r="86" spans="1:6" x14ac:dyDescent="0.35">
      <c r="A86" t="s">
        <v>12794</v>
      </c>
      <c r="B86">
        <v>1939</v>
      </c>
      <c r="C86" t="s">
        <v>55</v>
      </c>
      <c r="D86" t="s">
        <v>73</v>
      </c>
      <c r="E86" t="s">
        <v>12710</v>
      </c>
      <c r="F86">
        <v>1</v>
      </c>
    </row>
    <row r="87" spans="1:6" x14ac:dyDescent="0.35">
      <c r="A87" t="s">
        <v>12795</v>
      </c>
      <c r="B87">
        <v>1939</v>
      </c>
      <c r="C87" t="s">
        <v>56</v>
      </c>
      <c r="D87" t="s">
        <v>73</v>
      </c>
      <c r="E87" t="s">
        <v>12710</v>
      </c>
      <c r="F87">
        <v>1</v>
      </c>
    </row>
    <row r="88" spans="1:6" x14ac:dyDescent="0.35">
      <c r="A88" t="s">
        <v>12796</v>
      </c>
      <c r="B88">
        <v>1939</v>
      </c>
      <c r="C88" t="s">
        <v>56</v>
      </c>
      <c r="D88" t="s">
        <v>73</v>
      </c>
      <c r="E88" t="s">
        <v>12710</v>
      </c>
      <c r="F88">
        <v>1</v>
      </c>
    </row>
    <row r="89" spans="1:6" x14ac:dyDescent="0.35">
      <c r="A89" t="s">
        <v>12797</v>
      </c>
      <c r="B89">
        <v>1939</v>
      </c>
      <c r="C89" t="s">
        <v>56</v>
      </c>
      <c r="D89" t="s">
        <v>73</v>
      </c>
      <c r="E89" t="s">
        <v>12710</v>
      </c>
      <c r="F89">
        <v>1</v>
      </c>
    </row>
    <row r="90" spans="1:6" x14ac:dyDescent="0.35">
      <c r="A90" t="s">
        <v>12798</v>
      </c>
      <c r="B90">
        <v>1939</v>
      </c>
      <c r="C90" t="s">
        <v>56</v>
      </c>
      <c r="D90" t="s">
        <v>73</v>
      </c>
      <c r="E90" t="s">
        <v>12710</v>
      </c>
      <c r="F90">
        <v>1</v>
      </c>
    </row>
    <row r="91" spans="1:6" x14ac:dyDescent="0.35">
      <c r="A91" t="s">
        <v>12799</v>
      </c>
      <c r="B91">
        <v>1939</v>
      </c>
      <c r="C91" t="s">
        <v>56</v>
      </c>
      <c r="D91" t="s">
        <v>73</v>
      </c>
      <c r="E91" t="s">
        <v>12710</v>
      </c>
      <c r="F91">
        <v>1</v>
      </c>
    </row>
    <row r="92" spans="1:6" x14ac:dyDescent="0.35">
      <c r="A92" t="s">
        <v>12800</v>
      </c>
      <c r="B92">
        <v>1939</v>
      </c>
      <c r="C92" t="s">
        <v>56</v>
      </c>
      <c r="D92" t="s">
        <v>73</v>
      </c>
      <c r="E92" t="s">
        <v>12710</v>
      </c>
      <c r="F92">
        <v>1</v>
      </c>
    </row>
    <row r="93" spans="1:6" x14ac:dyDescent="0.35">
      <c r="A93" t="s">
        <v>12801</v>
      </c>
      <c r="B93">
        <v>1939</v>
      </c>
      <c r="C93" t="s">
        <v>56</v>
      </c>
      <c r="D93" t="s">
        <v>73</v>
      </c>
      <c r="E93" t="s">
        <v>12710</v>
      </c>
      <c r="F93">
        <v>1</v>
      </c>
    </row>
    <row r="94" spans="1:6" x14ac:dyDescent="0.35">
      <c r="A94" t="s">
        <v>12802</v>
      </c>
      <c r="B94">
        <v>1939</v>
      </c>
      <c r="C94" t="s">
        <v>56</v>
      </c>
      <c r="D94" t="s">
        <v>73</v>
      </c>
      <c r="E94" t="s">
        <v>12710</v>
      </c>
      <c r="F94">
        <v>1</v>
      </c>
    </row>
    <row r="95" spans="1:6" x14ac:dyDescent="0.35">
      <c r="A95" t="s">
        <v>12803</v>
      </c>
      <c r="B95">
        <v>1939</v>
      </c>
      <c r="C95" t="s">
        <v>56</v>
      </c>
      <c r="D95" t="s">
        <v>73</v>
      </c>
      <c r="E95" t="s">
        <v>12710</v>
      </c>
      <c r="F95">
        <v>1</v>
      </c>
    </row>
    <row r="96" spans="1:6" x14ac:dyDescent="0.35">
      <c r="A96" t="s">
        <v>12804</v>
      </c>
      <c r="B96">
        <v>1939</v>
      </c>
      <c r="C96" t="s">
        <v>55</v>
      </c>
      <c r="D96" t="s">
        <v>73</v>
      </c>
      <c r="E96" t="s">
        <v>12710</v>
      </c>
      <c r="F96">
        <v>1</v>
      </c>
    </row>
    <row r="97" spans="1:6" x14ac:dyDescent="0.35">
      <c r="A97" t="s">
        <v>12805</v>
      </c>
      <c r="B97">
        <v>1939</v>
      </c>
      <c r="C97" t="s">
        <v>56</v>
      </c>
      <c r="D97" t="s">
        <v>73</v>
      </c>
      <c r="E97" t="s">
        <v>12710</v>
      </c>
      <c r="F97">
        <v>1</v>
      </c>
    </row>
    <row r="98" spans="1:6" x14ac:dyDescent="0.35">
      <c r="A98" t="s">
        <v>12806</v>
      </c>
      <c r="B98">
        <v>1939</v>
      </c>
      <c r="C98" t="s">
        <v>56</v>
      </c>
      <c r="D98" t="s">
        <v>73</v>
      </c>
      <c r="E98" t="s">
        <v>12710</v>
      </c>
      <c r="F98">
        <v>1</v>
      </c>
    </row>
    <row r="99" spans="1:6" x14ac:dyDescent="0.35">
      <c r="A99" t="s">
        <v>12807</v>
      </c>
      <c r="B99">
        <v>1939</v>
      </c>
      <c r="C99" t="s">
        <v>56</v>
      </c>
      <c r="D99" t="s">
        <v>73</v>
      </c>
      <c r="E99" t="s">
        <v>12710</v>
      </c>
      <c r="F99">
        <v>1</v>
      </c>
    </row>
    <row r="100" spans="1:6" x14ac:dyDescent="0.35">
      <c r="A100" t="s">
        <v>12808</v>
      </c>
      <c r="B100">
        <v>1939</v>
      </c>
      <c r="C100" t="s">
        <v>56</v>
      </c>
      <c r="D100" t="s">
        <v>73</v>
      </c>
      <c r="E100" t="s">
        <v>12710</v>
      </c>
      <c r="F100">
        <v>1</v>
      </c>
    </row>
    <row r="101" spans="1:6" x14ac:dyDescent="0.35">
      <c r="A101" t="s">
        <v>12809</v>
      </c>
      <c r="B101">
        <v>1939</v>
      </c>
      <c r="C101" t="s">
        <v>56</v>
      </c>
      <c r="D101" t="s">
        <v>73</v>
      </c>
      <c r="E101" t="s">
        <v>12710</v>
      </c>
      <c r="F101">
        <v>1</v>
      </c>
    </row>
    <row r="102" spans="1:6" x14ac:dyDescent="0.35">
      <c r="A102" t="s">
        <v>12810</v>
      </c>
      <c r="B102">
        <v>1939</v>
      </c>
      <c r="C102" t="s">
        <v>55</v>
      </c>
      <c r="D102" t="s">
        <v>73</v>
      </c>
      <c r="E102" t="s">
        <v>12710</v>
      </c>
      <c r="F102">
        <v>1</v>
      </c>
    </row>
    <row r="103" spans="1:6" x14ac:dyDescent="0.35">
      <c r="A103" t="s">
        <v>12811</v>
      </c>
      <c r="B103">
        <v>1939</v>
      </c>
      <c r="C103" t="s">
        <v>55</v>
      </c>
      <c r="D103" t="s">
        <v>73</v>
      </c>
      <c r="E103" t="s">
        <v>12710</v>
      </c>
      <c r="F103">
        <v>1</v>
      </c>
    </row>
    <row r="104" spans="1:6" x14ac:dyDescent="0.35">
      <c r="A104" t="s">
        <v>12812</v>
      </c>
      <c r="B104">
        <v>1939</v>
      </c>
      <c r="C104" t="s">
        <v>54</v>
      </c>
      <c r="D104" t="s">
        <v>73</v>
      </c>
      <c r="E104" t="s">
        <v>12710</v>
      </c>
      <c r="F104">
        <v>1</v>
      </c>
    </row>
    <row r="105" spans="1:6" x14ac:dyDescent="0.35">
      <c r="A105" t="s">
        <v>12813</v>
      </c>
      <c r="B105">
        <v>1939</v>
      </c>
      <c r="C105" t="s">
        <v>54</v>
      </c>
      <c r="D105" t="s">
        <v>73</v>
      </c>
      <c r="E105" t="s">
        <v>12710</v>
      </c>
      <c r="F105">
        <v>1</v>
      </c>
    </row>
    <row r="106" spans="1:6" x14ac:dyDescent="0.35">
      <c r="A106" t="s">
        <v>12814</v>
      </c>
      <c r="B106">
        <v>1939</v>
      </c>
      <c r="C106" t="s">
        <v>54</v>
      </c>
      <c r="D106" t="s">
        <v>73</v>
      </c>
      <c r="E106" t="s">
        <v>12710</v>
      </c>
      <c r="F106">
        <v>1</v>
      </c>
    </row>
    <row r="107" spans="1:6" x14ac:dyDescent="0.35">
      <c r="A107" t="s">
        <v>12815</v>
      </c>
      <c r="B107">
        <v>1939</v>
      </c>
      <c r="C107" t="s">
        <v>54</v>
      </c>
      <c r="D107" t="s">
        <v>73</v>
      </c>
      <c r="E107" t="s">
        <v>12710</v>
      </c>
      <c r="F107">
        <v>1</v>
      </c>
    </row>
    <row r="108" spans="1:6" x14ac:dyDescent="0.35">
      <c r="A108" t="s">
        <v>12816</v>
      </c>
      <c r="B108">
        <v>1939</v>
      </c>
      <c r="C108" t="s">
        <v>54</v>
      </c>
      <c r="D108" t="s">
        <v>73</v>
      </c>
      <c r="E108" t="s">
        <v>12710</v>
      </c>
      <c r="F108">
        <v>1</v>
      </c>
    </row>
    <row r="109" spans="1:6" x14ac:dyDescent="0.35">
      <c r="A109" t="s">
        <v>12817</v>
      </c>
      <c r="B109">
        <v>1939</v>
      </c>
      <c r="C109" t="s">
        <v>54</v>
      </c>
      <c r="D109" t="s">
        <v>73</v>
      </c>
      <c r="E109" t="s">
        <v>12710</v>
      </c>
      <c r="F109">
        <v>1</v>
      </c>
    </row>
    <row r="110" spans="1:6" x14ac:dyDescent="0.35">
      <c r="A110" t="s">
        <v>12818</v>
      </c>
      <c r="B110">
        <v>1939</v>
      </c>
      <c r="C110" t="s">
        <v>54</v>
      </c>
      <c r="D110" t="s">
        <v>73</v>
      </c>
      <c r="E110" t="s">
        <v>12710</v>
      </c>
      <c r="F110">
        <v>1</v>
      </c>
    </row>
    <row r="111" spans="1:6" x14ac:dyDescent="0.35">
      <c r="A111" t="s">
        <v>12819</v>
      </c>
      <c r="B111">
        <v>1939</v>
      </c>
      <c r="C111" t="s">
        <v>54</v>
      </c>
      <c r="D111" t="s">
        <v>73</v>
      </c>
      <c r="E111" t="s">
        <v>12710</v>
      </c>
      <c r="F111">
        <v>1</v>
      </c>
    </row>
    <row r="112" spans="1:6" x14ac:dyDescent="0.35">
      <c r="A112" t="s">
        <v>12820</v>
      </c>
      <c r="B112">
        <v>1939</v>
      </c>
      <c r="C112" t="s">
        <v>54</v>
      </c>
      <c r="D112" t="s">
        <v>73</v>
      </c>
      <c r="E112" t="s">
        <v>12710</v>
      </c>
      <c r="F112">
        <v>1</v>
      </c>
    </row>
    <row r="113" spans="1:6" x14ac:dyDescent="0.35">
      <c r="A113" t="s">
        <v>12821</v>
      </c>
      <c r="B113">
        <v>1939</v>
      </c>
      <c r="C113" t="s">
        <v>54</v>
      </c>
      <c r="D113" t="s">
        <v>73</v>
      </c>
      <c r="E113" t="s">
        <v>12710</v>
      </c>
      <c r="F113">
        <v>1</v>
      </c>
    </row>
    <row r="114" spans="1:6" x14ac:dyDescent="0.35">
      <c r="A114" t="s">
        <v>12822</v>
      </c>
      <c r="B114">
        <v>1939</v>
      </c>
      <c r="C114" t="s">
        <v>55</v>
      </c>
      <c r="D114" t="s">
        <v>73</v>
      </c>
      <c r="E114" t="s">
        <v>12710</v>
      </c>
      <c r="F114">
        <v>1</v>
      </c>
    </row>
    <row r="115" spans="1:6" x14ac:dyDescent="0.35">
      <c r="A115" t="s">
        <v>12823</v>
      </c>
      <c r="B115">
        <v>1939</v>
      </c>
      <c r="C115" t="s">
        <v>55</v>
      </c>
      <c r="D115" t="s">
        <v>73</v>
      </c>
      <c r="E115" t="s">
        <v>12710</v>
      </c>
      <c r="F115">
        <v>1</v>
      </c>
    </row>
    <row r="116" spans="1:6" x14ac:dyDescent="0.35">
      <c r="A116" t="s">
        <v>12824</v>
      </c>
      <c r="B116">
        <v>1939</v>
      </c>
      <c r="C116" t="s">
        <v>55</v>
      </c>
      <c r="D116" t="s">
        <v>73</v>
      </c>
      <c r="E116" t="s">
        <v>12710</v>
      </c>
      <c r="F116">
        <v>1</v>
      </c>
    </row>
    <row r="117" spans="1:6" x14ac:dyDescent="0.35">
      <c r="A117" t="s">
        <v>12825</v>
      </c>
      <c r="B117">
        <v>1939</v>
      </c>
      <c r="C117" t="s">
        <v>55</v>
      </c>
      <c r="D117" t="s">
        <v>73</v>
      </c>
      <c r="E117" t="s">
        <v>12710</v>
      </c>
      <c r="F117">
        <v>1</v>
      </c>
    </row>
    <row r="118" spans="1:6" x14ac:dyDescent="0.35">
      <c r="A118" t="s">
        <v>12826</v>
      </c>
      <c r="B118">
        <v>1939</v>
      </c>
      <c r="C118" t="s">
        <v>55</v>
      </c>
      <c r="D118" t="s">
        <v>73</v>
      </c>
      <c r="E118" t="s">
        <v>12710</v>
      </c>
      <c r="F118">
        <v>1</v>
      </c>
    </row>
    <row r="119" spans="1:6" x14ac:dyDescent="0.35">
      <c r="A119" t="s">
        <v>12827</v>
      </c>
      <c r="B119">
        <v>1939</v>
      </c>
      <c r="C119" t="s">
        <v>55</v>
      </c>
      <c r="D119" t="s">
        <v>73</v>
      </c>
      <c r="E119" t="s">
        <v>12710</v>
      </c>
      <c r="F119">
        <v>1</v>
      </c>
    </row>
    <row r="120" spans="1:6" x14ac:dyDescent="0.35">
      <c r="A120" t="s">
        <v>12828</v>
      </c>
      <c r="B120">
        <v>1939</v>
      </c>
      <c r="C120" t="s">
        <v>55</v>
      </c>
      <c r="D120" t="s">
        <v>73</v>
      </c>
      <c r="E120" t="s">
        <v>12710</v>
      </c>
      <c r="F120">
        <v>1</v>
      </c>
    </row>
    <row r="121" spans="1:6" x14ac:dyDescent="0.35">
      <c r="A121" t="s">
        <v>12829</v>
      </c>
      <c r="B121">
        <v>1939</v>
      </c>
      <c r="C121" t="s">
        <v>55</v>
      </c>
      <c r="D121" t="s">
        <v>73</v>
      </c>
      <c r="E121" t="s">
        <v>12710</v>
      </c>
      <c r="F121">
        <v>1</v>
      </c>
    </row>
    <row r="122" spans="1:6" x14ac:dyDescent="0.35">
      <c r="A122" t="s">
        <v>12830</v>
      </c>
      <c r="B122">
        <v>1939</v>
      </c>
      <c r="C122" t="s">
        <v>55</v>
      </c>
      <c r="D122" t="s">
        <v>73</v>
      </c>
      <c r="E122" t="s">
        <v>12710</v>
      </c>
      <c r="F122">
        <v>1</v>
      </c>
    </row>
    <row r="123" spans="1:6" x14ac:dyDescent="0.35">
      <c r="A123" t="s">
        <v>12831</v>
      </c>
      <c r="B123">
        <v>1939</v>
      </c>
      <c r="C123" t="s">
        <v>54</v>
      </c>
      <c r="D123" t="s">
        <v>73</v>
      </c>
      <c r="E123" t="s">
        <v>12710</v>
      </c>
      <c r="F123">
        <v>1</v>
      </c>
    </row>
    <row r="124" spans="1:6" x14ac:dyDescent="0.35">
      <c r="A124" t="s">
        <v>12832</v>
      </c>
      <c r="B124">
        <v>1939</v>
      </c>
      <c r="C124" t="s">
        <v>56</v>
      </c>
      <c r="D124" t="s">
        <v>73</v>
      </c>
      <c r="E124" t="s">
        <v>12710</v>
      </c>
      <c r="F124">
        <v>1</v>
      </c>
    </row>
    <row r="125" spans="1:6" x14ac:dyDescent="0.35">
      <c r="A125" t="s">
        <v>12833</v>
      </c>
      <c r="B125">
        <v>1939</v>
      </c>
      <c r="C125" t="s">
        <v>56</v>
      </c>
      <c r="D125" t="s">
        <v>73</v>
      </c>
      <c r="E125" t="s">
        <v>12710</v>
      </c>
      <c r="F125">
        <v>1</v>
      </c>
    </row>
    <row r="126" spans="1:6" x14ac:dyDescent="0.35">
      <c r="A126" t="s">
        <v>12834</v>
      </c>
      <c r="B126">
        <v>1939</v>
      </c>
      <c r="C126" t="s">
        <v>56</v>
      </c>
      <c r="D126" t="s">
        <v>73</v>
      </c>
      <c r="E126" t="s">
        <v>12710</v>
      </c>
      <c r="F126">
        <v>1</v>
      </c>
    </row>
    <row r="127" spans="1:6" x14ac:dyDescent="0.35">
      <c r="A127" t="s">
        <v>12835</v>
      </c>
      <c r="B127">
        <v>1939</v>
      </c>
      <c r="C127" t="s">
        <v>54</v>
      </c>
      <c r="D127" t="s">
        <v>73</v>
      </c>
      <c r="E127" t="s">
        <v>12710</v>
      </c>
      <c r="F127">
        <v>1</v>
      </c>
    </row>
    <row r="128" spans="1:6" x14ac:dyDescent="0.35">
      <c r="A128" t="s">
        <v>12836</v>
      </c>
      <c r="B128">
        <v>1939</v>
      </c>
      <c r="C128" t="s">
        <v>54</v>
      </c>
      <c r="D128" t="s">
        <v>73</v>
      </c>
      <c r="E128" t="s">
        <v>12710</v>
      </c>
      <c r="F128">
        <v>1</v>
      </c>
    </row>
    <row r="129" spans="1:6" x14ac:dyDescent="0.35">
      <c r="A129" t="s">
        <v>12837</v>
      </c>
      <c r="B129">
        <v>1939</v>
      </c>
      <c r="C129" t="s">
        <v>54</v>
      </c>
      <c r="D129" t="s">
        <v>73</v>
      </c>
      <c r="E129" t="s">
        <v>12710</v>
      </c>
      <c r="F129">
        <v>1</v>
      </c>
    </row>
    <row r="130" spans="1:6" x14ac:dyDescent="0.35">
      <c r="A130" t="s">
        <v>12838</v>
      </c>
      <c r="B130">
        <v>1939</v>
      </c>
      <c r="C130" t="s">
        <v>54</v>
      </c>
      <c r="D130" t="s">
        <v>73</v>
      </c>
      <c r="E130" t="s">
        <v>12710</v>
      </c>
      <c r="F130">
        <v>1</v>
      </c>
    </row>
    <row r="131" spans="1:6" x14ac:dyDescent="0.35">
      <c r="A131" t="s">
        <v>12839</v>
      </c>
      <c r="B131">
        <v>1939</v>
      </c>
      <c r="C131" t="s">
        <v>54</v>
      </c>
      <c r="D131" t="s">
        <v>73</v>
      </c>
      <c r="E131" t="s">
        <v>12710</v>
      </c>
      <c r="F131">
        <v>1</v>
      </c>
    </row>
    <row r="132" spans="1:6" x14ac:dyDescent="0.35">
      <c r="A132" t="s">
        <v>12840</v>
      </c>
      <c r="B132">
        <v>1939</v>
      </c>
      <c r="C132" t="s">
        <v>54</v>
      </c>
      <c r="D132" t="s">
        <v>73</v>
      </c>
      <c r="E132" t="s">
        <v>12710</v>
      </c>
      <c r="F132">
        <v>1</v>
      </c>
    </row>
    <row r="133" spans="1:6" x14ac:dyDescent="0.35">
      <c r="A133" t="s">
        <v>12841</v>
      </c>
      <c r="B133">
        <v>1939</v>
      </c>
      <c r="C133" t="s">
        <v>54</v>
      </c>
      <c r="D133" t="s">
        <v>73</v>
      </c>
      <c r="E133" t="s">
        <v>12710</v>
      </c>
      <c r="F133">
        <v>1</v>
      </c>
    </row>
    <row r="134" spans="1:6" x14ac:dyDescent="0.35">
      <c r="A134" t="s">
        <v>12842</v>
      </c>
      <c r="B134">
        <v>1939</v>
      </c>
      <c r="C134" t="s">
        <v>56</v>
      </c>
      <c r="D134" t="s">
        <v>73</v>
      </c>
      <c r="E134" t="s">
        <v>12710</v>
      </c>
      <c r="F134">
        <v>1</v>
      </c>
    </row>
    <row r="135" spans="1:6" x14ac:dyDescent="0.35">
      <c r="A135" t="s">
        <v>12843</v>
      </c>
      <c r="B135">
        <v>1939</v>
      </c>
      <c r="C135" t="s">
        <v>54</v>
      </c>
      <c r="D135" t="s">
        <v>73</v>
      </c>
      <c r="E135" t="s">
        <v>12710</v>
      </c>
      <c r="F135">
        <v>1</v>
      </c>
    </row>
    <row r="136" spans="1:6" x14ac:dyDescent="0.35">
      <c r="A136" t="s">
        <v>12844</v>
      </c>
      <c r="B136">
        <v>1939</v>
      </c>
      <c r="C136" t="s">
        <v>54</v>
      </c>
      <c r="D136" t="s">
        <v>73</v>
      </c>
      <c r="E136" t="s">
        <v>12710</v>
      </c>
      <c r="F136">
        <v>1</v>
      </c>
    </row>
    <row r="137" spans="1:6" x14ac:dyDescent="0.35">
      <c r="A137" t="s">
        <v>12845</v>
      </c>
      <c r="B137">
        <v>1940</v>
      </c>
      <c r="C137" t="s">
        <v>56</v>
      </c>
      <c r="D137" t="s">
        <v>73</v>
      </c>
      <c r="E137" t="s">
        <v>12710</v>
      </c>
      <c r="F137">
        <v>1</v>
      </c>
    </row>
    <row r="138" spans="1:6" x14ac:dyDescent="0.35">
      <c r="A138" t="s">
        <v>12846</v>
      </c>
      <c r="B138">
        <v>1940</v>
      </c>
      <c r="C138" t="s">
        <v>54</v>
      </c>
      <c r="D138" t="s">
        <v>73</v>
      </c>
      <c r="E138" t="s">
        <v>12710</v>
      </c>
      <c r="F138">
        <v>1</v>
      </c>
    </row>
    <row r="139" spans="1:6" x14ac:dyDescent="0.35">
      <c r="A139" t="s">
        <v>12847</v>
      </c>
      <c r="B139">
        <v>1940</v>
      </c>
      <c r="C139" t="s">
        <v>54</v>
      </c>
      <c r="D139" t="s">
        <v>73</v>
      </c>
      <c r="E139" t="s">
        <v>12710</v>
      </c>
      <c r="F139">
        <v>1</v>
      </c>
    </row>
    <row r="140" spans="1:6" x14ac:dyDescent="0.35">
      <c r="A140" t="s">
        <v>12848</v>
      </c>
      <c r="B140">
        <v>1940</v>
      </c>
      <c r="C140" t="s">
        <v>54</v>
      </c>
      <c r="D140" t="s">
        <v>73</v>
      </c>
      <c r="E140" t="s">
        <v>12710</v>
      </c>
      <c r="F140">
        <v>1</v>
      </c>
    </row>
    <row r="141" spans="1:6" x14ac:dyDescent="0.35">
      <c r="A141" t="s">
        <v>12849</v>
      </c>
      <c r="B141">
        <v>1940</v>
      </c>
      <c r="C141" t="s">
        <v>54</v>
      </c>
      <c r="D141" t="s">
        <v>73</v>
      </c>
      <c r="E141" t="s">
        <v>12710</v>
      </c>
      <c r="F141">
        <v>1</v>
      </c>
    </row>
    <row r="142" spans="1:6" x14ac:dyDescent="0.35">
      <c r="A142" t="s">
        <v>12850</v>
      </c>
      <c r="B142">
        <v>1940</v>
      </c>
      <c r="C142" t="s">
        <v>56</v>
      </c>
      <c r="D142" t="s">
        <v>73</v>
      </c>
      <c r="E142" t="s">
        <v>12710</v>
      </c>
      <c r="F142">
        <v>1</v>
      </c>
    </row>
    <row r="143" spans="1:6" x14ac:dyDescent="0.35">
      <c r="A143" t="s">
        <v>12851</v>
      </c>
      <c r="B143">
        <v>1940</v>
      </c>
      <c r="C143" t="s">
        <v>56</v>
      </c>
      <c r="D143" t="s">
        <v>73</v>
      </c>
      <c r="E143" t="s">
        <v>12710</v>
      </c>
      <c r="F143">
        <v>1</v>
      </c>
    </row>
    <row r="144" spans="1:6" x14ac:dyDescent="0.35">
      <c r="A144" t="s">
        <v>12852</v>
      </c>
      <c r="B144">
        <v>1940</v>
      </c>
      <c r="C144" t="s">
        <v>56</v>
      </c>
      <c r="D144" t="s">
        <v>73</v>
      </c>
      <c r="E144" t="s">
        <v>12710</v>
      </c>
      <c r="F144">
        <v>1</v>
      </c>
    </row>
    <row r="145" spans="1:6" x14ac:dyDescent="0.35">
      <c r="A145" t="s">
        <v>12853</v>
      </c>
      <c r="B145">
        <v>1940</v>
      </c>
      <c r="C145" t="s">
        <v>56</v>
      </c>
      <c r="D145" t="s">
        <v>73</v>
      </c>
      <c r="E145" t="s">
        <v>12710</v>
      </c>
      <c r="F145">
        <v>1</v>
      </c>
    </row>
    <row r="146" spans="1:6" x14ac:dyDescent="0.35">
      <c r="A146" t="s">
        <v>12854</v>
      </c>
      <c r="B146">
        <v>1940</v>
      </c>
      <c r="C146" t="s">
        <v>56</v>
      </c>
      <c r="D146" t="s">
        <v>73</v>
      </c>
      <c r="E146" t="s">
        <v>12710</v>
      </c>
      <c r="F146">
        <v>1</v>
      </c>
    </row>
    <row r="147" spans="1:6" x14ac:dyDescent="0.35">
      <c r="A147" t="s">
        <v>12855</v>
      </c>
      <c r="B147">
        <v>1940</v>
      </c>
      <c r="C147" t="s">
        <v>56</v>
      </c>
      <c r="D147" t="s">
        <v>73</v>
      </c>
      <c r="E147" t="s">
        <v>12710</v>
      </c>
      <c r="F147">
        <v>1</v>
      </c>
    </row>
    <row r="148" spans="1:6" x14ac:dyDescent="0.35">
      <c r="A148" t="s">
        <v>12856</v>
      </c>
      <c r="B148">
        <v>1940</v>
      </c>
      <c r="C148" t="s">
        <v>56</v>
      </c>
      <c r="D148" t="s">
        <v>73</v>
      </c>
      <c r="E148" t="s">
        <v>12710</v>
      </c>
      <c r="F148">
        <v>1</v>
      </c>
    </row>
    <row r="149" spans="1:6" x14ac:dyDescent="0.35">
      <c r="A149" t="s">
        <v>12857</v>
      </c>
      <c r="B149">
        <v>1940</v>
      </c>
      <c r="C149" t="s">
        <v>54</v>
      </c>
      <c r="D149" t="s">
        <v>73</v>
      </c>
      <c r="E149" t="s">
        <v>12710</v>
      </c>
      <c r="F149">
        <v>1</v>
      </c>
    </row>
    <row r="150" spans="1:6" x14ac:dyDescent="0.35">
      <c r="A150" t="s">
        <v>12858</v>
      </c>
      <c r="B150">
        <v>1940</v>
      </c>
      <c r="C150" t="s">
        <v>56</v>
      </c>
      <c r="D150" t="s">
        <v>73</v>
      </c>
      <c r="E150" t="s">
        <v>12710</v>
      </c>
      <c r="F150">
        <v>1</v>
      </c>
    </row>
    <row r="151" spans="1:6" x14ac:dyDescent="0.35">
      <c r="A151" t="s">
        <v>12859</v>
      </c>
      <c r="B151">
        <v>1940</v>
      </c>
      <c r="C151" t="s">
        <v>56</v>
      </c>
      <c r="D151" t="s">
        <v>73</v>
      </c>
      <c r="E151" t="s">
        <v>12710</v>
      </c>
      <c r="F151">
        <v>1</v>
      </c>
    </row>
    <row r="152" spans="1:6" x14ac:dyDescent="0.35">
      <c r="A152" t="s">
        <v>12860</v>
      </c>
      <c r="B152">
        <v>1940</v>
      </c>
      <c r="C152" t="s">
        <v>56</v>
      </c>
      <c r="D152" t="s">
        <v>73</v>
      </c>
      <c r="E152" t="s">
        <v>12710</v>
      </c>
      <c r="F152">
        <v>1</v>
      </c>
    </row>
    <row r="153" spans="1:6" x14ac:dyDescent="0.35">
      <c r="A153" t="s">
        <v>12861</v>
      </c>
      <c r="B153">
        <v>1940</v>
      </c>
      <c r="C153" t="s">
        <v>56</v>
      </c>
      <c r="D153" t="s">
        <v>73</v>
      </c>
      <c r="E153" t="s">
        <v>12710</v>
      </c>
      <c r="F153">
        <v>1</v>
      </c>
    </row>
    <row r="154" spans="1:6" x14ac:dyDescent="0.35">
      <c r="A154" t="s">
        <v>12862</v>
      </c>
      <c r="B154">
        <v>1940</v>
      </c>
      <c r="C154" t="s">
        <v>56</v>
      </c>
      <c r="D154" t="s">
        <v>73</v>
      </c>
      <c r="E154" t="s">
        <v>12710</v>
      </c>
      <c r="F154">
        <v>1</v>
      </c>
    </row>
    <row r="155" spans="1:6" x14ac:dyDescent="0.35">
      <c r="A155" t="s">
        <v>12863</v>
      </c>
      <c r="B155">
        <v>1940</v>
      </c>
      <c r="C155" t="s">
        <v>56</v>
      </c>
      <c r="D155" t="s">
        <v>73</v>
      </c>
      <c r="E155" t="s">
        <v>12710</v>
      </c>
      <c r="F155">
        <v>1</v>
      </c>
    </row>
    <row r="156" spans="1:6" x14ac:dyDescent="0.35">
      <c r="A156" t="s">
        <v>12864</v>
      </c>
      <c r="B156">
        <v>1940</v>
      </c>
      <c r="C156" t="s">
        <v>54</v>
      </c>
      <c r="D156" t="s">
        <v>73</v>
      </c>
      <c r="E156" t="s">
        <v>12710</v>
      </c>
      <c r="F156">
        <v>1</v>
      </c>
    </row>
    <row r="157" spans="1:6" x14ac:dyDescent="0.35">
      <c r="A157" t="s">
        <v>12865</v>
      </c>
      <c r="B157">
        <v>1940</v>
      </c>
      <c r="C157" t="s">
        <v>54</v>
      </c>
      <c r="D157" t="s">
        <v>73</v>
      </c>
      <c r="E157" t="s">
        <v>12710</v>
      </c>
      <c r="F157">
        <v>1</v>
      </c>
    </row>
    <row r="158" spans="1:6" x14ac:dyDescent="0.35">
      <c r="A158" t="s">
        <v>12866</v>
      </c>
      <c r="B158">
        <v>1940</v>
      </c>
      <c r="C158" t="s">
        <v>56</v>
      </c>
      <c r="D158" t="s">
        <v>73</v>
      </c>
      <c r="E158" t="s">
        <v>12710</v>
      </c>
      <c r="F158">
        <v>1</v>
      </c>
    </row>
    <row r="159" spans="1:6" x14ac:dyDescent="0.35">
      <c r="A159" t="s">
        <v>12867</v>
      </c>
      <c r="B159">
        <v>1940</v>
      </c>
      <c r="C159" t="s">
        <v>56</v>
      </c>
      <c r="D159" t="s">
        <v>73</v>
      </c>
      <c r="E159" t="s">
        <v>12710</v>
      </c>
      <c r="F159">
        <v>1</v>
      </c>
    </row>
    <row r="160" spans="1:6" x14ac:dyDescent="0.35">
      <c r="A160" t="s">
        <v>12868</v>
      </c>
      <c r="B160">
        <v>1940</v>
      </c>
      <c r="C160" t="s">
        <v>56</v>
      </c>
      <c r="D160" t="s">
        <v>73</v>
      </c>
      <c r="E160" t="s">
        <v>12710</v>
      </c>
      <c r="F160">
        <v>1</v>
      </c>
    </row>
    <row r="161" spans="1:6" x14ac:dyDescent="0.35">
      <c r="A161" t="s">
        <v>12869</v>
      </c>
      <c r="B161">
        <v>1940</v>
      </c>
      <c r="C161" t="s">
        <v>56</v>
      </c>
      <c r="D161" t="s">
        <v>73</v>
      </c>
      <c r="E161" t="s">
        <v>12710</v>
      </c>
      <c r="F161">
        <v>1</v>
      </c>
    </row>
    <row r="162" spans="1:6" x14ac:dyDescent="0.35">
      <c r="A162" t="s">
        <v>12870</v>
      </c>
      <c r="B162">
        <v>1940</v>
      </c>
      <c r="C162" t="s">
        <v>56</v>
      </c>
      <c r="D162" t="s">
        <v>73</v>
      </c>
      <c r="E162" t="s">
        <v>12710</v>
      </c>
      <c r="F162">
        <v>1</v>
      </c>
    </row>
    <row r="163" spans="1:6" x14ac:dyDescent="0.35">
      <c r="A163" t="s">
        <v>12871</v>
      </c>
      <c r="B163">
        <v>1940</v>
      </c>
      <c r="C163" t="s">
        <v>54</v>
      </c>
      <c r="D163" t="s">
        <v>73</v>
      </c>
      <c r="E163" t="s">
        <v>12710</v>
      </c>
      <c r="F163">
        <v>1</v>
      </c>
    </row>
    <row r="164" spans="1:6" x14ac:dyDescent="0.35">
      <c r="A164" t="s">
        <v>12872</v>
      </c>
      <c r="B164">
        <v>1940</v>
      </c>
      <c r="C164" t="s">
        <v>54</v>
      </c>
      <c r="D164" t="s">
        <v>73</v>
      </c>
      <c r="E164" t="s">
        <v>12710</v>
      </c>
      <c r="F164">
        <v>1</v>
      </c>
    </row>
    <row r="165" spans="1:6" x14ac:dyDescent="0.35">
      <c r="A165" t="s">
        <v>12873</v>
      </c>
      <c r="B165">
        <v>1940</v>
      </c>
      <c r="C165" t="s">
        <v>54</v>
      </c>
      <c r="D165" t="s">
        <v>73</v>
      </c>
      <c r="E165" t="s">
        <v>12710</v>
      </c>
      <c r="F165">
        <v>1</v>
      </c>
    </row>
    <row r="166" spans="1:6" x14ac:dyDescent="0.35">
      <c r="A166" t="s">
        <v>12874</v>
      </c>
      <c r="B166">
        <v>1940</v>
      </c>
      <c r="C166" t="s">
        <v>54</v>
      </c>
      <c r="D166" t="s">
        <v>73</v>
      </c>
      <c r="E166" t="s">
        <v>12710</v>
      </c>
      <c r="F166">
        <v>1</v>
      </c>
    </row>
    <row r="167" spans="1:6" x14ac:dyDescent="0.35">
      <c r="A167" t="s">
        <v>12875</v>
      </c>
      <c r="B167">
        <v>1941</v>
      </c>
      <c r="C167" t="s">
        <v>54</v>
      </c>
      <c r="D167" t="s">
        <v>73</v>
      </c>
      <c r="E167" t="s">
        <v>12710</v>
      </c>
      <c r="F167">
        <v>1</v>
      </c>
    </row>
    <row r="168" spans="1:6" x14ac:dyDescent="0.35">
      <c r="A168" t="s">
        <v>12876</v>
      </c>
      <c r="B168">
        <v>1941</v>
      </c>
      <c r="C168" t="s">
        <v>54</v>
      </c>
      <c r="D168" t="s">
        <v>73</v>
      </c>
      <c r="E168" t="s">
        <v>12710</v>
      </c>
      <c r="F168">
        <v>1</v>
      </c>
    </row>
    <row r="169" spans="1:6" x14ac:dyDescent="0.35">
      <c r="A169" t="s">
        <v>12877</v>
      </c>
      <c r="B169">
        <v>1941</v>
      </c>
      <c r="C169" t="s">
        <v>56</v>
      </c>
      <c r="D169" t="s">
        <v>73</v>
      </c>
      <c r="E169" t="s">
        <v>12710</v>
      </c>
      <c r="F169">
        <v>1</v>
      </c>
    </row>
    <row r="170" spans="1:6" x14ac:dyDescent="0.35">
      <c r="A170" t="s">
        <v>12878</v>
      </c>
      <c r="B170">
        <v>1941</v>
      </c>
      <c r="C170" t="s">
        <v>56</v>
      </c>
      <c r="D170" t="s">
        <v>73</v>
      </c>
      <c r="E170" t="s">
        <v>12710</v>
      </c>
      <c r="F170">
        <v>1</v>
      </c>
    </row>
    <row r="171" spans="1:6" x14ac:dyDescent="0.35">
      <c r="A171" t="s">
        <v>12879</v>
      </c>
      <c r="B171">
        <v>1941</v>
      </c>
      <c r="C171" t="s">
        <v>56</v>
      </c>
      <c r="D171" t="s">
        <v>73</v>
      </c>
      <c r="E171" t="s">
        <v>12710</v>
      </c>
      <c r="F171">
        <v>1</v>
      </c>
    </row>
    <row r="172" spans="1:6" x14ac:dyDescent="0.35">
      <c r="A172" t="s">
        <v>12880</v>
      </c>
      <c r="B172">
        <v>1941</v>
      </c>
      <c r="C172" t="s">
        <v>56</v>
      </c>
      <c r="D172" t="s">
        <v>73</v>
      </c>
      <c r="E172" t="s">
        <v>12710</v>
      </c>
      <c r="F172">
        <v>1</v>
      </c>
    </row>
    <row r="173" spans="1:6" x14ac:dyDescent="0.35">
      <c r="A173" t="s">
        <v>12881</v>
      </c>
      <c r="B173">
        <v>1941</v>
      </c>
      <c r="C173" t="s">
        <v>56</v>
      </c>
      <c r="D173" t="s">
        <v>73</v>
      </c>
      <c r="E173" t="s">
        <v>12710</v>
      </c>
      <c r="F173">
        <v>1</v>
      </c>
    </row>
    <row r="174" spans="1:6" x14ac:dyDescent="0.35">
      <c r="A174" t="s">
        <v>12882</v>
      </c>
      <c r="B174">
        <v>1941</v>
      </c>
      <c r="C174" t="s">
        <v>56</v>
      </c>
      <c r="D174" t="s">
        <v>73</v>
      </c>
      <c r="E174" t="s">
        <v>12710</v>
      </c>
      <c r="F174">
        <v>1</v>
      </c>
    </row>
    <row r="175" spans="1:6" x14ac:dyDescent="0.35">
      <c r="A175" t="s">
        <v>12883</v>
      </c>
      <c r="B175">
        <v>1941</v>
      </c>
      <c r="C175" t="s">
        <v>56</v>
      </c>
      <c r="D175" t="s">
        <v>73</v>
      </c>
      <c r="E175" t="s">
        <v>12710</v>
      </c>
      <c r="F175">
        <v>1</v>
      </c>
    </row>
    <row r="176" spans="1:6" x14ac:dyDescent="0.35">
      <c r="A176" t="s">
        <v>12884</v>
      </c>
      <c r="B176">
        <v>1941</v>
      </c>
      <c r="C176" t="s">
        <v>56</v>
      </c>
      <c r="D176" t="s">
        <v>73</v>
      </c>
      <c r="E176" t="s">
        <v>12710</v>
      </c>
      <c r="F176">
        <v>1</v>
      </c>
    </row>
    <row r="177" spans="1:6" x14ac:dyDescent="0.35">
      <c r="A177" t="s">
        <v>12885</v>
      </c>
      <c r="B177">
        <v>1941</v>
      </c>
      <c r="C177" t="s">
        <v>56</v>
      </c>
      <c r="D177" t="s">
        <v>73</v>
      </c>
      <c r="E177" t="s">
        <v>12710</v>
      </c>
      <c r="F177">
        <v>1</v>
      </c>
    </row>
    <row r="178" spans="1:6" x14ac:dyDescent="0.35">
      <c r="A178" t="s">
        <v>12886</v>
      </c>
      <c r="B178">
        <v>1941</v>
      </c>
      <c r="C178" t="s">
        <v>56</v>
      </c>
      <c r="D178" t="s">
        <v>73</v>
      </c>
      <c r="E178" t="s">
        <v>12710</v>
      </c>
      <c r="F178">
        <v>1</v>
      </c>
    </row>
    <row r="179" spans="1:6" x14ac:dyDescent="0.35">
      <c r="A179" t="s">
        <v>12887</v>
      </c>
      <c r="B179">
        <v>1941</v>
      </c>
      <c r="C179" t="s">
        <v>56</v>
      </c>
      <c r="D179" t="s">
        <v>73</v>
      </c>
      <c r="E179" t="s">
        <v>12710</v>
      </c>
      <c r="F179">
        <v>1</v>
      </c>
    </row>
    <row r="180" spans="1:6" x14ac:dyDescent="0.35">
      <c r="A180" t="s">
        <v>12888</v>
      </c>
      <c r="B180">
        <v>1941</v>
      </c>
      <c r="C180" t="s">
        <v>56</v>
      </c>
      <c r="D180" t="s">
        <v>73</v>
      </c>
      <c r="E180" t="s">
        <v>12710</v>
      </c>
      <c r="F180">
        <v>1</v>
      </c>
    </row>
    <row r="181" spans="1:6" x14ac:dyDescent="0.35">
      <c r="A181" t="s">
        <v>12889</v>
      </c>
      <c r="B181">
        <v>1941</v>
      </c>
      <c r="C181" t="s">
        <v>56</v>
      </c>
      <c r="D181" t="s">
        <v>73</v>
      </c>
      <c r="E181" t="s">
        <v>12710</v>
      </c>
      <c r="F181">
        <v>1</v>
      </c>
    </row>
    <row r="182" spans="1:6" x14ac:dyDescent="0.35">
      <c r="A182" t="s">
        <v>12890</v>
      </c>
      <c r="B182">
        <v>1941</v>
      </c>
      <c r="C182" t="s">
        <v>56</v>
      </c>
      <c r="D182" t="s">
        <v>73</v>
      </c>
      <c r="E182" t="s">
        <v>12710</v>
      </c>
      <c r="F182">
        <v>1</v>
      </c>
    </row>
    <row r="183" spans="1:6" x14ac:dyDescent="0.35">
      <c r="A183" t="s">
        <v>12891</v>
      </c>
      <c r="B183">
        <v>1941</v>
      </c>
      <c r="C183" t="s">
        <v>56</v>
      </c>
      <c r="D183" t="s">
        <v>73</v>
      </c>
      <c r="E183" t="s">
        <v>12710</v>
      </c>
      <c r="F183">
        <v>1</v>
      </c>
    </row>
    <row r="184" spans="1:6" x14ac:dyDescent="0.35">
      <c r="A184" t="s">
        <v>12892</v>
      </c>
      <c r="B184">
        <v>1941</v>
      </c>
      <c r="C184" t="s">
        <v>56</v>
      </c>
      <c r="D184" t="s">
        <v>73</v>
      </c>
      <c r="E184" t="s">
        <v>12710</v>
      </c>
      <c r="F184">
        <v>1</v>
      </c>
    </row>
    <row r="185" spans="1:6" x14ac:dyDescent="0.35">
      <c r="A185" t="s">
        <v>12893</v>
      </c>
      <c r="B185">
        <v>1941</v>
      </c>
      <c r="C185" t="s">
        <v>56</v>
      </c>
      <c r="D185" t="s">
        <v>73</v>
      </c>
      <c r="E185" t="s">
        <v>12710</v>
      </c>
      <c r="F185">
        <v>1</v>
      </c>
    </row>
    <row r="186" spans="1:6" x14ac:dyDescent="0.35">
      <c r="A186" t="s">
        <v>12894</v>
      </c>
      <c r="B186">
        <v>1941</v>
      </c>
      <c r="C186" t="s">
        <v>56</v>
      </c>
      <c r="D186" t="s">
        <v>73</v>
      </c>
      <c r="E186" t="s">
        <v>12710</v>
      </c>
      <c r="F186">
        <v>1</v>
      </c>
    </row>
    <row r="187" spans="1:6" x14ac:dyDescent="0.35">
      <c r="A187" t="s">
        <v>12895</v>
      </c>
      <c r="B187">
        <v>1941</v>
      </c>
      <c r="C187" t="s">
        <v>56</v>
      </c>
      <c r="D187" t="s">
        <v>73</v>
      </c>
      <c r="E187" t="s">
        <v>12710</v>
      </c>
      <c r="F187">
        <v>1</v>
      </c>
    </row>
    <row r="188" spans="1:6" x14ac:dyDescent="0.35">
      <c r="A188" t="s">
        <v>12896</v>
      </c>
      <c r="B188">
        <v>1941</v>
      </c>
      <c r="C188" t="s">
        <v>56</v>
      </c>
      <c r="D188" t="s">
        <v>73</v>
      </c>
      <c r="E188" t="s">
        <v>12710</v>
      </c>
      <c r="F188">
        <v>1</v>
      </c>
    </row>
    <row r="189" spans="1:6" x14ac:dyDescent="0.35">
      <c r="A189" t="s">
        <v>12897</v>
      </c>
      <c r="B189">
        <v>1941</v>
      </c>
      <c r="C189" t="s">
        <v>56</v>
      </c>
      <c r="D189" t="s">
        <v>73</v>
      </c>
      <c r="E189" t="s">
        <v>12710</v>
      </c>
      <c r="F189">
        <v>1</v>
      </c>
    </row>
    <row r="190" spans="1:6" x14ac:dyDescent="0.35">
      <c r="A190" t="s">
        <v>12898</v>
      </c>
      <c r="B190">
        <v>1941</v>
      </c>
      <c r="C190" t="s">
        <v>56</v>
      </c>
      <c r="D190" t="s">
        <v>73</v>
      </c>
      <c r="E190" t="s">
        <v>12710</v>
      </c>
      <c r="F190">
        <v>1</v>
      </c>
    </row>
    <row r="191" spans="1:6" x14ac:dyDescent="0.35">
      <c r="A191" t="s">
        <v>12899</v>
      </c>
      <c r="B191">
        <v>1942</v>
      </c>
      <c r="C191" t="s">
        <v>54</v>
      </c>
      <c r="D191" t="s">
        <v>73</v>
      </c>
      <c r="E191" t="s">
        <v>12710</v>
      </c>
      <c r="F191">
        <v>1</v>
      </c>
    </row>
    <row r="192" spans="1:6" x14ac:dyDescent="0.35">
      <c r="A192" t="s">
        <v>12900</v>
      </c>
      <c r="B192">
        <v>1942</v>
      </c>
      <c r="C192" t="s">
        <v>54</v>
      </c>
      <c r="D192" t="s">
        <v>73</v>
      </c>
      <c r="E192" t="s">
        <v>12710</v>
      </c>
      <c r="F192">
        <v>1</v>
      </c>
    </row>
    <row r="193" spans="1:6" x14ac:dyDescent="0.35">
      <c r="A193" t="s">
        <v>12901</v>
      </c>
      <c r="B193">
        <v>1942</v>
      </c>
      <c r="C193" t="s">
        <v>56</v>
      </c>
      <c r="D193" t="s">
        <v>73</v>
      </c>
      <c r="E193" t="s">
        <v>12710</v>
      </c>
      <c r="F193">
        <v>1</v>
      </c>
    </row>
    <row r="194" spans="1:6" x14ac:dyDescent="0.35">
      <c r="A194" t="s">
        <v>12902</v>
      </c>
      <c r="B194">
        <v>1942</v>
      </c>
      <c r="C194" t="s">
        <v>56</v>
      </c>
      <c r="D194" t="s">
        <v>73</v>
      </c>
      <c r="E194" t="s">
        <v>12710</v>
      </c>
      <c r="F194">
        <v>1</v>
      </c>
    </row>
    <row r="195" spans="1:6" x14ac:dyDescent="0.35">
      <c r="A195" t="s">
        <v>12903</v>
      </c>
      <c r="B195">
        <v>1942</v>
      </c>
      <c r="C195" t="s">
        <v>56</v>
      </c>
      <c r="D195" t="s">
        <v>73</v>
      </c>
      <c r="E195" t="s">
        <v>12710</v>
      </c>
      <c r="F195">
        <v>1</v>
      </c>
    </row>
    <row r="196" spans="1:6" x14ac:dyDescent="0.35">
      <c r="A196" t="s">
        <v>12904</v>
      </c>
      <c r="B196">
        <v>1942</v>
      </c>
      <c r="C196" t="s">
        <v>54</v>
      </c>
      <c r="D196" t="s">
        <v>73</v>
      </c>
      <c r="E196" t="s">
        <v>12710</v>
      </c>
      <c r="F196">
        <v>1</v>
      </c>
    </row>
    <row r="197" spans="1:6" x14ac:dyDescent="0.35">
      <c r="A197" t="s">
        <v>12905</v>
      </c>
      <c r="B197">
        <v>1942</v>
      </c>
      <c r="C197" t="s">
        <v>56</v>
      </c>
      <c r="D197" t="s">
        <v>73</v>
      </c>
      <c r="E197" t="s">
        <v>12710</v>
      </c>
      <c r="F197">
        <v>1</v>
      </c>
    </row>
    <row r="198" spans="1:6" x14ac:dyDescent="0.35">
      <c r="A198" t="s">
        <v>12906</v>
      </c>
      <c r="B198">
        <v>1942</v>
      </c>
      <c r="C198" t="s">
        <v>56</v>
      </c>
      <c r="D198" t="s">
        <v>73</v>
      </c>
      <c r="E198" t="s">
        <v>12710</v>
      </c>
      <c r="F198">
        <v>1</v>
      </c>
    </row>
    <row r="199" spans="1:6" x14ac:dyDescent="0.35">
      <c r="A199" t="s">
        <v>12907</v>
      </c>
      <c r="B199">
        <v>1942</v>
      </c>
      <c r="C199" t="s">
        <v>54</v>
      </c>
      <c r="D199" t="s">
        <v>73</v>
      </c>
      <c r="E199" t="s">
        <v>12710</v>
      </c>
      <c r="F199">
        <v>1</v>
      </c>
    </row>
    <row r="200" spans="1:6" x14ac:dyDescent="0.35">
      <c r="A200" t="s">
        <v>12908</v>
      </c>
      <c r="B200">
        <v>1942</v>
      </c>
      <c r="C200" t="s">
        <v>56</v>
      </c>
      <c r="D200" t="s">
        <v>73</v>
      </c>
      <c r="E200" t="s">
        <v>12710</v>
      </c>
      <c r="F200">
        <v>1</v>
      </c>
    </row>
    <row r="201" spans="1:6" x14ac:dyDescent="0.35">
      <c r="A201" t="s">
        <v>12909</v>
      </c>
      <c r="B201">
        <v>1942</v>
      </c>
      <c r="C201" t="s">
        <v>56</v>
      </c>
      <c r="D201" t="s">
        <v>73</v>
      </c>
      <c r="E201" t="s">
        <v>12710</v>
      </c>
      <c r="F201">
        <v>1</v>
      </c>
    </row>
    <row r="202" spans="1:6" x14ac:dyDescent="0.35">
      <c r="A202" t="s">
        <v>12910</v>
      </c>
      <c r="B202">
        <v>1942</v>
      </c>
      <c r="C202" t="s">
        <v>56</v>
      </c>
      <c r="D202" t="s">
        <v>73</v>
      </c>
      <c r="E202" t="s">
        <v>12710</v>
      </c>
      <c r="F202">
        <v>1</v>
      </c>
    </row>
    <row r="203" spans="1:6" x14ac:dyDescent="0.35">
      <c r="A203" t="s">
        <v>12911</v>
      </c>
      <c r="B203">
        <v>1942</v>
      </c>
      <c r="C203" t="s">
        <v>54</v>
      </c>
      <c r="D203" t="s">
        <v>73</v>
      </c>
      <c r="E203" t="s">
        <v>12710</v>
      </c>
      <c r="F203">
        <v>1</v>
      </c>
    </row>
    <row r="204" spans="1:6" x14ac:dyDescent="0.35">
      <c r="A204" t="s">
        <v>12912</v>
      </c>
      <c r="B204">
        <v>1942</v>
      </c>
      <c r="C204" t="s">
        <v>56</v>
      </c>
      <c r="D204" t="s">
        <v>73</v>
      </c>
      <c r="E204" t="s">
        <v>12710</v>
      </c>
      <c r="F204">
        <v>1</v>
      </c>
    </row>
    <row r="205" spans="1:6" x14ac:dyDescent="0.35">
      <c r="A205" t="s">
        <v>12913</v>
      </c>
      <c r="B205">
        <v>1942</v>
      </c>
      <c r="C205" t="s">
        <v>56</v>
      </c>
      <c r="D205" t="s">
        <v>73</v>
      </c>
      <c r="E205" t="s">
        <v>12710</v>
      </c>
      <c r="F205">
        <v>1</v>
      </c>
    </row>
    <row r="206" spans="1:6" x14ac:dyDescent="0.35">
      <c r="A206" t="s">
        <v>12914</v>
      </c>
      <c r="B206">
        <v>1942</v>
      </c>
      <c r="C206" t="s">
        <v>56</v>
      </c>
      <c r="D206" t="s">
        <v>73</v>
      </c>
      <c r="E206" t="s">
        <v>12710</v>
      </c>
      <c r="F206">
        <v>1</v>
      </c>
    </row>
    <row r="207" spans="1:6" x14ac:dyDescent="0.35">
      <c r="A207" t="s">
        <v>12915</v>
      </c>
      <c r="B207">
        <v>1942</v>
      </c>
      <c r="C207" t="s">
        <v>56</v>
      </c>
      <c r="D207" t="s">
        <v>73</v>
      </c>
      <c r="E207" t="s">
        <v>12710</v>
      </c>
      <c r="F207">
        <v>1</v>
      </c>
    </row>
    <row r="208" spans="1:6" x14ac:dyDescent="0.35">
      <c r="A208" t="s">
        <v>12916</v>
      </c>
      <c r="B208">
        <v>1942</v>
      </c>
      <c r="C208" t="s">
        <v>56</v>
      </c>
      <c r="D208" t="s">
        <v>73</v>
      </c>
      <c r="E208" t="s">
        <v>12710</v>
      </c>
      <c r="F208">
        <v>1</v>
      </c>
    </row>
    <row r="209" spans="1:6" x14ac:dyDescent="0.35">
      <c r="A209" t="s">
        <v>12917</v>
      </c>
      <c r="B209">
        <v>1942</v>
      </c>
      <c r="C209" t="s">
        <v>56</v>
      </c>
      <c r="D209" t="s">
        <v>73</v>
      </c>
      <c r="E209" t="s">
        <v>12710</v>
      </c>
      <c r="F209">
        <v>1</v>
      </c>
    </row>
    <row r="210" spans="1:6" x14ac:dyDescent="0.35">
      <c r="A210" t="s">
        <v>12918</v>
      </c>
      <c r="B210">
        <v>1942</v>
      </c>
      <c r="C210" t="s">
        <v>56</v>
      </c>
      <c r="D210" t="s">
        <v>73</v>
      </c>
      <c r="E210" t="s">
        <v>12710</v>
      </c>
      <c r="F210">
        <v>1</v>
      </c>
    </row>
    <row r="211" spans="1:6" x14ac:dyDescent="0.35">
      <c r="A211" t="s">
        <v>12919</v>
      </c>
      <c r="B211">
        <v>1942</v>
      </c>
      <c r="C211" t="s">
        <v>56</v>
      </c>
      <c r="D211" t="s">
        <v>73</v>
      </c>
      <c r="E211" t="s">
        <v>12710</v>
      </c>
      <c r="F211">
        <v>1</v>
      </c>
    </row>
    <row r="212" spans="1:6" x14ac:dyDescent="0.35">
      <c r="A212" t="s">
        <v>12920</v>
      </c>
      <c r="B212">
        <v>1942</v>
      </c>
      <c r="C212" t="s">
        <v>56</v>
      </c>
      <c r="D212" t="s">
        <v>73</v>
      </c>
      <c r="E212" t="s">
        <v>12710</v>
      </c>
      <c r="F212">
        <v>1</v>
      </c>
    </row>
    <row r="213" spans="1:6" x14ac:dyDescent="0.35">
      <c r="A213" t="s">
        <v>12921</v>
      </c>
      <c r="B213">
        <v>1942</v>
      </c>
      <c r="C213" t="s">
        <v>56</v>
      </c>
      <c r="D213" t="s">
        <v>73</v>
      </c>
      <c r="E213" t="s">
        <v>12710</v>
      </c>
      <c r="F213">
        <v>1</v>
      </c>
    </row>
    <row r="214" spans="1:6" x14ac:dyDescent="0.35">
      <c r="A214" t="s">
        <v>12922</v>
      </c>
      <c r="B214">
        <v>1942</v>
      </c>
      <c r="C214" t="s">
        <v>56</v>
      </c>
      <c r="D214" t="s">
        <v>73</v>
      </c>
      <c r="E214" t="s">
        <v>12710</v>
      </c>
      <c r="F214">
        <v>1</v>
      </c>
    </row>
    <row r="215" spans="1:6" x14ac:dyDescent="0.35">
      <c r="A215" t="s">
        <v>12923</v>
      </c>
      <c r="B215">
        <v>1942</v>
      </c>
      <c r="C215" t="s">
        <v>56</v>
      </c>
      <c r="D215" t="s">
        <v>73</v>
      </c>
      <c r="E215" t="s">
        <v>12710</v>
      </c>
      <c r="F215">
        <v>1</v>
      </c>
    </row>
    <row r="216" spans="1:6" x14ac:dyDescent="0.35">
      <c r="A216" t="s">
        <v>12924</v>
      </c>
      <c r="B216">
        <v>1942</v>
      </c>
      <c r="C216" t="s">
        <v>56</v>
      </c>
      <c r="D216" t="s">
        <v>73</v>
      </c>
      <c r="E216" t="s">
        <v>12710</v>
      </c>
      <c r="F216">
        <v>1</v>
      </c>
    </row>
    <row r="217" spans="1:6" x14ac:dyDescent="0.35">
      <c r="A217" t="s">
        <v>12925</v>
      </c>
      <c r="B217">
        <v>1942</v>
      </c>
      <c r="C217" t="s">
        <v>56</v>
      </c>
      <c r="D217" t="s">
        <v>73</v>
      </c>
      <c r="E217" t="s">
        <v>12710</v>
      </c>
      <c r="F217">
        <v>1</v>
      </c>
    </row>
    <row r="218" spans="1:6" x14ac:dyDescent="0.35">
      <c r="A218" t="s">
        <v>12926</v>
      </c>
      <c r="B218">
        <v>1942</v>
      </c>
      <c r="C218" t="s">
        <v>56</v>
      </c>
      <c r="D218" t="s">
        <v>73</v>
      </c>
      <c r="E218" t="s">
        <v>12710</v>
      </c>
      <c r="F218">
        <v>1</v>
      </c>
    </row>
    <row r="219" spans="1:6" x14ac:dyDescent="0.35">
      <c r="A219" t="s">
        <v>12927</v>
      </c>
      <c r="B219">
        <v>1942</v>
      </c>
      <c r="C219" t="s">
        <v>56</v>
      </c>
      <c r="D219" t="s">
        <v>73</v>
      </c>
      <c r="E219" t="s">
        <v>12710</v>
      </c>
      <c r="F219">
        <v>1</v>
      </c>
    </row>
    <row r="220" spans="1:6" x14ac:dyDescent="0.35">
      <c r="A220" t="s">
        <v>12928</v>
      </c>
      <c r="B220">
        <v>1942</v>
      </c>
      <c r="C220" t="s">
        <v>56</v>
      </c>
      <c r="D220" t="s">
        <v>73</v>
      </c>
      <c r="E220" t="s">
        <v>12710</v>
      </c>
      <c r="F220">
        <v>1</v>
      </c>
    </row>
    <row r="221" spans="1:6" x14ac:dyDescent="0.35">
      <c r="A221" t="s">
        <v>12929</v>
      </c>
      <c r="B221">
        <v>1942</v>
      </c>
      <c r="C221" t="s">
        <v>56</v>
      </c>
      <c r="D221" t="s">
        <v>73</v>
      </c>
      <c r="E221" t="s">
        <v>12710</v>
      </c>
      <c r="F221">
        <v>1</v>
      </c>
    </row>
    <row r="222" spans="1:6" x14ac:dyDescent="0.35">
      <c r="A222" t="s">
        <v>12930</v>
      </c>
      <c r="B222">
        <v>1942</v>
      </c>
      <c r="C222" t="s">
        <v>56</v>
      </c>
      <c r="D222" t="s">
        <v>73</v>
      </c>
      <c r="E222" t="s">
        <v>12710</v>
      </c>
      <c r="F222">
        <v>1</v>
      </c>
    </row>
    <row r="223" spans="1:6" x14ac:dyDescent="0.35">
      <c r="A223" t="s">
        <v>12931</v>
      </c>
      <c r="B223">
        <v>1942</v>
      </c>
      <c r="C223" t="s">
        <v>56</v>
      </c>
      <c r="D223" t="s">
        <v>73</v>
      </c>
      <c r="E223" t="s">
        <v>12710</v>
      </c>
      <c r="F223">
        <v>1</v>
      </c>
    </row>
    <row r="224" spans="1:6" x14ac:dyDescent="0.35">
      <c r="A224" t="s">
        <v>12932</v>
      </c>
      <c r="B224">
        <v>1942</v>
      </c>
      <c r="C224" t="s">
        <v>56</v>
      </c>
      <c r="D224" t="s">
        <v>73</v>
      </c>
      <c r="E224" t="s">
        <v>12710</v>
      </c>
      <c r="F224">
        <v>1</v>
      </c>
    </row>
    <row r="225" spans="1:6" x14ac:dyDescent="0.35">
      <c r="A225" t="s">
        <v>12933</v>
      </c>
      <c r="B225">
        <v>1942</v>
      </c>
      <c r="C225" t="s">
        <v>56</v>
      </c>
      <c r="D225" t="s">
        <v>73</v>
      </c>
      <c r="E225" t="s">
        <v>12710</v>
      </c>
      <c r="F225">
        <v>1</v>
      </c>
    </row>
    <row r="226" spans="1:6" x14ac:dyDescent="0.35">
      <c r="A226" t="s">
        <v>12934</v>
      </c>
      <c r="B226">
        <v>1942</v>
      </c>
      <c r="C226" t="s">
        <v>56</v>
      </c>
      <c r="D226" t="s">
        <v>73</v>
      </c>
      <c r="E226" t="s">
        <v>12710</v>
      </c>
      <c r="F226">
        <v>1</v>
      </c>
    </row>
    <row r="227" spans="1:6" x14ac:dyDescent="0.35">
      <c r="A227" t="s">
        <v>12935</v>
      </c>
      <c r="B227">
        <v>1942</v>
      </c>
      <c r="C227" t="s">
        <v>56</v>
      </c>
      <c r="D227" t="s">
        <v>73</v>
      </c>
      <c r="E227" t="s">
        <v>12710</v>
      </c>
      <c r="F227">
        <v>1</v>
      </c>
    </row>
    <row r="228" spans="1:6" x14ac:dyDescent="0.35">
      <c r="A228" t="s">
        <v>12936</v>
      </c>
      <c r="B228">
        <v>1942</v>
      </c>
      <c r="C228" t="s">
        <v>56</v>
      </c>
      <c r="D228" t="s">
        <v>73</v>
      </c>
      <c r="E228" t="s">
        <v>12710</v>
      </c>
      <c r="F228">
        <v>1</v>
      </c>
    </row>
    <row r="229" spans="1:6" x14ac:dyDescent="0.35">
      <c r="A229" t="s">
        <v>12937</v>
      </c>
      <c r="B229">
        <v>1942</v>
      </c>
      <c r="C229" t="s">
        <v>56</v>
      </c>
      <c r="D229" t="s">
        <v>73</v>
      </c>
      <c r="E229" t="s">
        <v>12710</v>
      </c>
      <c r="F229">
        <v>1</v>
      </c>
    </row>
    <row r="230" spans="1:6" x14ac:dyDescent="0.35">
      <c r="A230" t="s">
        <v>12938</v>
      </c>
      <c r="B230">
        <v>1942</v>
      </c>
      <c r="C230" t="s">
        <v>56</v>
      </c>
      <c r="D230" t="s">
        <v>73</v>
      </c>
      <c r="E230" t="s">
        <v>12710</v>
      </c>
      <c r="F230">
        <v>1</v>
      </c>
    </row>
    <row r="231" spans="1:6" x14ac:dyDescent="0.35">
      <c r="A231" t="s">
        <v>12939</v>
      </c>
      <c r="B231">
        <v>1942</v>
      </c>
      <c r="C231" t="s">
        <v>56</v>
      </c>
      <c r="D231" t="s">
        <v>73</v>
      </c>
      <c r="E231" t="s">
        <v>12710</v>
      </c>
      <c r="F231">
        <v>1</v>
      </c>
    </row>
    <row r="232" spans="1:6" x14ac:dyDescent="0.35">
      <c r="A232" t="s">
        <v>12940</v>
      </c>
      <c r="B232">
        <v>1942</v>
      </c>
      <c r="C232" t="s">
        <v>56</v>
      </c>
      <c r="D232" t="s">
        <v>73</v>
      </c>
      <c r="E232" t="s">
        <v>12710</v>
      </c>
      <c r="F232">
        <v>1</v>
      </c>
    </row>
    <row r="233" spans="1:6" x14ac:dyDescent="0.35">
      <c r="A233" t="s">
        <v>12941</v>
      </c>
      <c r="B233">
        <v>1942</v>
      </c>
      <c r="C233" t="s">
        <v>56</v>
      </c>
      <c r="D233" t="s">
        <v>73</v>
      </c>
      <c r="E233" t="s">
        <v>12710</v>
      </c>
      <c r="F233">
        <v>1</v>
      </c>
    </row>
    <row r="234" spans="1:6" x14ac:dyDescent="0.35">
      <c r="A234" t="s">
        <v>12942</v>
      </c>
      <c r="B234">
        <v>1942</v>
      </c>
      <c r="C234" t="s">
        <v>56</v>
      </c>
      <c r="D234" t="s">
        <v>73</v>
      </c>
      <c r="E234" t="s">
        <v>12710</v>
      </c>
      <c r="F234">
        <v>1</v>
      </c>
    </row>
    <row r="235" spans="1:6" x14ac:dyDescent="0.35">
      <c r="A235" t="s">
        <v>12943</v>
      </c>
      <c r="B235">
        <v>1942</v>
      </c>
      <c r="C235" t="s">
        <v>54</v>
      </c>
      <c r="D235" t="s">
        <v>73</v>
      </c>
      <c r="E235" t="s">
        <v>12710</v>
      </c>
      <c r="F235">
        <v>1</v>
      </c>
    </row>
    <row r="236" spans="1:6" x14ac:dyDescent="0.35">
      <c r="A236" t="s">
        <v>12944</v>
      </c>
      <c r="B236">
        <v>1942</v>
      </c>
      <c r="C236" t="s">
        <v>56</v>
      </c>
      <c r="D236" t="s">
        <v>73</v>
      </c>
      <c r="E236" t="s">
        <v>12710</v>
      </c>
      <c r="F236">
        <v>1</v>
      </c>
    </row>
    <row r="237" spans="1:6" x14ac:dyDescent="0.35">
      <c r="A237" t="s">
        <v>12945</v>
      </c>
      <c r="B237">
        <v>1942</v>
      </c>
      <c r="C237" t="s">
        <v>56</v>
      </c>
      <c r="D237" t="s">
        <v>73</v>
      </c>
      <c r="E237" t="s">
        <v>12710</v>
      </c>
      <c r="F237">
        <v>1</v>
      </c>
    </row>
    <row r="238" spans="1:6" x14ac:dyDescent="0.35">
      <c r="A238" t="s">
        <v>12946</v>
      </c>
      <c r="B238">
        <v>1942</v>
      </c>
      <c r="C238" t="s">
        <v>56</v>
      </c>
      <c r="D238" t="s">
        <v>73</v>
      </c>
      <c r="E238" t="s">
        <v>12710</v>
      </c>
      <c r="F238">
        <v>1</v>
      </c>
    </row>
    <row r="239" spans="1:6" x14ac:dyDescent="0.35">
      <c r="A239" t="s">
        <v>12947</v>
      </c>
      <c r="B239">
        <v>1942</v>
      </c>
      <c r="C239" t="s">
        <v>56</v>
      </c>
      <c r="D239" t="s">
        <v>73</v>
      </c>
      <c r="E239" t="s">
        <v>12710</v>
      </c>
      <c r="F239">
        <v>1</v>
      </c>
    </row>
    <row r="240" spans="1:6" x14ac:dyDescent="0.35">
      <c r="A240" t="s">
        <v>12948</v>
      </c>
      <c r="B240">
        <v>1942</v>
      </c>
      <c r="C240" t="s">
        <v>56</v>
      </c>
      <c r="D240" t="s">
        <v>73</v>
      </c>
      <c r="E240" t="s">
        <v>12710</v>
      </c>
      <c r="F240">
        <v>1</v>
      </c>
    </row>
    <row r="241" spans="1:6" x14ac:dyDescent="0.35">
      <c r="A241" t="s">
        <v>12949</v>
      </c>
      <c r="B241">
        <v>1942</v>
      </c>
      <c r="C241" t="s">
        <v>56</v>
      </c>
      <c r="D241" t="s">
        <v>73</v>
      </c>
      <c r="E241" t="s">
        <v>12710</v>
      </c>
      <c r="F241">
        <v>1</v>
      </c>
    </row>
    <row r="242" spans="1:6" x14ac:dyDescent="0.35">
      <c r="A242" t="s">
        <v>12950</v>
      </c>
      <c r="B242">
        <v>1942</v>
      </c>
      <c r="C242" t="s">
        <v>54</v>
      </c>
      <c r="D242" t="s">
        <v>73</v>
      </c>
      <c r="E242" t="s">
        <v>12710</v>
      </c>
      <c r="F242">
        <v>1</v>
      </c>
    </row>
    <row r="243" spans="1:6" x14ac:dyDescent="0.35">
      <c r="A243" t="s">
        <v>12951</v>
      </c>
      <c r="B243">
        <v>1942</v>
      </c>
      <c r="C243" t="s">
        <v>56</v>
      </c>
      <c r="D243" t="s">
        <v>73</v>
      </c>
      <c r="E243" t="s">
        <v>12710</v>
      </c>
      <c r="F243">
        <v>1</v>
      </c>
    </row>
    <row r="244" spans="1:6" x14ac:dyDescent="0.35">
      <c r="A244" t="s">
        <v>12952</v>
      </c>
      <c r="B244">
        <v>1942</v>
      </c>
      <c r="C244" t="s">
        <v>56</v>
      </c>
      <c r="D244" t="s">
        <v>73</v>
      </c>
      <c r="E244" t="s">
        <v>12710</v>
      </c>
      <c r="F244">
        <v>1</v>
      </c>
    </row>
    <row r="245" spans="1:6" x14ac:dyDescent="0.35">
      <c r="A245" t="s">
        <v>12953</v>
      </c>
      <c r="B245">
        <v>1942</v>
      </c>
      <c r="C245" t="s">
        <v>56</v>
      </c>
      <c r="D245" t="s">
        <v>73</v>
      </c>
      <c r="E245" t="s">
        <v>12710</v>
      </c>
      <c r="F245">
        <v>1</v>
      </c>
    </row>
    <row r="246" spans="1:6" x14ac:dyDescent="0.35">
      <c r="A246" t="s">
        <v>12954</v>
      </c>
      <c r="B246">
        <v>1943</v>
      </c>
      <c r="C246" t="s">
        <v>55</v>
      </c>
      <c r="D246" t="s">
        <v>73</v>
      </c>
      <c r="E246" t="s">
        <v>12710</v>
      </c>
      <c r="F246">
        <v>1</v>
      </c>
    </row>
    <row r="247" spans="1:6" x14ac:dyDescent="0.35">
      <c r="A247" t="s">
        <v>12955</v>
      </c>
      <c r="B247">
        <v>1943</v>
      </c>
      <c r="C247" t="s">
        <v>55</v>
      </c>
      <c r="D247" t="s">
        <v>73</v>
      </c>
      <c r="E247" t="s">
        <v>12710</v>
      </c>
      <c r="F247">
        <v>1</v>
      </c>
    </row>
    <row r="248" spans="1:6" x14ac:dyDescent="0.35">
      <c r="A248" t="s">
        <v>12956</v>
      </c>
      <c r="B248">
        <v>1943</v>
      </c>
      <c r="C248" t="s">
        <v>54</v>
      </c>
      <c r="D248" t="s">
        <v>73</v>
      </c>
      <c r="E248" t="s">
        <v>12710</v>
      </c>
      <c r="F248">
        <v>1</v>
      </c>
    </row>
    <row r="249" spans="1:6" x14ac:dyDescent="0.35">
      <c r="A249" t="s">
        <v>12957</v>
      </c>
      <c r="B249">
        <v>1943</v>
      </c>
      <c r="C249" t="s">
        <v>54</v>
      </c>
      <c r="D249" t="s">
        <v>73</v>
      </c>
      <c r="E249" t="s">
        <v>12710</v>
      </c>
      <c r="F249">
        <v>1</v>
      </c>
    </row>
    <row r="250" spans="1:6" x14ac:dyDescent="0.35">
      <c r="A250" t="s">
        <v>12958</v>
      </c>
      <c r="B250">
        <v>1943</v>
      </c>
      <c r="C250" t="s">
        <v>54</v>
      </c>
      <c r="D250" t="s">
        <v>73</v>
      </c>
      <c r="E250" t="s">
        <v>12710</v>
      </c>
      <c r="F250">
        <v>1</v>
      </c>
    </row>
    <row r="251" spans="1:6" x14ac:dyDescent="0.35">
      <c r="A251" t="s">
        <v>12959</v>
      </c>
      <c r="B251">
        <v>1943</v>
      </c>
      <c r="C251" t="s">
        <v>55</v>
      </c>
      <c r="D251" t="s">
        <v>73</v>
      </c>
      <c r="E251" t="s">
        <v>12710</v>
      </c>
      <c r="F251">
        <v>1</v>
      </c>
    </row>
    <row r="252" spans="1:6" x14ac:dyDescent="0.35">
      <c r="A252" t="s">
        <v>12960</v>
      </c>
      <c r="B252">
        <v>1943</v>
      </c>
      <c r="C252" t="s">
        <v>55</v>
      </c>
      <c r="D252" t="s">
        <v>73</v>
      </c>
      <c r="E252" t="s">
        <v>12710</v>
      </c>
      <c r="F252">
        <v>1</v>
      </c>
    </row>
    <row r="253" spans="1:6" x14ac:dyDescent="0.35">
      <c r="A253" t="s">
        <v>12961</v>
      </c>
      <c r="B253">
        <v>1943</v>
      </c>
      <c r="C253" t="s">
        <v>56</v>
      </c>
      <c r="D253" t="s">
        <v>73</v>
      </c>
      <c r="E253" t="s">
        <v>12710</v>
      </c>
      <c r="F253">
        <v>1</v>
      </c>
    </row>
    <row r="254" spans="1:6" x14ac:dyDescent="0.35">
      <c r="A254" t="s">
        <v>12962</v>
      </c>
      <c r="B254">
        <v>1943</v>
      </c>
      <c r="C254" t="s">
        <v>56</v>
      </c>
      <c r="D254" t="s">
        <v>73</v>
      </c>
      <c r="E254" t="s">
        <v>12710</v>
      </c>
      <c r="F254">
        <v>1</v>
      </c>
    </row>
    <row r="255" spans="1:6" x14ac:dyDescent="0.35">
      <c r="A255" t="s">
        <v>12963</v>
      </c>
      <c r="B255">
        <v>1943</v>
      </c>
      <c r="C255" t="s">
        <v>56</v>
      </c>
      <c r="D255" t="s">
        <v>73</v>
      </c>
      <c r="E255" t="s">
        <v>12710</v>
      </c>
      <c r="F255">
        <v>1</v>
      </c>
    </row>
    <row r="256" spans="1:6" x14ac:dyDescent="0.35">
      <c r="A256" t="s">
        <v>12964</v>
      </c>
      <c r="B256">
        <v>1943</v>
      </c>
      <c r="C256" t="s">
        <v>56</v>
      </c>
      <c r="D256" t="s">
        <v>73</v>
      </c>
      <c r="E256" t="s">
        <v>12710</v>
      </c>
      <c r="F256">
        <v>1</v>
      </c>
    </row>
    <row r="257" spans="1:6" x14ac:dyDescent="0.35">
      <c r="A257" t="s">
        <v>12965</v>
      </c>
      <c r="B257">
        <v>1943</v>
      </c>
      <c r="C257" t="s">
        <v>56</v>
      </c>
      <c r="D257" t="s">
        <v>73</v>
      </c>
      <c r="E257" t="s">
        <v>12710</v>
      </c>
      <c r="F257">
        <v>1</v>
      </c>
    </row>
    <row r="258" spans="1:6" x14ac:dyDescent="0.35">
      <c r="A258" t="s">
        <v>12966</v>
      </c>
      <c r="B258">
        <v>1943</v>
      </c>
      <c r="C258" t="s">
        <v>56</v>
      </c>
      <c r="D258" t="s">
        <v>73</v>
      </c>
      <c r="E258" t="s">
        <v>12710</v>
      </c>
      <c r="F258">
        <v>1</v>
      </c>
    </row>
    <row r="259" spans="1:6" x14ac:dyDescent="0.35">
      <c r="A259" t="s">
        <v>12967</v>
      </c>
      <c r="B259">
        <v>1943</v>
      </c>
      <c r="C259" t="s">
        <v>54</v>
      </c>
      <c r="D259" t="s">
        <v>73</v>
      </c>
      <c r="E259" t="s">
        <v>12710</v>
      </c>
      <c r="F259">
        <v>1</v>
      </c>
    </row>
    <row r="260" spans="1:6" x14ac:dyDescent="0.35">
      <c r="A260" t="s">
        <v>12968</v>
      </c>
      <c r="B260">
        <v>1943</v>
      </c>
      <c r="C260" t="s">
        <v>56</v>
      </c>
      <c r="D260" t="s">
        <v>73</v>
      </c>
      <c r="E260" t="s">
        <v>12710</v>
      </c>
      <c r="F260">
        <v>1</v>
      </c>
    </row>
    <row r="261" spans="1:6" x14ac:dyDescent="0.35">
      <c r="A261" t="s">
        <v>12969</v>
      </c>
      <c r="B261">
        <v>1943</v>
      </c>
      <c r="C261" t="s">
        <v>56</v>
      </c>
      <c r="D261" t="s">
        <v>73</v>
      </c>
      <c r="E261" t="s">
        <v>12710</v>
      </c>
      <c r="F261">
        <v>1</v>
      </c>
    </row>
    <row r="262" spans="1:6" x14ac:dyDescent="0.35">
      <c r="A262" t="s">
        <v>12970</v>
      </c>
      <c r="B262">
        <v>1943</v>
      </c>
      <c r="C262" t="s">
        <v>56</v>
      </c>
      <c r="D262" t="s">
        <v>73</v>
      </c>
      <c r="E262" t="s">
        <v>12710</v>
      </c>
      <c r="F262">
        <v>1</v>
      </c>
    </row>
    <row r="263" spans="1:6" x14ac:dyDescent="0.35">
      <c r="A263" t="s">
        <v>12971</v>
      </c>
      <c r="B263">
        <v>1943</v>
      </c>
      <c r="C263" t="s">
        <v>56</v>
      </c>
      <c r="D263" t="s">
        <v>73</v>
      </c>
      <c r="E263" t="s">
        <v>12710</v>
      </c>
      <c r="F263">
        <v>1</v>
      </c>
    </row>
    <row r="264" spans="1:6" x14ac:dyDescent="0.35">
      <c r="A264" t="s">
        <v>12972</v>
      </c>
      <c r="B264">
        <v>1943</v>
      </c>
      <c r="C264" t="s">
        <v>56</v>
      </c>
      <c r="D264" t="s">
        <v>73</v>
      </c>
      <c r="E264" t="s">
        <v>12710</v>
      </c>
      <c r="F264">
        <v>1</v>
      </c>
    </row>
    <row r="265" spans="1:6" x14ac:dyDescent="0.35">
      <c r="A265" t="s">
        <v>12973</v>
      </c>
      <c r="B265">
        <v>1943</v>
      </c>
      <c r="C265" t="s">
        <v>56</v>
      </c>
      <c r="D265" t="s">
        <v>73</v>
      </c>
      <c r="E265" t="s">
        <v>12710</v>
      </c>
      <c r="F265">
        <v>1</v>
      </c>
    </row>
    <row r="266" spans="1:6" x14ac:dyDescent="0.35">
      <c r="A266" t="s">
        <v>12974</v>
      </c>
      <c r="B266">
        <v>1943</v>
      </c>
      <c r="C266" t="s">
        <v>56</v>
      </c>
      <c r="D266" t="s">
        <v>73</v>
      </c>
      <c r="E266" t="s">
        <v>12710</v>
      </c>
      <c r="F266">
        <v>1</v>
      </c>
    </row>
    <row r="267" spans="1:6" x14ac:dyDescent="0.35">
      <c r="A267" t="s">
        <v>12975</v>
      </c>
      <c r="B267">
        <v>1943</v>
      </c>
      <c r="C267" t="s">
        <v>56</v>
      </c>
      <c r="D267" t="s">
        <v>73</v>
      </c>
      <c r="E267" t="s">
        <v>12710</v>
      </c>
      <c r="F267">
        <v>1</v>
      </c>
    </row>
    <row r="268" spans="1:6" x14ac:dyDescent="0.35">
      <c r="A268" t="s">
        <v>12976</v>
      </c>
      <c r="B268">
        <v>1943</v>
      </c>
      <c r="C268" t="s">
        <v>56</v>
      </c>
      <c r="D268" t="s">
        <v>73</v>
      </c>
      <c r="E268" t="s">
        <v>12710</v>
      </c>
      <c r="F268">
        <v>1</v>
      </c>
    </row>
    <row r="269" spans="1:6" x14ac:dyDescent="0.35">
      <c r="A269" t="s">
        <v>12977</v>
      </c>
      <c r="B269">
        <v>1943</v>
      </c>
      <c r="C269" t="s">
        <v>56</v>
      </c>
      <c r="D269" t="s">
        <v>73</v>
      </c>
      <c r="E269" t="s">
        <v>12710</v>
      </c>
      <c r="F269">
        <v>1</v>
      </c>
    </row>
    <row r="270" spans="1:6" x14ac:dyDescent="0.35">
      <c r="A270" t="s">
        <v>12978</v>
      </c>
      <c r="B270">
        <v>1943</v>
      </c>
      <c r="C270" t="s">
        <v>56</v>
      </c>
      <c r="D270" t="s">
        <v>73</v>
      </c>
      <c r="E270" t="s">
        <v>12710</v>
      </c>
      <c r="F270">
        <v>1</v>
      </c>
    </row>
    <row r="271" spans="1:6" x14ac:dyDescent="0.35">
      <c r="A271" t="s">
        <v>12979</v>
      </c>
      <c r="B271">
        <v>1943</v>
      </c>
      <c r="C271" t="s">
        <v>56</v>
      </c>
      <c r="D271" t="s">
        <v>73</v>
      </c>
      <c r="E271" t="s">
        <v>12710</v>
      </c>
      <c r="F271">
        <v>1</v>
      </c>
    </row>
    <row r="272" spans="1:6" x14ac:dyDescent="0.35">
      <c r="A272" t="s">
        <v>12980</v>
      </c>
      <c r="B272">
        <v>1943</v>
      </c>
      <c r="C272" t="s">
        <v>56</v>
      </c>
      <c r="D272" t="s">
        <v>73</v>
      </c>
      <c r="E272" t="s">
        <v>12710</v>
      </c>
      <c r="F272">
        <v>1</v>
      </c>
    </row>
    <row r="273" spans="1:6" x14ac:dyDescent="0.35">
      <c r="A273" t="s">
        <v>12981</v>
      </c>
      <c r="B273">
        <v>1943</v>
      </c>
      <c r="C273" t="s">
        <v>56</v>
      </c>
      <c r="D273" t="s">
        <v>73</v>
      </c>
      <c r="E273" t="s">
        <v>12710</v>
      </c>
      <c r="F273">
        <v>1</v>
      </c>
    </row>
    <row r="274" spans="1:6" x14ac:dyDescent="0.35">
      <c r="A274" t="s">
        <v>12982</v>
      </c>
      <c r="B274">
        <v>1943</v>
      </c>
      <c r="C274" t="s">
        <v>56</v>
      </c>
      <c r="D274" t="s">
        <v>73</v>
      </c>
      <c r="E274" t="s">
        <v>12710</v>
      </c>
      <c r="F274">
        <v>1</v>
      </c>
    </row>
    <row r="275" spans="1:6" x14ac:dyDescent="0.35">
      <c r="A275" t="s">
        <v>12983</v>
      </c>
      <c r="B275">
        <v>1943</v>
      </c>
      <c r="C275" t="s">
        <v>56</v>
      </c>
      <c r="D275" t="s">
        <v>73</v>
      </c>
      <c r="E275" t="s">
        <v>12710</v>
      </c>
      <c r="F275">
        <v>1</v>
      </c>
    </row>
    <row r="276" spans="1:6" x14ac:dyDescent="0.35">
      <c r="A276" t="s">
        <v>12984</v>
      </c>
      <c r="B276">
        <v>1943</v>
      </c>
      <c r="C276" t="s">
        <v>56</v>
      </c>
      <c r="D276" t="s">
        <v>73</v>
      </c>
      <c r="E276" t="s">
        <v>12710</v>
      </c>
      <c r="F276">
        <v>1</v>
      </c>
    </row>
    <row r="277" spans="1:6" x14ac:dyDescent="0.35">
      <c r="A277" t="s">
        <v>12985</v>
      </c>
      <c r="B277">
        <v>1943</v>
      </c>
      <c r="C277" t="s">
        <v>56</v>
      </c>
      <c r="D277" t="s">
        <v>73</v>
      </c>
      <c r="E277" t="s">
        <v>12710</v>
      </c>
      <c r="F277">
        <v>1</v>
      </c>
    </row>
    <row r="278" spans="1:6" x14ac:dyDescent="0.35">
      <c r="A278" t="s">
        <v>12986</v>
      </c>
      <c r="B278">
        <v>1943</v>
      </c>
      <c r="C278" t="s">
        <v>56</v>
      </c>
      <c r="D278" t="s">
        <v>73</v>
      </c>
      <c r="E278" t="s">
        <v>12710</v>
      </c>
      <c r="F278">
        <v>1</v>
      </c>
    </row>
    <row r="279" spans="1:6" x14ac:dyDescent="0.35">
      <c r="A279" t="s">
        <v>12987</v>
      </c>
      <c r="B279">
        <v>1943</v>
      </c>
      <c r="C279" t="s">
        <v>56</v>
      </c>
      <c r="D279" t="s">
        <v>73</v>
      </c>
      <c r="E279" t="s">
        <v>12710</v>
      </c>
      <c r="F279">
        <v>1</v>
      </c>
    </row>
    <row r="280" spans="1:6" x14ac:dyDescent="0.35">
      <c r="A280" t="s">
        <v>12988</v>
      </c>
      <c r="B280">
        <v>1943</v>
      </c>
      <c r="C280" t="s">
        <v>56</v>
      </c>
      <c r="D280" t="s">
        <v>73</v>
      </c>
      <c r="E280" t="s">
        <v>12710</v>
      </c>
      <c r="F280">
        <v>1</v>
      </c>
    </row>
    <row r="281" spans="1:6" x14ac:dyDescent="0.35">
      <c r="A281" t="s">
        <v>12989</v>
      </c>
      <c r="B281">
        <v>1943</v>
      </c>
      <c r="C281" t="s">
        <v>56</v>
      </c>
      <c r="D281" t="s">
        <v>73</v>
      </c>
      <c r="E281" t="s">
        <v>12710</v>
      </c>
      <c r="F281">
        <v>1</v>
      </c>
    </row>
    <row r="282" spans="1:6" x14ac:dyDescent="0.35">
      <c r="A282" t="s">
        <v>12990</v>
      </c>
      <c r="B282">
        <v>1943</v>
      </c>
      <c r="C282" t="s">
        <v>56</v>
      </c>
      <c r="D282" t="s">
        <v>73</v>
      </c>
      <c r="E282" t="s">
        <v>12710</v>
      </c>
      <c r="F282">
        <v>1</v>
      </c>
    </row>
    <row r="283" spans="1:6" x14ac:dyDescent="0.35">
      <c r="A283" t="s">
        <v>12991</v>
      </c>
      <c r="B283">
        <v>1943</v>
      </c>
      <c r="C283" t="s">
        <v>56</v>
      </c>
      <c r="D283" t="s">
        <v>73</v>
      </c>
      <c r="E283" t="s">
        <v>12710</v>
      </c>
      <c r="F283">
        <v>1</v>
      </c>
    </row>
    <row r="284" spans="1:6" x14ac:dyDescent="0.35">
      <c r="A284" t="s">
        <v>12992</v>
      </c>
      <c r="B284">
        <v>1943</v>
      </c>
      <c r="C284" t="s">
        <v>56</v>
      </c>
      <c r="D284" t="s">
        <v>73</v>
      </c>
      <c r="E284" t="s">
        <v>12710</v>
      </c>
      <c r="F284">
        <v>1</v>
      </c>
    </row>
    <row r="285" spans="1:6" x14ac:dyDescent="0.35">
      <c r="A285" t="s">
        <v>12993</v>
      </c>
      <c r="B285">
        <v>1943</v>
      </c>
      <c r="C285" t="s">
        <v>56</v>
      </c>
      <c r="D285" t="s">
        <v>73</v>
      </c>
      <c r="E285" t="s">
        <v>12710</v>
      </c>
      <c r="F285">
        <v>1</v>
      </c>
    </row>
    <row r="286" spans="1:6" x14ac:dyDescent="0.35">
      <c r="A286" t="s">
        <v>12994</v>
      </c>
      <c r="B286">
        <v>1943</v>
      </c>
      <c r="C286" t="s">
        <v>56</v>
      </c>
      <c r="D286" t="s">
        <v>73</v>
      </c>
      <c r="E286" t="s">
        <v>12710</v>
      </c>
      <c r="F286">
        <v>1</v>
      </c>
    </row>
    <row r="287" spans="1:6" x14ac:dyDescent="0.35">
      <c r="A287" t="s">
        <v>12995</v>
      </c>
      <c r="B287">
        <v>1943</v>
      </c>
      <c r="C287" t="s">
        <v>56</v>
      </c>
      <c r="D287" t="s">
        <v>73</v>
      </c>
      <c r="E287" t="s">
        <v>12710</v>
      </c>
      <c r="F287">
        <v>1</v>
      </c>
    </row>
    <row r="288" spans="1:6" x14ac:dyDescent="0.35">
      <c r="A288" t="s">
        <v>12996</v>
      </c>
      <c r="B288">
        <v>1943</v>
      </c>
      <c r="C288" t="s">
        <v>56</v>
      </c>
      <c r="D288" t="s">
        <v>73</v>
      </c>
      <c r="E288" t="s">
        <v>12710</v>
      </c>
      <c r="F288">
        <v>1</v>
      </c>
    </row>
    <row r="289" spans="1:6" x14ac:dyDescent="0.35">
      <c r="A289" t="s">
        <v>12997</v>
      </c>
      <c r="B289">
        <v>1943</v>
      </c>
      <c r="C289" t="s">
        <v>56</v>
      </c>
      <c r="D289" t="s">
        <v>73</v>
      </c>
      <c r="E289" t="s">
        <v>12710</v>
      </c>
      <c r="F289">
        <v>1</v>
      </c>
    </row>
    <row r="290" spans="1:6" x14ac:dyDescent="0.35">
      <c r="A290" t="s">
        <v>12998</v>
      </c>
      <c r="B290">
        <v>1943</v>
      </c>
      <c r="C290" t="s">
        <v>56</v>
      </c>
      <c r="D290" t="s">
        <v>73</v>
      </c>
      <c r="E290" t="s">
        <v>12710</v>
      </c>
      <c r="F290">
        <v>1</v>
      </c>
    </row>
    <row r="291" spans="1:6" x14ac:dyDescent="0.35">
      <c r="A291" t="s">
        <v>12999</v>
      </c>
      <c r="B291">
        <v>1943</v>
      </c>
      <c r="C291" t="s">
        <v>56</v>
      </c>
      <c r="D291" t="s">
        <v>73</v>
      </c>
      <c r="E291" t="s">
        <v>12710</v>
      </c>
      <c r="F291">
        <v>1</v>
      </c>
    </row>
    <row r="292" spans="1:6" x14ac:dyDescent="0.35">
      <c r="A292" t="s">
        <v>13000</v>
      </c>
      <c r="B292">
        <v>1943</v>
      </c>
      <c r="C292" t="s">
        <v>56</v>
      </c>
      <c r="D292" t="s">
        <v>73</v>
      </c>
      <c r="E292" t="s">
        <v>12710</v>
      </c>
      <c r="F292">
        <v>1</v>
      </c>
    </row>
    <row r="293" spans="1:6" x14ac:dyDescent="0.35">
      <c r="A293" t="s">
        <v>13001</v>
      </c>
      <c r="B293">
        <v>1943</v>
      </c>
      <c r="C293" t="s">
        <v>56</v>
      </c>
      <c r="D293" t="s">
        <v>73</v>
      </c>
      <c r="E293" t="s">
        <v>12710</v>
      </c>
      <c r="F293">
        <v>1</v>
      </c>
    </row>
    <row r="294" spans="1:6" x14ac:dyDescent="0.35">
      <c r="A294" t="s">
        <v>13002</v>
      </c>
      <c r="B294">
        <v>1943</v>
      </c>
      <c r="C294" t="s">
        <v>56</v>
      </c>
      <c r="D294" t="s">
        <v>73</v>
      </c>
      <c r="E294" t="s">
        <v>12710</v>
      </c>
      <c r="F294">
        <v>1</v>
      </c>
    </row>
    <row r="295" spans="1:6" x14ac:dyDescent="0.35">
      <c r="A295" t="s">
        <v>13003</v>
      </c>
      <c r="B295">
        <v>1943</v>
      </c>
      <c r="C295" t="s">
        <v>56</v>
      </c>
      <c r="D295" t="s">
        <v>73</v>
      </c>
      <c r="E295" t="s">
        <v>12710</v>
      </c>
      <c r="F295">
        <v>1</v>
      </c>
    </row>
    <row r="296" spans="1:6" x14ac:dyDescent="0.35">
      <c r="A296" t="s">
        <v>13004</v>
      </c>
      <c r="B296">
        <v>1943</v>
      </c>
      <c r="C296" t="s">
        <v>56</v>
      </c>
      <c r="D296" t="s">
        <v>73</v>
      </c>
      <c r="E296" t="s">
        <v>12710</v>
      </c>
      <c r="F296">
        <v>1</v>
      </c>
    </row>
    <row r="297" spans="1:6" x14ac:dyDescent="0.35">
      <c r="A297" t="s">
        <v>13005</v>
      </c>
      <c r="B297">
        <v>1943</v>
      </c>
      <c r="C297" t="s">
        <v>56</v>
      </c>
      <c r="D297" t="s">
        <v>73</v>
      </c>
      <c r="E297" t="s">
        <v>12710</v>
      </c>
      <c r="F297">
        <v>1</v>
      </c>
    </row>
    <row r="298" spans="1:6" x14ac:dyDescent="0.35">
      <c r="A298" t="s">
        <v>13006</v>
      </c>
      <c r="B298">
        <v>1943</v>
      </c>
      <c r="C298" t="s">
        <v>56</v>
      </c>
      <c r="D298" t="s">
        <v>73</v>
      </c>
      <c r="E298" t="s">
        <v>12710</v>
      </c>
      <c r="F298">
        <v>1</v>
      </c>
    </row>
    <row r="299" spans="1:6" x14ac:dyDescent="0.35">
      <c r="A299" t="s">
        <v>13007</v>
      </c>
      <c r="B299">
        <v>1943</v>
      </c>
      <c r="C299" t="s">
        <v>56</v>
      </c>
      <c r="D299" t="s">
        <v>73</v>
      </c>
      <c r="E299" t="s">
        <v>12710</v>
      </c>
      <c r="F299">
        <v>1</v>
      </c>
    </row>
    <row r="300" spans="1:6" x14ac:dyDescent="0.35">
      <c r="A300" t="s">
        <v>13008</v>
      </c>
      <c r="B300">
        <v>1943</v>
      </c>
      <c r="C300" t="s">
        <v>56</v>
      </c>
      <c r="D300" t="s">
        <v>73</v>
      </c>
      <c r="E300" t="s">
        <v>12710</v>
      </c>
      <c r="F300">
        <v>1</v>
      </c>
    </row>
    <row r="301" spans="1:6" x14ac:dyDescent="0.35">
      <c r="A301" t="s">
        <v>13009</v>
      </c>
      <c r="B301">
        <v>1943</v>
      </c>
      <c r="C301" t="s">
        <v>56</v>
      </c>
      <c r="D301" t="s">
        <v>73</v>
      </c>
      <c r="E301" t="s">
        <v>12710</v>
      </c>
      <c r="F301">
        <v>1</v>
      </c>
    </row>
    <row r="302" spans="1:6" x14ac:dyDescent="0.35">
      <c r="A302" t="s">
        <v>13010</v>
      </c>
      <c r="B302">
        <v>1943</v>
      </c>
      <c r="C302" t="s">
        <v>56</v>
      </c>
      <c r="D302" t="s">
        <v>73</v>
      </c>
      <c r="E302" t="s">
        <v>12710</v>
      </c>
      <c r="F302">
        <v>1</v>
      </c>
    </row>
    <row r="303" spans="1:6" x14ac:dyDescent="0.35">
      <c r="A303" t="s">
        <v>13011</v>
      </c>
      <c r="B303">
        <v>1943</v>
      </c>
      <c r="C303" t="s">
        <v>56</v>
      </c>
      <c r="D303" t="s">
        <v>73</v>
      </c>
      <c r="E303" t="s">
        <v>12710</v>
      </c>
      <c r="F303">
        <v>1</v>
      </c>
    </row>
    <row r="304" spans="1:6" x14ac:dyDescent="0.35">
      <c r="A304" t="s">
        <v>13012</v>
      </c>
      <c r="B304">
        <v>1943</v>
      </c>
      <c r="C304" t="s">
        <v>56</v>
      </c>
      <c r="D304" t="s">
        <v>73</v>
      </c>
      <c r="E304" t="s">
        <v>12710</v>
      </c>
      <c r="F304">
        <v>1</v>
      </c>
    </row>
    <row r="305" spans="1:6" x14ac:dyDescent="0.35">
      <c r="A305" t="s">
        <v>13013</v>
      </c>
      <c r="B305">
        <v>1943</v>
      </c>
      <c r="C305" t="s">
        <v>56</v>
      </c>
      <c r="D305" t="s">
        <v>73</v>
      </c>
      <c r="E305" t="s">
        <v>12710</v>
      </c>
      <c r="F305">
        <v>1</v>
      </c>
    </row>
    <row r="306" spans="1:6" x14ac:dyDescent="0.35">
      <c r="A306" t="s">
        <v>13014</v>
      </c>
      <c r="B306">
        <v>1943</v>
      </c>
      <c r="C306" t="s">
        <v>56</v>
      </c>
      <c r="D306" t="s">
        <v>73</v>
      </c>
      <c r="E306" t="s">
        <v>12710</v>
      </c>
      <c r="F306">
        <v>1</v>
      </c>
    </row>
    <row r="307" spans="1:6" x14ac:dyDescent="0.35">
      <c r="A307" t="s">
        <v>13015</v>
      </c>
      <c r="B307">
        <v>1943</v>
      </c>
      <c r="C307" t="s">
        <v>56</v>
      </c>
      <c r="D307" t="s">
        <v>73</v>
      </c>
      <c r="E307" t="s">
        <v>12710</v>
      </c>
      <c r="F307">
        <v>1</v>
      </c>
    </row>
    <row r="308" spans="1:6" x14ac:dyDescent="0.35">
      <c r="A308" t="s">
        <v>13016</v>
      </c>
      <c r="B308">
        <v>1943</v>
      </c>
      <c r="C308" t="s">
        <v>56</v>
      </c>
      <c r="D308" t="s">
        <v>73</v>
      </c>
      <c r="E308" t="s">
        <v>12710</v>
      </c>
      <c r="F308">
        <v>1</v>
      </c>
    </row>
    <row r="309" spans="1:6" x14ac:dyDescent="0.35">
      <c r="A309" t="s">
        <v>13017</v>
      </c>
      <c r="B309">
        <v>1943</v>
      </c>
      <c r="C309" t="s">
        <v>56</v>
      </c>
      <c r="D309" t="s">
        <v>73</v>
      </c>
      <c r="E309" t="s">
        <v>12710</v>
      </c>
      <c r="F309">
        <v>1</v>
      </c>
    </row>
    <row r="310" spans="1:6" x14ac:dyDescent="0.35">
      <c r="A310" t="s">
        <v>13018</v>
      </c>
      <c r="B310">
        <v>1943</v>
      </c>
      <c r="C310" t="s">
        <v>56</v>
      </c>
      <c r="D310" t="s">
        <v>73</v>
      </c>
      <c r="E310" t="s">
        <v>12710</v>
      </c>
      <c r="F310">
        <v>1</v>
      </c>
    </row>
    <row r="311" spans="1:6" x14ac:dyDescent="0.35">
      <c r="A311" t="s">
        <v>13019</v>
      </c>
      <c r="B311">
        <v>1943</v>
      </c>
      <c r="C311" t="s">
        <v>56</v>
      </c>
      <c r="D311" t="s">
        <v>73</v>
      </c>
      <c r="E311" t="s">
        <v>12710</v>
      </c>
      <c r="F311">
        <v>1</v>
      </c>
    </row>
    <row r="312" spans="1:6" x14ac:dyDescent="0.35">
      <c r="A312" t="s">
        <v>13020</v>
      </c>
      <c r="B312">
        <v>1943</v>
      </c>
      <c r="C312" t="s">
        <v>56</v>
      </c>
      <c r="D312" t="s">
        <v>73</v>
      </c>
      <c r="E312" t="s">
        <v>12710</v>
      </c>
      <c r="F312">
        <v>1</v>
      </c>
    </row>
    <row r="313" spans="1:6" x14ac:dyDescent="0.35">
      <c r="A313" t="s">
        <v>13021</v>
      </c>
      <c r="B313">
        <v>1943</v>
      </c>
      <c r="C313" t="s">
        <v>56</v>
      </c>
      <c r="D313" t="s">
        <v>73</v>
      </c>
      <c r="E313" t="s">
        <v>12710</v>
      </c>
      <c r="F313">
        <v>1</v>
      </c>
    </row>
    <row r="314" spans="1:6" x14ac:dyDescent="0.35">
      <c r="A314" t="s">
        <v>13022</v>
      </c>
      <c r="B314">
        <v>1943</v>
      </c>
      <c r="C314" t="s">
        <v>54</v>
      </c>
      <c r="D314" t="s">
        <v>73</v>
      </c>
      <c r="E314" t="s">
        <v>12710</v>
      </c>
      <c r="F314">
        <v>1</v>
      </c>
    </row>
    <row r="315" spans="1:6" x14ac:dyDescent="0.35">
      <c r="A315" t="s">
        <v>13023</v>
      </c>
      <c r="B315">
        <v>1943</v>
      </c>
      <c r="C315" t="s">
        <v>56</v>
      </c>
      <c r="D315" t="s">
        <v>73</v>
      </c>
      <c r="E315" t="s">
        <v>12710</v>
      </c>
      <c r="F315">
        <v>1</v>
      </c>
    </row>
    <row r="316" spans="1:6" x14ac:dyDescent="0.35">
      <c r="A316" t="s">
        <v>13024</v>
      </c>
      <c r="B316">
        <v>1943</v>
      </c>
      <c r="C316" t="s">
        <v>56</v>
      </c>
      <c r="D316" t="s">
        <v>73</v>
      </c>
      <c r="E316" t="s">
        <v>12710</v>
      </c>
      <c r="F316">
        <v>1</v>
      </c>
    </row>
    <row r="317" spans="1:6" x14ac:dyDescent="0.35">
      <c r="A317" t="s">
        <v>13025</v>
      </c>
      <c r="B317">
        <v>1943</v>
      </c>
      <c r="C317" t="s">
        <v>56</v>
      </c>
      <c r="D317" t="s">
        <v>73</v>
      </c>
      <c r="E317" t="s">
        <v>12710</v>
      </c>
      <c r="F317">
        <v>1</v>
      </c>
    </row>
    <row r="318" spans="1:6" x14ac:dyDescent="0.35">
      <c r="A318" t="s">
        <v>13026</v>
      </c>
      <c r="B318">
        <v>1943</v>
      </c>
      <c r="C318" t="s">
        <v>56</v>
      </c>
      <c r="D318" t="s">
        <v>73</v>
      </c>
      <c r="E318" t="s">
        <v>12710</v>
      </c>
      <c r="F318">
        <v>1</v>
      </c>
    </row>
    <row r="319" spans="1:6" x14ac:dyDescent="0.35">
      <c r="A319" t="s">
        <v>13027</v>
      </c>
      <c r="B319">
        <v>1943</v>
      </c>
      <c r="C319" t="s">
        <v>56</v>
      </c>
      <c r="D319" t="s">
        <v>73</v>
      </c>
      <c r="E319" t="s">
        <v>12710</v>
      </c>
      <c r="F319">
        <v>1</v>
      </c>
    </row>
    <row r="320" spans="1:6" x14ac:dyDescent="0.35">
      <c r="A320" t="s">
        <v>13028</v>
      </c>
      <c r="B320">
        <v>1943</v>
      </c>
      <c r="C320" t="s">
        <v>56</v>
      </c>
      <c r="D320" t="s">
        <v>73</v>
      </c>
      <c r="E320" t="s">
        <v>12710</v>
      </c>
      <c r="F320">
        <v>1</v>
      </c>
    </row>
    <row r="321" spans="1:6" x14ac:dyDescent="0.35">
      <c r="A321" t="s">
        <v>13029</v>
      </c>
      <c r="B321">
        <v>1943</v>
      </c>
      <c r="C321" t="s">
        <v>56</v>
      </c>
      <c r="D321" t="s">
        <v>73</v>
      </c>
      <c r="E321" t="s">
        <v>12710</v>
      </c>
      <c r="F321">
        <v>1</v>
      </c>
    </row>
    <row r="322" spans="1:6" x14ac:dyDescent="0.35">
      <c r="A322" t="s">
        <v>13030</v>
      </c>
      <c r="B322">
        <v>1943</v>
      </c>
      <c r="C322" t="s">
        <v>56</v>
      </c>
      <c r="D322" t="s">
        <v>73</v>
      </c>
      <c r="E322" t="s">
        <v>12710</v>
      </c>
      <c r="F322">
        <v>1</v>
      </c>
    </row>
    <row r="323" spans="1:6" x14ac:dyDescent="0.35">
      <c r="A323" t="s">
        <v>13031</v>
      </c>
      <c r="B323">
        <v>1943</v>
      </c>
      <c r="C323" t="s">
        <v>56</v>
      </c>
      <c r="D323" t="s">
        <v>73</v>
      </c>
      <c r="E323" t="s">
        <v>12710</v>
      </c>
      <c r="F323">
        <v>1</v>
      </c>
    </row>
    <row r="324" spans="1:6" x14ac:dyDescent="0.35">
      <c r="A324" t="s">
        <v>13032</v>
      </c>
      <c r="B324">
        <v>1943</v>
      </c>
      <c r="C324" t="s">
        <v>56</v>
      </c>
      <c r="D324" t="s">
        <v>73</v>
      </c>
      <c r="E324" t="s">
        <v>12710</v>
      </c>
      <c r="F324">
        <v>1</v>
      </c>
    </row>
    <row r="325" spans="1:6" x14ac:dyDescent="0.35">
      <c r="A325" t="s">
        <v>13033</v>
      </c>
      <c r="B325">
        <v>1943</v>
      </c>
      <c r="C325" t="s">
        <v>56</v>
      </c>
      <c r="D325" t="s">
        <v>73</v>
      </c>
      <c r="E325" t="s">
        <v>12710</v>
      </c>
      <c r="F325">
        <v>1</v>
      </c>
    </row>
    <row r="326" spans="1:6" x14ac:dyDescent="0.35">
      <c r="A326" t="s">
        <v>13034</v>
      </c>
      <c r="B326">
        <v>1943</v>
      </c>
      <c r="C326" t="s">
        <v>56</v>
      </c>
      <c r="D326" t="s">
        <v>73</v>
      </c>
      <c r="E326" t="s">
        <v>12710</v>
      </c>
      <c r="F326">
        <v>1</v>
      </c>
    </row>
    <row r="327" spans="1:6" x14ac:dyDescent="0.35">
      <c r="A327" t="s">
        <v>13035</v>
      </c>
      <c r="B327">
        <v>1943</v>
      </c>
      <c r="C327" t="s">
        <v>56</v>
      </c>
      <c r="D327" t="s">
        <v>73</v>
      </c>
      <c r="E327" t="s">
        <v>12710</v>
      </c>
      <c r="F327">
        <v>1</v>
      </c>
    </row>
    <row r="328" spans="1:6" x14ac:dyDescent="0.35">
      <c r="A328" t="s">
        <v>13036</v>
      </c>
      <c r="B328">
        <v>1943</v>
      </c>
      <c r="C328" t="s">
        <v>56</v>
      </c>
      <c r="D328" t="s">
        <v>73</v>
      </c>
      <c r="E328" t="s">
        <v>12710</v>
      </c>
      <c r="F328">
        <v>1</v>
      </c>
    </row>
    <row r="329" spans="1:6" x14ac:dyDescent="0.35">
      <c r="A329" t="s">
        <v>13037</v>
      </c>
      <c r="B329">
        <v>1943</v>
      </c>
      <c r="C329" t="s">
        <v>56</v>
      </c>
      <c r="D329" t="s">
        <v>73</v>
      </c>
      <c r="E329" t="s">
        <v>12710</v>
      </c>
      <c r="F329">
        <v>1</v>
      </c>
    </row>
    <row r="330" spans="1:6" x14ac:dyDescent="0.35">
      <c r="A330" t="s">
        <v>13038</v>
      </c>
      <c r="B330">
        <v>1943</v>
      </c>
      <c r="C330" t="s">
        <v>56</v>
      </c>
      <c r="D330" t="s">
        <v>73</v>
      </c>
      <c r="E330" t="s">
        <v>12710</v>
      </c>
      <c r="F330">
        <v>1</v>
      </c>
    </row>
    <row r="331" spans="1:6" x14ac:dyDescent="0.35">
      <c r="A331" t="s">
        <v>13039</v>
      </c>
      <c r="B331">
        <v>1943</v>
      </c>
      <c r="C331" t="s">
        <v>56</v>
      </c>
      <c r="D331" t="s">
        <v>73</v>
      </c>
      <c r="E331" t="s">
        <v>12710</v>
      </c>
      <c r="F331">
        <v>1</v>
      </c>
    </row>
    <row r="332" spans="1:6" x14ac:dyDescent="0.35">
      <c r="A332" t="s">
        <v>13040</v>
      </c>
      <c r="B332">
        <v>1943</v>
      </c>
      <c r="C332" t="s">
        <v>56</v>
      </c>
      <c r="D332" t="s">
        <v>73</v>
      </c>
      <c r="E332" t="s">
        <v>12710</v>
      </c>
      <c r="F332">
        <v>1</v>
      </c>
    </row>
    <row r="333" spans="1:6" x14ac:dyDescent="0.35">
      <c r="A333" t="s">
        <v>13041</v>
      </c>
      <c r="B333">
        <v>1943</v>
      </c>
      <c r="C333" t="s">
        <v>56</v>
      </c>
      <c r="D333" t="s">
        <v>73</v>
      </c>
      <c r="E333" t="s">
        <v>12710</v>
      </c>
      <c r="F333">
        <v>1</v>
      </c>
    </row>
    <row r="334" spans="1:6" x14ac:dyDescent="0.35">
      <c r="A334" t="s">
        <v>13042</v>
      </c>
      <c r="B334">
        <v>1943</v>
      </c>
      <c r="C334" t="s">
        <v>56</v>
      </c>
      <c r="D334" t="s">
        <v>73</v>
      </c>
      <c r="E334" t="s">
        <v>12710</v>
      </c>
      <c r="F334">
        <v>1</v>
      </c>
    </row>
    <row r="335" spans="1:6" x14ac:dyDescent="0.35">
      <c r="A335" t="s">
        <v>13043</v>
      </c>
      <c r="B335">
        <v>1943</v>
      </c>
      <c r="C335" t="s">
        <v>56</v>
      </c>
      <c r="D335" t="s">
        <v>73</v>
      </c>
      <c r="E335" t="s">
        <v>12710</v>
      </c>
      <c r="F335">
        <v>1</v>
      </c>
    </row>
    <row r="336" spans="1:6" x14ac:dyDescent="0.35">
      <c r="A336" t="s">
        <v>13044</v>
      </c>
      <c r="B336">
        <v>1943</v>
      </c>
      <c r="C336" t="s">
        <v>56</v>
      </c>
      <c r="D336" t="s">
        <v>73</v>
      </c>
      <c r="E336" t="s">
        <v>12710</v>
      </c>
      <c r="F336">
        <v>1</v>
      </c>
    </row>
    <row r="337" spans="1:6" x14ac:dyDescent="0.35">
      <c r="A337" t="s">
        <v>13045</v>
      </c>
      <c r="B337">
        <v>1943</v>
      </c>
      <c r="C337" t="s">
        <v>56</v>
      </c>
      <c r="D337" t="s">
        <v>73</v>
      </c>
      <c r="E337" t="s">
        <v>12710</v>
      </c>
      <c r="F337">
        <v>1</v>
      </c>
    </row>
    <row r="338" spans="1:6" x14ac:dyDescent="0.35">
      <c r="A338" t="s">
        <v>13046</v>
      </c>
      <c r="B338">
        <v>1943</v>
      </c>
      <c r="C338" t="s">
        <v>56</v>
      </c>
      <c r="D338" t="s">
        <v>73</v>
      </c>
      <c r="E338" t="s">
        <v>12710</v>
      </c>
      <c r="F338">
        <v>1</v>
      </c>
    </row>
    <row r="339" spans="1:6" x14ac:dyDescent="0.35">
      <c r="A339" t="s">
        <v>13047</v>
      </c>
      <c r="B339">
        <v>1943</v>
      </c>
      <c r="C339" t="s">
        <v>54</v>
      </c>
      <c r="D339" t="s">
        <v>73</v>
      </c>
      <c r="E339" t="s">
        <v>12710</v>
      </c>
      <c r="F339">
        <v>1</v>
      </c>
    </row>
    <row r="340" spans="1:6" x14ac:dyDescent="0.35">
      <c r="A340" t="s">
        <v>13048</v>
      </c>
      <c r="B340">
        <v>1943</v>
      </c>
      <c r="C340" t="s">
        <v>56</v>
      </c>
      <c r="D340" t="s">
        <v>73</v>
      </c>
      <c r="E340" t="s">
        <v>12710</v>
      </c>
      <c r="F340">
        <v>1</v>
      </c>
    </row>
    <row r="341" spans="1:6" x14ac:dyDescent="0.35">
      <c r="A341" t="s">
        <v>13049</v>
      </c>
      <c r="B341">
        <v>1943</v>
      </c>
      <c r="C341" t="s">
        <v>56</v>
      </c>
      <c r="D341" t="s">
        <v>73</v>
      </c>
      <c r="E341" t="s">
        <v>12710</v>
      </c>
      <c r="F341">
        <v>1</v>
      </c>
    </row>
    <row r="342" spans="1:6" x14ac:dyDescent="0.35">
      <c r="A342" t="s">
        <v>13050</v>
      </c>
      <c r="B342">
        <v>1943</v>
      </c>
      <c r="C342" t="s">
        <v>56</v>
      </c>
      <c r="D342" t="s">
        <v>73</v>
      </c>
      <c r="E342" t="s">
        <v>12710</v>
      </c>
      <c r="F342">
        <v>1</v>
      </c>
    </row>
    <row r="343" spans="1:6" x14ac:dyDescent="0.35">
      <c r="A343" t="s">
        <v>13051</v>
      </c>
      <c r="B343">
        <v>1943</v>
      </c>
      <c r="C343" t="s">
        <v>56</v>
      </c>
      <c r="D343" t="s">
        <v>73</v>
      </c>
      <c r="E343" t="s">
        <v>12710</v>
      </c>
      <c r="F343">
        <v>1</v>
      </c>
    </row>
    <row r="344" spans="1:6" x14ac:dyDescent="0.35">
      <c r="A344" t="s">
        <v>13052</v>
      </c>
      <c r="B344">
        <v>1943</v>
      </c>
      <c r="C344" t="s">
        <v>56</v>
      </c>
      <c r="D344" t="s">
        <v>73</v>
      </c>
      <c r="E344" t="s">
        <v>12710</v>
      </c>
      <c r="F344">
        <v>1</v>
      </c>
    </row>
    <row r="345" spans="1:6" x14ac:dyDescent="0.35">
      <c r="A345" t="s">
        <v>13053</v>
      </c>
      <c r="B345">
        <v>1943</v>
      </c>
      <c r="C345" t="s">
        <v>56</v>
      </c>
      <c r="D345" t="s">
        <v>73</v>
      </c>
      <c r="E345" t="s">
        <v>12710</v>
      </c>
      <c r="F345">
        <v>1</v>
      </c>
    </row>
    <row r="346" spans="1:6" x14ac:dyDescent="0.35">
      <c r="A346" t="s">
        <v>13054</v>
      </c>
      <c r="B346">
        <v>1943</v>
      </c>
      <c r="C346" t="s">
        <v>56</v>
      </c>
      <c r="D346" t="s">
        <v>73</v>
      </c>
      <c r="E346" t="s">
        <v>12710</v>
      </c>
      <c r="F346">
        <v>1</v>
      </c>
    </row>
    <row r="347" spans="1:6" x14ac:dyDescent="0.35">
      <c r="A347" t="s">
        <v>13055</v>
      </c>
      <c r="B347">
        <v>1943</v>
      </c>
      <c r="C347" t="s">
        <v>56</v>
      </c>
      <c r="D347" t="s">
        <v>73</v>
      </c>
      <c r="E347" t="s">
        <v>12710</v>
      </c>
      <c r="F347">
        <v>1</v>
      </c>
    </row>
    <row r="348" spans="1:6" x14ac:dyDescent="0.35">
      <c r="A348" t="s">
        <v>13056</v>
      </c>
      <c r="B348">
        <v>1943</v>
      </c>
      <c r="C348" t="s">
        <v>56</v>
      </c>
      <c r="D348" t="s">
        <v>73</v>
      </c>
      <c r="E348" t="s">
        <v>12710</v>
      </c>
      <c r="F348">
        <v>1</v>
      </c>
    </row>
    <row r="349" spans="1:6" x14ac:dyDescent="0.35">
      <c r="A349" t="s">
        <v>13057</v>
      </c>
      <c r="B349">
        <v>1943</v>
      </c>
      <c r="C349" t="s">
        <v>56</v>
      </c>
      <c r="D349" t="s">
        <v>73</v>
      </c>
      <c r="E349" t="s">
        <v>12710</v>
      </c>
      <c r="F349">
        <v>1</v>
      </c>
    </row>
    <row r="350" spans="1:6" x14ac:dyDescent="0.35">
      <c r="A350" t="s">
        <v>13058</v>
      </c>
      <c r="B350">
        <v>1943</v>
      </c>
      <c r="C350" t="s">
        <v>54</v>
      </c>
      <c r="D350" t="s">
        <v>73</v>
      </c>
      <c r="E350" t="s">
        <v>12710</v>
      </c>
      <c r="F350">
        <v>1</v>
      </c>
    </row>
    <row r="351" spans="1:6" x14ac:dyDescent="0.35">
      <c r="A351" t="s">
        <v>13059</v>
      </c>
      <c r="B351">
        <v>1943</v>
      </c>
      <c r="C351" t="s">
        <v>56</v>
      </c>
      <c r="D351" t="s">
        <v>73</v>
      </c>
      <c r="E351" t="s">
        <v>12710</v>
      </c>
      <c r="F351">
        <v>1</v>
      </c>
    </row>
    <row r="352" spans="1:6" x14ac:dyDescent="0.35">
      <c r="A352" t="s">
        <v>13060</v>
      </c>
      <c r="B352">
        <v>1943</v>
      </c>
      <c r="C352" t="s">
        <v>56</v>
      </c>
      <c r="D352" t="s">
        <v>73</v>
      </c>
      <c r="E352" t="s">
        <v>12710</v>
      </c>
      <c r="F352">
        <v>1</v>
      </c>
    </row>
    <row r="353" spans="1:6" x14ac:dyDescent="0.35">
      <c r="A353" t="s">
        <v>13061</v>
      </c>
      <c r="B353">
        <v>1943</v>
      </c>
      <c r="C353" t="s">
        <v>56</v>
      </c>
      <c r="D353" t="s">
        <v>73</v>
      </c>
      <c r="E353" t="s">
        <v>12710</v>
      </c>
      <c r="F353">
        <v>1</v>
      </c>
    </row>
    <row r="354" spans="1:6" x14ac:dyDescent="0.35">
      <c r="A354" t="s">
        <v>13062</v>
      </c>
      <c r="B354">
        <v>1943</v>
      </c>
      <c r="C354" t="s">
        <v>56</v>
      </c>
      <c r="D354" t="s">
        <v>73</v>
      </c>
      <c r="E354" t="s">
        <v>12710</v>
      </c>
      <c r="F354">
        <v>1</v>
      </c>
    </row>
    <row r="355" spans="1:6" x14ac:dyDescent="0.35">
      <c r="A355" t="s">
        <v>13063</v>
      </c>
      <c r="B355">
        <v>1943</v>
      </c>
      <c r="C355" t="s">
        <v>56</v>
      </c>
      <c r="D355" t="s">
        <v>73</v>
      </c>
      <c r="E355" t="s">
        <v>12710</v>
      </c>
      <c r="F355">
        <v>1</v>
      </c>
    </row>
    <row r="356" spans="1:6" x14ac:dyDescent="0.35">
      <c r="A356" t="s">
        <v>13064</v>
      </c>
      <c r="B356">
        <v>1943</v>
      </c>
      <c r="C356" t="s">
        <v>56</v>
      </c>
      <c r="D356" t="s">
        <v>73</v>
      </c>
      <c r="E356" t="s">
        <v>12710</v>
      </c>
      <c r="F356">
        <v>1</v>
      </c>
    </row>
    <row r="357" spans="1:6" x14ac:dyDescent="0.35">
      <c r="A357" t="s">
        <v>13065</v>
      </c>
      <c r="B357">
        <v>1943</v>
      </c>
      <c r="C357" t="s">
        <v>56</v>
      </c>
      <c r="D357" t="s">
        <v>73</v>
      </c>
      <c r="E357" t="s">
        <v>12710</v>
      </c>
      <c r="F357">
        <v>1</v>
      </c>
    </row>
    <row r="358" spans="1:6" x14ac:dyDescent="0.35">
      <c r="A358" t="s">
        <v>13066</v>
      </c>
      <c r="B358">
        <v>1943</v>
      </c>
      <c r="C358" t="s">
        <v>56</v>
      </c>
      <c r="D358" t="s">
        <v>73</v>
      </c>
      <c r="E358" t="s">
        <v>12710</v>
      </c>
      <c r="F358">
        <v>1</v>
      </c>
    </row>
    <row r="359" spans="1:6" x14ac:dyDescent="0.35">
      <c r="A359" t="s">
        <v>13067</v>
      </c>
      <c r="B359">
        <v>1943</v>
      </c>
      <c r="C359" t="s">
        <v>56</v>
      </c>
      <c r="D359" t="s">
        <v>73</v>
      </c>
      <c r="E359" t="s">
        <v>12710</v>
      </c>
      <c r="F359">
        <v>1</v>
      </c>
    </row>
    <row r="360" spans="1:6" x14ac:dyDescent="0.35">
      <c r="A360" t="s">
        <v>13068</v>
      </c>
      <c r="B360">
        <v>1943</v>
      </c>
      <c r="C360" t="s">
        <v>56</v>
      </c>
      <c r="D360" t="s">
        <v>73</v>
      </c>
      <c r="E360" t="s">
        <v>12710</v>
      </c>
      <c r="F360">
        <v>1</v>
      </c>
    </row>
    <row r="361" spans="1:6" x14ac:dyDescent="0.35">
      <c r="A361" t="s">
        <v>13069</v>
      </c>
      <c r="B361">
        <v>1943</v>
      </c>
      <c r="C361" t="s">
        <v>56</v>
      </c>
      <c r="D361" t="s">
        <v>73</v>
      </c>
      <c r="E361" t="s">
        <v>12710</v>
      </c>
      <c r="F361">
        <v>1</v>
      </c>
    </row>
    <row r="362" spans="1:6" x14ac:dyDescent="0.35">
      <c r="A362" t="s">
        <v>13070</v>
      </c>
      <c r="B362">
        <v>1943</v>
      </c>
      <c r="C362" t="s">
        <v>56</v>
      </c>
      <c r="D362" t="s">
        <v>73</v>
      </c>
      <c r="E362" t="s">
        <v>12710</v>
      </c>
      <c r="F362">
        <v>1</v>
      </c>
    </row>
    <row r="363" spans="1:6" x14ac:dyDescent="0.35">
      <c r="A363" t="s">
        <v>13071</v>
      </c>
      <c r="B363">
        <v>1943</v>
      </c>
      <c r="C363" t="s">
        <v>56</v>
      </c>
      <c r="D363" t="s">
        <v>73</v>
      </c>
      <c r="E363" t="s">
        <v>12710</v>
      </c>
      <c r="F363">
        <v>1</v>
      </c>
    </row>
    <row r="364" spans="1:6" x14ac:dyDescent="0.35">
      <c r="A364" t="s">
        <v>13072</v>
      </c>
      <c r="B364">
        <v>1943</v>
      </c>
      <c r="C364" t="s">
        <v>56</v>
      </c>
      <c r="D364" t="s">
        <v>73</v>
      </c>
      <c r="E364" t="s">
        <v>12710</v>
      </c>
      <c r="F364">
        <v>1</v>
      </c>
    </row>
    <row r="365" spans="1:6" x14ac:dyDescent="0.35">
      <c r="A365" t="s">
        <v>13073</v>
      </c>
      <c r="B365">
        <v>1943</v>
      </c>
      <c r="C365" t="s">
        <v>56</v>
      </c>
      <c r="D365" t="s">
        <v>73</v>
      </c>
      <c r="E365" t="s">
        <v>12710</v>
      </c>
      <c r="F365">
        <v>1</v>
      </c>
    </row>
    <row r="366" spans="1:6" x14ac:dyDescent="0.35">
      <c r="A366" t="s">
        <v>13074</v>
      </c>
      <c r="B366">
        <v>1943</v>
      </c>
      <c r="C366" t="s">
        <v>56</v>
      </c>
      <c r="D366" t="s">
        <v>73</v>
      </c>
      <c r="E366" t="s">
        <v>12710</v>
      </c>
      <c r="F366">
        <v>1</v>
      </c>
    </row>
    <row r="367" spans="1:6" x14ac:dyDescent="0.35">
      <c r="A367" t="s">
        <v>13075</v>
      </c>
      <c r="B367">
        <v>1943</v>
      </c>
      <c r="C367" t="s">
        <v>54</v>
      </c>
      <c r="D367" t="s">
        <v>73</v>
      </c>
      <c r="E367" t="s">
        <v>12710</v>
      </c>
      <c r="F367">
        <v>1</v>
      </c>
    </row>
    <row r="368" spans="1:6" x14ac:dyDescent="0.35">
      <c r="A368" t="s">
        <v>13076</v>
      </c>
      <c r="B368">
        <v>1943</v>
      </c>
      <c r="C368" t="s">
        <v>56</v>
      </c>
      <c r="D368" t="s">
        <v>73</v>
      </c>
      <c r="E368" t="s">
        <v>12710</v>
      </c>
      <c r="F368">
        <v>1</v>
      </c>
    </row>
    <row r="369" spans="1:6" x14ac:dyDescent="0.35">
      <c r="A369" t="s">
        <v>13077</v>
      </c>
      <c r="B369">
        <v>1943</v>
      </c>
      <c r="C369" t="s">
        <v>56</v>
      </c>
      <c r="D369" t="s">
        <v>73</v>
      </c>
      <c r="E369" t="s">
        <v>12710</v>
      </c>
      <c r="F369">
        <v>1</v>
      </c>
    </row>
    <row r="370" spans="1:6" x14ac:dyDescent="0.35">
      <c r="A370" t="s">
        <v>13078</v>
      </c>
      <c r="B370">
        <v>1943</v>
      </c>
      <c r="C370" t="s">
        <v>56</v>
      </c>
      <c r="D370" t="s">
        <v>73</v>
      </c>
      <c r="E370" t="s">
        <v>12710</v>
      </c>
      <c r="F370">
        <v>1</v>
      </c>
    </row>
    <row r="371" spans="1:6" x14ac:dyDescent="0.35">
      <c r="A371" t="s">
        <v>13079</v>
      </c>
      <c r="B371">
        <v>1943</v>
      </c>
      <c r="C371" t="s">
        <v>56</v>
      </c>
      <c r="D371" t="s">
        <v>73</v>
      </c>
      <c r="E371" t="s">
        <v>12710</v>
      </c>
      <c r="F371">
        <v>1</v>
      </c>
    </row>
    <row r="372" spans="1:6" x14ac:dyDescent="0.35">
      <c r="A372" t="s">
        <v>13080</v>
      </c>
      <c r="B372">
        <v>1943</v>
      </c>
      <c r="C372" t="s">
        <v>56</v>
      </c>
      <c r="D372" t="s">
        <v>73</v>
      </c>
      <c r="E372" t="s">
        <v>12710</v>
      </c>
      <c r="F372">
        <v>1</v>
      </c>
    </row>
    <row r="373" spans="1:6" x14ac:dyDescent="0.35">
      <c r="A373" t="s">
        <v>13081</v>
      </c>
      <c r="B373">
        <v>1943</v>
      </c>
      <c r="C373" t="s">
        <v>56</v>
      </c>
      <c r="D373" t="s">
        <v>73</v>
      </c>
      <c r="E373" t="s">
        <v>12710</v>
      </c>
      <c r="F373">
        <v>1</v>
      </c>
    </row>
    <row r="374" spans="1:6" x14ac:dyDescent="0.35">
      <c r="A374" t="s">
        <v>13082</v>
      </c>
      <c r="B374">
        <v>1943</v>
      </c>
      <c r="C374" t="s">
        <v>56</v>
      </c>
      <c r="D374" t="s">
        <v>73</v>
      </c>
      <c r="E374" t="s">
        <v>12710</v>
      </c>
      <c r="F374">
        <v>1</v>
      </c>
    </row>
    <row r="375" spans="1:6" x14ac:dyDescent="0.35">
      <c r="A375" t="s">
        <v>13083</v>
      </c>
      <c r="B375">
        <v>1943</v>
      </c>
      <c r="C375" t="s">
        <v>56</v>
      </c>
      <c r="D375" t="s">
        <v>73</v>
      </c>
      <c r="E375" t="s">
        <v>12710</v>
      </c>
      <c r="F375">
        <v>1</v>
      </c>
    </row>
    <row r="376" spans="1:6" x14ac:dyDescent="0.35">
      <c r="A376" t="s">
        <v>13084</v>
      </c>
      <c r="B376">
        <v>1943</v>
      </c>
      <c r="C376" t="s">
        <v>56</v>
      </c>
      <c r="D376" t="s">
        <v>73</v>
      </c>
      <c r="E376" t="s">
        <v>12710</v>
      </c>
      <c r="F376">
        <v>1</v>
      </c>
    </row>
    <row r="377" spans="1:6" x14ac:dyDescent="0.35">
      <c r="A377" t="s">
        <v>13085</v>
      </c>
      <c r="B377">
        <v>1943</v>
      </c>
      <c r="C377" t="s">
        <v>56</v>
      </c>
      <c r="D377" t="s">
        <v>73</v>
      </c>
      <c r="E377" t="s">
        <v>12710</v>
      </c>
      <c r="F377">
        <v>1</v>
      </c>
    </row>
    <row r="378" spans="1:6" x14ac:dyDescent="0.35">
      <c r="A378" t="s">
        <v>13086</v>
      </c>
      <c r="B378">
        <v>1943</v>
      </c>
      <c r="C378" t="s">
        <v>56</v>
      </c>
      <c r="D378" t="s">
        <v>73</v>
      </c>
      <c r="E378" t="s">
        <v>12710</v>
      </c>
      <c r="F378">
        <v>1</v>
      </c>
    </row>
    <row r="379" spans="1:6" x14ac:dyDescent="0.35">
      <c r="A379" t="s">
        <v>13087</v>
      </c>
      <c r="B379">
        <v>1943</v>
      </c>
      <c r="C379" t="s">
        <v>56</v>
      </c>
      <c r="D379" t="s">
        <v>73</v>
      </c>
      <c r="E379" t="s">
        <v>12710</v>
      </c>
      <c r="F379">
        <v>1</v>
      </c>
    </row>
    <row r="380" spans="1:6" x14ac:dyDescent="0.35">
      <c r="A380" t="s">
        <v>13088</v>
      </c>
      <c r="B380">
        <v>1943</v>
      </c>
      <c r="C380" t="s">
        <v>56</v>
      </c>
      <c r="D380" t="s">
        <v>73</v>
      </c>
      <c r="E380" t="s">
        <v>12710</v>
      </c>
      <c r="F380">
        <v>1</v>
      </c>
    </row>
    <row r="381" spans="1:6" x14ac:dyDescent="0.35">
      <c r="A381" t="s">
        <v>13089</v>
      </c>
      <c r="B381">
        <v>1943</v>
      </c>
      <c r="C381" t="s">
        <v>56</v>
      </c>
      <c r="D381" t="s">
        <v>73</v>
      </c>
      <c r="E381" t="s">
        <v>12710</v>
      </c>
      <c r="F381">
        <v>1</v>
      </c>
    </row>
    <row r="382" spans="1:6" x14ac:dyDescent="0.35">
      <c r="A382" t="s">
        <v>13090</v>
      </c>
      <c r="B382">
        <v>1943</v>
      </c>
      <c r="C382" t="s">
        <v>56</v>
      </c>
      <c r="D382" t="s">
        <v>73</v>
      </c>
      <c r="E382" t="s">
        <v>12710</v>
      </c>
      <c r="F382">
        <v>1</v>
      </c>
    </row>
    <row r="383" spans="1:6" x14ac:dyDescent="0.35">
      <c r="A383" t="s">
        <v>13091</v>
      </c>
      <c r="B383">
        <v>1943</v>
      </c>
      <c r="C383" t="s">
        <v>56</v>
      </c>
      <c r="D383" t="s">
        <v>73</v>
      </c>
      <c r="E383" t="s">
        <v>12710</v>
      </c>
      <c r="F383">
        <v>1</v>
      </c>
    </row>
    <row r="384" spans="1:6" x14ac:dyDescent="0.35">
      <c r="A384" t="s">
        <v>13092</v>
      </c>
      <c r="B384">
        <v>1943</v>
      </c>
      <c r="C384" t="s">
        <v>56</v>
      </c>
      <c r="D384" t="s">
        <v>73</v>
      </c>
      <c r="E384" t="s">
        <v>12710</v>
      </c>
      <c r="F384">
        <v>1</v>
      </c>
    </row>
    <row r="385" spans="1:6" x14ac:dyDescent="0.35">
      <c r="A385" t="s">
        <v>13093</v>
      </c>
      <c r="B385">
        <v>1943</v>
      </c>
      <c r="C385" t="s">
        <v>56</v>
      </c>
      <c r="D385" t="s">
        <v>73</v>
      </c>
      <c r="E385" t="s">
        <v>12710</v>
      </c>
      <c r="F385">
        <v>1</v>
      </c>
    </row>
    <row r="386" spans="1:6" x14ac:dyDescent="0.35">
      <c r="A386" t="s">
        <v>13094</v>
      </c>
      <c r="B386">
        <v>1943</v>
      </c>
      <c r="C386" t="s">
        <v>56</v>
      </c>
      <c r="D386" t="s">
        <v>73</v>
      </c>
      <c r="E386" t="s">
        <v>12710</v>
      </c>
      <c r="F386">
        <v>1</v>
      </c>
    </row>
    <row r="387" spans="1:6" x14ac:dyDescent="0.35">
      <c r="A387" t="s">
        <v>13095</v>
      </c>
      <c r="B387">
        <v>1943</v>
      </c>
      <c r="C387" t="s">
        <v>56</v>
      </c>
      <c r="D387" t="s">
        <v>73</v>
      </c>
      <c r="E387" t="s">
        <v>12710</v>
      </c>
      <c r="F387">
        <v>1</v>
      </c>
    </row>
    <row r="388" spans="1:6" x14ac:dyDescent="0.35">
      <c r="A388" t="s">
        <v>13096</v>
      </c>
      <c r="B388">
        <v>1943</v>
      </c>
      <c r="C388" t="s">
        <v>56</v>
      </c>
      <c r="D388" t="s">
        <v>73</v>
      </c>
      <c r="E388" t="s">
        <v>12710</v>
      </c>
      <c r="F388">
        <v>1</v>
      </c>
    </row>
    <row r="389" spans="1:6" x14ac:dyDescent="0.35">
      <c r="A389" t="s">
        <v>13097</v>
      </c>
      <c r="B389">
        <v>1943</v>
      </c>
      <c r="C389" t="s">
        <v>56</v>
      </c>
      <c r="D389" t="s">
        <v>73</v>
      </c>
      <c r="E389" t="s">
        <v>12710</v>
      </c>
      <c r="F389">
        <v>1</v>
      </c>
    </row>
    <row r="390" spans="1:6" x14ac:dyDescent="0.35">
      <c r="A390" t="s">
        <v>13098</v>
      </c>
      <c r="B390">
        <v>1943</v>
      </c>
      <c r="C390" t="s">
        <v>56</v>
      </c>
      <c r="D390" t="s">
        <v>73</v>
      </c>
      <c r="E390" t="s">
        <v>12710</v>
      </c>
      <c r="F390">
        <v>1</v>
      </c>
    </row>
    <row r="391" spans="1:6" x14ac:dyDescent="0.35">
      <c r="A391" t="s">
        <v>13099</v>
      </c>
      <c r="B391">
        <v>1943</v>
      </c>
      <c r="C391" t="s">
        <v>56</v>
      </c>
      <c r="D391" t="s">
        <v>73</v>
      </c>
      <c r="E391" t="s">
        <v>12710</v>
      </c>
      <c r="F391">
        <v>1</v>
      </c>
    </row>
    <row r="392" spans="1:6" x14ac:dyDescent="0.35">
      <c r="A392" t="s">
        <v>13100</v>
      </c>
      <c r="B392">
        <v>1943</v>
      </c>
      <c r="C392" t="s">
        <v>56</v>
      </c>
      <c r="D392" t="s">
        <v>73</v>
      </c>
      <c r="E392" t="s">
        <v>12710</v>
      </c>
      <c r="F392">
        <v>1</v>
      </c>
    </row>
    <row r="393" spans="1:6" x14ac:dyDescent="0.35">
      <c r="A393" t="s">
        <v>13101</v>
      </c>
      <c r="B393">
        <v>1943</v>
      </c>
      <c r="C393" t="s">
        <v>56</v>
      </c>
      <c r="D393" t="s">
        <v>73</v>
      </c>
      <c r="E393" t="s">
        <v>12710</v>
      </c>
      <c r="F393">
        <v>1</v>
      </c>
    </row>
    <row r="394" spans="1:6" x14ac:dyDescent="0.35">
      <c r="A394" t="s">
        <v>13102</v>
      </c>
      <c r="B394">
        <v>1943</v>
      </c>
      <c r="C394" t="s">
        <v>56</v>
      </c>
      <c r="D394" t="s">
        <v>73</v>
      </c>
      <c r="E394" t="s">
        <v>12710</v>
      </c>
      <c r="F394">
        <v>1</v>
      </c>
    </row>
    <row r="395" spans="1:6" x14ac:dyDescent="0.35">
      <c r="A395" t="s">
        <v>13103</v>
      </c>
      <c r="B395">
        <v>1943</v>
      </c>
      <c r="C395" t="s">
        <v>56</v>
      </c>
      <c r="D395" t="s">
        <v>73</v>
      </c>
      <c r="E395" t="s">
        <v>12710</v>
      </c>
      <c r="F395">
        <v>1</v>
      </c>
    </row>
    <row r="396" spans="1:6" x14ac:dyDescent="0.35">
      <c r="A396" t="s">
        <v>13104</v>
      </c>
      <c r="B396">
        <v>1943</v>
      </c>
      <c r="C396" t="s">
        <v>54</v>
      </c>
      <c r="D396" t="s">
        <v>73</v>
      </c>
      <c r="E396" t="s">
        <v>12710</v>
      </c>
      <c r="F396">
        <v>1</v>
      </c>
    </row>
    <row r="397" spans="1:6" x14ac:dyDescent="0.35">
      <c r="A397" t="s">
        <v>13105</v>
      </c>
      <c r="B397">
        <v>1943</v>
      </c>
      <c r="C397" t="s">
        <v>54</v>
      </c>
      <c r="D397" t="s">
        <v>73</v>
      </c>
      <c r="E397" t="s">
        <v>12710</v>
      </c>
      <c r="F397">
        <v>1</v>
      </c>
    </row>
    <row r="398" spans="1:6" x14ac:dyDescent="0.35">
      <c r="A398" t="s">
        <v>13106</v>
      </c>
      <c r="B398">
        <v>1943</v>
      </c>
      <c r="C398" t="s">
        <v>54</v>
      </c>
      <c r="D398" t="s">
        <v>73</v>
      </c>
      <c r="E398" t="s">
        <v>12710</v>
      </c>
      <c r="F398">
        <v>1</v>
      </c>
    </row>
    <row r="399" spans="1:6" x14ac:dyDescent="0.35">
      <c r="A399" t="s">
        <v>13107</v>
      </c>
      <c r="B399">
        <v>1943</v>
      </c>
      <c r="C399" t="s">
        <v>54</v>
      </c>
      <c r="D399" t="s">
        <v>73</v>
      </c>
      <c r="E399" t="s">
        <v>12710</v>
      </c>
      <c r="F399">
        <v>1</v>
      </c>
    </row>
    <row r="400" spans="1:6" x14ac:dyDescent="0.35">
      <c r="A400" t="s">
        <v>13108</v>
      </c>
      <c r="B400">
        <v>1943</v>
      </c>
      <c r="C400" t="s">
        <v>54</v>
      </c>
      <c r="D400" t="s">
        <v>73</v>
      </c>
      <c r="E400" t="s">
        <v>12710</v>
      </c>
      <c r="F400">
        <v>1</v>
      </c>
    </row>
    <row r="401" spans="1:6" x14ac:dyDescent="0.35">
      <c r="A401" t="s">
        <v>13109</v>
      </c>
      <c r="B401">
        <v>1943</v>
      </c>
      <c r="C401" t="s">
        <v>54</v>
      </c>
      <c r="D401" t="s">
        <v>73</v>
      </c>
      <c r="E401" t="s">
        <v>12710</v>
      </c>
      <c r="F401">
        <v>1</v>
      </c>
    </row>
    <row r="402" spans="1:6" x14ac:dyDescent="0.35">
      <c r="A402" t="s">
        <v>13110</v>
      </c>
      <c r="B402">
        <v>1943</v>
      </c>
      <c r="C402" t="s">
        <v>54</v>
      </c>
      <c r="D402" t="s">
        <v>73</v>
      </c>
      <c r="E402" t="s">
        <v>12710</v>
      </c>
      <c r="F402">
        <v>1</v>
      </c>
    </row>
    <row r="403" spans="1:6" x14ac:dyDescent="0.35">
      <c r="A403" t="s">
        <v>13111</v>
      </c>
      <c r="B403">
        <v>1943</v>
      </c>
      <c r="C403" t="s">
        <v>54</v>
      </c>
      <c r="D403" t="s">
        <v>73</v>
      </c>
      <c r="E403" t="s">
        <v>12710</v>
      </c>
      <c r="F403">
        <v>1</v>
      </c>
    </row>
    <row r="404" spans="1:6" x14ac:dyDescent="0.35">
      <c r="A404" t="s">
        <v>13112</v>
      </c>
      <c r="B404">
        <v>1943</v>
      </c>
      <c r="C404" t="s">
        <v>54</v>
      </c>
      <c r="D404" t="s">
        <v>73</v>
      </c>
      <c r="E404" t="s">
        <v>12710</v>
      </c>
      <c r="F404">
        <v>1</v>
      </c>
    </row>
    <row r="405" spans="1:6" x14ac:dyDescent="0.35">
      <c r="A405" t="s">
        <v>13113</v>
      </c>
      <c r="B405">
        <v>1943</v>
      </c>
      <c r="C405" t="s">
        <v>54</v>
      </c>
      <c r="D405" t="s">
        <v>73</v>
      </c>
      <c r="E405" t="s">
        <v>12710</v>
      </c>
      <c r="F405">
        <v>1</v>
      </c>
    </row>
    <row r="406" spans="1:6" x14ac:dyDescent="0.35">
      <c r="A406" t="s">
        <v>13114</v>
      </c>
      <c r="B406">
        <v>1943</v>
      </c>
      <c r="C406" t="s">
        <v>54</v>
      </c>
      <c r="D406" t="s">
        <v>73</v>
      </c>
      <c r="E406" t="s">
        <v>12710</v>
      </c>
      <c r="F406">
        <v>1</v>
      </c>
    </row>
    <row r="407" spans="1:6" x14ac:dyDescent="0.35">
      <c r="A407" t="s">
        <v>13115</v>
      </c>
      <c r="B407">
        <v>1943</v>
      </c>
      <c r="C407" t="s">
        <v>54</v>
      </c>
      <c r="D407" t="s">
        <v>73</v>
      </c>
      <c r="E407" t="s">
        <v>12710</v>
      </c>
      <c r="F407">
        <v>1</v>
      </c>
    </row>
    <row r="408" spans="1:6" x14ac:dyDescent="0.35">
      <c r="A408" t="s">
        <v>13116</v>
      </c>
      <c r="B408">
        <v>1944</v>
      </c>
      <c r="C408" t="s">
        <v>56</v>
      </c>
      <c r="D408" t="s">
        <v>73</v>
      </c>
      <c r="E408" t="s">
        <v>12710</v>
      </c>
      <c r="F408">
        <v>1</v>
      </c>
    </row>
    <row r="409" spans="1:6" x14ac:dyDescent="0.35">
      <c r="A409" t="s">
        <v>13117</v>
      </c>
      <c r="B409">
        <v>1944</v>
      </c>
      <c r="C409" t="s">
        <v>56</v>
      </c>
      <c r="D409" t="s">
        <v>73</v>
      </c>
      <c r="E409" t="s">
        <v>12710</v>
      </c>
      <c r="F409">
        <v>1</v>
      </c>
    </row>
    <row r="410" spans="1:6" x14ac:dyDescent="0.35">
      <c r="A410" t="s">
        <v>13118</v>
      </c>
      <c r="B410">
        <v>1944</v>
      </c>
      <c r="C410" t="s">
        <v>56</v>
      </c>
      <c r="D410" t="s">
        <v>73</v>
      </c>
      <c r="E410" t="s">
        <v>12710</v>
      </c>
      <c r="F410">
        <v>1</v>
      </c>
    </row>
    <row r="411" spans="1:6" x14ac:dyDescent="0.35">
      <c r="A411" t="s">
        <v>13119</v>
      </c>
      <c r="B411">
        <v>1944</v>
      </c>
      <c r="C411" t="s">
        <v>56</v>
      </c>
      <c r="D411" t="s">
        <v>73</v>
      </c>
      <c r="E411" t="s">
        <v>12710</v>
      </c>
      <c r="F411">
        <v>1</v>
      </c>
    </row>
    <row r="412" spans="1:6" x14ac:dyDescent="0.35">
      <c r="A412" t="s">
        <v>13120</v>
      </c>
      <c r="B412">
        <v>1944</v>
      </c>
      <c r="C412" t="s">
        <v>56</v>
      </c>
      <c r="D412" t="s">
        <v>73</v>
      </c>
      <c r="E412" t="s">
        <v>12710</v>
      </c>
      <c r="F412">
        <v>1</v>
      </c>
    </row>
    <row r="413" spans="1:6" x14ac:dyDescent="0.35">
      <c r="A413" t="s">
        <v>13121</v>
      </c>
      <c r="B413">
        <v>1944</v>
      </c>
      <c r="C413" t="s">
        <v>56</v>
      </c>
      <c r="D413" t="s">
        <v>73</v>
      </c>
      <c r="E413" t="s">
        <v>12710</v>
      </c>
      <c r="F413">
        <v>1</v>
      </c>
    </row>
    <row r="414" spans="1:6" x14ac:dyDescent="0.35">
      <c r="A414" t="s">
        <v>13122</v>
      </c>
      <c r="B414">
        <v>1944</v>
      </c>
      <c r="C414" t="s">
        <v>54</v>
      </c>
      <c r="D414" t="s">
        <v>73</v>
      </c>
      <c r="E414" t="s">
        <v>12710</v>
      </c>
      <c r="F414">
        <v>1</v>
      </c>
    </row>
    <row r="415" spans="1:6" x14ac:dyDescent="0.35">
      <c r="A415" t="s">
        <v>13123</v>
      </c>
      <c r="B415">
        <v>1944</v>
      </c>
      <c r="C415" t="s">
        <v>55</v>
      </c>
      <c r="D415" t="s">
        <v>73</v>
      </c>
      <c r="E415" t="s">
        <v>12710</v>
      </c>
      <c r="F415">
        <v>1</v>
      </c>
    </row>
    <row r="416" spans="1:6" x14ac:dyDescent="0.35">
      <c r="A416" t="s">
        <v>13124</v>
      </c>
      <c r="B416">
        <v>1944</v>
      </c>
      <c r="C416" t="s">
        <v>55</v>
      </c>
      <c r="D416" t="s">
        <v>73</v>
      </c>
      <c r="E416" t="s">
        <v>12710</v>
      </c>
      <c r="F416">
        <v>1</v>
      </c>
    </row>
    <row r="417" spans="1:6" x14ac:dyDescent="0.35">
      <c r="A417" t="s">
        <v>13125</v>
      </c>
      <c r="B417">
        <v>1944</v>
      </c>
      <c r="C417" t="s">
        <v>54</v>
      </c>
      <c r="D417" t="s">
        <v>73</v>
      </c>
      <c r="E417" t="s">
        <v>12710</v>
      </c>
      <c r="F417">
        <v>1</v>
      </c>
    </row>
    <row r="418" spans="1:6" x14ac:dyDescent="0.35">
      <c r="A418" t="s">
        <v>13126</v>
      </c>
      <c r="B418">
        <v>1944</v>
      </c>
      <c r="C418" t="s">
        <v>56</v>
      </c>
      <c r="D418" t="s">
        <v>73</v>
      </c>
      <c r="E418" t="s">
        <v>12710</v>
      </c>
      <c r="F418">
        <v>1</v>
      </c>
    </row>
    <row r="419" spans="1:6" x14ac:dyDescent="0.35">
      <c r="A419" t="s">
        <v>13127</v>
      </c>
      <c r="B419">
        <v>1944</v>
      </c>
      <c r="C419" t="s">
        <v>56</v>
      </c>
      <c r="D419" t="s">
        <v>73</v>
      </c>
      <c r="E419" t="s">
        <v>12710</v>
      </c>
      <c r="F419">
        <v>1</v>
      </c>
    </row>
    <row r="420" spans="1:6" x14ac:dyDescent="0.35">
      <c r="A420" t="s">
        <v>13128</v>
      </c>
      <c r="B420">
        <v>1944</v>
      </c>
      <c r="C420" t="s">
        <v>56</v>
      </c>
      <c r="D420" t="s">
        <v>73</v>
      </c>
      <c r="E420" t="s">
        <v>12710</v>
      </c>
      <c r="F420">
        <v>1</v>
      </c>
    </row>
    <row r="421" spans="1:6" x14ac:dyDescent="0.35">
      <c r="A421" t="s">
        <v>13129</v>
      </c>
      <c r="B421">
        <v>1944</v>
      </c>
      <c r="C421" t="s">
        <v>56</v>
      </c>
      <c r="D421" t="s">
        <v>73</v>
      </c>
      <c r="E421" t="s">
        <v>12710</v>
      </c>
      <c r="F421">
        <v>1</v>
      </c>
    </row>
    <row r="422" spans="1:6" x14ac:dyDescent="0.35">
      <c r="A422" t="s">
        <v>13130</v>
      </c>
      <c r="B422">
        <v>1944</v>
      </c>
      <c r="C422" t="s">
        <v>56</v>
      </c>
      <c r="D422" t="s">
        <v>73</v>
      </c>
      <c r="E422" t="s">
        <v>12710</v>
      </c>
      <c r="F422">
        <v>1</v>
      </c>
    </row>
    <row r="423" spans="1:6" x14ac:dyDescent="0.35">
      <c r="A423" t="s">
        <v>13131</v>
      </c>
      <c r="B423">
        <v>1944</v>
      </c>
      <c r="C423" t="s">
        <v>56</v>
      </c>
      <c r="D423" t="s">
        <v>73</v>
      </c>
      <c r="E423" t="s">
        <v>12710</v>
      </c>
      <c r="F423">
        <v>1</v>
      </c>
    </row>
    <row r="424" spans="1:6" x14ac:dyDescent="0.35">
      <c r="A424" t="s">
        <v>13132</v>
      </c>
      <c r="B424">
        <v>1944</v>
      </c>
      <c r="C424" t="s">
        <v>56</v>
      </c>
      <c r="D424" t="s">
        <v>73</v>
      </c>
      <c r="E424" t="s">
        <v>12710</v>
      </c>
      <c r="F424">
        <v>1</v>
      </c>
    </row>
    <row r="425" spans="1:6" x14ac:dyDescent="0.35">
      <c r="A425" t="s">
        <v>13133</v>
      </c>
      <c r="B425">
        <v>1944</v>
      </c>
      <c r="C425" t="s">
        <v>56</v>
      </c>
      <c r="D425" t="s">
        <v>73</v>
      </c>
      <c r="E425" t="s">
        <v>12710</v>
      </c>
      <c r="F425">
        <v>1</v>
      </c>
    </row>
    <row r="426" spans="1:6" x14ac:dyDescent="0.35">
      <c r="A426" t="s">
        <v>13134</v>
      </c>
      <c r="B426">
        <v>1944</v>
      </c>
      <c r="C426" t="s">
        <v>56</v>
      </c>
      <c r="D426" t="s">
        <v>73</v>
      </c>
      <c r="E426" t="s">
        <v>12710</v>
      </c>
      <c r="F426">
        <v>1</v>
      </c>
    </row>
    <row r="427" spans="1:6" x14ac:dyDescent="0.35">
      <c r="A427" t="s">
        <v>13135</v>
      </c>
      <c r="B427">
        <v>1944</v>
      </c>
      <c r="C427" t="s">
        <v>56</v>
      </c>
      <c r="D427" t="s">
        <v>73</v>
      </c>
      <c r="E427" t="s">
        <v>12710</v>
      </c>
      <c r="F427">
        <v>1</v>
      </c>
    </row>
    <row r="428" spans="1:6" x14ac:dyDescent="0.35">
      <c r="A428" t="s">
        <v>13136</v>
      </c>
      <c r="B428">
        <v>1944</v>
      </c>
      <c r="C428" t="s">
        <v>56</v>
      </c>
      <c r="D428" t="s">
        <v>73</v>
      </c>
      <c r="E428" t="s">
        <v>12710</v>
      </c>
      <c r="F428">
        <v>1</v>
      </c>
    </row>
    <row r="429" spans="1:6" x14ac:dyDescent="0.35">
      <c r="A429" t="s">
        <v>13137</v>
      </c>
      <c r="B429">
        <v>1944</v>
      </c>
      <c r="C429" t="s">
        <v>56</v>
      </c>
      <c r="D429" t="s">
        <v>73</v>
      </c>
      <c r="E429" t="s">
        <v>12710</v>
      </c>
      <c r="F429">
        <v>1</v>
      </c>
    </row>
    <row r="430" spans="1:6" x14ac:dyDescent="0.35">
      <c r="A430" t="s">
        <v>13138</v>
      </c>
      <c r="B430">
        <v>1944</v>
      </c>
      <c r="C430" t="s">
        <v>56</v>
      </c>
      <c r="D430" t="s">
        <v>73</v>
      </c>
      <c r="E430" t="s">
        <v>12710</v>
      </c>
      <c r="F430">
        <v>1</v>
      </c>
    </row>
    <row r="431" spans="1:6" x14ac:dyDescent="0.35">
      <c r="A431" t="s">
        <v>13139</v>
      </c>
      <c r="B431">
        <v>1944</v>
      </c>
      <c r="C431" t="s">
        <v>56</v>
      </c>
      <c r="D431" t="s">
        <v>73</v>
      </c>
      <c r="E431" t="s">
        <v>12710</v>
      </c>
      <c r="F431">
        <v>1</v>
      </c>
    </row>
    <row r="432" spans="1:6" x14ac:dyDescent="0.35">
      <c r="A432" t="s">
        <v>13140</v>
      </c>
      <c r="B432">
        <v>1944</v>
      </c>
      <c r="C432" t="s">
        <v>56</v>
      </c>
      <c r="D432" t="s">
        <v>73</v>
      </c>
      <c r="E432" t="s">
        <v>12710</v>
      </c>
      <c r="F432">
        <v>1</v>
      </c>
    </row>
    <row r="433" spans="1:6" x14ac:dyDescent="0.35">
      <c r="A433" t="s">
        <v>13141</v>
      </c>
      <c r="B433">
        <v>1944</v>
      </c>
      <c r="C433" t="s">
        <v>56</v>
      </c>
      <c r="D433" t="s">
        <v>73</v>
      </c>
      <c r="E433" t="s">
        <v>12710</v>
      </c>
      <c r="F433">
        <v>1</v>
      </c>
    </row>
    <row r="434" spans="1:6" x14ac:dyDescent="0.35">
      <c r="A434" t="s">
        <v>13142</v>
      </c>
      <c r="B434">
        <v>1944</v>
      </c>
      <c r="C434" t="s">
        <v>56</v>
      </c>
      <c r="D434" t="s">
        <v>73</v>
      </c>
      <c r="E434" t="s">
        <v>12710</v>
      </c>
      <c r="F434">
        <v>1</v>
      </c>
    </row>
    <row r="435" spans="1:6" x14ac:dyDescent="0.35">
      <c r="A435" t="s">
        <v>13143</v>
      </c>
      <c r="B435">
        <v>1944</v>
      </c>
      <c r="C435" t="s">
        <v>56</v>
      </c>
      <c r="D435" t="s">
        <v>73</v>
      </c>
      <c r="E435" t="s">
        <v>12710</v>
      </c>
      <c r="F435">
        <v>1</v>
      </c>
    </row>
    <row r="436" spans="1:6" x14ac:dyDescent="0.35">
      <c r="A436" t="s">
        <v>13144</v>
      </c>
      <c r="B436">
        <v>1944</v>
      </c>
      <c r="C436" t="s">
        <v>54</v>
      </c>
      <c r="D436" t="s">
        <v>73</v>
      </c>
      <c r="E436" t="s">
        <v>12710</v>
      </c>
      <c r="F436">
        <v>1</v>
      </c>
    </row>
    <row r="437" spans="1:6" x14ac:dyDescent="0.35">
      <c r="A437" t="s">
        <v>13145</v>
      </c>
      <c r="B437">
        <v>1944</v>
      </c>
      <c r="C437" t="s">
        <v>54</v>
      </c>
      <c r="D437" t="s">
        <v>73</v>
      </c>
      <c r="E437" t="s">
        <v>12710</v>
      </c>
      <c r="F437">
        <v>1</v>
      </c>
    </row>
    <row r="438" spans="1:6" x14ac:dyDescent="0.35">
      <c r="A438" t="s">
        <v>13146</v>
      </c>
      <c r="B438">
        <v>1944</v>
      </c>
      <c r="C438" t="s">
        <v>56</v>
      </c>
      <c r="D438" t="s">
        <v>73</v>
      </c>
      <c r="E438" t="s">
        <v>12710</v>
      </c>
      <c r="F438">
        <v>1</v>
      </c>
    </row>
    <row r="439" spans="1:6" x14ac:dyDescent="0.35">
      <c r="A439" t="s">
        <v>13147</v>
      </c>
      <c r="B439">
        <v>1944</v>
      </c>
      <c r="C439" t="s">
        <v>56</v>
      </c>
      <c r="D439" t="s">
        <v>73</v>
      </c>
      <c r="E439" t="s">
        <v>12710</v>
      </c>
      <c r="F439">
        <v>1</v>
      </c>
    </row>
    <row r="440" spans="1:6" x14ac:dyDescent="0.35">
      <c r="A440" t="s">
        <v>13148</v>
      </c>
      <c r="B440">
        <v>1944</v>
      </c>
      <c r="C440" t="s">
        <v>56</v>
      </c>
      <c r="D440" t="s">
        <v>73</v>
      </c>
      <c r="E440" t="s">
        <v>12710</v>
      </c>
      <c r="F440">
        <v>1</v>
      </c>
    </row>
    <row r="441" spans="1:6" x14ac:dyDescent="0.35">
      <c r="A441" t="s">
        <v>13149</v>
      </c>
      <c r="B441">
        <v>1944</v>
      </c>
      <c r="C441" t="s">
        <v>56</v>
      </c>
      <c r="D441" t="s">
        <v>73</v>
      </c>
      <c r="E441" t="s">
        <v>12710</v>
      </c>
      <c r="F441">
        <v>1</v>
      </c>
    </row>
    <row r="442" spans="1:6" x14ac:dyDescent="0.35">
      <c r="A442" t="s">
        <v>13150</v>
      </c>
      <c r="B442">
        <v>1944</v>
      </c>
      <c r="C442" t="s">
        <v>56</v>
      </c>
      <c r="D442" t="s">
        <v>73</v>
      </c>
      <c r="E442" t="s">
        <v>12710</v>
      </c>
      <c r="F442">
        <v>1</v>
      </c>
    </row>
    <row r="443" spans="1:6" x14ac:dyDescent="0.35">
      <c r="A443" t="s">
        <v>13151</v>
      </c>
      <c r="B443">
        <v>1944</v>
      </c>
      <c r="C443" t="s">
        <v>56</v>
      </c>
      <c r="D443" t="s">
        <v>73</v>
      </c>
      <c r="E443" t="s">
        <v>12710</v>
      </c>
      <c r="F443">
        <v>1</v>
      </c>
    </row>
    <row r="444" spans="1:6" x14ac:dyDescent="0.35">
      <c r="A444" t="s">
        <v>13152</v>
      </c>
      <c r="B444">
        <v>1944</v>
      </c>
      <c r="C444" t="s">
        <v>56</v>
      </c>
      <c r="D444" t="s">
        <v>73</v>
      </c>
      <c r="E444" t="s">
        <v>12710</v>
      </c>
      <c r="F444">
        <v>1</v>
      </c>
    </row>
    <row r="445" spans="1:6" x14ac:dyDescent="0.35">
      <c r="A445" t="s">
        <v>13153</v>
      </c>
      <c r="B445">
        <v>1944</v>
      </c>
      <c r="C445" t="s">
        <v>56</v>
      </c>
      <c r="D445" t="s">
        <v>73</v>
      </c>
      <c r="E445" t="s">
        <v>12710</v>
      </c>
      <c r="F445">
        <v>1</v>
      </c>
    </row>
    <row r="446" spans="1:6" x14ac:dyDescent="0.35">
      <c r="A446" t="s">
        <v>13154</v>
      </c>
      <c r="B446">
        <v>1944</v>
      </c>
      <c r="C446" t="s">
        <v>56</v>
      </c>
      <c r="D446" t="s">
        <v>73</v>
      </c>
      <c r="E446" t="s">
        <v>12710</v>
      </c>
      <c r="F446">
        <v>1</v>
      </c>
    </row>
    <row r="447" spans="1:6" x14ac:dyDescent="0.35">
      <c r="A447" t="s">
        <v>13155</v>
      </c>
      <c r="B447">
        <v>1944</v>
      </c>
      <c r="C447" t="s">
        <v>56</v>
      </c>
      <c r="D447" t="s">
        <v>73</v>
      </c>
      <c r="E447" t="s">
        <v>12710</v>
      </c>
      <c r="F447">
        <v>1</v>
      </c>
    </row>
    <row r="448" spans="1:6" x14ac:dyDescent="0.35">
      <c r="A448" t="s">
        <v>13156</v>
      </c>
      <c r="B448">
        <v>1944</v>
      </c>
      <c r="C448" t="s">
        <v>54</v>
      </c>
      <c r="D448" t="s">
        <v>73</v>
      </c>
      <c r="E448" t="s">
        <v>12710</v>
      </c>
      <c r="F448">
        <v>1</v>
      </c>
    </row>
    <row r="449" spans="1:6" x14ac:dyDescent="0.35">
      <c r="A449" t="s">
        <v>13157</v>
      </c>
      <c r="B449">
        <v>1944</v>
      </c>
      <c r="C449" t="s">
        <v>54</v>
      </c>
      <c r="D449" t="s">
        <v>73</v>
      </c>
      <c r="E449" t="s">
        <v>12710</v>
      </c>
      <c r="F449">
        <v>1</v>
      </c>
    </row>
    <row r="450" spans="1:6" x14ac:dyDescent="0.35">
      <c r="A450" t="s">
        <v>13158</v>
      </c>
      <c r="B450">
        <v>1944</v>
      </c>
      <c r="C450" t="s">
        <v>54</v>
      </c>
      <c r="D450" t="s">
        <v>73</v>
      </c>
      <c r="E450" t="s">
        <v>12710</v>
      </c>
      <c r="F450">
        <v>1</v>
      </c>
    </row>
    <row r="451" spans="1:6" x14ac:dyDescent="0.35">
      <c r="A451" t="s">
        <v>13159</v>
      </c>
      <c r="B451">
        <v>1944</v>
      </c>
      <c r="C451" t="s">
        <v>54</v>
      </c>
      <c r="D451" t="s">
        <v>73</v>
      </c>
      <c r="E451" t="s">
        <v>12710</v>
      </c>
      <c r="F451">
        <v>1</v>
      </c>
    </row>
    <row r="452" spans="1:6" x14ac:dyDescent="0.35">
      <c r="A452" t="s">
        <v>13160</v>
      </c>
      <c r="B452">
        <v>1944</v>
      </c>
      <c r="C452" t="s">
        <v>54</v>
      </c>
      <c r="D452" t="s">
        <v>73</v>
      </c>
      <c r="E452" t="s">
        <v>12710</v>
      </c>
      <c r="F452">
        <v>1</v>
      </c>
    </row>
    <row r="453" spans="1:6" x14ac:dyDescent="0.35">
      <c r="A453" t="s">
        <v>13161</v>
      </c>
      <c r="B453">
        <v>1944</v>
      </c>
      <c r="C453" t="s">
        <v>55</v>
      </c>
      <c r="D453" t="s">
        <v>73</v>
      </c>
      <c r="E453" t="s">
        <v>12710</v>
      </c>
      <c r="F453">
        <v>1</v>
      </c>
    </row>
    <row r="454" spans="1:6" x14ac:dyDescent="0.35">
      <c r="A454" t="s">
        <v>13162</v>
      </c>
      <c r="B454">
        <v>1944</v>
      </c>
      <c r="C454" t="s">
        <v>56</v>
      </c>
      <c r="D454" t="s">
        <v>73</v>
      </c>
      <c r="E454" t="s">
        <v>12710</v>
      </c>
      <c r="F454">
        <v>1</v>
      </c>
    </row>
    <row r="455" spans="1:6" x14ac:dyDescent="0.35">
      <c r="A455" t="s">
        <v>13163</v>
      </c>
      <c r="B455">
        <v>1944</v>
      </c>
      <c r="C455" t="s">
        <v>54</v>
      </c>
      <c r="D455" t="s">
        <v>73</v>
      </c>
      <c r="E455" t="s">
        <v>12710</v>
      </c>
      <c r="F455">
        <v>1</v>
      </c>
    </row>
    <row r="456" spans="1:6" x14ac:dyDescent="0.35">
      <c r="A456" t="s">
        <v>13164</v>
      </c>
      <c r="B456">
        <v>1944</v>
      </c>
      <c r="C456" t="s">
        <v>54</v>
      </c>
      <c r="D456" t="s">
        <v>73</v>
      </c>
      <c r="E456" t="s">
        <v>12710</v>
      </c>
      <c r="F456">
        <v>1</v>
      </c>
    </row>
    <row r="457" spans="1:6" x14ac:dyDescent="0.35">
      <c r="A457" t="s">
        <v>13165</v>
      </c>
      <c r="B457">
        <v>1944</v>
      </c>
      <c r="C457" t="s">
        <v>54</v>
      </c>
      <c r="D457" t="s">
        <v>73</v>
      </c>
      <c r="E457" t="s">
        <v>12710</v>
      </c>
      <c r="F457">
        <v>1</v>
      </c>
    </row>
    <row r="458" spans="1:6" x14ac:dyDescent="0.35">
      <c r="A458" t="s">
        <v>13166</v>
      </c>
      <c r="B458">
        <v>1945</v>
      </c>
      <c r="C458" t="s">
        <v>54</v>
      </c>
      <c r="D458" t="s">
        <v>73</v>
      </c>
      <c r="E458" t="s">
        <v>12710</v>
      </c>
      <c r="F458">
        <v>1</v>
      </c>
    </row>
    <row r="459" spans="1:6" x14ac:dyDescent="0.35">
      <c r="A459" t="s">
        <v>13167</v>
      </c>
      <c r="B459">
        <v>1945</v>
      </c>
      <c r="C459" t="s">
        <v>54</v>
      </c>
      <c r="D459" t="s">
        <v>73</v>
      </c>
      <c r="E459" t="s">
        <v>12710</v>
      </c>
      <c r="F459">
        <v>1</v>
      </c>
    </row>
    <row r="460" spans="1:6" x14ac:dyDescent="0.35">
      <c r="A460" t="s">
        <v>13168</v>
      </c>
      <c r="B460">
        <v>1945</v>
      </c>
      <c r="C460" t="s">
        <v>54</v>
      </c>
      <c r="D460" t="s">
        <v>73</v>
      </c>
      <c r="E460" t="s">
        <v>12710</v>
      </c>
      <c r="F460">
        <v>1</v>
      </c>
    </row>
    <row r="461" spans="1:6" x14ac:dyDescent="0.35">
      <c r="A461" t="s">
        <v>13169</v>
      </c>
      <c r="B461">
        <v>1945</v>
      </c>
      <c r="C461" t="s">
        <v>54</v>
      </c>
      <c r="D461" t="s">
        <v>73</v>
      </c>
      <c r="E461" t="s">
        <v>12710</v>
      </c>
      <c r="F461">
        <v>1</v>
      </c>
    </row>
    <row r="462" spans="1:6" x14ac:dyDescent="0.35">
      <c r="A462" t="s">
        <v>13170</v>
      </c>
      <c r="B462">
        <v>1945</v>
      </c>
      <c r="C462" t="s">
        <v>54</v>
      </c>
      <c r="D462" t="s">
        <v>73</v>
      </c>
      <c r="E462" t="s">
        <v>12710</v>
      </c>
      <c r="F462">
        <v>1</v>
      </c>
    </row>
    <row r="463" spans="1:6" x14ac:dyDescent="0.35">
      <c r="A463" t="s">
        <v>13171</v>
      </c>
      <c r="B463">
        <v>1945</v>
      </c>
      <c r="C463" t="s">
        <v>54</v>
      </c>
      <c r="D463" t="s">
        <v>73</v>
      </c>
      <c r="E463" t="s">
        <v>12710</v>
      </c>
      <c r="F463">
        <v>1</v>
      </c>
    </row>
    <row r="464" spans="1:6" x14ac:dyDescent="0.35">
      <c r="A464" t="s">
        <v>13172</v>
      </c>
      <c r="B464">
        <v>1945</v>
      </c>
      <c r="C464" t="s">
        <v>54</v>
      </c>
      <c r="D464" t="s">
        <v>73</v>
      </c>
      <c r="E464" t="s">
        <v>12710</v>
      </c>
      <c r="F464">
        <v>1</v>
      </c>
    </row>
    <row r="465" spans="1:6" x14ac:dyDescent="0.35">
      <c r="A465" t="s">
        <v>13173</v>
      </c>
      <c r="B465">
        <v>1945</v>
      </c>
      <c r="C465" t="s">
        <v>54</v>
      </c>
      <c r="D465" t="s">
        <v>73</v>
      </c>
      <c r="E465" t="s">
        <v>12710</v>
      </c>
      <c r="F465">
        <v>1</v>
      </c>
    </row>
    <row r="466" spans="1:6" x14ac:dyDescent="0.35">
      <c r="A466" t="s">
        <v>13174</v>
      </c>
      <c r="B466">
        <v>1945</v>
      </c>
      <c r="C466" t="s">
        <v>54</v>
      </c>
      <c r="D466" t="s">
        <v>73</v>
      </c>
      <c r="E466" t="s">
        <v>12710</v>
      </c>
      <c r="F466">
        <v>1</v>
      </c>
    </row>
    <row r="467" spans="1:6" x14ac:dyDescent="0.35">
      <c r="A467" t="s">
        <v>13175</v>
      </c>
      <c r="B467">
        <v>1945</v>
      </c>
      <c r="C467" t="s">
        <v>54</v>
      </c>
      <c r="D467" t="s">
        <v>73</v>
      </c>
      <c r="E467" t="s">
        <v>12710</v>
      </c>
      <c r="F467">
        <v>1</v>
      </c>
    </row>
    <row r="468" spans="1:6" x14ac:dyDescent="0.35">
      <c r="A468" t="s">
        <v>13176</v>
      </c>
      <c r="B468">
        <v>1945</v>
      </c>
      <c r="C468" t="s">
        <v>54</v>
      </c>
      <c r="D468" t="s">
        <v>73</v>
      </c>
      <c r="E468" t="s">
        <v>12710</v>
      </c>
      <c r="F468">
        <v>1</v>
      </c>
    </row>
    <row r="469" spans="1:6" x14ac:dyDescent="0.35">
      <c r="A469" t="s">
        <v>13177</v>
      </c>
      <c r="B469">
        <v>1945</v>
      </c>
      <c r="C469" t="s">
        <v>54</v>
      </c>
      <c r="D469" t="s">
        <v>73</v>
      </c>
      <c r="E469" t="s">
        <v>12710</v>
      </c>
      <c r="F469">
        <v>1</v>
      </c>
    </row>
    <row r="470" spans="1:6" x14ac:dyDescent="0.35">
      <c r="A470" t="s">
        <v>13178</v>
      </c>
      <c r="B470">
        <v>1945</v>
      </c>
      <c r="C470" t="s">
        <v>54</v>
      </c>
      <c r="D470" t="s">
        <v>73</v>
      </c>
      <c r="E470" t="s">
        <v>12710</v>
      </c>
      <c r="F470">
        <v>1</v>
      </c>
    </row>
    <row r="471" spans="1:6" x14ac:dyDescent="0.35">
      <c r="A471" t="s">
        <v>13179</v>
      </c>
      <c r="B471">
        <v>1945</v>
      </c>
      <c r="C471" t="s">
        <v>54</v>
      </c>
      <c r="D471" t="s">
        <v>73</v>
      </c>
      <c r="E471" t="s">
        <v>12710</v>
      </c>
      <c r="F471">
        <v>1</v>
      </c>
    </row>
    <row r="472" spans="1:6" x14ac:dyDescent="0.35">
      <c r="A472" t="s">
        <v>13180</v>
      </c>
      <c r="B472">
        <v>1945</v>
      </c>
      <c r="C472" t="s">
        <v>54</v>
      </c>
      <c r="D472" t="s">
        <v>73</v>
      </c>
      <c r="E472" t="s">
        <v>12710</v>
      </c>
      <c r="F472">
        <v>1</v>
      </c>
    </row>
    <row r="473" spans="1:6" x14ac:dyDescent="0.35">
      <c r="A473" t="s">
        <v>13181</v>
      </c>
      <c r="B473">
        <v>1945</v>
      </c>
      <c r="C473" t="s">
        <v>54</v>
      </c>
      <c r="D473" t="s">
        <v>73</v>
      </c>
      <c r="E473" t="s">
        <v>12710</v>
      </c>
      <c r="F473">
        <v>1</v>
      </c>
    </row>
    <row r="474" spans="1:6" x14ac:dyDescent="0.35">
      <c r="A474" t="s">
        <v>13182</v>
      </c>
      <c r="B474">
        <v>1945</v>
      </c>
      <c r="C474" t="s">
        <v>55</v>
      </c>
      <c r="D474" t="s">
        <v>73</v>
      </c>
      <c r="E474" t="s">
        <v>12710</v>
      </c>
      <c r="F474">
        <v>1</v>
      </c>
    </row>
    <row r="475" spans="1:6" x14ac:dyDescent="0.35">
      <c r="A475" t="s">
        <v>13183</v>
      </c>
      <c r="B475">
        <v>1946</v>
      </c>
      <c r="C475" t="s">
        <v>56</v>
      </c>
      <c r="D475" t="s">
        <v>73</v>
      </c>
      <c r="E475" t="s">
        <v>12710</v>
      </c>
      <c r="F475">
        <v>1</v>
      </c>
    </row>
    <row r="476" spans="1:6" x14ac:dyDescent="0.35">
      <c r="A476" t="s">
        <v>13184</v>
      </c>
      <c r="B476">
        <v>1946</v>
      </c>
      <c r="C476" t="s">
        <v>55</v>
      </c>
      <c r="D476" t="s">
        <v>73</v>
      </c>
      <c r="E476" t="s">
        <v>12710</v>
      </c>
      <c r="F476">
        <v>1</v>
      </c>
    </row>
    <row r="477" spans="1:6" x14ac:dyDescent="0.35">
      <c r="A477" t="s">
        <v>13185</v>
      </c>
      <c r="B477">
        <v>1946</v>
      </c>
      <c r="C477" t="s">
        <v>54</v>
      </c>
      <c r="D477" t="s">
        <v>73</v>
      </c>
      <c r="E477" t="s">
        <v>12710</v>
      </c>
      <c r="F477">
        <v>1</v>
      </c>
    </row>
    <row r="478" spans="1:6" x14ac:dyDescent="0.35">
      <c r="A478" t="s">
        <v>13186</v>
      </c>
      <c r="B478">
        <v>1946</v>
      </c>
      <c r="C478" t="s">
        <v>56</v>
      </c>
      <c r="D478" t="s">
        <v>73</v>
      </c>
      <c r="E478" t="s">
        <v>12710</v>
      </c>
      <c r="F478">
        <v>1</v>
      </c>
    </row>
    <row r="479" spans="1:6" x14ac:dyDescent="0.35">
      <c r="A479" t="s">
        <v>13187</v>
      </c>
      <c r="B479">
        <v>1946</v>
      </c>
      <c r="C479" t="s">
        <v>56</v>
      </c>
      <c r="D479" t="s">
        <v>73</v>
      </c>
      <c r="E479" t="s">
        <v>12710</v>
      </c>
      <c r="F479">
        <v>1</v>
      </c>
    </row>
    <row r="480" spans="1:6" x14ac:dyDescent="0.35">
      <c r="A480" t="s">
        <v>13188</v>
      </c>
      <c r="B480">
        <v>1946</v>
      </c>
      <c r="C480" t="s">
        <v>56</v>
      </c>
      <c r="D480" t="s">
        <v>73</v>
      </c>
      <c r="E480" t="s">
        <v>12710</v>
      </c>
      <c r="F480">
        <v>1</v>
      </c>
    </row>
    <row r="481" spans="1:6" x14ac:dyDescent="0.35">
      <c r="A481" t="s">
        <v>13189</v>
      </c>
      <c r="B481">
        <v>1946</v>
      </c>
      <c r="C481" t="s">
        <v>56</v>
      </c>
      <c r="D481" t="s">
        <v>73</v>
      </c>
      <c r="E481" t="s">
        <v>12710</v>
      </c>
      <c r="F481">
        <v>1</v>
      </c>
    </row>
    <row r="482" spans="1:6" x14ac:dyDescent="0.35">
      <c r="A482" t="s">
        <v>13190</v>
      </c>
      <c r="B482">
        <v>1946</v>
      </c>
      <c r="C482" t="s">
        <v>56</v>
      </c>
      <c r="D482" t="s">
        <v>73</v>
      </c>
      <c r="E482" t="s">
        <v>12710</v>
      </c>
      <c r="F482">
        <v>1</v>
      </c>
    </row>
    <row r="483" spans="1:6" x14ac:dyDescent="0.35">
      <c r="A483" t="s">
        <v>13191</v>
      </c>
      <c r="B483">
        <v>1947</v>
      </c>
      <c r="C483" t="s">
        <v>54</v>
      </c>
      <c r="D483" t="s">
        <v>73</v>
      </c>
      <c r="E483" t="s">
        <v>12710</v>
      </c>
      <c r="F483">
        <v>1</v>
      </c>
    </row>
    <row r="484" spans="1:6" x14ac:dyDescent="0.35">
      <c r="A484" t="s">
        <v>13192</v>
      </c>
      <c r="B484">
        <v>1947</v>
      </c>
      <c r="C484" t="s">
        <v>54</v>
      </c>
      <c r="D484" t="s">
        <v>73</v>
      </c>
      <c r="E484" t="s">
        <v>12710</v>
      </c>
      <c r="F484">
        <v>1</v>
      </c>
    </row>
    <row r="485" spans="1:6" x14ac:dyDescent="0.35">
      <c r="A485" t="s">
        <v>13193</v>
      </c>
      <c r="B485">
        <v>1947</v>
      </c>
      <c r="C485" t="s">
        <v>56</v>
      </c>
      <c r="D485" t="s">
        <v>73</v>
      </c>
      <c r="E485" t="s">
        <v>12710</v>
      </c>
      <c r="F485">
        <v>1</v>
      </c>
    </row>
    <row r="486" spans="1:6" x14ac:dyDescent="0.35">
      <c r="A486" t="s">
        <v>13194</v>
      </c>
      <c r="B486">
        <v>1947</v>
      </c>
      <c r="C486" t="s">
        <v>55</v>
      </c>
      <c r="D486" t="s">
        <v>73</v>
      </c>
      <c r="E486" t="s">
        <v>12710</v>
      </c>
      <c r="F486">
        <v>1</v>
      </c>
    </row>
    <row r="487" spans="1:6" x14ac:dyDescent="0.35">
      <c r="A487" t="s">
        <v>13195</v>
      </c>
      <c r="B487">
        <v>1947</v>
      </c>
      <c r="C487" t="s">
        <v>56</v>
      </c>
      <c r="D487" t="s">
        <v>73</v>
      </c>
      <c r="E487" t="s">
        <v>12710</v>
      </c>
      <c r="F487">
        <v>1</v>
      </c>
    </row>
    <row r="488" spans="1:6" x14ac:dyDescent="0.35">
      <c r="A488" t="s">
        <v>13196</v>
      </c>
      <c r="B488">
        <v>1947</v>
      </c>
      <c r="C488" t="s">
        <v>56</v>
      </c>
      <c r="D488" t="s">
        <v>73</v>
      </c>
      <c r="E488" t="s">
        <v>12710</v>
      </c>
      <c r="F488">
        <v>1</v>
      </c>
    </row>
    <row r="489" spans="1:6" x14ac:dyDescent="0.35">
      <c r="A489" t="s">
        <v>13197</v>
      </c>
      <c r="B489">
        <v>1947</v>
      </c>
      <c r="C489" t="s">
        <v>56</v>
      </c>
      <c r="D489" t="s">
        <v>73</v>
      </c>
      <c r="E489" t="s">
        <v>12710</v>
      </c>
      <c r="F489">
        <v>1</v>
      </c>
    </row>
    <row r="490" spans="1:6" x14ac:dyDescent="0.35">
      <c r="A490" t="s">
        <v>13198</v>
      </c>
      <c r="B490">
        <v>1947</v>
      </c>
      <c r="C490" t="s">
        <v>54</v>
      </c>
      <c r="D490" t="s">
        <v>73</v>
      </c>
      <c r="E490" t="s">
        <v>12710</v>
      </c>
      <c r="F490">
        <v>1</v>
      </c>
    </row>
    <row r="491" spans="1:6" x14ac:dyDescent="0.35">
      <c r="A491" t="s">
        <v>13199</v>
      </c>
      <c r="B491">
        <v>1947</v>
      </c>
      <c r="C491" t="s">
        <v>56</v>
      </c>
      <c r="D491" t="s">
        <v>73</v>
      </c>
      <c r="E491" t="s">
        <v>12710</v>
      </c>
      <c r="F491">
        <v>1</v>
      </c>
    </row>
    <row r="492" spans="1:6" x14ac:dyDescent="0.35">
      <c r="A492" t="s">
        <v>13200</v>
      </c>
      <c r="B492">
        <v>1947</v>
      </c>
      <c r="C492" t="s">
        <v>56</v>
      </c>
      <c r="D492" t="s">
        <v>73</v>
      </c>
      <c r="E492" t="s">
        <v>12710</v>
      </c>
      <c r="F492">
        <v>1</v>
      </c>
    </row>
    <row r="493" spans="1:6" x14ac:dyDescent="0.35">
      <c r="A493" t="s">
        <v>13201</v>
      </c>
      <c r="B493">
        <v>1947</v>
      </c>
      <c r="C493" t="s">
        <v>56</v>
      </c>
      <c r="D493" t="s">
        <v>73</v>
      </c>
      <c r="E493" t="s">
        <v>12710</v>
      </c>
      <c r="F493">
        <v>1</v>
      </c>
    </row>
    <row r="494" spans="1:6" x14ac:dyDescent="0.35">
      <c r="A494" t="s">
        <v>13202</v>
      </c>
      <c r="B494">
        <v>1947</v>
      </c>
      <c r="C494" t="s">
        <v>54</v>
      </c>
      <c r="D494" t="s">
        <v>73</v>
      </c>
      <c r="E494" t="s">
        <v>12710</v>
      </c>
      <c r="F494">
        <v>1</v>
      </c>
    </row>
    <row r="495" spans="1:6" x14ac:dyDescent="0.35">
      <c r="A495" t="s">
        <v>13203</v>
      </c>
      <c r="B495">
        <v>1947</v>
      </c>
      <c r="C495" t="s">
        <v>55</v>
      </c>
      <c r="D495" t="s">
        <v>73</v>
      </c>
      <c r="E495" t="s">
        <v>12710</v>
      </c>
      <c r="F495">
        <v>1</v>
      </c>
    </row>
    <row r="496" spans="1:6" x14ac:dyDescent="0.35">
      <c r="A496" t="s">
        <v>13204</v>
      </c>
      <c r="B496">
        <v>1947</v>
      </c>
      <c r="C496" t="s">
        <v>54</v>
      </c>
      <c r="D496" t="s">
        <v>73</v>
      </c>
      <c r="E496" t="s">
        <v>12710</v>
      </c>
      <c r="F496">
        <v>1</v>
      </c>
    </row>
    <row r="497" spans="1:6" x14ac:dyDescent="0.35">
      <c r="A497" t="s">
        <v>13205</v>
      </c>
      <c r="B497">
        <v>1947</v>
      </c>
      <c r="C497" t="s">
        <v>54</v>
      </c>
      <c r="D497" t="s">
        <v>73</v>
      </c>
      <c r="E497" t="s">
        <v>12710</v>
      </c>
      <c r="F497">
        <v>1</v>
      </c>
    </row>
    <row r="498" spans="1:6" x14ac:dyDescent="0.35">
      <c r="A498" t="s">
        <v>13206</v>
      </c>
      <c r="B498">
        <v>1947</v>
      </c>
      <c r="C498" t="s">
        <v>54</v>
      </c>
      <c r="D498" t="s">
        <v>73</v>
      </c>
      <c r="E498" t="s">
        <v>12710</v>
      </c>
      <c r="F498">
        <v>1</v>
      </c>
    </row>
    <row r="499" spans="1:6" x14ac:dyDescent="0.35">
      <c r="A499" t="s">
        <v>13207</v>
      </c>
      <c r="B499">
        <v>1948</v>
      </c>
      <c r="C499" t="s">
        <v>56</v>
      </c>
      <c r="D499" t="s">
        <v>73</v>
      </c>
      <c r="E499" t="s">
        <v>12710</v>
      </c>
      <c r="F499">
        <v>1</v>
      </c>
    </row>
    <row r="500" spans="1:6" x14ac:dyDescent="0.35">
      <c r="A500" t="s">
        <v>13208</v>
      </c>
      <c r="B500">
        <v>1948</v>
      </c>
      <c r="C500" t="s">
        <v>55</v>
      </c>
      <c r="D500" t="s">
        <v>73</v>
      </c>
      <c r="E500" t="s">
        <v>12710</v>
      </c>
      <c r="F500">
        <v>1</v>
      </c>
    </row>
    <row r="501" spans="1:6" x14ac:dyDescent="0.35">
      <c r="A501" t="s">
        <v>13209</v>
      </c>
      <c r="B501">
        <v>1948</v>
      </c>
      <c r="C501" t="s">
        <v>54</v>
      </c>
      <c r="D501" t="s">
        <v>73</v>
      </c>
      <c r="E501" t="s">
        <v>12710</v>
      </c>
      <c r="F501">
        <v>1</v>
      </c>
    </row>
    <row r="502" spans="1:6" x14ac:dyDescent="0.35">
      <c r="A502" t="s">
        <v>13210</v>
      </c>
      <c r="B502">
        <v>1948</v>
      </c>
      <c r="C502" t="s">
        <v>56</v>
      </c>
      <c r="D502" t="s">
        <v>73</v>
      </c>
      <c r="E502" t="s">
        <v>12710</v>
      </c>
      <c r="F502">
        <v>1</v>
      </c>
    </row>
    <row r="503" spans="1:6" x14ac:dyDescent="0.35">
      <c r="A503" t="s">
        <v>13211</v>
      </c>
      <c r="B503">
        <v>1948</v>
      </c>
      <c r="C503" t="s">
        <v>56</v>
      </c>
      <c r="D503" t="s">
        <v>73</v>
      </c>
      <c r="E503" t="s">
        <v>12710</v>
      </c>
      <c r="F503">
        <v>1</v>
      </c>
    </row>
    <row r="504" spans="1:6" x14ac:dyDescent="0.35">
      <c r="A504" t="s">
        <v>13212</v>
      </c>
      <c r="B504">
        <v>1948</v>
      </c>
      <c r="C504" t="s">
        <v>56</v>
      </c>
      <c r="D504" t="s">
        <v>73</v>
      </c>
      <c r="E504" t="s">
        <v>12710</v>
      </c>
      <c r="F504">
        <v>1</v>
      </c>
    </row>
    <row r="505" spans="1:6" x14ac:dyDescent="0.35">
      <c r="A505" t="s">
        <v>13213</v>
      </c>
      <c r="B505">
        <v>1948</v>
      </c>
      <c r="C505" t="s">
        <v>56</v>
      </c>
      <c r="D505" t="s">
        <v>73</v>
      </c>
      <c r="E505" t="s">
        <v>12710</v>
      </c>
      <c r="F505">
        <v>1</v>
      </c>
    </row>
    <row r="506" spans="1:6" x14ac:dyDescent="0.35">
      <c r="A506" t="s">
        <v>13214</v>
      </c>
      <c r="B506">
        <v>1948</v>
      </c>
      <c r="C506" t="s">
        <v>54</v>
      </c>
      <c r="D506" t="s">
        <v>73</v>
      </c>
      <c r="E506" t="s">
        <v>12710</v>
      </c>
      <c r="F506">
        <v>1</v>
      </c>
    </row>
    <row r="507" spans="1:6" x14ac:dyDescent="0.35">
      <c r="A507" t="s">
        <v>13215</v>
      </c>
      <c r="B507">
        <v>1948</v>
      </c>
      <c r="C507" t="s">
        <v>56</v>
      </c>
      <c r="D507" t="s">
        <v>73</v>
      </c>
      <c r="E507" t="s">
        <v>12710</v>
      </c>
      <c r="F507">
        <v>1</v>
      </c>
    </row>
    <row r="508" spans="1:6" x14ac:dyDescent="0.35">
      <c r="A508" t="s">
        <v>13216</v>
      </c>
      <c r="B508">
        <v>1948</v>
      </c>
      <c r="C508" t="s">
        <v>54</v>
      </c>
      <c r="D508" t="s">
        <v>73</v>
      </c>
      <c r="E508" t="s">
        <v>12710</v>
      </c>
      <c r="F508">
        <v>1</v>
      </c>
    </row>
    <row r="509" spans="1:6" x14ac:dyDescent="0.35">
      <c r="A509" t="s">
        <v>13217</v>
      </c>
      <c r="B509">
        <v>1948</v>
      </c>
      <c r="C509" t="s">
        <v>56</v>
      </c>
      <c r="D509" t="s">
        <v>73</v>
      </c>
      <c r="E509" t="s">
        <v>12710</v>
      </c>
      <c r="F509">
        <v>1</v>
      </c>
    </row>
    <row r="510" spans="1:6" x14ac:dyDescent="0.35">
      <c r="A510" t="s">
        <v>13218</v>
      </c>
      <c r="B510">
        <v>1948</v>
      </c>
      <c r="C510" t="s">
        <v>54</v>
      </c>
      <c r="D510" t="s">
        <v>73</v>
      </c>
      <c r="E510" t="s">
        <v>12710</v>
      </c>
      <c r="F510">
        <v>1</v>
      </c>
    </row>
    <row r="511" spans="1:6" x14ac:dyDescent="0.35">
      <c r="A511" t="s">
        <v>13219</v>
      </c>
      <c r="B511">
        <v>1948</v>
      </c>
      <c r="C511" t="s">
        <v>54</v>
      </c>
      <c r="D511" t="s">
        <v>73</v>
      </c>
      <c r="E511" t="s">
        <v>12710</v>
      </c>
      <c r="F511">
        <v>1</v>
      </c>
    </row>
    <row r="512" spans="1:6" x14ac:dyDescent="0.35">
      <c r="A512" t="s">
        <v>13220</v>
      </c>
      <c r="B512">
        <v>1948</v>
      </c>
      <c r="C512" t="s">
        <v>54</v>
      </c>
      <c r="D512" t="s">
        <v>73</v>
      </c>
      <c r="E512" t="s">
        <v>12710</v>
      </c>
      <c r="F512">
        <v>1</v>
      </c>
    </row>
    <row r="513" spans="1:6" x14ac:dyDescent="0.35">
      <c r="A513" t="s">
        <v>13221</v>
      </c>
      <c r="B513">
        <v>1948</v>
      </c>
      <c r="C513" t="s">
        <v>54</v>
      </c>
      <c r="D513" t="s">
        <v>73</v>
      </c>
      <c r="E513" t="s">
        <v>12710</v>
      </c>
      <c r="F513">
        <v>1</v>
      </c>
    </row>
    <row r="514" spans="1:6" x14ac:dyDescent="0.35">
      <c r="A514" t="s">
        <v>13222</v>
      </c>
      <c r="B514">
        <v>1948</v>
      </c>
      <c r="C514" t="s">
        <v>54</v>
      </c>
      <c r="D514" t="s">
        <v>73</v>
      </c>
      <c r="E514" t="s">
        <v>12710</v>
      </c>
      <c r="F514">
        <v>1</v>
      </c>
    </row>
    <row r="515" spans="1:6" x14ac:dyDescent="0.35">
      <c r="A515" t="s">
        <v>13223</v>
      </c>
      <c r="B515">
        <v>1948</v>
      </c>
      <c r="C515" t="s">
        <v>54</v>
      </c>
      <c r="D515" t="s">
        <v>73</v>
      </c>
      <c r="E515" t="s">
        <v>12710</v>
      </c>
      <c r="F515">
        <v>1</v>
      </c>
    </row>
    <row r="516" spans="1:6" x14ac:dyDescent="0.35">
      <c r="A516" t="s">
        <v>13224</v>
      </c>
      <c r="B516">
        <v>1948</v>
      </c>
      <c r="C516" t="s">
        <v>54</v>
      </c>
      <c r="D516" t="s">
        <v>73</v>
      </c>
      <c r="E516" t="s">
        <v>12710</v>
      </c>
      <c r="F516">
        <v>1</v>
      </c>
    </row>
    <row r="517" spans="1:6" x14ac:dyDescent="0.35">
      <c r="A517" t="s">
        <v>13225</v>
      </c>
      <c r="B517">
        <v>1948</v>
      </c>
      <c r="C517" t="s">
        <v>54</v>
      </c>
      <c r="D517" t="s">
        <v>73</v>
      </c>
      <c r="E517" t="s">
        <v>12710</v>
      </c>
      <c r="F517">
        <v>1</v>
      </c>
    </row>
    <row r="518" spans="1:6" x14ac:dyDescent="0.35">
      <c r="A518" t="s">
        <v>13226</v>
      </c>
      <c r="B518">
        <v>1949</v>
      </c>
      <c r="C518" t="s">
        <v>56</v>
      </c>
      <c r="D518" t="s">
        <v>73</v>
      </c>
      <c r="E518" t="s">
        <v>12710</v>
      </c>
      <c r="F518">
        <v>1</v>
      </c>
    </row>
    <row r="519" spans="1:6" x14ac:dyDescent="0.35">
      <c r="A519" t="s">
        <v>13227</v>
      </c>
      <c r="B519">
        <v>1949</v>
      </c>
      <c r="C519" t="s">
        <v>55</v>
      </c>
      <c r="D519" t="s">
        <v>73</v>
      </c>
      <c r="E519" t="s">
        <v>12710</v>
      </c>
      <c r="F519">
        <v>1</v>
      </c>
    </row>
    <row r="520" spans="1:6" x14ac:dyDescent="0.35">
      <c r="A520" t="s">
        <v>13228</v>
      </c>
      <c r="B520">
        <v>1949</v>
      </c>
      <c r="C520" t="s">
        <v>54</v>
      </c>
      <c r="D520" t="s">
        <v>73</v>
      </c>
      <c r="E520" t="s">
        <v>12710</v>
      </c>
      <c r="F520">
        <v>1</v>
      </c>
    </row>
    <row r="521" spans="1:6" x14ac:dyDescent="0.35">
      <c r="A521" t="s">
        <v>13229</v>
      </c>
      <c r="B521">
        <v>1949</v>
      </c>
      <c r="C521" t="s">
        <v>56</v>
      </c>
      <c r="D521" t="s">
        <v>73</v>
      </c>
      <c r="E521" t="s">
        <v>12710</v>
      </c>
      <c r="F521">
        <v>1</v>
      </c>
    </row>
    <row r="522" spans="1:6" x14ac:dyDescent="0.35">
      <c r="A522" t="s">
        <v>13230</v>
      </c>
      <c r="B522">
        <v>1949</v>
      </c>
      <c r="C522" t="s">
        <v>56</v>
      </c>
      <c r="D522" t="s">
        <v>73</v>
      </c>
      <c r="E522" t="s">
        <v>12710</v>
      </c>
      <c r="F522">
        <v>1</v>
      </c>
    </row>
    <row r="523" spans="1:6" x14ac:dyDescent="0.35">
      <c r="A523" t="s">
        <v>13231</v>
      </c>
      <c r="B523">
        <v>1949</v>
      </c>
      <c r="C523" t="s">
        <v>56</v>
      </c>
      <c r="D523" t="s">
        <v>73</v>
      </c>
      <c r="E523" t="s">
        <v>12710</v>
      </c>
      <c r="F523">
        <v>1</v>
      </c>
    </row>
    <row r="524" spans="1:6" x14ac:dyDescent="0.35">
      <c r="A524" t="s">
        <v>13232</v>
      </c>
      <c r="B524">
        <v>1949</v>
      </c>
      <c r="C524" t="s">
        <v>56</v>
      </c>
      <c r="D524" t="s">
        <v>73</v>
      </c>
      <c r="E524" t="s">
        <v>12710</v>
      </c>
      <c r="F524">
        <v>1</v>
      </c>
    </row>
    <row r="525" spans="1:6" x14ac:dyDescent="0.35">
      <c r="A525" t="s">
        <v>13233</v>
      </c>
      <c r="B525">
        <v>1949</v>
      </c>
      <c r="C525" t="s">
        <v>56</v>
      </c>
      <c r="D525" t="s">
        <v>73</v>
      </c>
      <c r="E525" t="s">
        <v>12710</v>
      </c>
      <c r="F525">
        <v>1</v>
      </c>
    </row>
    <row r="526" spans="1:6" x14ac:dyDescent="0.35">
      <c r="A526" t="s">
        <v>13234</v>
      </c>
      <c r="B526">
        <v>1949</v>
      </c>
      <c r="C526" t="s">
        <v>56</v>
      </c>
      <c r="D526" t="s">
        <v>73</v>
      </c>
      <c r="E526" t="s">
        <v>12710</v>
      </c>
      <c r="F526">
        <v>1</v>
      </c>
    </row>
    <row r="527" spans="1:6" x14ac:dyDescent="0.35">
      <c r="A527" t="s">
        <v>13235</v>
      </c>
      <c r="B527">
        <v>1949</v>
      </c>
      <c r="C527" t="s">
        <v>54</v>
      </c>
      <c r="D527" t="s">
        <v>73</v>
      </c>
      <c r="E527" t="s">
        <v>12710</v>
      </c>
      <c r="F527">
        <v>1</v>
      </c>
    </row>
    <row r="528" spans="1:6" x14ac:dyDescent="0.35">
      <c r="A528" t="s">
        <v>13236</v>
      </c>
      <c r="B528">
        <v>1950</v>
      </c>
      <c r="C528" t="s">
        <v>55</v>
      </c>
      <c r="D528" t="s">
        <v>73</v>
      </c>
      <c r="E528" t="s">
        <v>12710</v>
      </c>
      <c r="F528">
        <v>1</v>
      </c>
    </row>
    <row r="529" spans="1:6" x14ac:dyDescent="0.35">
      <c r="A529" t="s">
        <v>13237</v>
      </c>
      <c r="B529">
        <v>1950</v>
      </c>
      <c r="C529" t="s">
        <v>56</v>
      </c>
      <c r="D529" t="s">
        <v>73</v>
      </c>
      <c r="E529" t="s">
        <v>12710</v>
      </c>
      <c r="F529">
        <v>1</v>
      </c>
    </row>
    <row r="530" spans="1:6" x14ac:dyDescent="0.35">
      <c r="A530" t="s">
        <v>13238</v>
      </c>
      <c r="B530">
        <v>1951</v>
      </c>
      <c r="C530" t="s">
        <v>56</v>
      </c>
      <c r="D530" t="s">
        <v>73</v>
      </c>
      <c r="E530" t="s">
        <v>12710</v>
      </c>
      <c r="F530">
        <v>1</v>
      </c>
    </row>
    <row r="531" spans="1:6" x14ac:dyDescent="0.35">
      <c r="A531" t="s">
        <v>13239</v>
      </c>
      <c r="B531">
        <v>1951</v>
      </c>
      <c r="C531" t="s">
        <v>55</v>
      </c>
      <c r="D531" t="s">
        <v>73</v>
      </c>
      <c r="E531" t="s">
        <v>12710</v>
      </c>
      <c r="F531">
        <v>1</v>
      </c>
    </row>
    <row r="532" spans="1:6" x14ac:dyDescent="0.35">
      <c r="A532" t="s">
        <v>13240</v>
      </c>
      <c r="B532">
        <v>1951</v>
      </c>
      <c r="C532" t="s">
        <v>55</v>
      </c>
      <c r="D532" t="s">
        <v>73</v>
      </c>
      <c r="E532" t="s">
        <v>12710</v>
      </c>
      <c r="F532">
        <v>1</v>
      </c>
    </row>
    <row r="533" spans="1:6" x14ac:dyDescent="0.35">
      <c r="A533" t="s">
        <v>13241</v>
      </c>
      <c r="B533">
        <v>1951</v>
      </c>
      <c r="C533" t="s">
        <v>55</v>
      </c>
      <c r="D533" t="s">
        <v>73</v>
      </c>
      <c r="E533" t="s">
        <v>12710</v>
      </c>
      <c r="F533">
        <v>1</v>
      </c>
    </row>
    <row r="534" spans="1:6" x14ac:dyDescent="0.35">
      <c r="A534" t="s">
        <v>13242</v>
      </c>
      <c r="B534">
        <v>1951</v>
      </c>
      <c r="C534" t="s">
        <v>56</v>
      </c>
      <c r="D534" t="s">
        <v>73</v>
      </c>
      <c r="E534" t="s">
        <v>12710</v>
      </c>
      <c r="F534">
        <v>1</v>
      </c>
    </row>
    <row r="535" spans="1:6" x14ac:dyDescent="0.35">
      <c r="A535" t="s">
        <v>13243</v>
      </c>
      <c r="B535">
        <v>1951</v>
      </c>
      <c r="C535" t="s">
        <v>56</v>
      </c>
      <c r="D535" t="s">
        <v>73</v>
      </c>
      <c r="E535" t="s">
        <v>12710</v>
      </c>
      <c r="F535">
        <v>1</v>
      </c>
    </row>
    <row r="536" spans="1:6" x14ac:dyDescent="0.35">
      <c r="A536" t="s">
        <v>13244</v>
      </c>
      <c r="B536">
        <v>1952</v>
      </c>
      <c r="C536" t="s">
        <v>56</v>
      </c>
      <c r="D536" t="s">
        <v>73</v>
      </c>
      <c r="E536" t="s">
        <v>12710</v>
      </c>
      <c r="F536">
        <v>1</v>
      </c>
    </row>
    <row r="537" spans="1:6" x14ac:dyDescent="0.35">
      <c r="A537" t="s">
        <v>13245</v>
      </c>
      <c r="B537">
        <v>1952</v>
      </c>
      <c r="C537" t="s">
        <v>56</v>
      </c>
      <c r="D537" t="s">
        <v>73</v>
      </c>
      <c r="E537" t="s">
        <v>12710</v>
      </c>
      <c r="F537">
        <v>1</v>
      </c>
    </row>
    <row r="538" spans="1:6" x14ac:dyDescent="0.35">
      <c r="A538" t="s">
        <v>13246</v>
      </c>
      <c r="B538">
        <v>1952</v>
      </c>
      <c r="C538" t="s">
        <v>56</v>
      </c>
      <c r="D538" t="s">
        <v>73</v>
      </c>
      <c r="E538" t="s">
        <v>12710</v>
      </c>
      <c r="F538">
        <v>1</v>
      </c>
    </row>
    <row r="539" spans="1:6" x14ac:dyDescent="0.35">
      <c r="A539" t="s">
        <v>13247</v>
      </c>
      <c r="B539">
        <v>1952</v>
      </c>
      <c r="C539" t="s">
        <v>56</v>
      </c>
      <c r="D539" t="s">
        <v>73</v>
      </c>
      <c r="E539" t="s">
        <v>12710</v>
      </c>
      <c r="F539">
        <v>1</v>
      </c>
    </row>
    <row r="540" spans="1:6" x14ac:dyDescent="0.35">
      <c r="A540" t="s">
        <v>13248</v>
      </c>
      <c r="B540">
        <v>1952</v>
      </c>
      <c r="C540" t="s">
        <v>56</v>
      </c>
      <c r="D540" t="s">
        <v>73</v>
      </c>
      <c r="E540" t="s">
        <v>12710</v>
      </c>
      <c r="F540">
        <v>1</v>
      </c>
    </row>
    <row r="541" spans="1:6" x14ac:dyDescent="0.35">
      <c r="A541" t="s">
        <v>13249</v>
      </c>
      <c r="B541">
        <v>1952</v>
      </c>
      <c r="C541" t="s">
        <v>56</v>
      </c>
      <c r="D541" t="s">
        <v>73</v>
      </c>
      <c r="E541" t="s">
        <v>12710</v>
      </c>
      <c r="F541">
        <v>1</v>
      </c>
    </row>
    <row r="542" spans="1:6" x14ac:dyDescent="0.35">
      <c r="A542" t="s">
        <v>13250</v>
      </c>
      <c r="B542">
        <v>1952</v>
      </c>
      <c r="C542" t="s">
        <v>56</v>
      </c>
      <c r="D542" t="s">
        <v>73</v>
      </c>
      <c r="E542" t="s">
        <v>12710</v>
      </c>
      <c r="F542">
        <v>1</v>
      </c>
    </row>
    <row r="543" spans="1:6" x14ac:dyDescent="0.35">
      <c r="A543" t="s">
        <v>13251</v>
      </c>
      <c r="B543">
        <v>1952</v>
      </c>
      <c r="C543" t="s">
        <v>56</v>
      </c>
      <c r="D543" t="s">
        <v>73</v>
      </c>
      <c r="E543" t="s">
        <v>12710</v>
      </c>
      <c r="F543">
        <v>1</v>
      </c>
    </row>
    <row r="544" spans="1:6" x14ac:dyDescent="0.35">
      <c r="A544" t="s">
        <v>13252</v>
      </c>
      <c r="B544">
        <v>1952</v>
      </c>
      <c r="C544" t="s">
        <v>56</v>
      </c>
      <c r="D544" t="s">
        <v>73</v>
      </c>
      <c r="E544" t="s">
        <v>12710</v>
      </c>
      <c r="F544">
        <v>1</v>
      </c>
    </row>
    <row r="545" spans="1:6" x14ac:dyDescent="0.35">
      <c r="A545" t="s">
        <v>13253</v>
      </c>
      <c r="B545">
        <v>1952</v>
      </c>
      <c r="C545" t="s">
        <v>56</v>
      </c>
      <c r="D545" t="s">
        <v>73</v>
      </c>
      <c r="E545" t="s">
        <v>12710</v>
      </c>
      <c r="F545">
        <v>1</v>
      </c>
    </row>
    <row r="546" spans="1:6" x14ac:dyDescent="0.35">
      <c r="A546" t="s">
        <v>13254</v>
      </c>
      <c r="B546">
        <v>1952</v>
      </c>
      <c r="C546" t="s">
        <v>54</v>
      </c>
      <c r="D546" t="s">
        <v>73</v>
      </c>
      <c r="E546" t="s">
        <v>12710</v>
      </c>
      <c r="F546">
        <v>1</v>
      </c>
    </row>
    <row r="547" spans="1:6" x14ac:dyDescent="0.35">
      <c r="A547" t="s">
        <v>13255</v>
      </c>
      <c r="B547">
        <v>1953</v>
      </c>
      <c r="C547" t="s">
        <v>56</v>
      </c>
      <c r="D547" t="s">
        <v>73</v>
      </c>
      <c r="E547" t="s">
        <v>12710</v>
      </c>
      <c r="F547">
        <v>1</v>
      </c>
    </row>
    <row r="548" spans="1:6" x14ac:dyDescent="0.35">
      <c r="A548" t="s">
        <v>13256</v>
      </c>
      <c r="B548">
        <v>1953</v>
      </c>
      <c r="C548" t="s">
        <v>56</v>
      </c>
      <c r="D548" t="s">
        <v>73</v>
      </c>
      <c r="E548" t="s">
        <v>12710</v>
      </c>
      <c r="F548">
        <v>1</v>
      </c>
    </row>
    <row r="549" spans="1:6" x14ac:dyDescent="0.35">
      <c r="A549" t="s">
        <v>13257</v>
      </c>
      <c r="B549">
        <v>1953</v>
      </c>
      <c r="C549" t="s">
        <v>56</v>
      </c>
      <c r="D549" t="s">
        <v>73</v>
      </c>
      <c r="E549" t="s">
        <v>12710</v>
      </c>
      <c r="F549">
        <v>1</v>
      </c>
    </row>
    <row r="550" spans="1:6" x14ac:dyDescent="0.35">
      <c r="A550" t="s">
        <v>13258</v>
      </c>
      <c r="B550">
        <v>1953</v>
      </c>
      <c r="C550" t="s">
        <v>54</v>
      </c>
      <c r="D550" t="s">
        <v>73</v>
      </c>
      <c r="E550" t="s">
        <v>12710</v>
      </c>
      <c r="F550">
        <v>1</v>
      </c>
    </row>
    <row r="551" spans="1:6" x14ac:dyDescent="0.35">
      <c r="A551" t="s">
        <v>13259</v>
      </c>
      <c r="B551">
        <v>1953</v>
      </c>
      <c r="C551" t="s">
        <v>56</v>
      </c>
      <c r="D551" t="s">
        <v>73</v>
      </c>
      <c r="E551" t="s">
        <v>12710</v>
      </c>
      <c r="F551">
        <v>1</v>
      </c>
    </row>
    <row r="552" spans="1:6" x14ac:dyDescent="0.35">
      <c r="A552" t="s">
        <v>13260</v>
      </c>
      <c r="B552">
        <v>1953</v>
      </c>
      <c r="C552" t="s">
        <v>54</v>
      </c>
      <c r="D552" t="s">
        <v>73</v>
      </c>
      <c r="E552" t="s">
        <v>12710</v>
      </c>
      <c r="F552">
        <v>1</v>
      </c>
    </row>
    <row r="553" spans="1:6" x14ac:dyDescent="0.35">
      <c r="A553" t="s">
        <v>13261</v>
      </c>
      <c r="B553">
        <v>1953</v>
      </c>
      <c r="C553" t="s">
        <v>54</v>
      </c>
      <c r="D553" t="s">
        <v>73</v>
      </c>
      <c r="E553" t="s">
        <v>12710</v>
      </c>
      <c r="F553">
        <v>1</v>
      </c>
    </row>
    <row r="554" spans="1:6" x14ac:dyDescent="0.35">
      <c r="A554" t="s">
        <v>13262</v>
      </c>
      <c r="B554">
        <v>1953</v>
      </c>
      <c r="C554" t="s">
        <v>56</v>
      </c>
      <c r="D554" t="s">
        <v>73</v>
      </c>
      <c r="E554" t="s">
        <v>12710</v>
      </c>
      <c r="F554">
        <v>1</v>
      </c>
    </row>
    <row r="555" spans="1:6" x14ac:dyDescent="0.35">
      <c r="A555" t="s">
        <v>13263</v>
      </c>
      <c r="B555">
        <v>1953</v>
      </c>
      <c r="C555" t="s">
        <v>54</v>
      </c>
      <c r="D555" t="s">
        <v>73</v>
      </c>
      <c r="E555" t="s">
        <v>12710</v>
      </c>
      <c r="F555">
        <v>1</v>
      </c>
    </row>
    <row r="556" spans="1:6" x14ac:dyDescent="0.35">
      <c r="A556" t="s">
        <v>13264</v>
      </c>
      <c r="B556">
        <v>1953</v>
      </c>
      <c r="C556" t="s">
        <v>54</v>
      </c>
      <c r="D556" t="s">
        <v>73</v>
      </c>
      <c r="E556" t="s">
        <v>12710</v>
      </c>
      <c r="F556">
        <v>1</v>
      </c>
    </row>
    <row r="557" spans="1:6" x14ac:dyDescent="0.35">
      <c r="A557" t="s">
        <v>13265</v>
      </c>
      <c r="B557">
        <v>1953</v>
      </c>
      <c r="C557" t="s">
        <v>54</v>
      </c>
      <c r="D557" t="s">
        <v>73</v>
      </c>
      <c r="E557" t="s">
        <v>12710</v>
      </c>
      <c r="F557">
        <v>1</v>
      </c>
    </row>
    <row r="558" spans="1:6" x14ac:dyDescent="0.35">
      <c r="A558" t="s">
        <v>13266</v>
      </c>
      <c r="B558">
        <v>1954</v>
      </c>
      <c r="C558" t="s">
        <v>56</v>
      </c>
      <c r="D558" t="s">
        <v>73</v>
      </c>
      <c r="E558" t="s">
        <v>12710</v>
      </c>
      <c r="F558">
        <v>1</v>
      </c>
    </row>
    <row r="559" spans="1:6" x14ac:dyDescent="0.35">
      <c r="A559" t="s">
        <v>13267</v>
      </c>
      <c r="B559">
        <v>1954</v>
      </c>
      <c r="C559" t="s">
        <v>55</v>
      </c>
      <c r="D559" t="s">
        <v>73</v>
      </c>
      <c r="E559" t="s">
        <v>12710</v>
      </c>
      <c r="F559">
        <v>1</v>
      </c>
    </row>
    <row r="560" spans="1:6" x14ac:dyDescent="0.35">
      <c r="A560" t="s">
        <v>13268</v>
      </c>
      <c r="B560">
        <v>1954</v>
      </c>
      <c r="C560" t="s">
        <v>56</v>
      </c>
      <c r="D560" t="s">
        <v>73</v>
      </c>
      <c r="E560" t="s">
        <v>12710</v>
      </c>
      <c r="F560">
        <v>1</v>
      </c>
    </row>
    <row r="561" spans="1:6" x14ac:dyDescent="0.35">
      <c r="A561" t="s">
        <v>13269</v>
      </c>
      <c r="B561">
        <v>1954</v>
      </c>
      <c r="C561" t="s">
        <v>56</v>
      </c>
      <c r="D561" t="s">
        <v>73</v>
      </c>
      <c r="E561" t="s">
        <v>12710</v>
      </c>
      <c r="F561">
        <v>1</v>
      </c>
    </row>
    <row r="562" spans="1:6" x14ac:dyDescent="0.35">
      <c r="A562" t="s">
        <v>13270</v>
      </c>
      <c r="B562">
        <v>1954</v>
      </c>
      <c r="C562" t="s">
        <v>54</v>
      </c>
      <c r="D562" t="s">
        <v>73</v>
      </c>
      <c r="E562" t="s">
        <v>12710</v>
      </c>
      <c r="F562">
        <v>1</v>
      </c>
    </row>
    <row r="563" spans="1:6" x14ac:dyDescent="0.35">
      <c r="A563" t="s">
        <v>13271</v>
      </c>
      <c r="B563">
        <v>1954</v>
      </c>
      <c r="C563" t="s">
        <v>54</v>
      </c>
      <c r="D563" t="s">
        <v>73</v>
      </c>
      <c r="E563" t="s">
        <v>12710</v>
      </c>
      <c r="F563">
        <v>1</v>
      </c>
    </row>
    <row r="564" spans="1:6" x14ac:dyDescent="0.35">
      <c r="A564" t="s">
        <v>13272</v>
      </c>
      <c r="B564">
        <v>1954</v>
      </c>
      <c r="C564" t="s">
        <v>54</v>
      </c>
      <c r="D564" t="s">
        <v>73</v>
      </c>
      <c r="E564" t="s">
        <v>12710</v>
      </c>
      <c r="F564">
        <v>1</v>
      </c>
    </row>
    <row r="565" spans="1:6" x14ac:dyDescent="0.35">
      <c r="A565" t="s">
        <v>13273</v>
      </c>
      <c r="B565">
        <v>1954</v>
      </c>
      <c r="C565" t="s">
        <v>54</v>
      </c>
      <c r="D565" t="s">
        <v>73</v>
      </c>
      <c r="E565" t="s">
        <v>12710</v>
      </c>
      <c r="F565">
        <v>1</v>
      </c>
    </row>
    <row r="566" spans="1:6" x14ac:dyDescent="0.35">
      <c r="A566" t="s">
        <v>13274</v>
      </c>
      <c r="B566">
        <v>1954</v>
      </c>
      <c r="C566" t="s">
        <v>54</v>
      </c>
      <c r="D566" t="s">
        <v>73</v>
      </c>
      <c r="E566" t="s">
        <v>12710</v>
      </c>
      <c r="F566">
        <v>1</v>
      </c>
    </row>
    <row r="567" spans="1:6" x14ac:dyDescent="0.35">
      <c r="A567" t="s">
        <v>13275</v>
      </c>
      <c r="B567">
        <v>1954</v>
      </c>
      <c r="C567" t="s">
        <v>54</v>
      </c>
      <c r="D567" t="s">
        <v>73</v>
      </c>
      <c r="E567" t="s">
        <v>12710</v>
      </c>
      <c r="F567">
        <v>1</v>
      </c>
    </row>
    <row r="568" spans="1:6" x14ac:dyDescent="0.35">
      <c r="A568" t="s">
        <v>13276</v>
      </c>
      <c r="B568">
        <v>1954</v>
      </c>
      <c r="C568" t="s">
        <v>56</v>
      </c>
      <c r="D568" t="s">
        <v>73</v>
      </c>
      <c r="E568" t="s">
        <v>12710</v>
      </c>
      <c r="F568">
        <v>1</v>
      </c>
    </row>
    <row r="569" spans="1:6" x14ac:dyDescent="0.35">
      <c r="A569" t="s">
        <v>13277</v>
      </c>
      <c r="B569">
        <v>1954</v>
      </c>
      <c r="C569" t="s">
        <v>56</v>
      </c>
      <c r="D569" t="s">
        <v>73</v>
      </c>
      <c r="E569" t="s">
        <v>12710</v>
      </c>
      <c r="F569">
        <v>1</v>
      </c>
    </row>
    <row r="570" spans="1:6" x14ac:dyDescent="0.35">
      <c r="A570" t="s">
        <v>13278</v>
      </c>
      <c r="B570">
        <v>1954</v>
      </c>
      <c r="C570" t="s">
        <v>56</v>
      </c>
      <c r="D570" t="s">
        <v>73</v>
      </c>
      <c r="E570" t="s">
        <v>12710</v>
      </c>
      <c r="F570">
        <v>1</v>
      </c>
    </row>
    <row r="571" spans="1:6" x14ac:dyDescent="0.35">
      <c r="A571" t="s">
        <v>13279</v>
      </c>
      <c r="B571">
        <v>1954</v>
      </c>
      <c r="C571" t="s">
        <v>54</v>
      </c>
      <c r="D571" t="s">
        <v>73</v>
      </c>
      <c r="E571" t="s">
        <v>12710</v>
      </c>
      <c r="F571">
        <v>1</v>
      </c>
    </row>
    <row r="572" spans="1:6" x14ac:dyDescent="0.35">
      <c r="A572" t="s">
        <v>13280</v>
      </c>
      <c r="B572">
        <v>1954</v>
      </c>
      <c r="C572" t="s">
        <v>56</v>
      </c>
      <c r="D572" t="s">
        <v>73</v>
      </c>
      <c r="E572" t="s">
        <v>12710</v>
      </c>
      <c r="F572">
        <v>1</v>
      </c>
    </row>
    <row r="573" spans="1:6" x14ac:dyDescent="0.35">
      <c r="A573" t="s">
        <v>13281</v>
      </c>
      <c r="B573">
        <v>1954</v>
      </c>
      <c r="C573" t="s">
        <v>56</v>
      </c>
      <c r="D573" t="s">
        <v>73</v>
      </c>
      <c r="E573" t="s">
        <v>12710</v>
      </c>
      <c r="F573">
        <v>1</v>
      </c>
    </row>
    <row r="574" spans="1:6" x14ac:dyDescent="0.35">
      <c r="A574" t="s">
        <v>13282</v>
      </c>
      <c r="B574">
        <v>1954</v>
      </c>
      <c r="C574" t="s">
        <v>54</v>
      </c>
      <c r="D574" t="s">
        <v>73</v>
      </c>
      <c r="E574" t="s">
        <v>12710</v>
      </c>
      <c r="F574">
        <v>1</v>
      </c>
    </row>
    <row r="575" spans="1:6" x14ac:dyDescent="0.35">
      <c r="A575" t="s">
        <v>13283</v>
      </c>
      <c r="B575">
        <v>1954</v>
      </c>
      <c r="C575" t="s">
        <v>54</v>
      </c>
      <c r="D575" t="s">
        <v>73</v>
      </c>
      <c r="E575" t="s">
        <v>12710</v>
      </c>
      <c r="F575">
        <v>1</v>
      </c>
    </row>
    <row r="576" spans="1:6" x14ac:dyDescent="0.35">
      <c r="A576" t="s">
        <v>13284</v>
      </c>
      <c r="B576">
        <v>1954</v>
      </c>
      <c r="C576" t="s">
        <v>54</v>
      </c>
      <c r="D576" t="s">
        <v>73</v>
      </c>
      <c r="E576" t="s">
        <v>12710</v>
      </c>
      <c r="F576">
        <v>1</v>
      </c>
    </row>
    <row r="577" spans="1:6" x14ac:dyDescent="0.35">
      <c r="A577" t="s">
        <v>13285</v>
      </c>
      <c r="B577">
        <v>1954</v>
      </c>
      <c r="C577" t="s">
        <v>54</v>
      </c>
      <c r="D577" t="s">
        <v>73</v>
      </c>
      <c r="E577" t="s">
        <v>12710</v>
      </c>
      <c r="F577">
        <v>1</v>
      </c>
    </row>
    <row r="578" spans="1:6" x14ac:dyDescent="0.35">
      <c r="A578" t="s">
        <v>13286</v>
      </c>
      <c r="B578">
        <v>1954</v>
      </c>
      <c r="C578" t="s">
        <v>54</v>
      </c>
      <c r="D578" t="s">
        <v>73</v>
      </c>
      <c r="E578" t="s">
        <v>12710</v>
      </c>
      <c r="F578">
        <v>1</v>
      </c>
    </row>
    <row r="579" spans="1:6" x14ac:dyDescent="0.35">
      <c r="A579" t="s">
        <v>13287</v>
      </c>
      <c r="B579">
        <v>1954</v>
      </c>
      <c r="C579" t="s">
        <v>54</v>
      </c>
      <c r="D579" t="s">
        <v>73</v>
      </c>
      <c r="E579" t="s">
        <v>12710</v>
      </c>
      <c r="F579">
        <v>1</v>
      </c>
    </row>
    <row r="580" spans="1:6" x14ac:dyDescent="0.35">
      <c r="A580" t="s">
        <v>13288</v>
      </c>
      <c r="B580">
        <v>1954</v>
      </c>
      <c r="C580" t="s">
        <v>54</v>
      </c>
      <c r="D580" t="s">
        <v>73</v>
      </c>
      <c r="E580" t="s">
        <v>12710</v>
      </c>
      <c r="F580">
        <v>1</v>
      </c>
    </row>
    <row r="581" spans="1:6" x14ac:dyDescent="0.35">
      <c r="A581" t="s">
        <v>13289</v>
      </c>
      <c r="B581">
        <v>1955</v>
      </c>
      <c r="C581" t="s">
        <v>54</v>
      </c>
      <c r="D581" t="s">
        <v>73</v>
      </c>
      <c r="E581" t="s">
        <v>12710</v>
      </c>
      <c r="F581">
        <v>1</v>
      </c>
    </row>
    <row r="582" spans="1:6" x14ac:dyDescent="0.35">
      <c r="A582" t="s">
        <v>13290</v>
      </c>
      <c r="B582">
        <v>1955</v>
      </c>
      <c r="C582" t="s">
        <v>54</v>
      </c>
      <c r="D582" t="s">
        <v>73</v>
      </c>
      <c r="E582" t="s">
        <v>12710</v>
      </c>
      <c r="F582">
        <v>1</v>
      </c>
    </row>
    <row r="583" spans="1:6" x14ac:dyDescent="0.35">
      <c r="A583" t="s">
        <v>13291</v>
      </c>
      <c r="B583">
        <v>1955</v>
      </c>
      <c r="C583" t="s">
        <v>54</v>
      </c>
      <c r="D583" t="s">
        <v>73</v>
      </c>
      <c r="E583" t="s">
        <v>12710</v>
      </c>
      <c r="F583">
        <v>1</v>
      </c>
    </row>
    <row r="584" spans="1:6" x14ac:dyDescent="0.35">
      <c r="A584" t="s">
        <v>13292</v>
      </c>
      <c r="B584">
        <v>1955</v>
      </c>
      <c r="C584" t="s">
        <v>54</v>
      </c>
      <c r="D584" t="s">
        <v>73</v>
      </c>
      <c r="E584" t="s">
        <v>12710</v>
      </c>
      <c r="F584">
        <v>1</v>
      </c>
    </row>
    <row r="585" spans="1:6" x14ac:dyDescent="0.35">
      <c r="A585" t="s">
        <v>13293</v>
      </c>
      <c r="B585">
        <v>1955</v>
      </c>
      <c r="C585" t="s">
        <v>54</v>
      </c>
      <c r="D585" t="s">
        <v>73</v>
      </c>
      <c r="E585" t="s">
        <v>12710</v>
      </c>
      <c r="F585">
        <v>1</v>
      </c>
    </row>
    <row r="586" spans="1:6" x14ac:dyDescent="0.35">
      <c r="A586" t="s">
        <v>13294</v>
      </c>
      <c r="B586">
        <v>1955</v>
      </c>
      <c r="C586" t="s">
        <v>54</v>
      </c>
      <c r="D586" t="s">
        <v>73</v>
      </c>
      <c r="E586" t="s">
        <v>12710</v>
      </c>
      <c r="F586">
        <v>1</v>
      </c>
    </row>
    <row r="587" spans="1:6" x14ac:dyDescent="0.35">
      <c r="A587" t="s">
        <v>13295</v>
      </c>
      <c r="B587">
        <v>1955</v>
      </c>
      <c r="C587" t="s">
        <v>55</v>
      </c>
      <c r="D587" t="s">
        <v>73</v>
      </c>
      <c r="E587" t="s">
        <v>12710</v>
      </c>
      <c r="F587">
        <v>1</v>
      </c>
    </row>
    <row r="588" spans="1:6" x14ac:dyDescent="0.35">
      <c r="A588" t="s">
        <v>13296</v>
      </c>
      <c r="B588">
        <v>1955</v>
      </c>
      <c r="C588" t="s">
        <v>55</v>
      </c>
      <c r="D588" t="s">
        <v>73</v>
      </c>
      <c r="E588" t="s">
        <v>12710</v>
      </c>
      <c r="F588">
        <v>1</v>
      </c>
    </row>
    <row r="589" spans="1:6" x14ac:dyDescent="0.35">
      <c r="A589" t="s">
        <v>13297</v>
      </c>
      <c r="B589">
        <v>1955</v>
      </c>
      <c r="C589" t="s">
        <v>54</v>
      </c>
      <c r="D589" t="s">
        <v>73</v>
      </c>
      <c r="E589" t="s">
        <v>12710</v>
      </c>
      <c r="F589">
        <v>1</v>
      </c>
    </row>
    <row r="590" spans="1:6" x14ac:dyDescent="0.35">
      <c r="A590" t="s">
        <v>13298</v>
      </c>
      <c r="B590">
        <v>1955</v>
      </c>
      <c r="C590" t="s">
        <v>55</v>
      </c>
      <c r="D590" t="s">
        <v>73</v>
      </c>
      <c r="E590" t="s">
        <v>12710</v>
      </c>
      <c r="F590">
        <v>1</v>
      </c>
    </row>
    <row r="591" spans="1:6" x14ac:dyDescent="0.35">
      <c r="A591" t="s">
        <v>13299</v>
      </c>
      <c r="B591">
        <v>1955</v>
      </c>
      <c r="C591" t="s">
        <v>55</v>
      </c>
      <c r="D591" t="s">
        <v>73</v>
      </c>
      <c r="E591" t="s">
        <v>12710</v>
      </c>
      <c r="F591">
        <v>1</v>
      </c>
    </row>
    <row r="592" spans="1:6" x14ac:dyDescent="0.35">
      <c r="A592" t="s">
        <v>13300</v>
      </c>
      <c r="B592">
        <v>1955</v>
      </c>
      <c r="C592" t="s">
        <v>55</v>
      </c>
      <c r="D592" t="s">
        <v>73</v>
      </c>
      <c r="E592" t="s">
        <v>12710</v>
      </c>
      <c r="F592">
        <v>1</v>
      </c>
    </row>
    <row r="593" spans="1:6" x14ac:dyDescent="0.35">
      <c r="A593" t="s">
        <v>13301</v>
      </c>
      <c r="B593">
        <v>1955</v>
      </c>
      <c r="C593" t="s">
        <v>54</v>
      </c>
      <c r="D593" t="s">
        <v>73</v>
      </c>
      <c r="E593" t="s">
        <v>12710</v>
      </c>
      <c r="F593">
        <v>1</v>
      </c>
    </row>
    <row r="594" spans="1:6" x14ac:dyDescent="0.35">
      <c r="A594" t="s">
        <v>13302</v>
      </c>
      <c r="B594">
        <v>1955</v>
      </c>
      <c r="C594" t="s">
        <v>54</v>
      </c>
      <c r="D594" t="s">
        <v>73</v>
      </c>
      <c r="E594" t="s">
        <v>12710</v>
      </c>
      <c r="F594">
        <v>1</v>
      </c>
    </row>
    <row r="595" spans="1:6" x14ac:dyDescent="0.35">
      <c r="A595" t="s">
        <v>13303</v>
      </c>
      <c r="B595">
        <v>1955</v>
      </c>
      <c r="C595" t="s">
        <v>54</v>
      </c>
      <c r="D595" t="s">
        <v>73</v>
      </c>
      <c r="E595" t="s">
        <v>12710</v>
      </c>
      <c r="F595">
        <v>1</v>
      </c>
    </row>
    <row r="596" spans="1:6" x14ac:dyDescent="0.35">
      <c r="A596" t="s">
        <v>13304</v>
      </c>
      <c r="B596">
        <v>1955</v>
      </c>
      <c r="C596" t="s">
        <v>56</v>
      </c>
      <c r="D596" t="s">
        <v>73</v>
      </c>
      <c r="E596" t="s">
        <v>12710</v>
      </c>
      <c r="F596">
        <v>1</v>
      </c>
    </row>
    <row r="597" spans="1:6" x14ac:dyDescent="0.35">
      <c r="A597" t="s">
        <v>13305</v>
      </c>
      <c r="B597">
        <v>1955</v>
      </c>
      <c r="C597" t="s">
        <v>56</v>
      </c>
      <c r="D597" t="s">
        <v>73</v>
      </c>
      <c r="E597" t="s">
        <v>12710</v>
      </c>
      <c r="F597">
        <v>1</v>
      </c>
    </row>
    <row r="598" spans="1:6" x14ac:dyDescent="0.35">
      <c r="A598" t="s">
        <v>13306</v>
      </c>
      <c r="B598">
        <v>1955</v>
      </c>
      <c r="C598" t="s">
        <v>56</v>
      </c>
      <c r="D598" t="s">
        <v>73</v>
      </c>
      <c r="E598" t="s">
        <v>12710</v>
      </c>
      <c r="F598">
        <v>1</v>
      </c>
    </row>
    <row r="599" spans="1:6" x14ac:dyDescent="0.35">
      <c r="A599" t="s">
        <v>13307</v>
      </c>
      <c r="B599">
        <v>1955</v>
      </c>
      <c r="C599" t="s">
        <v>56</v>
      </c>
      <c r="D599" t="s">
        <v>73</v>
      </c>
      <c r="E599" t="s">
        <v>12710</v>
      </c>
      <c r="F599">
        <v>1</v>
      </c>
    </row>
    <row r="600" spans="1:6" x14ac:dyDescent="0.35">
      <c r="A600" t="s">
        <v>13308</v>
      </c>
      <c r="B600">
        <v>1955</v>
      </c>
      <c r="C600" t="s">
        <v>56</v>
      </c>
      <c r="D600" t="s">
        <v>73</v>
      </c>
      <c r="E600" t="s">
        <v>12710</v>
      </c>
      <c r="F600">
        <v>1</v>
      </c>
    </row>
    <row r="601" spans="1:6" x14ac:dyDescent="0.35">
      <c r="A601" t="s">
        <v>13309</v>
      </c>
      <c r="B601">
        <v>1955</v>
      </c>
      <c r="C601" t="s">
        <v>56</v>
      </c>
      <c r="D601" t="s">
        <v>73</v>
      </c>
      <c r="E601" t="s">
        <v>12710</v>
      </c>
      <c r="F601">
        <v>1</v>
      </c>
    </row>
    <row r="602" spans="1:6" x14ac:dyDescent="0.35">
      <c r="A602" t="s">
        <v>13310</v>
      </c>
      <c r="B602">
        <v>1955</v>
      </c>
      <c r="C602" t="s">
        <v>54</v>
      </c>
      <c r="D602" t="s">
        <v>73</v>
      </c>
      <c r="E602" t="s">
        <v>12710</v>
      </c>
      <c r="F602">
        <v>1</v>
      </c>
    </row>
    <row r="603" spans="1:6" x14ac:dyDescent="0.35">
      <c r="A603" t="s">
        <v>13311</v>
      </c>
      <c r="B603">
        <v>1955</v>
      </c>
      <c r="C603" t="s">
        <v>56</v>
      </c>
      <c r="D603" t="s">
        <v>73</v>
      </c>
      <c r="E603" t="s">
        <v>12710</v>
      </c>
      <c r="F603">
        <v>1</v>
      </c>
    </row>
    <row r="604" spans="1:6" x14ac:dyDescent="0.35">
      <c r="A604" t="s">
        <v>13312</v>
      </c>
      <c r="B604">
        <v>1955</v>
      </c>
      <c r="C604" t="s">
        <v>56</v>
      </c>
      <c r="D604" t="s">
        <v>73</v>
      </c>
      <c r="E604" t="s">
        <v>12710</v>
      </c>
      <c r="F604">
        <v>1</v>
      </c>
    </row>
    <row r="605" spans="1:6" x14ac:dyDescent="0.35">
      <c r="A605" t="s">
        <v>13313</v>
      </c>
      <c r="B605">
        <v>1955</v>
      </c>
      <c r="C605" t="s">
        <v>56</v>
      </c>
      <c r="D605" t="s">
        <v>73</v>
      </c>
      <c r="E605" t="s">
        <v>12710</v>
      </c>
      <c r="F605">
        <v>1</v>
      </c>
    </row>
    <row r="606" spans="1:6" x14ac:dyDescent="0.35">
      <c r="A606" t="s">
        <v>13314</v>
      </c>
      <c r="B606">
        <v>1955</v>
      </c>
      <c r="C606" t="s">
        <v>55</v>
      </c>
      <c r="D606" t="s">
        <v>73</v>
      </c>
      <c r="E606" t="s">
        <v>12710</v>
      </c>
      <c r="F606">
        <v>1</v>
      </c>
    </row>
    <row r="607" spans="1:6" x14ac:dyDescent="0.35">
      <c r="A607" t="s">
        <v>13315</v>
      </c>
      <c r="B607">
        <v>1956</v>
      </c>
      <c r="C607" t="s">
        <v>56</v>
      </c>
      <c r="D607" t="s">
        <v>73</v>
      </c>
      <c r="E607" t="s">
        <v>12710</v>
      </c>
      <c r="F607">
        <v>1</v>
      </c>
    </row>
    <row r="608" spans="1:6" x14ac:dyDescent="0.35">
      <c r="A608" t="s">
        <v>13316</v>
      </c>
      <c r="B608">
        <v>1956</v>
      </c>
      <c r="C608" t="s">
        <v>56</v>
      </c>
      <c r="D608" t="s">
        <v>73</v>
      </c>
      <c r="E608" t="s">
        <v>12710</v>
      </c>
      <c r="F608">
        <v>1</v>
      </c>
    </row>
    <row r="609" spans="1:6" x14ac:dyDescent="0.35">
      <c r="A609" t="s">
        <v>13317</v>
      </c>
      <c r="B609">
        <v>1956</v>
      </c>
      <c r="C609" t="s">
        <v>56</v>
      </c>
      <c r="D609" t="s">
        <v>73</v>
      </c>
      <c r="E609" t="s">
        <v>12710</v>
      </c>
      <c r="F609">
        <v>1</v>
      </c>
    </row>
    <row r="610" spans="1:6" x14ac:dyDescent="0.35">
      <c r="A610" t="s">
        <v>13318</v>
      </c>
      <c r="B610">
        <v>1956</v>
      </c>
      <c r="C610" t="s">
        <v>54</v>
      </c>
      <c r="D610" t="s">
        <v>73</v>
      </c>
      <c r="E610" t="s">
        <v>12710</v>
      </c>
      <c r="F610">
        <v>1</v>
      </c>
    </row>
    <row r="611" spans="1:6" x14ac:dyDescent="0.35">
      <c r="A611" t="s">
        <v>13319</v>
      </c>
      <c r="B611">
        <v>1956</v>
      </c>
      <c r="C611" t="s">
        <v>55</v>
      </c>
      <c r="D611" t="s">
        <v>73</v>
      </c>
      <c r="E611" t="s">
        <v>12710</v>
      </c>
      <c r="F611">
        <v>1</v>
      </c>
    </row>
    <row r="612" spans="1:6" x14ac:dyDescent="0.35">
      <c r="A612" t="s">
        <v>13320</v>
      </c>
      <c r="B612">
        <v>1956</v>
      </c>
      <c r="C612" t="s">
        <v>55</v>
      </c>
      <c r="D612" t="s">
        <v>73</v>
      </c>
      <c r="E612" t="s">
        <v>12710</v>
      </c>
      <c r="F612">
        <v>1</v>
      </c>
    </row>
    <row r="613" spans="1:6" x14ac:dyDescent="0.35">
      <c r="A613" t="s">
        <v>13321</v>
      </c>
      <c r="B613">
        <v>1956</v>
      </c>
      <c r="C613" t="s">
        <v>55</v>
      </c>
      <c r="D613" t="s">
        <v>73</v>
      </c>
      <c r="E613" t="s">
        <v>12710</v>
      </c>
      <c r="F613">
        <v>1</v>
      </c>
    </row>
    <row r="614" spans="1:6" x14ac:dyDescent="0.35">
      <c r="A614" t="s">
        <v>13322</v>
      </c>
      <c r="B614">
        <v>1956</v>
      </c>
      <c r="C614" t="s">
        <v>55</v>
      </c>
      <c r="D614" t="s">
        <v>73</v>
      </c>
      <c r="E614" t="s">
        <v>12710</v>
      </c>
      <c r="F614">
        <v>1</v>
      </c>
    </row>
    <row r="615" spans="1:6" x14ac:dyDescent="0.35">
      <c r="A615" t="s">
        <v>13323</v>
      </c>
      <c r="B615">
        <v>1956</v>
      </c>
      <c r="C615" t="s">
        <v>55</v>
      </c>
      <c r="D615" t="s">
        <v>73</v>
      </c>
      <c r="E615" t="s">
        <v>12710</v>
      </c>
      <c r="F615">
        <v>1</v>
      </c>
    </row>
    <row r="616" spans="1:6" x14ac:dyDescent="0.35">
      <c r="A616" t="s">
        <v>13324</v>
      </c>
      <c r="B616">
        <v>1956</v>
      </c>
      <c r="C616" t="s">
        <v>55</v>
      </c>
      <c r="D616" t="s">
        <v>73</v>
      </c>
      <c r="E616" t="s">
        <v>12710</v>
      </c>
      <c r="F616">
        <v>1</v>
      </c>
    </row>
    <row r="617" spans="1:6" x14ac:dyDescent="0.35">
      <c r="A617" t="s">
        <v>13325</v>
      </c>
      <c r="B617">
        <v>1956</v>
      </c>
      <c r="C617" t="s">
        <v>55</v>
      </c>
      <c r="D617" t="s">
        <v>73</v>
      </c>
      <c r="E617" t="s">
        <v>12710</v>
      </c>
      <c r="F617">
        <v>1</v>
      </c>
    </row>
    <row r="618" spans="1:6" x14ac:dyDescent="0.35">
      <c r="A618" t="s">
        <v>13326</v>
      </c>
      <c r="B618">
        <v>1956</v>
      </c>
      <c r="C618" t="s">
        <v>54</v>
      </c>
      <c r="D618" t="s">
        <v>73</v>
      </c>
      <c r="E618" t="s">
        <v>12710</v>
      </c>
      <c r="F618">
        <v>1</v>
      </c>
    </row>
    <row r="619" spans="1:6" x14ac:dyDescent="0.35">
      <c r="A619" t="s">
        <v>13327</v>
      </c>
      <c r="B619">
        <v>1956</v>
      </c>
      <c r="C619" t="s">
        <v>55</v>
      </c>
      <c r="D619" t="s">
        <v>73</v>
      </c>
      <c r="E619" t="s">
        <v>12710</v>
      </c>
      <c r="F619">
        <v>1</v>
      </c>
    </row>
    <row r="620" spans="1:6" x14ac:dyDescent="0.35">
      <c r="A620" t="s">
        <v>13328</v>
      </c>
      <c r="B620">
        <v>1956</v>
      </c>
      <c r="C620" t="s">
        <v>55</v>
      </c>
      <c r="D620" t="s">
        <v>73</v>
      </c>
      <c r="E620" t="s">
        <v>12710</v>
      </c>
      <c r="F620">
        <v>1</v>
      </c>
    </row>
    <row r="621" spans="1:6" x14ac:dyDescent="0.35">
      <c r="A621" t="s">
        <v>13329</v>
      </c>
      <c r="B621">
        <v>1956</v>
      </c>
      <c r="C621" t="s">
        <v>55</v>
      </c>
      <c r="D621" t="s">
        <v>73</v>
      </c>
      <c r="E621" t="s">
        <v>12710</v>
      </c>
      <c r="F621">
        <v>1</v>
      </c>
    </row>
    <row r="622" spans="1:6" x14ac:dyDescent="0.35">
      <c r="A622" t="s">
        <v>13330</v>
      </c>
      <c r="B622">
        <v>1956</v>
      </c>
      <c r="C622" t="s">
        <v>55</v>
      </c>
      <c r="D622" t="s">
        <v>73</v>
      </c>
      <c r="E622" t="s">
        <v>12710</v>
      </c>
      <c r="F622">
        <v>1</v>
      </c>
    </row>
    <row r="623" spans="1:6" x14ac:dyDescent="0.35">
      <c r="A623" t="s">
        <v>13331</v>
      </c>
      <c r="B623">
        <v>1956</v>
      </c>
      <c r="C623" t="s">
        <v>55</v>
      </c>
      <c r="D623" t="s">
        <v>73</v>
      </c>
      <c r="E623" t="s">
        <v>12710</v>
      </c>
      <c r="F623">
        <v>1</v>
      </c>
    </row>
    <row r="624" spans="1:6" x14ac:dyDescent="0.35">
      <c r="A624" t="s">
        <v>13332</v>
      </c>
      <c r="B624">
        <v>1956</v>
      </c>
      <c r="C624" t="s">
        <v>55</v>
      </c>
      <c r="D624" t="s">
        <v>73</v>
      </c>
      <c r="E624" t="s">
        <v>12710</v>
      </c>
      <c r="F624">
        <v>1</v>
      </c>
    </row>
    <row r="625" spans="1:6" x14ac:dyDescent="0.35">
      <c r="A625" t="s">
        <v>13333</v>
      </c>
      <c r="B625">
        <v>1956</v>
      </c>
      <c r="C625" t="s">
        <v>55</v>
      </c>
      <c r="D625" t="s">
        <v>73</v>
      </c>
      <c r="E625" t="s">
        <v>12710</v>
      </c>
      <c r="F625">
        <v>1</v>
      </c>
    </row>
    <row r="626" spans="1:6" x14ac:dyDescent="0.35">
      <c r="A626" t="s">
        <v>13334</v>
      </c>
      <c r="B626">
        <v>1956</v>
      </c>
      <c r="C626" t="s">
        <v>55</v>
      </c>
      <c r="D626" t="s">
        <v>73</v>
      </c>
      <c r="E626" t="s">
        <v>12710</v>
      </c>
      <c r="F626">
        <v>1</v>
      </c>
    </row>
    <row r="627" spans="1:6" x14ac:dyDescent="0.35">
      <c r="A627" t="s">
        <v>13335</v>
      </c>
      <c r="B627">
        <v>1956</v>
      </c>
      <c r="C627" t="s">
        <v>54</v>
      </c>
      <c r="D627" t="s">
        <v>73</v>
      </c>
      <c r="E627" t="s">
        <v>12710</v>
      </c>
      <c r="F627">
        <v>1</v>
      </c>
    </row>
    <row r="628" spans="1:6" x14ac:dyDescent="0.35">
      <c r="A628" t="s">
        <v>13336</v>
      </c>
      <c r="B628">
        <v>1956</v>
      </c>
      <c r="C628" t="s">
        <v>55</v>
      </c>
      <c r="D628" t="s">
        <v>73</v>
      </c>
      <c r="E628" t="s">
        <v>12710</v>
      </c>
      <c r="F628">
        <v>1</v>
      </c>
    </row>
    <row r="629" spans="1:6" x14ac:dyDescent="0.35">
      <c r="A629" t="s">
        <v>13337</v>
      </c>
      <c r="B629">
        <v>1956</v>
      </c>
      <c r="C629" t="s">
        <v>54</v>
      </c>
      <c r="D629" t="s">
        <v>73</v>
      </c>
      <c r="E629" t="s">
        <v>12710</v>
      </c>
      <c r="F629">
        <v>1</v>
      </c>
    </row>
    <row r="630" spans="1:6" x14ac:dyDescent="0.35">
      <c r="A630" t="s">
        <v>13338</v>
      </c>
      <c r="B630">
        <v>1956</v>
      </c>
      <c r="C630" t="s">
        <v>54</v>
      </c>
      <c r="D630" t="s">
        <v>73</v>
      </c>
      <c r="E630" t="s">
        <v>12710</v>
      </c>
      <c r="F630">
        <v>1</v>
      </c>
    </row>
    <row r="631" spans="1:6" x14ac:dyDescent="0.35">
      <c r="A631" t="s">
        <v>13339</v>
      </c>
      <c r="B631">
        <v>1956</v>
      </c>
      <c r="C631" t="s">
        <v>54</v>
      </c>
      <c r="D631" t="s">
        <v>73</v>
      </c>
      <c r="E631" t="s">
        <v>12710</v>
      </c>
      <c r="F631">
        <v>1</v>
      </c>
    </row>
    <row r="632" spans="1:6" x14ac:dyDescent="0.35">
      <c r="A632" t="s">
        <v>13340</v>
      </c>
      <c r="B632">
        <v>1956</v>
      </c>
      <c r="C632" t="s">
        <v>54</v>
      </c>
      <c r="D632" t="s">
        <v>73</v>
      </c>
      <c r="E632" t="s">
        <v>12710</v>
      </c>
      <c r="F632">
        <v>1</v>
      </c>
    </row>
    <row r="633" spans="1:6" x14ac:dyDescent="0.35">
      <c r="A633" t="s">
        <v>13341</v>
      </c>
      <c r="B633">
        <v>1956</v>
      </c>
      <c r="C633" t="s">
        <v>54</v>
      </c>
      <c r="D633" t="s">
        <v>73</v>
      </c>
      <c r="E633" t="s">
        <v>12710</v>
      </c>
      <c r="F633">
        <v>1</v>
      </c>
    </row>
    <row r="634" spans="1:6" x14ac:dyDescent="0.35">
      <c r="A634" t="s">
        <v>13342</v>
      </c>
      <c r="B634">
        <v>1956</v>
      </c>
      <c r="C634" t="s">
        <v>54</v>
      </c>
      <c r="D634" t="s">
        <v>73</v>
      </c>
      <c r="E634" t="s">
        <v>12710</v>
      </c>
      <c r="F634">
        <v>1</v>
      </c>
    </row>
    <row r="635" spans="1:6" x14ac:dyDescent="0.35">
      <c r="A635" t="s">
        <v>13343</v>
      </c>
      <c r="B635">
        <v>1956</v>
      </c>
      <c r="C635" t="s">
        <v>56</v>
      </c>
      <c r="D635" t="s">
        <v>73</v>
      </c>
      <c r="E635" t="s">
        <v>12710</v>
      </c>
      <c r="F635">
        <v>1</v>
      </c>
    </row>
    <row r="636" spans="1:6" x14ac:dyDescent="0.35">
      <c r="A636" t="s">
        <v>13344</v>
      </c>
      <c r="B636">
        <v>1956</v>
      </c>
      <c r="C636" t="s">
        <v>56</v>
      </c>
      <c r="D636" t="s">
        <v>73</v>
      </c>
      <c r="E636" t="s">
        <v>12710</v>
      </c>
      <c r="F636">
        <v>1</v>
      </c>
    </row>
    <row r="637" spans="1:6" x14ac:dyDescent="0.35">
      <c r="A637" t="s">
        <v>13345</v>
      </c>
      <c r="B637">
        <v>1957</v>
      </c>
      <c r="C637" t="s">
        <v>56</v>
      </c>
      <c r="D637" t="s">
        <v>73</v>
      </c>
      <c r="E637" t="s">
        <v>12710</v>
      </c>
      <c r="F637">
        <v>1</v>
      </c>
    </row>
    <row r="638" spans="1:6" x14ac:dyDescent="0.35">
      <c r="A638" t="s">
        <v>13346</v>
      </c>
      <c r="B638">
        <v>1957</v>
      </c>
      <c r="C638" t="s">
        <v>56</v>
      </c>
      <c r="D638" t="s">
        <v>73</v>
      </c>
      <c r="E638" t="s">
        <v>12710</v>
      </c>
      <c r="F638">
        <v>1</v>
      </c>
    </row>
    <row r="639" spans="1:6" x14ac:dyDescent="0.35">
      <c r="A639" t="s">
        <v>13347</v>
      </c>
      <c r="B639">
        <v>1957</v>
      </c>
      <c r="C639" t="s">
        <v>56</v>
      </c>
      <c r="D639" t="s">
        <v>73</v>
      </c>
      <c r="E639" t="s">
        <v>12710</v>
      </c>
      <c r="F639">
        <v>1</v>
      </c>
    </row>
    <row r="640" spans="1:6" x14ac:dyDescent="0.35">
      <c r="A640" t="s">
        <v>13348</v>
      </c>
      <c r="B640">
        <v>1957</v>
      </c>
      <c r="C640" t="s">
        <v>56</v>
      </c>
      <c r="D640" t="s">
        <v>73</v>
      </c>
      <c r="E640" t="s">
        <v>12710</v>
      </c>
      <c r="F640">
        <v>1</v>
      </c>
    </row>
    <row r="641" spans="1:6" x14ac:dyDescent="0.35">
      <c r="A641" t="s">
        <v>13349</v>
      </c>
      <c r="B641">
        <v>1957</v>
      </c>
      <c r="C641" t="s">
        <v>56</v>
      </c>
      <c r="D641" t="s">
        <v>73</v>
      </c>
      <c r="E641" t="s">
        <v>12710</v>
      </c>
      <c r="F641">
        <v>1</v>
      </c>
    </row>
    <row r="642" spans="1:6" x14ac:dyDescent="0.35">
      <c r="A642" t="s">
        <v>13350</v>
      </c>
      <c r="B642">
        <v>1957</v>
      </c>
      <c r="C642" t="s">
        <v>56</v>
      </c>
      <c r="D642" t="s">
        <v>73</v>
      </c>
      <c r="E642" t="s">
        <v>12710</v>
      </c>
      <c r="F642">
        <v>1</v>
      </c>
    </row>
    <row r="643" spans="1:6" x14ac:dyDescent="0.35">
      <c r="A643" t="s">
        <v>13351</v>
      </c>
      <c r="B643">
        <v>1957</v>
      </c>
      <c r="C643" t="s">
        <v>56</v>
      </c>
      <c r="D643" t="s">
        <v>73</v>
      </c>
      <c r="E643" t="s">
        <v>12710</v>
      </c>
      <c r="F643">
        <v>1</v>
      </c>
    </row>
    <row r="644" spans="1:6" x14ac:dyDescent="0.35">
      <c r="A644" t="s">
        <v>13352</v>
      </c>
      <c r="B644">
        <v>1957</v>
      </c>
      <c r="C644" t="s">
        <v>55</v>
      </c>
      <c r="D644" t="s">
        <v>73</v>
      </c>
      <c r="E644" t="s">
        <v>12710</v>
      </c>
      <c r="F644">
        <v>1</v>
      </c>
    </row>
    <row r="645" spans="1:6" x14ac:dyDescent="0.35">
      <c r="A645" t="s">
        <v>13353</v>
      </c>
      <c r="B645">
        <v>1957</v>
      </c>
      <c r="C645" t="s">
        <v>55</v>
      </c>
      <c r="D645" t="s">
        <v>73</v>
      </c>
      <c r="E645" t="s">
        <v>12710</v>
      </c>
      <c r="F645">
        <v>1</v>
      </c>
    </row>
    <row r="646" spans="1:6" x14ac:dyDescent="0.35">
      <c r="A646" t="s">
        <v>13354</v>
      </c>
      <c r="B646">
        <v>1957</v>
      </c>
      <c r="C646" t="s">
        <v>55</v>
      </c>
      <c r="D646" t="s">
        <v>73</v>
      </c>
      <c r="E646" t="s">
        <v>12710</v>
      </c>
      <c r="F646">
        <v>1</v>
      </c>
    </row>
    <row r="647" spans="1:6" x14ac:dyDescent="0.35">
      <c r="A647" t="s">
        <v>13355</v>
      </c>
      <c r="B647">
        <v>1957</v>
      </c>
      <c r="C647" t="s">
        <v>55</v>
      </c>
      <c r="D647" t="s">
        <v>73</v>
      </c>
      <c r="E647" t="s">
        <v>12710</v>
      </c>
      <c r="F647">
        <v>1</v>
      </c>
    </row>
    <row r="648" spans="1:6" x14ac:dyDescent="0.35">
      <c r="A648" t="s">
        <v>13356</v>
      </c>
      <c r="B648">
        <v>1957</v>
      </c>
      <c r="C648" t="s">
        <v>55</v>
      </c>
      <c r="D648" t="s">
        <v>73</v>
      </c>
      <c r="E648" t="s">
        <v>12710</v>
      </c>
      <c r="F648">
        <v>1</v>
      </c>
    </row>
    <row r="649" spans="1:6" x14ac:dyDescent="0.35">
      <c r="A649" t="s">
        <v>13357</v>
      </c>
      <c r="B649">
        <v>1957</v>
      </c>
      <c r="C649" t="s">
        <v>55</v>
      </c>
      <c r="D649" t="s">
        <v>73</v>
      </c>
      <c r="E649" t="s">
        <v>12710</v>
      </c>
      <c r="F649">
        <v>1</v>
      </c>
    </row>
    <row r="650" spans="1:6" x14ac:dyDescent="0.35">
      <c r="A650" t="s">
        <v>13358</v>
      </c>
      <c r="B650">
        <v>1957</v>
      </c>
      <c r="C650" t="s">
        <v>55</v>
      </c>
      <c r="D650" t="s">
        <v>73</v>
      </c>
      <c r="E650" t="s">
        <v>12710</v>
      </c>
      <c r="F650">
        <v>1</v>
      </c>
    </row>
    <row r="651" spans="1:6" x14ac:dyDescent="0.35">
      <c r="A651" t="s">
        <v>13359</v>
      </c>
      <c r="B651">
        <v>1957</v>
      </c>
      <c r="C651" t="s">
        <v>55</v>
      </c>
      <c r="D651" t="s">
        <v>73</v>
      </c>
      <c r="E651" t="s">
        <v>12710</v>
      </c>
      <c r="F651">
        <v>1</v>
      </c>
    </row>
    <row r="652" spans="1:6" x14ac:dyDescent="0.35">
      <c r="A652" t="s">
        <v>13360</v>
      </c>
      <c r="B652">
        <v>1957</v>
      </c>
      <c r="C652" t="s">
        <v>55</v>
      </c>
      <c r="D652" t="s">
        <v>73</v>
      </c>
      <c r="E652" t="s">
        <v>12710</v>
      </c>
      <c r="F652">
        <v>1</v>
      </c>
    </row>
    <row r="653" spans="1:6" x14ac:dyDescent="0.35">
      <c r="A653" t="s">
        <v>13361</v>
      </c>
      <c r="B653">
        <v>1957</v>
      </c>
      <c r="C653" t="s">
        <v>55</v>
      </c>
      <c r="D653" t="s">
        <v>73</v>
      </c>
      <c r="E653" t="s">
        <v>12710</v>
      </c>
      <c r="F653">
        <v>1</v>
      </c>
    </row>
    <row r="654" spans="1:6" x14ac:dyDescent="0.35">
      <c r="A654" t="s">
        <v>13362</v>
      </c>
      <c r="B654">
        <v>1957</v>
      </c>
      <c r="C654" t="s">
        <v>55</v>
      </c>
      <c r="D654" t="s">
        <v>73</v>
      </c>
      <c r="E654" t="s">
        <v>12710</v>
      </c>
      <c r="F654">
        <v>1</v>
      </c>
    </row>
    <row r="655" spans="1:6" x14ac:dyDescent="0.35">
      <c r="A655" t="s">
        <v>13363</v>
      </c>
      <c r="B655">
        <v>1957</v>
      </c>
      <c r="C655" t="s">
        <v>55</v>
      </c>
      <c r="D655" t="s">
        <v>117</v>
      </c>
      <c r="E655" t="s">
        <v>12710</v>
      </c>
      <c r="F655">
        <v>0</v>
      </c>
    </row>
    <row r="656" spans="1:6" x14ac:dyDescent="0.35">
      <c r="A656" t="s">
        <v>13364</v>
      </c>
      <c r="B656">
        <v>1957</v>
      </c>
      <c r="C656" t="s">
        <v>55</v>
      </c>
      <c r="D656" t="s">
        <v>73</v>
      </c>
      <c r="E656" t="s">
        <v>12710</v>
      </c>
      <c r="F656">
        <v>1</v>
      </c>
    </row>
    <row r="657" spans="1:6" x14ac:dyDescent="0.35">
      <c r="A657" t="s">
        <v>13365</v>
      </c>
      <c r="B657">
        <v>1957</v>
      </c>
      <c r="C657" t="s">
        <v>55</v>
      </c>
      <c r="D657" t="s">
        <v>73</v>
      </c>
      <c r="E657" t="s">
        <v>12710</v>
      </c>
      <c r="F657">
        <v>1</v>
      </c>
    </row>
    <row r="658" spans="1:6" x14ac:dyDescent="0.35">
      <c r="A658" t="s">
        <v>13366</v>
      </c>
      <c r="B658">
        <v>1957</v>
      </c>
      <c r="C658" t="s">
        <v>55</v>
      </c>
      <c r="D658" t="s">
        <v>73</v>
      </c>
      <c r="E658" t="s">
        <v>12710</v>
      </c>
      <c r="F658">
        <v>1</v>
      </c>
    </row>
    <row r="659" spans="1:6" x14ac:dyDescent="0.35">
      <c r="A659" t="s">
        <v>13367</v>
      </c>
      <c r="B659">
        <v>1957</v>
      </c>
      <c r="C659" t="s">
        <v>55</v>
      </c>
      <c r="D659" t="s">
        <v>73</v>
      </c>
      <c r="E659" t="s">
        <v>12710</v>
      </c>
      <c r="F659">
        <v>1</v>
      </c>
    </row>
    <row r="660" spans="1:6" x14ac:dyDescent="0.35">
      <c r="A660" t="s">
        <v>13368</v>
      </c>
      <c r="B660">
        <v>1957</v>
      </c>
      <c r="C660" t="s">
        <v>55</v>
      </c>
      <c r="D660" t="s">
        <v>73</v>
      </c>
      <c r="E660" t="s">
        <v>12710</v>
      </c>
      <c r="F660">
        <v>1</v>
      </c>
    </row>
    <row r="661" spans="1:6" x14ac:dyDescent="0.35">
      <c r="A661" t="s">
        <v>13369</v>
      </c>
      <c r="B661">
        <v>1957</v>
      </c>
      <c r="C661" t="s">
        <v>55</v>
      </c>
      <c r="D661" t="s">
        <v>73</v>
      </c>
      <c r="E661" t="s">
        <v>12710</v>
      </c>
      <c r="F661">
        <v>1</v>
      </c>
    </row>
    <row r="662" spans="1:6" x14ac:dyDescent="0.35">
      <c r="A662" t="s">
        <v>13370</v>
      </c>
      <c r="B662">
        <v>1957</v>
      </c>
      <c r="C662" t="s">
        <v>55</v>
      </c>
      <c r="D662" t="s">
        <v>73</v>
      </c>
      <c r="E662" t="s">
        <v>12710</v>
      </c>
      <c r="F662">
        <v>1</v>
      </c>
    </row>
    <row r="663" spans="1:6" x14ac:dyDescent="0.35">
      <c r="A663" t="s">
        <v>13371</v>
      </c>
      <c r="B663">
        <v>1957</v>
      </c>
      <c r="C663" t="s">
        <v>55</v>
      </c>
      <c r="D663" t="s">
        <v>73</v>
      </c>
      <c r="E663" t="s">
        <v>12710</v>
      </c>
      <c r="F663">
        <v>1</v>
      </c>
    </row>
    <row r="664" spans="1:6" x14ac:dyDescent="0.35">
      <c r="A664" t="s">
        <v>13372</v>
      </c>
      <c r="B664">
        <v>1957</v>
      </c>
      <c r="C664" t="s">
        <v>55</v>
      </c>
      <c r="D664" t="s">
        <v>73</v>
      </c>
      <c r="E664" t="s">
        <v>12710</v>
      </c>
      <c r="F664">
        <v>1</v>
      </c>
    </row>
    <row r="665" spans="1:6" x14ac:dyDescent="0.35">
      <c r="A665" t="s">
        <v>13373</v>
      </c>
      <c r="B665">
        <v>1957</v>
      </c>
      <c r="C665" t="s">
        <v>55</v>
      </c>
      <c r="D665" t="s">
        <v>73</v>
      </c>
      <c r="E665" t="s">
        <v>12710</v>
      </c>
      <c r="F665">
        <v>1</v>
      </c>
    </row>
    <row r="666" spans="1:6" x14ac:dyDescent="0.35">
      <c r="A666" t="s">
        <v>13374</v>
      </c>
      <c r="B666">
        <v>1957</v>
      </c>
      <c r="C666" t="s">
        <v>55</v>
      </c>
      <c r="D666" t="s">
        <v>73</v>
      </c>
      <c r="E666" t="s">
        <v>12710</v>
      </c>
      <c r="F666">
        <v>1</v>
      </c>
    </row>
    <row r="667" spans="1:6" x14ac:dyDescent="0.35">
      <c r="A667" t="s">
        <v>13375</v>
      </c>
      <c r="B667">
        <v>1957</v>
      </c>
      <c r="C667" t="s">
        <v>55</v>
      </c>
      <c r="D667" t="s">
        <v>73</v>
      </c>
      <c r="E667" t="s">
        <v>12710</v>
      </c>
      <c r="F667">
        <v>1</v>
      </c>
    </row>
    <row r="668" spans="1:6" x14ac:dyDescent="0.35">
      <c r="A668" t="s">
        <v>13376</v>
      </c>
      <c r="B668">
        <v>1957</v>
      </c>
      <c r="C668" t="s">
        <v>55</v>
      </c>
      <c r="D668" t="s">
        <v>73</v>
      </c>
      <c r="E668" t="s">
        <v>12710</v>
      </c>
      <c r="F668">
        <v>1</v>
      </c>
    </row>
    <row r="669" spans="1:6" x14ac:dyDescent="0.35">
      <c r="A669" t="s">
        <v>13377</v>
      </c>
      <c r="B669">
        <v>1957</v>
      </c>
      <c r="C669" t="s">
        <v>55</v>
      </c>
      <c r="D669" t="s">
        <v>73</v>
      </c>
      <c r="E669" t="s">
        <v>12710</v>
      </c>
      <c r="F669">
        <v>1</v>
      </c>
    </row>
    <row r="670" spans="1:6" x14ac:dyDescent="0.35">
      <c r="A670" t="s">
        <v>13378</v>
      </c>
      <c r="B670">
        <v>1957</v>
      </c>
      <c r="C670" t="s">
        <v>55</v>
      </c>
      <c r="D670" t="s">
        <v>73</v>
      </c>
      <c r="E670" t="s">
        <v>12710</v>
      </c>
      <c r="F670">
        <v>1</v>
      </c>
    </row>
    <row r="671" spans="1:6" x14ac:dyDescent="0.35">
      <c r="A671" t="s">
        <v>13379</v>
      </c>
      <c r="B671">
        <v>1957</v>
      </c>
      <c r="C671" t="s">
        <v>55</v>
      </c>
      <c r="D671" t="s">
        <v>73</v>
      </c>
      <c r="E671" t="s">
        <v>12710</v>
      </c>
      <c r="F671">
        <v>1</v>
      </c>
    </row>
    <row r="672" spans="1:6" x14ac:dyDescent="0.35">
      <c r="A672" t="s">
        <v>13380</v>
      </c>
      <c r="B672">
        <v>1957</v>
      </c>
      <c r="C672" t="s">
        <v>55</v>
      </c>
      <c r="D672" t="s">
        <v>73</v>
      </c>
      <c r="E672" t="s">
        <v>12710</v>
      </c>
      <c r="F672">
        <v>1</v>
      </c>
    </row>
    <row r="673" spans="1:6" x14ac:dyDescent="0.35">
      <c r="A673" t="s">
        <v>13381</v>
      </c>
      <c r="B673">
        <v>1957</v>
      </c>
      <c r="C673" t="s">
        <v>55</v>
      </c>
      <c r="D673" t="s">
        <v>73</v>
      </c>
      <c r="E673" t="s">
        <v>12710</v>
      </c>
      <c r="F673">
        <v>1</v>
      </c>
    </row>
    <row r="674" spans="1:6" x14ac:dyDescent="0.35">
      <c r="A674" t="s">
        <v>13382</v>
      </c>
      <c r="B674">
        <v>1957</v>
      </c>
      <c r="C674" t="s">
        <v>55</v>
      </c>
      <c r="D674" t="s">
        <v>73</v>
      </c>
      <c r="E674" t="s">
        <v>12710</v>
      </c>
      <c r="F674">
        <v>1</v>
      </c>
    </row>
    <row r="675" spans="1:6" x14ac:dyDescent="0.35">
      <c r="A675" t="s">
        <v>13383</v>
      </c>
      <c r="B675">
        <v>1957</v>
      </c>
      <c r="C675" t="s">
        <v>55</v>
      </c>
      <c r="D675" t="s">
        <v>73</v>
      </c>
      <c r="E675" t="s">
        <v>12710</v>
      </c>
      <c r="F675">
        <v>1</v>
      </c>
    </row>
    <row r="676" spans="1:6" x14ac:dyDescent="0.35">
      <c r="A676" t="s">
        <v>13384</v>
      </c>
      <c r="B676">
        <v>1957</v>
      </c>
      <c r="C676" t="s">
        <v>55</v>
      </c>
      <c r="D676" t="s">
        <v>73</v>
      </c>
      <c r="E676" t="s">
        <v>12710</v>
      </c>
      <c r="F676">
        <v>1</v>
      </c>
    </row>
    <row r="677" spans="1:6" x14ac:dyDescent="0.35">
      <c r="A677" t="s">
        <v>13385</v>
      </c>
      <c r="B677">
        <v>1957</v>
      </c>
      <c r="C677" t="s">
        <v>56</v>
      </c>
      <c r="D677" t="s">
        <v>73</v>
      </c>
      <c r="E677" t="s">
        <v>12710</v>
      </c>
      <c r="F677">
        <v>1</v>
      </c>
    </row>
    <row r="678" spans="1:6" x14ac:dyDescent="0.35">
      <c r="A678" t="s">
        <v>13386</v>
      </c>
      <c r="B678">
        <v>1957</v>
      </c>
      <c r="C678" t="s">
        <v>56</v>
      </c>
      <c r="D678" t="s">
        <v>73</v>
      </c>
      <c r="E678" t="s">
        <v>12710</v>
      </c>
      <c r="F678">
        <v>1</v>
      </c>
    </row>
    <row r="679" spans="1:6" x14ac:dyDescent="0.35">
      <c r="A679" t="s">
        <v>13387</v>
      </c>
      <c r="B679">
        <v>1957</v>
      </c>
      <c r="C679" t="s">
        <v>56</v>
      </c>
      <c r="D679" t="s">
        <v>73</v>
      </c>
      <c r="E679" t="s">
        <v>12710</v>
      </c>
      <c r="F679">
        <v>1</v>
      </c>
    </row>
    <row r="680" spans="1:6" x14ac:dyDescent="0.35">
      <c r="A680" t="s">
        <v>13388</v>
      </c>
      <c r="B680">
        <v>1957</v>
      </c>
      <c r="C680" t="s">
        <v>54</v>
      </c>
      <c r="D680" t="s">
        <v>73</v>
      </c>
      <c r="E680" t="s">
        <v>12710</v>
      </c>
      <c r="F680">
        <v>1</v>
      </c>
    </row>
    <row r="681" spans="1:6" x14ac:dyDescent="0.35">
      <c r="A681" t="s">
        <v>13389</v>
      </c>
      <c r="B681">
        <v>1957</v>
      </c>
      <c r="C681" t="s">
        <v>54</v>
      </c>
      <c r="D681" t="s">
        <v>73</v>
      </c>
      <c r="E681" t="s">
        <v>12710</v>
      </c>
      <c r="F681">
        <v>1</v>
      </c>
    </row>
    <row r="682" spans="1:6" x14ac:dyDescent="0.35">
      <c r="A682" t="s">
        <v>13390</v>
      </c>
      <c r="B682">
        <v>1957</v>
      </c>
      <c r="C682" t="s">
        <v>54</v>
      </c>
      <c r="D682" t="s">
        <v>73</v>
      </c>
      <c r="E682" t="s">
        <v>12710</v>
      </c>
      <c r="F682">
        <v>1</v>
      </c>
    </row>
    <row r="683" spans="1:6" x14ac:dyDescent="0.35">
      <c r="A683" t="s">
        <v>13391</v>
      </c>
      <c r="B683">
        <v>1957</v>
      </c>
      <c r="C683" t="s">
        <v>56</v>
      </c>
      <c r="D683" t="s">
        <v>73</v>
      </c>
      <c r="E683" t="s">
        <v>12710</v>
      </c>
      <c r="F683">
        <v>1</v>
      </c>
    </row>
    <row r="684" spans="1:6" x14ac:dyDescent="0.35">
      <c r="A684" t="s">
        <v>13392</v>
      </c>
      <c r="B684">
        <v>1957</v>
      </c>
      <c r="C684" t="s">
        <v>56</v>
      </c>
      <c r="D684" t="s">
        <v>73</v>
      </c>
      <c r="E684" t="s">
        <v>12710</v>
      </c>
      <c r="F684">
        <v>1</v>
      </c>
    </row>
    <row r="685" spans="1:6" x14ac:dyDescent="0.35">
      <c r="A685" t="s">
        <v>13393</v>
      </c>
      <c r="B685">
        <v>1957</v>
      </c>
      <c r="C685" t="s">
        <v>56</v>
      </c>
      <c r="D685" t="s">
        <v>73</v>
      </c>
      <c r="E685" t="s">
        <v>12710</v>
      </c>
      <c r="F685">
        <v>1</v>
      </c>
    </row>
    <row r="686" spans="1:6" x14ac:dyDescent="0.35">
      <c r="A686" t="s">
        <v>13394</v>
      </c>
      <c r="B686">
        <v>1957</v>
      </c>
      <c r="C686" t="s">
        <v>54</v>
      </c>
      <c r="D686" t="s">
        <v>73</v>
      </c>
      <c r="E686" t="s">
        <v>12710</v>
      </c>
      <c r="F686">
        <v>1</v>
      </c>
    </row>
    <row r="687" spans="1:6" x14ac:dyDescent="0.35">
      <c r="A687" t="s">
        <v>13395</v>
      </c>
      <c r="B687">
        <v>1957</v>
      </c>
      <c r="C687" t="s">
        <v>54</v>
      </c>
      <c r="D687" t="s">
        <v>73</v>
      </c>
      <c r="E687" t="s">
        <v>12710</v>
      </c>
      <c r="F687">
        <v>1</v>
      </c>
    </row>
    <row r="688" spans="1:6" x14ac:dyDescent="0.35">
      <c r="A688" t="s">
        <v>13396</v>
      </c>
      <c r="B688">
        <v>1958</v>
      </c>
      <c r="C688" t="s">
        <v>56</v>
      </c>
      <c r="D688" t="s">
        <v>73</v>
      </c>
      <c r="E688" t="s">
        <v>12710</v>
      </c>
      <c r="F688">
        <v>1</v>
      </c>
    </row>
    <row r="689" spans="1:6" x14ac:dyDescent="0.35">
      <c r="A689" t="s">
        <v>13397</v>
      </c>
      <c r="B689">
        <v>1958</v>
      </c>
      <c r="C689" t="s">
        <v>54</v>
      </c>
      <c r="D689" t="s">
        <v>73</v>
      </c>
      <c r="E689" t="s">
        <v>12710</v>
      </c>
      <c r="F689">
        <v>1</v>
      </c>
    </row>
    <row r="690" spans="1:6" x14ac:dyDescent="0.35">
      <c r="A690" t="s">
        <v>13398</v>
      </c>
      <c r="B690">
        <v>1958</v>
      </c>
      <c r="C690" t="s">
        <v>54</v>
      </c>
      <c r="D690" t="s">
        <v>73</v>
      </c>
      <c r="E690" t="s">
        <v>12710</v>
      </c>
      <c r="F690">
        <v>1</v>
      </c>
    </row>
    <row r="691" spans="1:6" x14ac:dyDescent="0.35">
      <c r="A691" t="s">
        <v>13399</v>
      </c>
      <c r="B691">
        <v>1958</v>
      </c>
      <c r="C691" t="s">
        <v>54</v>
      </c>
      <c r="D691" t="s">
        <v>73</v>
      </c>
      <c r="E691" t="s">
        <v>12710</v>
      </c>
      <c r="F691">
        <v>1</v>
      </c>
    </row>
    <row r="692" spans="1:6" x14ac:dyDescent="0.35">
      <c r="A692" t="s">
        <v>13400</v>
      </c>
      <c r="B692">
        <v>1958</v>
      </c>
      <c r="C692" t="s">
        <v>55</v>
      </c>
      <c r="D692" t="s">
        <v>73</v>
      </c>
      <c r="E692" t="s">
        <v>12710</v>
      </c>
      <c r="F692">
        <v>1</v>
      </c>
    </row>
    <row r="693" spans="1:6" x14ac:dyDescent="0.35">
      <c r="A693" t="s">
        <v>13401</v>
      </c>
      <c r="B693">
        <v>1958</v>
      </c>
      <c r="C693" t="s">
        <v>54</v>
      </c>
      <c r="D693" t="s">
        <v>73</v>
      </c>
      <c r="E693" t="s">
        <v>12710</v>
      </c>
      <c r="F693">
        <v>1</v>
      </c>
    </row>
    <row r="694" spans="1:6" x14ac:dyDescent="0.35">
      <c r="A694" t="s">
        <v>13402</v>
      </c>
      <c r="B694">
        <v>1958</v>
      </c>
      <c r="C694" t="s">
        <v>54</v>
      </c>
      <c r="D694" t="s">
        <v>73</v>
      </c>
      <c r="E694" t="s">
        <v>12710</v>
      </c>
      <c r="F694">
        <v>1</v>
      </c>
    </row>
    <row r="695" spans="1:6" x14ac:dyDescent="0.35">
      <c r="A695" t="s">
        <v>13403</v>
      </c>
      <c r="B695">
        <v>1958</v>
      </c>
      <c r="C695" t="s">
        <v>54</v>
      </c>
      <c r="D695" t="s">
        <v>73</v>
      </c>
      <c r="E695" t="s">
        <v>12710</v>
      </c>
      <c r="F695">
        <v>1</v>
      </c>
    </row>
    <row r="696" spans="1:6" x14ac:dyDescent="0.35">
      <c r="A696" t="s">
        <v>13404</v>
      </c>
      <c r="B696">
        <v>1958</v>
      </c>
      <c r="C696" t="s">
        <v>54</v>
      </c>
      <c r="D696" t="s">
        <v>73</v>
      </c>
      <c r="E696" t="s">
        <v>12710</v>
      </c>
      <c r="F696">
        <v>1</v>
      </c>
    </row>
    <row r="697" spans="1:6" x14ac:dyDescent="0.35">
      <c r="A697" t="s">
        <v>13405</v>
      </c>
      <c r="B697">
        <v>1958</v>
      </c>
      <c r="C697" t="s">
        <v>54</v>
      </c>
      <c r="D697" t="s">
        <v>73</v>
      </c>
      <c r="E697" t="s">
        <v>12710</v>
      </c>
      <c r="F697">
        <v>1</v>
      </c>
    </row>
    <row r="698" spans="1:6" x14ac:dyDescent="0.35">
      <c r="A698" t="s">
        <v>13406</v>
      </c>
      <c r="B698">
        <v>1958</v>
      </c>
      <c r="C698" t="s">
        <v>54</v>
      </c>
      <c r="D698" t="s">
        <v>73</v>
      </c>
      <c r="E698" t="s">
        <v>12710</v>
      </c>
      <c r="F698">
        <v>1</v>
      </c>
    </row>
    <row r="699" spans="1:6" x14ac:dyDescent="0.35">
      <c r="A699" t="s">
        <v>13407</v>
      </c>
      <c r="B699">
        <v>1958</v>
      </c>
      <c r="C699" t="s">
        <v>54</v>
      </c>
      <c r="D699" t="s">
        <v>73</v>
      </c>
      <c r="E699" t="s">
        <v>12710</v>
      </c>
      <c r="F699">
        <v>1</v>
      </c>
    </row>
    <row r="700" spans="1:6" x14ac:dyDescent="0.35">
      <c r="A700" t="s">
        <v>13408</v>
      </c>
      <c r="B700">
        <v>1958</v>
      </c>
      <c r="C700" t="s">
        <v>54</v>
      </c>
      <c r="D700" t="s">
        <v>73</v>
      </c>
      <c r="E700" t="s">
        <v>12710</v>
      </c>
      <c r="F700">
        <v>1</v>
      </c>
    </row>
    <row r="701" spans="1:6" x14ac:dyDescent="0.35">
      <c r="A701" t="s">
        <v>13409</v>
      </c>
      <c r="B701">
        <v>1958</v>
      </c>
      <c r="C701" t="s">
        <v>56</v>
      </c>
      <c r="D701" t="s">
        <v>73</v>
      </c>
      <c r="E701" t="s">
        <v>12710</v>
      </c>
      <c r="F701">
        <v>1</v>
      </c>
    </row>
    <row r="702" spans="1:6" x14ac:dyDescent="0.35">
      <c r="A702" t="s">
        <v>13410</v>
      </c>
      <c r="B702">
        <v>1958</v>
      </c>
      <c r="C702" t="s">
        <v>56</v>
      </c>
      <c r="D702" t="s">
        <v>73</v>
      </c>
      <c r="E702" t="s">
        <v>12710</v>
      </c>
      <c r="F702">
        <v>1</v>
      </c>
    </row>
    <row r="703" spans="1:6" x14ac:dyDescent="0.35">
      <c r="A703" t="s">
        <v>13411</v>
      </c>
      <c r="B703">
        <v>1958</v>
      </c>
      <c r="C703" t="s">
        <v>56</v>
      </c>
      <c r="D703" t="s">
        <v>73</v>
      </c>
      <c r="E703" t="s">
        <v>12710</v>
      </c>
      <c r="F703">
        <v>1</v>
      </c>
    </row>
    <row r="704" spans="1:6" x14ac:dyDescent="0.35">
      <c r="A704" t="s">
        <v>13412</v>
      </c>
      <c r="B704">
        <v>1958</v>
      </c>
      <c r="C704" t="s">
        <v>54</v>
      </c>
      <c r="D704" t="s">
        <v>73</v>
      </c>
      <c r="E704" t="s">
        <v>12710</v>
      </c>
      <c r="F704">
        <v>1</v>
      </c>
    </row>
    <row r="705" spans="1:6" x14ac:dyDescent="0.35">
      <c r="A705" t="s">
        <v>13413</v>
      </c>
      <c r="B705">
        <v>1958</v>
      </c>
      <c r="C705" t="s">
        <v>56</v>
      </c>
      <c r="D705" t="s">
        <v>73</v>
      </c>
      <c r="E705" t="s">
        <v>12710</v>
      </c>
      <c r="F705">
        <v>1</v>
      </c>
    </row>
    <row r="706" spans="1:6" x14ac:dyDescent="0.35">
      <c r="A706" t="s">
        <v>13414</v>
      </c>
      <c r="B706">
        <v>1958</v>
      </c>
      <c r="C706" t="s">
        <v>54</v>
      </c>
      <c r="D706" t="s">
        <v>73</v>
      </c>
      <c r="E706" t="s">
        <v>12710</v>
      </c>
      <c r="F706">
        <v>1</v>
      </c>
    </row>
    <row r="707" spans="1:6" x14ac:dyDescent="0.35">
      <c r="A707" t="s">
        <v>13415</v>
      </c>
      <c r="B707">
        <v>1958</v>
      </c>
      <c r="C707" t="s">
        <v>56</v>
      </c>
      <c r="D707" t="s">
        <v>73</v>
      </c>
      <c r="E707" t="s">
        <v>12710</v>
      </c>
      <c r="F707">
        <v>1</v>
      </c>
    </row>
    <row r="708" spans="1:6" x14ac:dyDescent="0.35">
      <c r="A708" t="s">
        <v>13416</v>
      </c>
      <c r="B708">
        <v>1958</v>
      </c>
      <c r="C708" t="s">
        <v>54</v>
      </c>
      <c r="D708" t="s">
        <v>73</v>
      </c>
      <c r="E708" t="s">
        <v>12710</v>
      </c>
      <c r="F708">
        <v>1</v>
      </c>
    </row>
    <row r="709" spans="1:6" x14ac:dyDescent="0.35">
      <c r="A709" t="s">
        <v>13417</v>
      </c>
      <c r="B709">
        <v>1958</v>
      </c>
      <c r="C709" t="s">
        <v>56</v>
      </c>
      <c r="D709" t="s">
        <v>73</v>
      </c>
      <c r="E709" t="s">
        <v>12710</v>
      </c>
      <c r="F709">
        <v>1</v>
      </c>
    </row>
    <row r="710" spans="1:6" x14ac:dyDescent="0.35">
      <c r="A710" t="s">
        <v>13418</v>
      </c>
      <c r="B710">
        <v>1958</v>
      </c>
      <c r="C710" t="s">
        <v>56</v>
      </c>
      <c r="D710" t="s">
        <v>73</v>
      </c>
      <c r="E710" t="s">
        <v>12710</v>
      </c>
      <c r="F710">
        <v>1</v>
      </c>
    </row>
    <row r="711" spans="1:6" x14ac:dyDescent="0.35">
      <c r="A711" t="s">
        <v>13419</v>
      </c>
      <c r="B711">
        <v>1958</v>
      </c>
      <c r="C711" t="s">
        <v>54</v>
      </c>
      <c r="D711" t="s">
        <v>73</v>
      </c>
      <c r="E711" t="s">
        <v>12710</v>
      </c>
      <c r="F711">
        <v>1</v>
      </c>
    </row>
    <row r="712" spans="1:6" x14ac:dyDescent="0.35">
      <c r="A712" t="s">
        <v>13420</v>
      </c>
      <c r="B712">
        <v>1958</v>
      </c>
      <c r="C712" t="s">
        <v>56</v>
      </c>
      <c r="D712" t="s">
        <v>73</v>
      </c>
      <c r="E712" t="s">
        <v>12710</v>
      </c>
      <c r="F712">
        <v>1</v>
      </c>
    </row>
    <row r="713" spans="1:6" x14ac:dyDescent="0.35">
      <c r="A713" t="s">
        <v>13421</v>
      </c>
      <c r="B713">
        <v>1958</v>
      </c>
      <c r="C713" t="s">
        <v>54</v>
      </c>
      <c r="D713" t="s">
        <v>73</v>
      </c>
      <c r="E713" t="s">
        <v>12710</v>
      </c>
      <c r="F713">
        <v>1</v>
      </c>
    </row>
    <row r="714" spans="1:6" x14ac:dyDescent="0.35">
      <c r="A714" t="s">
        <v>13422</v>
      </c>
      <c r="B714">
        <v>1958</v>
      </c>
      <c r="C714" t="s">
        <v>54</v>
      </c>
      <c r="D714" t="s">
        <v>73</v>
      </c>
      <c r="E714" t="s">
        <v>12710</v>
      </c>
      <c r="F714">
        <v>1</v>
      </c>
    </row>
    <row r="715" spans="1:6" x14ac:dyDescent="0.35">
      <c r="A715" t="s">
        <v>13423</v>
      </c>
      <c r="B715">
        <v>1959</v>
      </c>
      <c r="C715" t="s">
        <v>55</v>
      </c>
      <c r="D715" t="s">
        <v>73</v>
      </c>
      <c r="E715" t="s">
        <v>12710</v>
      </c>
      <c r="F715">
        <v>1</v>
      </c>
    </row>
    <row r="716" spans="1:6" x14ac:dyDescent="0.35">
      <c r="A716" t="s">
        <v>13424</v>
      </c>
      <c r="B716">
        <v>1959</v>
      </c>
      <c r="C716" t="s">
        <v>54</v>
      </c>
      <c r="D716" t="s">
        <v>73</v>
      </c>
      <c r="E716" t="s">
        <v>12710</v>
      </c>
      <c r="F716">
        <v>1</v>
      </c>
    </row>
    <row r="717" spans="1:6" x14ac:dyDescent="0.35">
      <c r="A717" t="s">
        <v>13425</v>
      </c>
      <c r="B717">
        <v>1959</v>
      </c>
      <c r="C717" t="s">
        <v>56</v>
      </c>
      <c r="D717" t="s">
        <v>73</v>
      </c>
      <c r="E717" t="s">
        <v>12710</v>
      </c>
      <c r="F717">
        <v>1</v>
      </c>
    </row>
    <row r="718" spans="1:6" x14ac:dyDescent="0.35">
      <c r="A718" t="s">
        <v>13426</v>
      </c>
      <c r="B718">
        <v>1959</v>
      </c>
      <c r="C718" t="s">
        <v>56</v>
      </c>
      <c r="D718" t="s">
        <v>73</v>
      </c>
      <c r="E718" t="s">
        <v>12710</v>
      </c>
      <c r="F718">
        <v>1</v>
      </c>
    </row>
    <row r="719" spans="1:6" x14ac:dyDescent="0.35">
      <c r="A719" t="s">
        <v>13427</v>
      </c>
      <c r="B719">
        <v>1959</v>
      </c>
      <c r="C719" t="s">
        <v>55</v>
      </c>
      <c r="D719" t="s">
        <v>73</v>
      </c>
      <c r="E719" t="s">
        <v>12710</v>
      </c>
      <c r="F719">
        <v>1</v>
      </c>
    </row>
    <row r="720" spans="1:6" x14ac:dyDescent="0.35">
      <c r="A720" t="s">
        <v>13428</v>
      </c>
      <c r="B720">
        <v>1959</v>
      </c>
      <c r="C720" t="s">
        <v>55</v>
      </c>
      <c r="D720" t="s">
        <v>73</v>
      </c>
      <c r="E720" t="s">
        <v>12710</v>
      </c>
      <c r="F720">
        <v>1</v>
      </c>
    </row>
    <row r="721" spans="1:6" x14ac:dyDescent="0.35">
      <c r="A721" t="s">
        <v>13429</v>
      </c>
      <c r="B721">
        <v>1959</v>
      </c>
      <c r="C721" t="s">
        <v>56</v>
      </c>
      <c r="D721" t="s">
        <v>73</v>
      </c>
      <c r="E721" t="s">
        <v>12710</v>
      </c>
      <c r="F721">
        <v>1</v>
      </c>
    </row>
    <row r="722" spans="1:6" x14ac:dyDescent="0.35">
      <c r="A722" t="s">
        <v>13430</v>
      </c>
      <c r="B722">
        <v>1959</v>
      </c>
      <c r="C722" t="s">
        <v>55</v>
      </c>
      <c r="D722" t="s">
        <v>73</v>
      </c>
      <c r="E722" t="s">
        <v>12710</v>
      </c>
      <c r="F722">
        <v>1</v>
      </c>
    </row>
    <row r="723" spans="1:6" x14ac:dyDescent="0.35">
      <c r="A723" t="s">
        <v>13431</v>
      </c>
      <c r="B723">
        <v>1959</v>
      </c>
      <c r="C723" t="s">
        <v>55</v>
      </c>
      <c r="D723" t="s">
        <v>73</v>
      </c>
      <c r="E723" t="s">
        <v>12710</v>
      </c>
      <c r="F723">
        <v>1</v>
      </c>
    </row>
    <row r="724" spans="1:6" x14ac:dyDescent="0.35">
      <c r="A724" t="s">
        <v>13432</v>
      </c>
      <c r="B724">
        <v>1959</v>
      </c>
      <c r="C724" t="s">
        <v>55</v>
      </c>
      <c r="D724" t="s">
        <v>73</v>
      </c>
      <c r="E724" t="s">
        <v>12710</v>
      </c>
      <c r="F724">
        <v>1</v>
      </c>
    </row>
    <row r="725" spans="1:6" x14ac:dyDescent="0.35">
      <c r="A725" t="s">
        <v>13433</v>
      </c>
      <c r="B725">
        <v>1959</v>
      </c>
      <c r="C725" t="s">
        <v>55</v>
      </c>
      <c r="D725" t="s">
        <v>73</v>
      </c>
      <c r="E725" t="s">
        <v>12710</v>
      </c>
      <c r="F725">
        <v>1</v>
      </c>
    </row>
    <row r="726" spans="1:6" x14ac:dyDescent="0.35">
      <c r="A726" t="s">
        <v>13434</v>
      </c>
      <c r="B726">
        <v>1959</v>
      </c>
      <c r="C726" t="s">
        <v>55</v>
      </c>
      <c r="D726" t="s">
        <v>73</v>
      </c>
      <c r="E726" t="s">
        <v>12710</v>
      </c>
      <c r="F726">
        <v>1</v>
      </c>
    </row>
    <row r="727" spans="1:6" x14ac:dyDescent="0.35">
      <c r="A727" t="s">
        <v>13435</v>
      </c>
      <c r="B727">
        <v>1959</v>
      </c>
      <c r="C727" t="s">
        <v>55</v>
      </c>
      <c r="D727" t="s">
        <v>73</v>
      </c>
      <c r="E727" t="s">
        <v>12710</v>
      </c>
      <c r="F727">
        <v>1</v>
      </c>
    </row>
    <row r="728" spans="1:6" x14ac:dyDescent="0.35">
      <c r="A728" t="s">
        <v>13436</v>
      </c>
      <c r="B728">
        <v>1959</v>
      </c>
      <c r="C728" t="s">
        <v>55</v>
      </c>
      <c r="D728" t="s">
        <v>73</v>
      </c>
      <c r="E728" t="s">
        <v>12710</v>
      </c>
      <c r="F728">
        <v>1</v>
      </c>
    </row>
    <row r="729" spans="1:6" x14ac:dyDescent="0.35">
      <c r="A729" t="s">
        <v>13437</v>
      </c>
      <c r="B729">
        <v>1959</v>
      </c>
      <c r="C729" t="s">
        <v>56</v>
      </c>
      <c r="D729" t="s">
        <v>73</v>
      </c>
      <c r="E729" t="s">
        <v>12710</v>
      </c>
      <c r="F729">
        <v>1</v>
      </c>
    </row>
    <row r="730" spans="1:6" x14ac:dyDescent="0.35">
      <c r="A730" t="s">
        <v>13438</v>
      </c>
      <c r="B730">
        <v>1959</v>
      </c>
      <c r="C730" t="s">
        <v>54</v>
      </c>
      <c r="D730" t="s">
        <v>73</v>
      </c>
      <c r="E730" t="s">
        <v>12710</v>
      </c>
      <c r="F730">
        <v>1</v>
      </c>
    </row>
    <row r="731" spans="1:6" x14ac:dyDescent="0.35">
      <c r="A731" t="s">
        <v>13439</v>
      </c>
      <c r="B731">
        <v>1959</v>
      </c>
      <c r="C731" t="s">
        <v>55</v>
      </c>
      <c r="D731" t="s">
        <v>73</v>
      </c>
      <c r="E731" t="s">
        <v>12710</v>
      </c>
      <c r="F731">
        <v>1</v>
      </c>
    </row>
    <row r="732" spans="1:6" x14ac:dyDescent="0.35">
      <c r="A732" t="s">
        <v>13440</v>
      </c>
      <c r="B732">
        <v>1959</v>
      </c>
      <c r="C732" t="s">
        <v>55</v>
      </c>
      <c r="D732" t="s">
        <v>73</v>
      </c>
      <c r="E732" t="s">
        <v>12710</v>
      </c>
      <c r="F732">
        <v>1</v>
      </c>
    </row>
    <row r="733" spans="1:6" x14ac:dyDescent="0.35">
      <c r="A733" t="s">
        <v>13441</v>
      </c>
      <c r="B733">
        <v>1959</v>
      </c>
      <c r="C733" t="s">
        <v>55</v>
      </c>
      <c r="D733" t="s">
        <v>73</v>
      </c>
      <c r="E733" t="s">
        <v>12710</v>
      </c>
      <c r="F733">
        <v>1</v>
      </c>
    </row>
    <row r="734" spans="1:6" x14ac:dyDescent="0.35">
      <c r="A734" t="s">
        <v>13442</v>
      </c>
      <c r="B734">
        <v>1959</v>
      </c>
      <c r="C734" t="s">
        <v>54</v>
      </c>
      <c r="D734" t="s">
        <v>73</v>
      </c>
      <c r="E734" t="s">
        <v>12710</v>
      </c>
      <c r="F734">
        <v>1</v>
      </c>
    </row>
    <row r="735" spans="1:6" x14ac:dyDescent="0.35">
      <c r="A735" t="s">
        <v>13443</v>
      </c>
      <c r="B735">
        <v>1959</v>
      </c>
      <c r="C735" t="s">
        <v>54</v>
      </c>
      <c r="D735" t="s">
        <v>73</v>
      </c>
      <c r="E735" t="s">
        <v>12710</v>
      </c>
      <c r="F735">
        <v>1</v>
      </c>
    </row>
    <row r="736" spans="1:6" x14ac:dyDescent="0.35">
      <c r="A736" t="s">
        <v>13444</v>
      </c>
      <c r="B736">
        <v>1959</v>
      </c>
      <c r="C736" t="s">
        <v>54</v>
      </c>
      <c r="D736" t="s">
        <v>73</v>
      </c>
      <c r="E736" t="s">
        <v>12710</v>
      </c>
      <c r="F736">
        <v>1</v>
      </c>
    </row>
    <row r="737" spans="1:6" x14ac:dyDescent="0.35">
      <c r="A737" t="s">
        <v>13445</v>
      </c>
      <c r="B737">
        <v>1959</v>
      </c>
      <c r="C737" t="s">
        <v>54</v>
      </c>
      <c r="D737" t="s">
        <v>73</v>
      </c>
      <c r="E737" t="s">
        <v>12710</v>
      </c>
      <c r="F737">
        <v>1</v>
      </c>
    </row>
    <row r="738" spans="1:6" x14ac:dyDescent="0.35">
      <c r="A738" t="s">
        <v>13446</v>
      </c>
      <c r="B738">
        <v>1959</v>
      </c>
      <c r="C738" t="s">
        <v>54</v>
      </c>
      <c r="D738" t="s">
        <v>73</v>
      </c>
      <c r="E738" t="s">
        <v>12710</v>
      </c>
      <c r="F738">
        <v>1</v>
      </c>
    </row>
    <row r="739" spans="1:6" x14ac:dyDescent="0.35">
      <c r="A739" t="s">
        <v>13447</v>
      </c>
      <c r="B739">
        <v>1959</v>
      </c>
      <c r="C739" t="s">
        <v>56</v>
      </c>
      <c r="D739" t="s">
        <v>73</v>
      </c>
      <c r="E739" t="s">
        <v>12710</v>
      </c>
      <c r="F739">
        <v>1</v>
      </c>
    </row>
    <row r="740" spans="1:6" x14ac:dyDescent="0.35">
      <c r="A740" t="s">
        <v>13448</v>
      </c>
      <c r="B740">
        <v>1959</v>
      </c>
      <c r="C740" t="s">
        <v>56</v>
      </c>
      <c r="D740" t="s">
        <v>73</v>
      </c>
      <c r="E740" t="s">
        <v>12710</v>
      </c>
      <c r="F740">
        <v>1</v>
      </c>
    </row>
    <row r="741" spans="1:6" x14ac:dyDescent="0.35">
      <c r="A741" t="s">
        <v>13449</v>
      </c>
      <c r="B741">
        <v>1959</v>
      </c>
      <c r="C741" t="s">
        <v>56</v>
      </c>
      <c r="D741" t="s">
        <v>73</v>
      </c>
      <c r="E741" t="s">
        <v>12710</v>
      </c>
      <c r="F741">
        <v>1</v>
      </c>
    </row>
    <row r="742" spans="1:6" x14ac:dyDescent="0.35">
      <c r="A742" t="s">
        <v>13450</v>
      </c>
      <c r="B742">
        <v>1959</v>
      </c>
      <c r="C742" t="s">
        <v>56</v>
      </c>
      <c r="D742" t="s">
        <v>73</v>
      </c>
      <c r="E742" t="s">
        <v>12710</v>
      </c>
      <c r="F742">
        <v>1</v>
      </c>
    </row>
    <row r="743" spans="1:6" x14ac:dyDescent="0.35">
      <c r="A743" t="s">
        <v>13451</v>
      </c>
      <c r="B743">
        <v>1959</v>
      </c>
      <c r="C743" t="s">
        <v>56</v>
      </c>
      <c r="D743" t="s">
        <v>73</v>
      </c>
      <c r="E743" t="s">
        <v>12710</v>
      </c>
      <c r="F743">
        <v>1</v>
      </c>
    </row>
    <row r="744" spans="1:6" x14ac:dyDescent="0.35">
      <c r="A744" t="s">
        <v>13452</v>
      </c>
      <c r="B744">
        <v>1959</v>
      </c>
      <c r="C744" t="s">
        <v>56</v>
      </c>
      <c r="D744" t="s">
        <v>73</v>
      </c>
      <c r="E744" t="s">
        <v>12710</v>
      </c>
      <c r="F744">
        <v>1</v>
      </c>
    </row>
    <row r="745" spans="1:6" x14ac:dyDescent="0.35">
      <c r="A745" t="s">
        <v>13453</v>
      </c>
      <c r="B745">
        <v>1959</v>
      </c>
      <c r="C745" t="s">
        <v>56</v>
      </c>
      <c r="D745" t="s">
        <v>73</v>
      </c>
      <c r="E745" t="s">
        <v>12710</v>
      </c>
      <c r="F745">
        <v>1</v>
      </c>
    </row>
    <row r="746" spans="1:6" x14ac:dyDescent="0.35">
      <c r="A746" t="s">
        <v>13454</v>
      </c>
      <c r="B746">
        <v>1959</v>
      </c>
      <c r="C746" t="s">
        <v>56</v>
      </c>
      <c r="D746" t="s">
        <v>73</v>
      </c>
      <c r="E746" t="s">
        <v>12710</v>
      </c>
      <c r="F746">
        <v>1</v>
      </c>
    </row>
    <row r="747" spans="1:6" x14ac:dyDescent="0.35">
      <c r="A747" t="s">
        <v>13455</v>
      </c>
      <c r="B747">
        <v>1959</v>
      </c>
      <c r="C747" t="s">
        <v>56</v>
      </c>
      <c r="D747" t="s">
        <v>73</v>
      </c>
      <c r="E747" t="s">
        <v>12710</v>
      </c>
      <c r="F747">
        <v>1</v>
      </c>
    </row>
    <row r="748" spans="1:6" x14ac:dyDescent="0.35">
      <c r="A748" t="s">
        <v>13456</v>
      </c>
      <c r="B748">
        <v>1959</v>
      </c>
      <c r="C748" t="s">
        <v>56</v>
      </c>
      <c r="D748" t="s">
        <v>73</v>
      </c>
      <c r="E748" t="s">
        <v>12710</v>
      </c>
      <c r="F748">
        <v>1</v>
      </c>
    </row>
    <row r="749" spans="1:6" x14ac:dyDescent="0.35">
      <c r="A749" t="s">
        <v>13457</v>
      </c>
      <c r="B749">
        <v>1959</v>
      </c>
      <c r="C749" t="s">
        <v>54</v>
      </c>
      <c r="D749" t="s">
        <v>73</v>
      </c>
      <c r="E749" t="s">
        <v>12710</v>
      </c>
      <c r="F749">
        <v>1</v>
      </c>
    </row>
    <row r="750" spans="1:6" x14ac:dyDescent="0.35">
      <c r="A750" t="s">
        <v>13458</v>
      </c>
      <c r="B750">
        <v>1959</v>
      </c>
      <c r="C750" t="s">
        <v>56</v>
      </c>
      <c r="D750" t="s">
        <v>73</v>
      </c>
      <c r="E750" t="s">
        <v>12710</v>
      </c>
      <c r="F750">
        <v>1</v>
      </c>
    </row>
    <row r="751" spans="1:6" x14ac:dyDescent="0.35">
      <c r="A751" t="s">
        <v>13459</v>
      </c>
      <c r="B751">
        <v>1959</v>
      </c>
      <c r="C751" t="s">
        <v>56</v>
      </c>
      <c r="D751" t="s">
        <v>73</v>
      </c>
      <c r="E751" t="s">
        <v>12710</v>
      </c>
      <c r="F751">
        <v>1</v>
      </c>
    </row>
    <row r="752" spans="1:6" x14ac:dyDescent="0.35">
      <c r="A752" t="s">
        <v>13460</v>
      </c>
      <c r="B752">
        <v>1959</v>
      </c>
      <c r="C752" t="s">
        <v>54</v>
      </c>
      <c r="D752" t="s">
        <v>73</v>
      </c>
      <c r="E752" t="s">
        <v>12710</v>
      </c>
      <c r="F752">
        <v>1</v>
      </c>
    </row>
    <row r="753" spans="1:6" x14ac:dyDescent="0.35">
      <c r="A753" t="s">
        <v>13461</v>
      </c>
      <c r="B753">
        <v>1959</v>
      </c>
      <c r="C753" t="s">
        <v>54</v>
      </c>
      <c r="D753" t="s">
        <v>73</v>
      </c>
      <c r="E753" t="s">
        <v>12710</v>
      </c>
      <c r="F753">
        <v>1</v>
      </c>
    </row>
    <row r="754" spans="1:6" x14ac:dyDescent="0.35">
      <c r="A754" t="s">
        <v>13462</v>
      </c>
      <c r="B754">
        <v>1959</v>
      </c>
      <c r="C754" t="s">
        <v>54</v>
      </c>
      <c r="D754" t="s">
        <v>73</v>
      </c>
      <c r="E754" t="s">
        <v>12710</v>
      </c>
      <c r="F754">
        <v>1</v>
      </c>
    </row>
    <row r="755" spans="1:6" x14ac:dyDescent="0.35">
      <c r="A755" t="s">
        <v>13463</v>
      </c>
      <c r="B755">
        <v>1959</v>
      </c>
      <c r="C755" t="s">
        <v>54</v>
      </c>
      <c r="D755" t="s">
        <v>73</v>
      </c>
      <c r="E755" t="s">
        <v>12710</v>
      </c>
      <c r="F755">
        <v>1</v>
      </c>
    </row>
    <row r="756" spans="1:6" x14ac:dyDescent="0.35">
      <c r="A756" t="s">
        <v>13464</v>
      </c>
      <c r="B756">
        <v>1959</v>
      </c>
      <c r="C756" t="s">
        <v>54</v>
      </c>
      <c r="D756" t="s">
        <v>73</v>
      </c>
      <c r="E756" t="s">
        <v>12710</v>
      </c>
      <c r="F756">
        <v>1</v>
      </c>
    </row>
    <row r="757" spans="1:6" x14ac:dyDescent="0.35">
      <c r="A757" t="s">
        <v>13465</v>
      </c>
      <c r="B757">
        <v>1960</v>
      </c>
      <c r="C757" t="s">
        <v>56</v>
      </c>
      <c r="D757" t="s">
        <v>73</v>
      </c>
      <c r="E757" t="s">
        <v>12710</v>
      </c>
      <c r="F757">
        <v>1</v>
      </c>
    </row>
    <row r="758" spans="1:6" x14ac:dyDescent="0.35">
      <c r="A758" t="s">
        <v>13466</v>
      </c>
      <c r="B758">
        <v>1960</v>
      </c>
      <c r="C758" t="s">
        <v>54</v>
      </c>
      <c r="D758" t="s">
        <v>73</v>
      </c>
      <c r="E758" t="s">
        <v>12710</v>
      </c>
      <c r="F758">
        <v>1</v>
      </c>
    </row>
    <row r="759" spans="1:6" x14ac:dyDescent="0.35">
      <c r="A759" t="s">
        <v>13467</v>
      </c>
      <c r="B759">
        <v>1960</v>
      </c>
      <c r="C759" t="s">
        <v>55</v>
      </c>
      <c r="D759" t="s">
        <v>73</v>
      </c>
      <c r="E759" t="s">
        <v>12710</v>
      </c>
      <c r="F759">
        <v>1</v>
      </c>
    </row>
    <row r="760" spans="1:6" x14ac:dyDescent="0.35">
      <c r="A760" t="s">
        <v>13468</v>
      </c>
      <c r="B760">
        <v>1960</v>
      </c>
      <c r="C760" t="s">
        <v>54</v>
      </c>
      <c r="D760" t="s">
        <v>73</v>
      </c>
      <c r="E760" t="s">
        <v>12710</v>
      </c>
      <c r="F760">
        <v>1</v>
      </c>
    </row>
    <row r="761" spans="1:6" x14ac:dyDescent="0.35">
      <c r="A761" t="s">
        <v>13469</v>
      </c>
      <c r="B761">
        <v>1960</v>
      </c>
      <c r="C761" t="s">
        <v>54</v>
      </c>
      <c r="D761" t="s">
        <v>73</v>
      </c>
      <c r="E761" t="s">
        <v>12710</v>
      </c>
      <c r="F761">
        <v>1</v>
      </c>
    </row>
    <row r="762" spans="1:6" x14ac:dyDescent="0.35">
      <c r="A762" t="s">
        <v>13470</v>
      </c>
      <c r="B762">
        <v>1960</v>
      </c>
      <c r="C762" t="s">
        <v>56</v>
      </c>
      <c r="D762" t="s">
        <v>73</v>
      </c>
      <c r="E762" t="s">
        <v>12710</v>
      </c>
      <c r="F762">
        <v>1</v>
      </c>
    </row>
    <row r="763" spans="1:6" x14ac:dyDescent="0.35">
      <c r="A763" t="s">
        <v>13471</v>
      </c>
      <c r="B763">
        <v>1960</v>
      </c>
      <c r="C763" t="s">
        <v>56</v>
      </c>
      <c r="D763" t="s">
        <v>73</v>
      </c>
      <c r="E763" t="s">
        <v>12710</v>
      </c>
      <c r="F763">
        <v>1</v>
      </c>
    </row>
    <row r="764" spans="1:6" x14ac:dyDescent="0.35">
      <c r="A764" t="s">
        <v>13472</v>
      </c>
      <c r="B764">
        <v>1960</v>
      </c>
      <c r="C764" t="s">
        <v>54</v>
      </c>
      <c r="D764" t="s">
        <v>73</v>
      </c>
      <c r="E764" t="s">
        <v>12710</v>
      </c>
      <c r="F764">
        <v>1</v>
      </c>
    </row>
    <row r="765" spans="1:6" x14ac:dyDescent="0.35">
      <c r="A765" t="s">
        <v>13473</v>
      </c>
      <c r="B765">
        <v>1960</v>
      </c>
      <c r="C765" t="s">
        <v>56</v>
      </c>
      <c r="D765" t="s">
        <v>73</v>
      </c>
      <c r="E765" t="s">
        <v>12710</v>
      </c>
      <c r="F765">
        <v>1</v>
      </c>
    </row>
    <row r="766" spans="1:6" x14ac:dyDescent="0.35">
      <c r="A766" t="s">
        <v>13474</v>
      </c>
      <c r="B766">
        <v>1960</v>
      </c>
      <c r="C766" t="s">
        <v>56</v>
      </c>
      <c r="D766" t="s">
        <v>73</v>
      </c>
      <c r="E766" t="s">
        <v>12710</v>
      </c>
      <c r="F766">
        <v>1</v>
      </c>
    </row>
    <row r="767" spans="1:6" x14ac:dyDescent="0.35">
      <c r="A767" t="s">
        <v>13475</v>
      </c>
      <c r="B767">
        <v>1960</v>
      </c>
      <c r="C767" t="s">
        <v>56</v>
      </c>
      <c r="D767" t="s">
        <v>73</v>
      </c>
      <c r="E767" t="s">
        <v>12710</v>
      </c>
      <c r="F767">
        <v>1</v>
      </c>
    </row>
    <row r="768" spans="1:6" x14ac:dyDescent="0.35">
      <c r="A768" t="s">
        <v>13476</v>
      </c>
      <c r="B768">
        <v>1960</v>
      </c>
      <c r="C768" t="s">
        <v>56</v>
      </c>
      <c r="D768" t="s">
        <v>73</v>
      </c>
      <c r="E768" t="s">
        <v>12710</v>
      </c>
      <c r="F768">
        <v>1</v>
      </c>
    </row>
    <row r="769" spans="1:6" x14ac:dyDescent="0.35">
      <c r="A769" t="s">
        <v>13477</v>
      </c>
      <c r="B769">
        <v>1960</v>
      </c>
      <c r="C769" t="s">
        <v>54</v>
      </c>
      <c r="D769" t="s">
        <v>73</v>
      </c>
      <c r="E769" t="s">
        <v>12710</v>
      </c>
      <c r="F769">
        <v>1</v>
      </c>
    </row>
    <row r="770" spans="1:6" x14ac:dyDescent="0.35">
      <c r="A770" t="s">
        <v>13478</v>
      </c>
      <c r="B770">
        <v>1960</v>
      </c>
      <c r="C770" t="s">
        <v>55</v>
      </c>
      <c r="D770" t="s">
        <v>73</v>
      </c>
      <c r="E770" t="s">
        <v>12710</v>
      </c>
      <c r="F770">
        <v>1</v>
      </c>
    </row>
    <row r="771" spans="1:6" x14ac:dyDescent="0.35">
      <c r="A771" t="s">
        <v>13479</v>
      </c>
      <c r="B771">
        <v>1960</v>
      </c>
      <c r="C771" t="s">
        <v>54</v>
      </c>
      <c r="D771" t="s">
        <v>73</v>
      </c>
      <c r="E771" t="s">
        <v>12710</v>
      </c>
      <c r="F771">
        <v>1</v>
      </c>
    </row>
    <row r="772" spans="1:6" x14ac:dyDescent="0.35">
      <c r="A772" t="s">
        <v>13480</v>
      </c>
      <c r="B772">
        <v>1960</v>
      </c>
      <c r="C772" t="s">
        <v>56</v>
      </c>
      <c r="D772" t="s">
        <v>73</v>
      </c>
      <c r="E772" t="s">
        <v>12710</v>
      </c>
      <c r="F772">
        <v>1</v>
      </c>
    </row>
    <row r="773" spans="1:6" x14ac:dyDescent="0.35">
      <c r="A773" t="s">
        <v>13481</v>
      </c>
      <c r="B773">
        <v>1960</v>
      </c>
      <c r="C773" t="s">
        <v>54</v>
      </c>
      <c r="D773" t="s">
        <v>73</v>
      </c>
      <c r="E773" t="s">
        <v>12710</v>
      </c>
      <c r="F773">
        <v>1</v>
      </c>
    </row>
    <row r="774" spans="1:6" x14ac:dyDescent="0.35">
      <c r="A774" t="s">
        <v>13482</v>
      </c>
      <c r="B774">
        <v>1960</v>
      </c>
      <c r="C774" t="s">
        <v>54</v>
      </c>
      <c r="D774" t="s">
        <v>73</v>
      </c>
      <c r="E774" t="s">
        <v>12710</v>
      </c>
      <c r="F774">
        <v>1</v>
      </c>
    </row>
    <row r="775" spans="1:6" x14ac:dyDescent="0.35">
      <c r="A775" t="s">
        <v>13483</v>
      </c>
      <c r="B775">
        <v>1960</v>
      </c>
      <c r="C775" t="s">
        <v>56</v>
      </c>
      <c r="D775" t="s">
        <v>73</v>
      </c>
      <c r="E775" t="s">
        <v>12710</v>
      </c>
      <c r="F775">
        <v>1</v>
      </c>
    </row>
    <row r="776" spans="1:6" x14ac:dyDescent="0.35">
      <c r="A776" t="s">
        <v>13484</v>
      </c>
      <c r="B776">
        <v>1960</v>
      </c>
      <c r="C776" t="s">
        <v>56</v>
      </c>
      <c r="D776" t="s">
        <v>73</v>
      </c>
      <c r="E776" t="s">
        <v>12710</v>
      </c>
      <c r="F776">
        <v>1</v>
      </c>
    </row>
    <row r="777" spans="1:6" x14ac:dyDescent="0.35">
      <c r="A777" t="s">
        <v>13485</v>
      </c>
      <c r="B777">
        <v>1960</v>
      </c>
      <c r="C777" t="s">
        <v>56</v>
      </c>
      <c r="D777" t="s">
        <v>73</v>
      </c>
      <c r="E777" t="s">
        <v>12710</v>
      </c>
      <c r="F777">
        <v>1</v>
      </c>
    </row>
    <row r="778" spans="1:6" x14ac:dyDescent="0.35">
      <c r="A778" t="s">
        <v>13486</v>
      </c>
      <c r="B778">
        <v>1960</v>
      </c>
      <c r="C778" t="s">
        <v>56</v>
      </c>
      <c r="D778" t="s">
        <v>73</v>
      </c>
      <c r="E778" t="s">
        <v>12710</v>
      </c>
      <c r="F778">
        <v>1</v>
      </c>
    </row>
    <row r="779" spans="1:6" x14ac:dyDescent="0.35">
      <c r="A779" t="s">
        <v>13487</v>
      </c>
      <c r="B779">
        <v>1960</v>
      </c>
      <c r="C779" t="s">
        <v>54</v>
      </c>
      <c r="D779" t="s">
        <v>73</v>
      </c>
      <c r="E779" t="s">
        <v>12710</v>
      </c>
      <c r="F779">
        <v>1</v>
      </c>
    </row>
    <row r="780" spans="1:6" x14ac:dyDescent="0.35">
      <c r="A780" t="s">
        <v>13488</v>
      </c>
      <c r="B780">
        <v>1960</v>
      </c>
      <c r="C780" t="s">
        <v>56</v>
      </c>
      <c r="D780" t="s">
        <v>73</v>
      </c>
      <c r="E780" t="s">
        <v>12710</v>
      </c>
      <c r="F780">
        <v>1</v>
      </c>
    </row>
    <row r="781" spans="1:6" x14ac:dyDescent="0.35">
      <c r="A781" t="s">
        <v>13489</v>
      </c>
      <c r="B781">
        <v>1960</v>
      </c>
      <c r="C781" t="s">
        <v>54</v>
      </c>
      <c r="D781" t="s">
        <v>73</v>
      </c>
      <c r="E781" t="s">
        <v>12710</v>
      </c>
      <c r="F781">
        <v>1</v>
      </c>
    </row>
    <row r="782" spans="1:6" x14ac:dyDescent="0.35">
      <c r="A782" t="s">
        <v>13490</v>
      </c>
      <c r="B782">
        <v>1960</v>
      </c>
      <c r="C782" t="s">
        <v>54</v>
      </c>
      <c r="D782" t="s">
        <v>73</v>
      </c>
      <c r="E782" t="s">
        <v>12710</v>
      </c>
      <c r="F782">
        <v>1</v>
      </c>
    </row>
    <row r="783" spans="1:6" x14ac:dyDescent="0.35">
      <c r="A783" t="s">
        <v>13491</v>
      </c>
      <c r="B783">
        <v>1960</v>
      </c>
      <c r="C783" t="s">
        <v>55</v>
      </c>
      <c r="D783" t="s">
        <v>73</v>
      </c>
      <c r="E783" t="s">
        <v>12710</v>
      </c>
      <c r="F783">
        <v>1</v>
      </c>
    </row>
    <row r="784" spans="1:6" x14ac:dyDescent="0.35">
      <c r="A784" t="s">
        <v>13492</v>
      </c>
      <c r="B784">
        <v>1960</v>
      </c>
      <c r="C784" t="s">
        <v>54</v>
      </c>
      <c r="D784" t="s">
        <v>73</v>
      </c>
      <c r="E784" t="s">
        <v>12710</v>
      </c>
      <c r="F784">
        <v>1</v>
      </c>
    </row>
    <row r="785" spans="1:6" x14ac:dyDescent="0.35">
      <c r="A785" t="s">
        <v>13493</v>
      </c>
      <c r="B785">
        <v>1960</v>
      </c>
      <c r="C785" t="s">
        <v>54</v>
      </c>
      <c r="D785" t="s">
        <v>73</v>
      </c>
      <c r="E785" t="s">
        <v>12710</v>
      </c>
      <c r="F785">
        <v>1</v>
      </c>
    </row>
    <row r="786" spans="1:6" x14ac:dyDescent="0.35">
      <c r="A786" t="s">
        <v>13494</v>
      </c>
      <c r="B786">
        <v>1960</v>
      </c>
      <c r="C786" t="s">
        <v>54</v>
      </c>
      <c r="D786" t="s">
        <v>73</v>
      </c>
      <c r="E786" t="s">
        <v>12710</v>
      </c>
      <c r="F786">
        <v>1</v>
      </c>
    </row>
    <row r="787" spans="1:6" x14ac:dyDescent="0.35">
      <c r="A787" t="s">
        <v>13495</v>
      </c>
      <c r="B787">
        <v>1960</v>
      </c>
      <c r="C787" t="s">
        <v>54</v>
      </c>
      <c r="D787" t="s">
        <v>73</v>
      </c>
      <c r="E787" t="s">
        <v>12710</v>
      </c>
      <c r="F787">
        <v>1</v>
      </c>
    </row>
    <row r="788" spans="1:6" x14ac:dyDescent="0.35">
      <c r="A788" t="s">
        <v>13496</v>
      </c>
      <c r="B788">
        <v>1960</v>
      </c>
      <c r="C788" t="s">
        <v>54</v>
      </c>
      <c r="D788" t="s">
        <v>73</v>
      </c>
      <c r="E788" t="s">
        <v>12710</v>
      </c>
      <c r="F788">
        <v>1</v>
      </c>
    </row>
    <row r="789" spans="1:6" x14ac:dyDescent="0.35">
      <c r="A789" t="s">
        <v>13497</v>
      </c>
      <c r="B789">
        <v>1960</v>
      </c>
      <c r="C789" t="s">
        <v>54</v>
      </c>
      <c r="D789" t="s">
        <v>73</v>
      </c>
      <c r="E789" t="s">
        <v>12710</v>
      </c>
      <c r="F789">
        <v>1</v>
      </c>
    </row>
    <row r="790" spans="1:6" x14ac:dyDescent="0.35">
      <c r="A790" t="s">
        <v>13498</v>
      </c>
      <c r="B790">
        <v>1960</v>
      </c>
      <c r="C790" t="s">
        <v>54</v>
      </c>
      <c r="D790" t="s">
        <v>73</v>
      </c>
      <c r="E790" t="s">
        <v>12710</v>
      </c>
      <c r="F790">
        <v>1</v>
      </c>
    </row>
    <row r="791" spans="1:6" x14ac:dyDescent="0.35">
      <c r="A791" t="s">
        <v>13499</v>
      </c>
      <c r="B791">
        <v>1960</v>
      </c>
      <c r="C791" t="s">
        <v>54</v>
      </c>
      <c r="D791" t="s">
        <v>73</v>
      </c>
      <c r="E791" t="s">
        <v>12710</v>
      </c>
      <c r="F791">
        <v>1</v>
      </c>
    </row>
    <row r="792" spans="1:6" x14ac:dyDescent="0.35">
      <c r="A792" t="s">
        <v>13500</v>
      </c>
      <c r="B792">
        <v>1960</v>
      </c>
      <c r="C792" t="s">
        <v>54</v>
      </c>
      <c r="D792" t="s">
        <v>73</v>
      </c>
      <c r="E792" t="s">
        <v>12710</v>
      </c>
      <c r="F792">
        <v>1</v>
      </c>
    </row>
    <row r="793" spans="1:6" x14ac:dyDescent="0.35">
      <c r="A793" t="s">
        <v>13501</v>
      </c>
      <c r="B793">
        <v>1960</v>
      </c>
      <c r="C793" t="s">
        <v>54</v>
      </c>
      <c r="D793" t="s">
        <v>73</v>
      </c>
      <c r="E793" t="s">
        <v>12710</v>
      </c>
      <c r="F793">
        <v>1</v>
      </c>
    </row>
    <row r="794" spans="1:6" x14ac:dyDescent="0.35">
      <c r="A794" t="s">
        <v>13502</v>
      </c>
      <c r="B794">
        <v>1960</v>
      </c>
      <c r="C794" t="s">
        <v>54</v>
      </c>
      <c r="D794" t="s">
        <v>73</v>
      </c>
      <c r="E794" t="s">
        <v>12710</v>
      </c>
      <c r="F794">
        <v>1</v>
      </c>
    </row>
    <row r="795" spans="1:6" x14ac:dyDescent="0.35">
      <c r="A795" t="s">
        <v>13503</v>
      </c>
      <c r="B795">
        <v>1961</v>
      </c>
      <c r="C795" t="s">
        <v>56</v>
      </c>
      <c r="D795" t="s">
        <v>73</v>
      </c>
      <c r="E795" t="s">
        <v>12710</v>
      </c>
      <c r="F795">
        <v>1</v>
      </c>
    </row>
    <row r="796" spans="1:6" x14ac:dyDescent="0.35">
      <c r="A796" t="s">
        <v>13504</v>
      </c>
      <c r="B796">
        <v>1961</v>
      </c>
      <c r="C796" t="s">
        <v>56</v>
      </c>
      <c r="D796" t="s">
        <v>73</v>
      </c>
      <c r="E796" t="s">
        <v>12710</v>
      </c>
      <c r="F796">
        <v>1</v>
      </c>
    </row>
    <row r="797" spans="1:6" x14ac:dyDescent="0.35">
      <c r="A797" t="s">
        <v>13505</v>
      </c>
      <c r="B797">
        <v>1961</v>
      </c>
      <c r="C797" t="s">
        <v>54</v>
      </c>
      <c r="D797" t="s">
        <v>73</v>
      </c>
      <c r="E797" t="s">
        <v>12710</v>
      </c>
      <c r="F797">
        <v>1</v>
      </c>
    </row>
    <row r="798" spans="1:6" x14ac:dyDescent="0.35">
      <c r="A798" t="s">
        <v>13506</v>
      </c>
      <c r="B798">
        <v>1961</v>
      </c>
      <c r="C798" t="s">
        <v>56</v>
      </c>
      <c r="D798" t="s">
        <v>73</v>
      </c>
      <c r="E798" t="s">
        <v>12710</v>
      </c>
      <c r="F798">
        <v>1</v>
      </c>
    </row>
    <row r="799" spans="1:6" x14ac:dyDescent="0.35">
      <c r="A799" t="s">
        <v>13507</v>
      </c>
      <c r="B799">
        <v>1961</v>
      </c>
      <c r="C799" t="s">
        <v>56</v>
      </c>
      <c r="D799" t="s">
        <v>73</v>
      </c>
      <c r="E799" t="s">
        <v>12710</v>
      </c>
      <c r="F799">
        <v>1</v>
      </c>
    </row>
    <row r="800" spans="1:6" x14ac:dyDescent="0.35">
      <c r="A800" t="s">
        <v>13508</v>
      </c>
      <c r="B800">
        <v>1961</v>
      </c>
      <c r="C800" t="s">
        <v>56</v>
      </c>
      <c r="D800" t="s">
        <v>73</v>
      </c>
      <c r="E800" t="s">
        <v>12710</v>
      </c>
      <c r="F800">
        <v>1</v>
      </c>
    </row>
    <row r="801" spans="1:6" x14ac:dyDescent="0.35">
      <c r="A801" t="s">
        <v>13509</v>
      </c>
      <c r="B801">
        <v>1961</v>
      </c>
      <c r="C801" t="s">
        <v>56</v>
      </c>
      <c r="D801" t="s">
        <v>73</v>
      </c>
      <c r="E801" t="s">
        <v>12710</v>
      </c>
      <c r="F801">
        <v>1</v>
      </c>
    </row>
    <row r="802" spans="1:6" x14ac:dyDescent="0.35">
      <c r="A802" t="s">
        <v>13510</v>
      </c>
      <c r="B802">
        <v>1961</v>
      </c>
      <c r="C802" t="s">
        <v>56</v>
      </c>
      <c r="D802" t="s">
        <v>73</v>
      </c>
      <c r="E802" t="s">
        <v>12710</v>
      </c>
      <c r="F802">
        <v>1</v>
      </c>
    </row>
    <row r="803" spans="1:6" x14ac:dyDescent="0.35">
      <c r="A803" t="s">
        <v>13511</v>
      </c>
      <c r="B803">
        <v>1961</v>
      </c>
      <c r="C803" t="s">
        <v>56</v>
      </c>
      <c r="D803" t="s">
        <v>73</v>
      </c>
      <c r="E803" t="s">
        <v>12710</v>
      </c>
      <c r="F803">
        <v>1</v>
      </c>
    </row>
    <row r="804" spans="1:6" x14ac:dyDescent="0.35">
      <c r="A804" t="s">
        <v>13512</v>
      </c>
      <c r="B804">
        <v>1961</v>
      </c>
      <c r="C804" t="s">
        <v>56</v>
      </c>
      <c r="D804" t="s">
        <v>73</v>
      </c>
      <c r="E804" t="s">
        <v>12710</v>
      </c>
      <c r="F804">
        <v>1</v>
      </c>
    </row>
    <row r="805" spans="1:6" x14ac:dyDescent="0.35">
      <c r="A805" t="s">
        <v>13513</v>
      </c>
      <c r="B805">
        <v>1961</v>
      </c>
      <c r="C805" t="s">
        <v>56</v>
      </c>
      <c r="D805" t="s">
        <v>73</v>
      </c>
      <c r="E805" t="s">
        <v>12710</v>
      </c>
      <c r="F805">
        <v>1</v>
      </c>
    </row>
    <row r="806" spans="1:6" x14ac:dyDescent="0.35">
      <c r="A806" t="s">
        <v>13514</v>
      </c>
      <c r="B806">
        <v>1961</v>
      </c>
      <c r="C806" t="s">
        <v>56</v>
      </c>
      <c r="D806" t="s">
        <v>73</v>
      </c>
      <c r="E806" t="s">
        <v>12710</v>
      </c>
      <c r="F806">
        <v>1</v>
      </c>
    </row>
    <row r="807" spans="1:6" x14ac:dyDescent="0.35">
      <c r="A807" t="s">
        <v>13515</v>
      </c>
      <c r="B807">
        <v>1961</v>
      </c>
      <c r="C807" t="s">
        <v>56</v>
      </c>
      <c r="D807" t="s">
        <v>73</v>
      </c>
      <c r="E807" t="s">
        <v>12710</v>
      </c>
      <c r="F807">
        <v>1</v>
      </c>
    </row>
    <row r="808" spans="1:6" x14ac:dyDescent="0.35">
      <c r="A808" t="s">
        <v>13516</v>
      </c>
      <c r="B808">
        <v>1961</v>
      </c>
      <c r="C808" t="s">
        <v>56</v>
      </c>
      <c r="D808" t="s">
        <v>73</v>
      </c>
      <c r="E808" t="s">
        <v>12710</v>
      </c>
      <c r="F808">
        <v>1</v>
      </c>
    </row>
    <row r="809" spans="1:6" x14ac:dyDescent="0.35">
      <c r="A809" t="s">
        <v>13517</v>
      </c>
      <c r="B809">
        <v>1961</v>
      </c>
      <c r="C809" t="s">
        <v>56</v>
      </c>
      <c r="D809" t="s">
        <v>73</v>
      </c>
      <c r="E809" t="s">
        <v>12710</v>
      </c>
      <c r="F809">
        <v>1</v>
      </c>
    </row>
    <row r="810" spans="1:6" x14ac:dyDescent="0.35">
      <c r="A810" t="s">
        <v>13518</v>
      </c>
      <c r="B810">
        <v>1961</v>
      </c>
      <c r="C810" t="s">
        <v>56</v>
      </c>
      <c r="D810" t="s">
        <v>73</v>
      </c>
      <c r="E810" t="s">
        <v>12710</v>
      </c>
      <c r="F810">
        <v>1</v>
      </c>
    </row>
    <row r="811" spans="1:6" x14ac:dyDescent="0.35">
      <c r="A811" t="s">
        <v>13519</v>
      </c>
      <c r="B811">
        <v>1961</v>
      </c>
      <c r="C811" t="s">
        <v>55</v>
      </c>
      <c r="D811" t="s">
        <v>73</v>
      </c>
      <c r="E811" t="s">
        <v>12710</v>
      </c>
      <c r="F811">
        <v>1</v>
      </c>
    </row>
    <row r="812" spans="1:6" x14ac:dyDescent="0.35">
      <c r="A812" t="s">
        <v>13520</v>
      </c>
      <c r="B812">
        <v>1961</v>
      </c>
      <c r="C812" t="s">
        <v>56</v>
      </c>
      <c r="D812" t="s">
        <v>73</v>
      </c>
      <c r="E812" t="s">
        <v>12710</v>
      </c>
      <c r="F812">
        <v>1</v>
      </c>
    </row>
    <row r="813" spans="1:6" x14ac:dyDescent="0.35">
      <c r="A813" t="s">
        <v>13521</v>
      </c>
      <c r="B813">
        <v>1961</v>
      </c>
      <c r="C813" t="s">
        <v>54</v>
      </c>
      <c r="D813" t="s">
        <v>73</v>
      </c>
      <c r="E813" t="s">
        <v>12710</v>
      </c>
      <c r="F813">
        <v>1</v>
      </c>
    </row>
    <row r="814" spans="1:6" x14ac:dyDescent="0.35">
      <c r="A814" t="s">
        <v>13522</v>
      </c>
      <c r="B814">
        <v>1961</v>
      </c>
      <c r="C814" t="s">
        <v>56</v>
      </c>
      <c r="D814" t="s">
        <v>73</v>
      </c>
      <c r="E814" t="s">
        <v>12710</v>
      </c>
      <c r="F814">
        <v>1</v>
      </c>
    </row>
    <row r="815" spans="1:6" x14ac:dyDescent="0.35">
      <c r="A815" t="s">
        <v>13523</v>
      </c>
      <c r="B815">
        <v>1961</v>
      </c>
      <c r="C815" t="s">
        <v>55</v>
      </c>
      <c r="D815" t="s">
        <v>73</v>
      </c>
      <c r="E815" t="s">
        <v>12710</v>
      </c>
      <c r="F815">
        <v>1</v>
      </c>
    </row>
    <row r="816" spans="1:6" x14ac:dyDescent="0.35">
      <c r="A816" t="s">
        <v>13524</v>
      </c>
      <c r="B816">
        <v>1961</v>
      </c>
      <c r="C816" t="s">
        <v>56</v>
      </c>
      <c r="D816" t="s">
        <v>73</v>
      </c>
      <c r="E816" t="s">
        <v>12710</v>
      </c>
      <c r="F816">
        <v>1</v>
      </c>
    </row>
    <row r="817" spans="1:6" x14ac:dyDescent="0.35">
      <c r="A817" t="s">
        <v>13525</v>
      </c>
      <c r="B817">
        <v>1961</v>
      </c>
      <c r="C817" t="s">
        <v>55</v>
      </c>
      <c r="D817" t="s">
        <v>73</v>
      </c>
      <c r="E817" t="s">
        <v>12710</v>
      </c>
      <c r="F817">
        <v>1</v>
      </c>
    </row>
    <row r="818" spans="1:6" x14ac:dyDescent="0.35">
      <c r="A818" t="s">
        <v>13526</v>
      </c>
      <c r="B818">
        <v>1961</v>
      </c>
      <c r="C818" t="s">
        <v>56</v>
      </c>
      <c r="D818" t="s">
        <v>73</v>
      </c>
      <c r="E818" t="s">
        <v>12710</v>
      </c>
      <c r="F818">
        <v>1</v>
      </c>
    </row>
    <row r="819" spans="1:6" x14ac:dyDescent="0.35">
      <c r="A819" t="s">
        <v>13527</v>
      </c>
      <c r="B819">
        <v>1961</v>
      </c>
      <c r="C819" t="s">
        <v>56</v>
      </c>
      <c r="D819" t="s">
        <v>73</v>
      </c>
      <c r="E819" t="s">
        <v>12710</v>
      </c>
      <c r="F819">
        <v>1</v>
      </c>
    </row>
    <row r="820" spans="1:6" x14ac:dyDescent="0.35">
      <c r="A820" t="s">
        <v>13528</v>
      </c>
      <c r="B820">
        <v>1961</v>
      </c>
      <c r="C820" t="s">
        <v>56</v>
      </c>
      <c r="D820" t="s">
        <v>73</v>
      </c>
      <c r="E820" t="s">
        <v>12710</v>
      </c>
      <c r="F820">
        <v>1</v>
      </c>
    </row>
    <row r="821" spans="1:6" x14ac:dyDescent="0.35">
      <c r="A821" t="s">
        <v>13529</v>
      </c>
      <c r="B821">
        <v>1961</v>
      </c>
      <c r="C821" t="s">
        <v>56</v>
      </c>
      <c r="D821" t="s">
        <v>73</v>
      </c>
      <c r="E821" t="s">
        <v>12710</v>
      </c>
      <c r="F821">
        <v>1</v>
      </c>
    </row>
    <row r="822" spans="1:6" x14ac:dyDescent="0.35">
      <c r="A822" t="s">
        <v>13530</v>
      </c>
      <c r="B822">
        <v>1961</v>
      </c>
      <c r="C822" t="s">
        <v>55</v>
      </c>
      <c r="D822" t="s">
        <v>73</v>
      </c>
      <c r="E822" t="s">
        <v>12710</v>
      </c>
      <c r="F822">
        <v>1</v>
      </c>
    </row>
    <row r="823" spans="1:6" x14ac:dyDescent="0.35">
      <c r="A823" t="s">
        <v>13531</v>
      </c>
      <c r="B823">
        <v>1961</v>
      </c>
      <c r="C823" t="s">
        <v>56</v>
      </c>
      <c r="D823" t="s">
        <v>73</v>
      </c>
      <c r="E823" t="s">
        <v>12710</v>
      </c>
      <c r="F823">
        <v>1</v>
      </c>
    </row>
    <row r="824" spans="1:6" x14ac:dyDescent="0.35">
      <c r="A824" t="s">
        <v>13532</v>
      </c>
      <c r="B824">
        <v>1961</v>
      </c>
      <c r="C824" t="s">
        <v>56</v>
      </c>
      <c r="D824" t="s">
        <v>73</v>
      </c>
      <c r="E824" t="s">
        <v>12710</v>
      </c>
      <c r="F824">
        <v>1</v>
      </c>
    </row>
    <row r="825" spans="1:6" x14ac:dyDescent="0.35">
      <c r="A825" t="s">
        <v>13533</v>
      </c>
      <c r="B825">
        <v>1961</v>
      </c>
      <c r="C825" t="s">
        <v>56</v>
      </c>
      <c r="D825" t="s">
        <v>73</v>
      </c>
      <c r="E825" t="s">
        <v>12710</v>
      </c>
      <c r="F825">
        <v>1</v>
      </c>
    </row>
    <row r="826" spans="1:6" x14ac:dyDescent="0.35">
      <c r="A826" t="s">
        <v>13534</v>
      </c>
      <c r="B826">
        <v>1961</v>
      </c>
      <c r="C826" t="s">
        <v>54</v>
      </c>
      <c r="D826" t="s">
        <v>73</v>
      </c>
      <c r="E826" t="s">
        <v>12710</v>
      </c>
      <c r="F826">
        <v>1</v>
      </c>
    </row>
    <row r="827" spans="1:6" x14ac:dyDescent="0.35">
      <c r="A827" t="s">
        <v>13535</v>
      </c>
      <c r="B827">
        <v>1961</v>
      </c>
      <c r="C827" t="s">
        <v>54</v>
      </c>
      <c r="D827" t="s">
        <v>73</v>
      </c>
      <c r="E827" t="s">
        <v>12710</v>
      </c>
      <c r="F827">
        <v>1</v>
      </c>
    </row>
    <row r="828" spans="1:6" x14ac:dyDescent="0.35">
      <c r="A828" t="s">
        <v>13536</v>
      </c>
      <c r="B828">
        <v>1961</v>
      </c>
      <c r="C828" t="s">
        <v>55</v>
      </c>
      <c r="D828" t="s">
        <v>73</v>
      </c>
      <c r="E828" t="s">
        <v>12710</v>
      </c>
      <c r="F828">
        <v>1</v>
      </c>
    </row>
    <row r="829" spans="1:6" x14ac:dyDescent="0.35">
      <c r="A829" t="s">
        <v>13537</v>
      </c>
      <c r="B829">
        <v>1961</v>
      </c>
      <c r="C829" t="s">
        <v>55</v>
      </c>
      <c r="D829" t="s">
        <v>73</v>
      </c>
      <c r="E829" t="s">
        <v>12710</v>
      </c>
      <c r="F829">
        <v>1</v>
      </c>
    </row>
    <row r="830" spans="1:6" x14ac:dyDescent="0.35">
      <c r="A830" t="s">
        <v>13538</v>
      </c>
      <c r="B830">
        <v>1961</v>
      </c>
      <c r="C830" t="s">
        <v>55</v>
      </c>
      <c r="D830" t="s">
        <v>73</v>
      </c>
      <c r="E830" t="s">
        <v>12710</v>
      </c>
      <c r="F830">
        <v>1</v>
      </c>
    </row>
    <row r="831" spans="1:6" x14ac:dyDescent="0.35">
      <c r="A831" t="s">
        <v>13539</v>
      </c>
      <c r="B831">
        <v>1961</v>
      </c>
      <c r="C831" t="s">
        <v>54</v>
      </c>
      <c r="D831" t="s">
        <v>73</v>
      </c>
      <c r="E831" t="s">
        <v>12710</v>
      </c>
      <c r="F831">
        <v>1</v>
      </c>
    </row>
    <row r="832" spans="1:6" x14ac:dyDescent="0.35">
      <c r="A832" t="s">
        <v>13540</v>
      </c>
      <c r="B832">
        <v>1962</v>
      </c>
      <c r="C832" t="s">
        <v>56</v>
      </c>
      <c r="D832" t="s">
        <v>73</v>
      </c>
      <c r="E832" t="s">
        <v>12710</v>
      </c>
      <c r="F832">
        <v>1</v>
      </c>
    </row>
    <row r="833" spans="1:6" x14ac:dyDescent="0.35">
      <c r="A833" t="s">
        <v>13541</v>
      </c>
      <c r="B833">
        <v>1962</v>
      </c>
      <c r="C833" t="s">
        <v>55</v>
      </c>
      <c r="D833" t="s">
        <v>73</v>
      </c>
      <c r="E833" t="s">
        <v>12710</v>
      </c>
      <c r="F833">
        <v>1</v>
      </c>
    </row>
    <row r="834" spans="1:6" x14ac:dyDescent="0.35">
      <c r="A834" t="s">
        <v>13542</v>
      </c>
      <c r="B834">
        <v>1962</v>
      </c>
      <c r="C834" t="s">
        <v>56</v>
      </c>
      <c r="D834" t="s">
        <v>73</v>
      </c>
      <c r="E834" t="s">
        <v>12710</v>
      </c>
      <c r="F834">
        <v>1</v>
      </c>
    </row>
    <row r="835" spans="1:6" x14ac:dyDescent="0.35">
      <c r="A835" t="s">
        <v>13543</v>
      </c>
      <c r="B835">
        <v>1962</v>
      </c>
      <c r="C835" t="s">
        <v>56</v>
      </c>
      <c r="D835" t="s">
        <v>73</v>
      </c>
      <c r="E835" t="s">
        <v>12710</v>
      </c>
      <c r="F835">
        <v>1</v>
      </c>
    </row>
    <row r="836" spans="1:6" x14ac:dyDescent="0.35">
      <c r="A836" t="s">
        <v>13544</v>
      </c>
      <c r="B836">
        <v>1962</v>
      </c>
      <c r="C836" t="s">
        <v>56</v>
      </c>
      <c r="D836" t="s">
        <v>73</v>
      </c>
      <c r="E836" t="s">
        <v>12710</v>
      </c>
      <c r="F836">
        <v>1</v>
      </c>
    </row>
    <row r="837" spans="1:6" x14ac:dyDescent="0.35">
      <c r="A837" t="s">
        <v>13545</v>
      </c>
      <c r="B837">
        <v>1962</v>
      </c>
      <c r="C837" t="s">
        <v>56</v>
      </c>
      <c r="D837" t="s">
        <v>73</v>
      </c>
      <c r="E837" t="s">
        <v>12710</v>
      </c>
      <c r="F837">
        <v>1</v>
      </c>
    </row>
    <row r="838" spans="1:6" x14ac:dyDescent="0.35">
      <c r="A838" t="s">
        <v>13546</v>
      </c>
      <c r="B838">
        <v>1962</v>
      </c>
      <c r="C838" t="s">
        <v>56</v>
      </c>
      <c r="D838" t="s">
        <v>73</v>
      </c>
      <c r="E838" t="s">
        <v>12710</v>
      </c>
      <c r="F838">
        <v>1</v>
      </c>
    </row>
    <row r="839" spans="1:6" x14ac:dyDescent="0.35">
      <c r="A839" t="s">
        <v>13547</v>
      </c>
      <c r="B839">
        <v>1962</v>
      </c>
      <c r="C839" t="s">
        <v>56</v>
      </c>
      <c r="D839" t="s">
        <v>73</v>
      </c>
      <c r="E839" t="s">
        <v>12710</v>
      </c>
      <c r="F839">
        <v>1</v>
      </c>
    </row>
    <row r="840" spans="1:6" x14ac:dyDescent="0.35">
      <c r="A840" t="s">
        <v>13548</v>
      </c>
      <c r="B840">
        <v>1962</v>
      </c>
      <c r="C840" t="s">
        <v>56</v>
      </c>
      <c r="D840" t="s">
        <v>73</v>
      </c>
      <c r="E840" t="s">
        <v>12710</v>
      </c>
      <c r="F840">
        <v>1</v>
      </c>
    </row>
    <row r="841" spans="1:6" x14ac:dyDescent="0.35">
      <c r="A841" t="s">
        <v>13549</v>
      </c>
      <c r="B841">
        <v>1962</v>
      </c>
      <c r="C841" t="s">
        <v>56</v>
      </c>
      <c r="D841" t="s">
        <v>73</v>
      </c>
      <c r="E841" t="s">
        <v>12710</v>
      </c>
      <c r="F841">
        <v>1</v>
      </c>
    </row>
    <row r="842" spans="1:6" x14ac:dyDescent="0.35">
      <c r="A842" t="s">
        <v>13550</v>
      </c>
      <c r="B842">
        <v>1962</v>
      </c>
      <c r="C842" t="s">
        <v>56</v>
      </c>
      <c r="D842" t="s">
        <v>73</v>
      </c>
      <c r="E842" t="s">
        <v>12710</v>
      </c>
      <c r="F842">
        <v>1</v>
      </c>
    </row>
    <row r="843" spans="1:6" x14ac:dyDescent="0.35">
      <c r="A843" t="s">
        <v>13551</v>
      </c>
      <c r="B843">
        <v>1962</v>
      </c>
      <c r="C843" t="s">
        <v>56</v>
      </c>
      <c r="D843" t="s">
        <v>73</v>
      </c>
      <c r="E843" t="s">
        <v>12710</v>
      </c>
      <c r="F843">
        <v>1</v>
      </c>
    </row>
    <row r="844" spans="1:6" x14ac:dyDescent="0.35">
      <c r="A844" t="s">
        <v>13552</v>
      </c>
      <c r="B844">
        <v>1962</v>
      </c>
      <c r="C844" t="s">
        <v>56</v>
      </c>
      <c r="D844" t="s">
        <v>73</v>
      </c>
      <c r="E844" t="s">
        <v>12710</v>
      </c>
      <c r="F844">
        <v>1</v>
      </c>
    </row>
    <row r="845" spans="1:6" x14ac:dyDescent="0.35">
      <c r="A845" t="s">
        <v>13553</v>
      </c>
      <c r="B845">
        <v>1962</v>
      </c>
      <c r="C845" t="s">
        <v>56</v>
      </c>
      <c r="D845" t="s">
        <v>73</v>
      </c>
      <c r="E845" t="s">
        <v>12710</v>
      </c>
      <c r="F845">
        <v>1</v>
      </c>
    </row>
    <row r="846" spans="1:6" x14ac:dyDescent="0.35">
      <c r="A846" t="s">
        <v>13554</v>
      </c>
      <c r="B846">
        <v>1962</v>
      </c>
      <c r="C846" t="s">
        <v>56</v>
      </c>
      <c r="D846" t="s">
        <v>73</v>
      </c>
      <c r="E846" t="s">
        <v>12710</v>
      </c>
      <c r="F846">
        <v>1</v>
      </c>
    </row>
    <row r="847" spans="1:6" x14ac:dyDescent="0.35">
      <c r="A847" t="s">
        <v>13555</v>
      </c>
      <c r="B847">
        <v>1962</v>
      </c>
      <c r="C847" t="s">
        <v>56</v>
      </c>
      <c r="D847" t="s">
        <v>73</v>
      </c>
      <c r="E847" t="s">
        <v>12710</v>
      </c>
      <c r="F847">
        <v>1</v>
      </c>
    </row>
    <row r="848" spans="1:6" x14ac:dyDescent="0.35">
      <c r="A848" t="s">
        <v>13556</v>
      </c>
      <c r="B848">
        <v>1962</v>
      </c>
      <c r="C848" t="s">
        <v>55</v>
      </c>
      <c r="D848" t="s">
        <v>73</v>
      </c>
      <c r="E848" t="s">
        <v>12710</v>
      </c>
      <c r="F848">
        <v>1</v>
      </c>
    </row>
    <row r="849" spans="1:6" x14ac:dyDescent="0.35">
      <c r="A849" t="s">
        <v>13557</v>
      </c>
      <c r="B849">
        <v>1962</v>
      </c>
      <c r="C849" t="s">
        <v>55</v>
      </c>
      <c r="D849" t="s">
        <v>73</v>
      </c>
      <c r="E849" t="s">
        <v>12710</v>
      </c>
      <c r="F849">
        <v>1</v>
      </c>
    </row>
    <row r="850" spans="1:6" x14ac:dyDescent="0.35">
      <c r="A850" t="s">
        <v>13558</v>
      </c>
      <c r="B850">
        <v>1962</v>
      </c>
      <c r="C850" t="s">
        <v>55</v>
      </c>
      <c r="D850" t="s">
        <v>73</v>
      </c>
      <c r="E850" t="s">
        <v>12710</v>
      </c>
      <c r="F850">
        <v>1</v>
      </c>
    </row>
    <row r="851" spans="1:6" x14ac:dyDescent="0.35">
      <c r="A851" t="s">
        <v>13559</v>
      </c>
      <c r="B851">
        <v>1962</v>
      </c>
      <c r="C851" t="s">
        <v>55</v>
      </c>
      <c r="D851" t="s">
        <v>73</v>
      </c>
      <c r="E851" t="s">
        <v>12710</v>
      </c>
      <c r="F851">
        <v>1</v>
      </c>
    </row>
    <row r="852" spans="1:6" x14ac:dyDescent="0.35">
      <c r="A852" t="s">
        <v>13560</v>
      </c>
      <c r="B852">
        <v>1962</v>
      </c>
      <c r="C852" t="s">
        <v>55</v>
      </c>
      <c r="D852" t="s">
        <v>73</v>
      </c>
      <c r="E852" t="s">
        <v>12710</v>
      </c>
      <c r="F852">
        <v>1</v>
      </c>
    </row>
    <row r="853" spans="1:6" x14ac:dyDescent="0.35">
      <c r="A853" t="s">
        <v>13561</v>
      </c>
      <c r="B853">
        <v>1962</v>
      </c>
      <c r="C853" t="s">
        <v>55</v>
      </c>
      <c r="D853" t="s">
        <v>73</v>
      </c>
      <c r="E853" t="s">
        <v>12710</v>
      </c>
      <c r="F853">
        <v>1</v>
      </c>
    </row>
    <row r="854" spans="1:6" x14ac:dyDescent="0.35">
      <c r="A854" t="s">
        <v>13562</v>
      </c>
      <c r="B854">
        <v>1962</v>
      </c>
      <c r="C854" t="s">
        <v>55</v>
      </c>
      <c r="D854" t="s">
        <v>73</v>
      </c>
      <c r="E854" t="s">
        <v>12710</v>
      </c>
      <c r="F854">
        <v>1</v>
      </c>
    </row>
    <row r="855" spans="1:6" x14ac:dyDescent="0.35">
      <c r="A855" t="s">
        <v>13563</v>
      </c>
      <c r="B855">
        <v>1962</v>
      </c>
      <c r="C855" t="s">
        <v>54</v>
      </c>
      <c r="D855" t="s">
        <v>73</v>
      </c>
      <c r="E855" t="s">
        <v>12710</v>
      </c>
      <c r="F855">
        <v>1</v>
      </c>
    </row>
    <row r="856" spans="1:6" x14ac:dyDescent="0.35">
      <c r="A856" t="s">
        <v>13564</v>
      </c>
      <c r="B856">
        <v>1962</v>
      </c>
      <c r="C856" t="s">
        <v>54</v>
      </c>
      <c r="D856" t="s">
        <v>73</v>
      </c>
      <c r="E856" t="s">
        <v>12710</v>
      </c>
      <c r="F856">
        <v>1</v>
      </c>
    </row>
    <row r="857" spans="1:6" x14ac:dyDescent="0.35">
      <c r="A857" t="s">
        <v>13565</v>
      </c>
      <c r="B857">
        <v>1962</v>
      </c>
      <c r="C857" t="s">
        <v>55</v>
      </c>
      <c r="D857" t="s">
        <v>73</v>
      </c>
      <c r="E857" t="s">
        <v>12710</v>
      </c>
      <c r="F857">
        <v>1</v>
      </c>
    </row>
    <row r="858" spans="1:6" x14ac:dyDescent="0.35">
      <c r="A858" t="s">
        <v>13566</v>
      </c>
      <c r="B858">
        <v>1962</v>
      </c>
      <c r="C858" t="s">
        <v>54</v>
      </c>
      <c r="D858" t="s">
        <v>73</v>
      </c>
      <c r="E858" t="s">
        <v>12710</v>
      </c>
      <c r="F858">
        <v>1</v>
      </c>
    </row>
    <row r="859" spans="1:6" x14ac:dyDescent="0.35">
      <c r="A859" t="s">
        <v>13567</v>
      </c>
      <c r="B859">
        <v>1962</v>
      </c>
      <c r="C859" t="s">
        <v>54</v>
      </c>
      <c r="D859" t="s">
        <v>73</v>
      </c>
      <c r="E859" t="s">
        <v>12710</v>
      </c>
      <c r="F859">
        <v>1</v>
      </c>
    </row>
    <row r="860" spans="1:6" x14ac:dyDescent="0.35">
      <c r="A860" t="s">
        <v>13568</v>
      </c>
      <c r="B860">
        <v>1962</v>
      </c>
      <c r="C860" t="s">
        <v>56</v>
      </c>
      <c r="D860" t="s">
        <v>73</v>
      </c>
      <c r="E860" t="s">
        <v>12710</v>
      </c>
      <c r="F860">
        <v>1</v>
      </c>
    </row>
    <row r="861" spans="1:6" x14ac:dyDescent="0.35">
      <c r="A861" t="s">
        <v>13569</v>
      </c>
      <c r="B861">
        <v>1962</v>
      </c>
      <c r="C861" t="s">
        <v>56</v>
      </c>
      <c r="D861" t="s">
        <v>73</v>
      </c>
      <c r="E861" t="s">
        <v>12710</v>
      </c>
      <c r="F861">
        <v>1</v>
      </c>
    </row>
    <row r="862" spans="1:6" x14ac:dyDescent="0.35">
      <c r="A862" t="s">
        <v>13570</v>
      </c>
      <c r="B862">
        <v>1962</v>
      </c>
      <c r="C862" t="s">
        <v>54</v>
      </c>
      <c r="D862" t="s">
        <v>73</v>
      </c>
      <c r="E862" t="s">
        <v>12710</v>
      </c>
      <c r="F862">
        <v>1</v>
      </c>
    </row>
    <row r="863" spans="1:6" x14ac:dyDescent="0.35">
      <c r="A863" t="s">
        <v>13571</v>
      </c>
      <c r="B863">
        <v>1962</v>
      </c>
      <c r="C863" t="s">
        <v>54</v>
      </c>
      <c r="D863" t="s">
        <v>73</v>
      </c>
      <c r="E863" t="s">
        <v>12710</v>
      </c>
      <c r="F863">
        <v>1</v>
      </c>
    </row>
    <row r="864" spans="1:6" x14ac:dyDescent="0.35">
      <c r="A864" t="s">
        <v>13572</v>
      </c>
      <c r="B864">
        <v>1962</v>
      </c>
      <c r="C864" t="s">
        <v>54</v>
      </c>
      <c r="D864" t="s">
        <v>73</v>
      </c>
      <c r="E864" t="s">
        <v>12710</v>
      </c>
      <c r="F864">
        <v>1</v>
      </c>
    </row>
    <row r="865" spans="1:6" x14ac:dyDescent="0.35">
      <c r="A865" t="s">
        <v>13573</v>
      </c>
      <c r="B865">
        <v>1962</v>
      </c>
      <c r="C865" t="s">
        <v>54</v>
      </c>
      <c r="D865" t="s">
        <v>73</v>
      </c>
      <c r="E865" t="s">
        <v>12710</v>
      </c>
      <c r="F865">
        <v>1</v>
      </c>
    </row>
    <row r="866" spans="1:6" x14ac:dyDescent="0.35">
      <c r="A866" t="s">
        <v>13574</v>
      </c>
      <c r="B866">
        <v>1963</v>
      </c>
      <c r="C866" t="s">
        <v>54</v>
      </c>
      <c r="D866" t="s">
        <v>73</v>
      </c>
      <c r="E866" t="s">
        <v>12710</v>
      </c>
      <c r="F866">
        <v>1</v>
      </c>
    </row>
    <row r="867" spans="1:6" x14ac:dyDescent="0.35">
      <c r="A867" t="s">
        <v>13575</v>
      </c>
      <c r="B867">
        <v>1963</v>
      </c>
      <c r="C867" t="s">
        <v>55</v>
      </c>
      <c r="D867" t="s">
        <v>73</v>
      </c>
      <c r="E867" t="s">
        <v>12710</v>
      </c>
      <c r="F867">
        <v>1</v>
      </c>
    </row>
    <row r="868" spans="1:6" x14ac:dyDescent="0.35">
      <c r="A868" t="s">
        <v>13576</v>
      </c>
      <c r="B868">
        <v>1963</v>
      </c>
      <c r="C868" t="s">
        <v>56</v>
      </c>
      <c r="D868" t="s">
        <v>73</v>
      </c>
      <c r="E868" t="s">
        <v>12710</v>
      </c>
      <c r="F868">
        <v>1</v>
      </c>
    </row>
    <row r="869" spans="1:6" x14ac:dyDescent="0.35">
      <c r="A869" t="s">
        <v>13577</v>
      </c>
      <c r="B869">
        <v>1963</v>
      </c>
      <c r="C869" t="s">
        <v>54</v>
      </c>
      <c r="D869" t="s">
        <v>73</v>
      </c>
      <c r="E869" t="s">
        <v>12710</v>
      </c>
      <c r="F869">
        <v>1</v>
      </c>
    </row>
    <row r="870" spans="1:6" x14ac:dyDescent="0.35">
      <c r="A870" t="s">
        <v>13578</v>
      </c>
      <c r="B870">
        <v>1963</v>
      </c>
      <c r="C870" t="s">
        <v>56</v>
      </c>
      <c r="D870" t="s">
        <v>73</v>
      </c>
      <c r="E870" t="s">
        <v>12710</v>
      </c>
      <c r="F870">
        <v>1</v>
      </c>
    </row>
    <row r="871" spans="1:6" x14ac:dyDescent="0.35">
      <c r="A871" t="s">
        <v>13579</v>
      </c>
      <c r="B871">
        <v>1963</v>
      </c>
      <c r="C871" t="s">
        <v>56</v>
      </c>
      <c r="D871" t="s">
        <v>73</v>
      </c>
      <c r="E871" t="s">
        <v>12710</v>
      </c>
      <c r="F871">
        <v>1</v>
      </c>
    </row>
    <row r="872" spans="1:6" x14ac:dyDescent="0.35">
      <c r="A872" t="s">
        <v>13580</v>
      </c>
      <c r="B872">
        <v>1963</v>
      </c>
      <c r="C872" t="s">
        <v>56</v>
      </c>
      <c r="D872" t="s">
        <v>73</v>
      </c>
      <c r="E872" t="s">
        <v>12710</v>
      </c>
      <c r="F872">
        <v>1</v>
      </c>
    </row>
    <row r="873" spans="1:6" x14ac:dyDescent="0.35">
      <c r="A873" t="s">
        <v>13581</v>
      </c>
      <c r="B873">
        <v>1963</v>
      </c>
      <c r="C873" t="s">
        <v>56</v>
      </c>
      <c r="D873" t="s">
        <v>73</v>
      </c>
      <c r="E873" t="s">
        <v>12710</v>
      </c>
      <c r="F873">
        <v>1</v>
      </c>
    </row>
    <row r="874" spans="1:6" x14ac:dyDescent="0.35">
      <c r="A874" t="s">
        <v>13582</v>
      </c>
      <c r="B874">
        <v>1963</v>
      </c>
      <c r="C874" t="s">
        <v>56</v>
      </c>
      <c r="D874" t="s">
        <v>73</v>
      </c>
      <c r="E874" t="s">
        <v>12710</v>
      </c>
      <c r="F874">
        <v>1</v>
      </c>
    </row>
    <row r="875" spans="1:6" x14ac:dyDescent="0.35">
      <c r="A875" t="s">
        <v>13583</v>
      </c>
      <c r="B875">
        <v>1963</v>
      </c>
      <c r="C875" t="s">
        <v>56</v>
      </c>
      <c r="D875" t="s">
        <v>117</v>
      </c>
      <c r="E875" t="s">
        <v>12710</v>
      </c>
      <c r="F875">
        <v>1</v>
      </c>
    </row>
    <row r="876" spans="1:6" x14ac:dyDescent="0.35">
      <c r="A876" t="s">
        <v>13584</v>
      </c>
      <c r="B876">
        <v>1963</v>
      </c>
      <c r="C876" t="s">
        <v>56</v>
      </c>
      <c r="D876" t="s">
        <v>117</v>
      </c>
      <c r="E876" t="s">
        <v>12710</v>
      </c>
      <c r="F876">
        <v>1</v>
      </c>
    </row>
    <row r="877" spans="1:6" x14ac:dyDescent="0.35">
      <c r="A877" t="s">
        <v>13585</v>
      </c>
      <c r="B877">
        <v>1963</v>
      </c>
      <c r="C877" t="s">
        <v>56</v>
      </c>
      <c r="D877" t="s">
        <v>117</v>
      </c>
      <c r="E877" t="s">
        <v>12710</v>
      </c>
      <c r="F877">
        <v>1</v>
      </c>
    </row>
    <row r="878" spans="1:6" x14ac:dyDescent="0.35">
      <c r="A878" t="s">
        <v>13586</v>
      </c>
      <c r="B878">
        <v>1963</v>
      </c>
      <c r="C878" t="s">
        <v>56</v>
      </c>
      <c r="D878" t="s">
        <v>73</v>
      </c>
      <c r="E878" t="s">
        <v>12710</v>
      </c>
      <c r="F878">
        <v>1</v>
      </c>
    </row>
    <row r="879" spans="1:6" x14ac:dyDescent="0.35">
      <c r="A879" t="s">
        <v>13587</v>
      </c>
      <c r="B879">
        <v>1963</v>
      </c>
      <c r="C879" t="s">
        <v>55</v>
      </c>
      <c r="D879" t="s">
        <v>73</v>
      </c>
      <c r="E879" t="s">
        <v>12710</v>
      </c>
      <c r="F879">
        <v>1</v>
      </c>
    </row>
    <row r="880" spans="1:6" x14ac:dyDescent="0.35">
      <c r="A880" t="s">
        <v>13588</v>
      </c>
      <c r="B880">
        <v>1963</v>
      </c>
      <c r="C880" t="s">
        <v>55</v>
      </c>
      <c r="D880" t="s">
        <v>73</v>
      </c>
      <c r="E880" t="s">
        <v>12710</v>
      </c>
      <c r="F880">
        <v>1</v>
      </c>
    </row>
    <row r="881" spans="1:6" x14ac:dyDescent="0.35">
      <c r="A881" t="s">
        <v>13589</v>
      </c>
      <c r="B881">
        <v>1963</v>
      </c>
      <c r="C881" t="s">
        <v>54</v>
      </c>
      <c r="D881" t="s">
        <v>73</v>
      </c>
      <c r="E881" t="s">
        <v>12710</v>
      </c>
      <c r="F881">
        <v>1</v>
      </c>
    </row>
    <row r="882" spans="1:6" x14ac:dyDescent="0.35">
      <c r="A882" t="s">
        <v>13590</v>
      </c>
      <c r="B882">
        <v>1963</v>
      </c>
      <c r="C882" t="s">
        <v>54</v>
      </c>
      <c r="D882" t="s">
        <v>73</v>
      </c>
      <c r="E882" t="s">
        <v>12710</v>
      </c>
      <c r="F882">
        <v>1</v>
      </c>
    </row>
    <row r="883" spans="1:6" x14ac:dyDescent="0.35">
      <c r="A883" t="s">
        <v>13591</v>
      </c>
      <c r="B883">
        <v>1963</v>
      </c>
      <c r="C883" t="s">
        <v>54</v>
      </c>
      <c r="D883" t="s">
        <v>73</v>
      </c>
      <c r="E883" t="s">
        <v>12710</v>
      </c>
      <c r="F883">
        <v>1</v>
      </c>
    </row>
    <row r="884" spans="1:6" x14ac:dyDescent="0.35">
      <c r="A884" t="s">
        <v>13592</v>
      </c>
      <c r="B884">
        <v>1963</v>
      </c>
      <c r="C884" t="s">
        <v>56</v>
      </c>
      <c r="D884" t="s">
        <v>73</v>
      </c>
      <c r="E884" t="s">
        <v>12710</v>
      </c>
      <c r="F884">
        <v>1</v>
      </c>
    </row>
    <row r="885" spans="1:6" x14ac:dyDescent="0.35">
      <c r="A885" t="s">
        <v>13593</v>
      </c>
      <c r="B885">
        <v>1963</v>
      </c>
      <c r="C885" t="s">
        <v>56</v>
      </c>
      <c r="D885" t="s">
        <v>73</v>
      </c>
      <c r="E885" t="s">
        <v>12710</v>
      </c>
      <c r="F885">
        <v>1</v>
      </c>
    </row>
    <row r="886" spans="1:6" x14ac:dyDescent="0.35">
      <c r="A886" t="s">
        <v>13594</v>
      </c>
      <c r="B886">
        <v>1963</v>
      </c>
      <c r="C886" t="s">
        <v>54</v>
      </c>
      <c r="D886" t="s">
        <v>73</v>
      </c>
      <c r="E886" t="s">
        <v>12710</v>
      </c>
      <c r="F886">
        <v>1</v>
      </c>
    </row>
    <row r="887" spans="1:6" x14ac:dyDescent="0.35">
      <c r="A887" t="s">
        <v>13595</v>
      </c>
      <c r="B887">
        <v>1964</v>
      </c>
      <c r="C887" t="s">
        <v>55</v>
      </c>
      <c r="D887" t="s">
        <v>73</v>
      </c>
      <c r="E887" t="s">
        <v>12710</v>
      </c>
      <c r="F887">
        <v>1</v>
      </c>
    </row>
    <row r="888" spans="1:6" x14ac:dyDescent="0.35">
      <c r="A888" t="s">
        <v>13596</v>
      </c>
      <c r="B888">
        <v>1964</v>
      </c>
      <c r="C888" t="s">
        <v>54</v>
      </c>
      <c r="D888" t="s">
        <v>73</v>
      </c>
      <c r="E888" t="s">
        <v>12710</v>
      </c>
      <c r="F888">
        <v>1</v>
      </c>
    </row>
    <row r="889" spans="1:6" x14ac:dyDescent="0.35">
      <c r="A889" t="s">
        <v>13597</v>
      </c>
      <c r="B889">
        <v>1964</v>
      </c>
      <c r="C889" t="s">
        <v>55</v>
      </c>
      <c r="D889" t="s">
        <v>73</v>
      </c>
      <c r="E889" t="s">
        <v>12710</v>
      </c>
      <c r="F889">
        <v>1</v>
      </c>
    </row>
    <row r="890" spans="1:6" x14ac:dyDescent="0.35">
      <c r="A890" t="s">
        <v>13598</v>
      </c>
      <c r="B890">
        <v>1964</v>
      </c>
      <c r="C890" t="s">
        <v>55</v>
      </c>
      <c r="D890" t="s">
        <v>73</v>
      </c>
      <c r="E890" t="s">
        <v>12710</v>
      </c>
      <c r="F890">
        <v>1</v>
      </c>
    </row>
    <row r="891" spans="1:6" x14ac:dyDescent="0.35">
      <c r="A891" t="s">
        <v>13599</v>
      </c>
      <c r="B891">
        <v>1964</v>
      </c>
      <c r="C891" t="s">
        <v>55</v>
      </c>
      <c r="D891" t="s">
        <v>73</v>
      </c>
      <c r="E891" t="s">
        <v>12710</v>
      </c>
      <c r="F891">
        <v>1</v>
      </c>
    </row>
    <row r="892" spans="1:6" x14ac:dyDescent="0.35">
      <c r="A892" t="s">
        <v>13600</v>
      </c>
      <c r="B892">
        <v>1964</v>
      </c>
      <c r="C892" t="s">
        <v>56</v>
      </c>
      <c r="D892" t="s">
        <v>73</v>
      </c>
      <c r="E892" t="s">
        <v>12710</v>
      </c>
      <c r="F892">
        <v>1</v>
      </c>
    </row>
    <row r="893" spans="1:6" x14ac:dyDescent="0.35">
      <c r="A893" t="s">
        <v>13601</v>
      </c>
      <c r="B893">
        <v>1964</v>
      </c>
      <c r="C893" t="s">
        <v>56</v>
      </c>
      <c r="D893" t="s">
        <v>73</v>
      </c>
      <c r="E893" t="s">
        <v>12710</v>
      </c>
      <c r="F893">
        <v>1</v>
      </c>
    </row>
    <row r="894" spans="1:6" x14ac:dyDescent="0.35">
      <c r="A894" t="s">
        <v>13602</v>
      </c>
      <c r="B894">
        <v>1964</v>
      </c>
      <c r="C894" t="s">
        <v>56</v>
      </c>
      <c r="D894" t="s">
        <v>73</v>
      </c>
      <c r="E894" t="s">
        <v>12710</v>
      </c>
      <c r="F894">
        <v>1</v>
      </c>
    </row>
    <row r="895" spans="1:6" x14ac:dyDescent="0.35">
      <c r="A895" t="s">
        <v>13603</v>
      </c>
      <c r="B895">
        <v>1964</v>
      </c>
      <c r="C895" t="s">
        <v>56</v>
      </c>
      <c r="D895" t="s">
        <v>73</v>
      </c>
      <c r="E895" t="s">
        <v>12710</v>
      </c>
      <c r="F895">
        <v>1</v>
      </c>
    </row>
    <row r="896" spans="1:6" x14ac:dyDescent="0.35">
      <c r="A896" t="s">
        <v>13604</v>
      </c>
      <c r="B896">
        <v>1964</v>
      </c>
      <c r="C896" t="s">
        <v>56</v>
      </c>
      <c r="D896" t="s">
        <v>73</v>
      </c>
      <c r="E896" t="s">
        <v>12710</v>
      </c>
      <c r="F896">
        <v>1</v>
      </c>
    </row>
    <row r="897" spans="1:6" x14ac:dyDescent="0.35">
      <c r="A897" t="s">
        <v>13605</v>
      </c>
      <c r="B897">
        <v>1964</v>
      </c>
      <c r="C897" t="s">
        <v>56</v>
      </c>
      <c r="D897" t="s">
        <v>73</v>
      </c>
      <c r="E897" t="s">
        <v>12710</v>
      </c>
      <c r="F897">
        <v>1</v>
      </c>
    </row>
    <row r="898" spans="1:6" x14ac:dyDescent="0.35">
      <c r="A898" t="s">
        <v>13606</v>
      </c>
      <c r="B898">
        <v>1964</v>
      </c>
      <c r="C898" t="s">
        <v>56</v>
      </c>
      <c r="D898" t="s">
        <v>73</v>
      </c>
      <c r="E898" t="s">
        <v>12710</v>
      </c>
      <c r="F898">
        <v>1</v>
      </c>
    </row>
    <row r="899" spans="1:6" x14ac:dyDescent="0.35">
      <c r="A899" t="s">
        <v>13607</v>
      </c>
      <c r="B899">
        <v>1964</v>
      </c>
      <c r="C899" t="s">
        <v>56</v>
      </c>
      <c r="D899" t="s">
        <v>73</v>
      </c>
      <c r="E899" t="s">
        <v>12710</v>
      </c>
      <c r="F899">
        <v>1</v>
      </c>
    </row>
    <row r="900" spans="1:6" x14ac:dyDescent="0.35">
      <c r="A900" t="s">
        <v>13608</v>
      </c>
      <c r="B900">
        <v>1964</v>
      </c>
      <c r="C900" t="s">
        <v>56</v>
      </c>
      <c r="D900" t="s">
        <v>117</v>
      </c>
      <c r="E900" t="s">
        <v>12710</v>
      </c>
      <c r="F900">
        <v>1</v>
      </c>
    </row>
    <row r="901" spans="1:6" x14ac:dyDescent="0.35">
      <c r="A901" t="s">
        <v>13609</v>
      </c>
      <c r="B901">
        <v>1964</v>
      </c>
      <c r="C901" t="s">
        <v>56</v>
      </c>
      <c r="D901" t="s">
        <v>73</v>
      </c>
      <c r="E901" t="s">
        <v>12710</v>
      </c>
      <c r="F901">
        <v>1</v>
      </c>
    </row>
    <row r="902" spans="1:6" x14ac:dyDescent="0.35">
      <c r="A902" t="s">
        <v>13610</v>
      </c>
      <c r="B902">
        <v>1964</v>
      </c>
      <c r="C902" t="s">
        <v>56</v>
      </c>
      <c r="D902" t="s">
        <v>73</v>
      </c>
      <c r="E902" t="s">
        <v>12710</v>
      </c>
      <c r="F902">
        <v>1</v>
      </c>
    </row>
    <row r="903" spans="1:6" x14ac:dyDescent="0.35">
      <c r="A903" t="s">
        <v>13611</v>
      </c>
      <c r="B903">
        <v>1964</v>
      </c>
      <c r="C903" t="s">
        <v>56</v>
      </c>
      <c r="D903" t="s">
        <v>73</v>
      </c>
      <c r="E903" t="s">
        <v>12710</v>
      </c>
      <c r="F903">
        <v>1</v>
      </c>
    </row>
    <row r="904" spans="1:6" x14ac:dyDescent="0.35">
      <c r="A904" t="s">
        <v>13612</v>
      </c>
      <c r="B904">
        <v>1964</v>
      </c>
      <c r="C904" t="s">
        <v>56</v>
      </c>
      <c r="D904" t="s">
        <v>73</v>
      </c>
      <c r="E904" t="s">
        <v>12710</v>
      </c>
      <c r="F904">
        <v>1</v>
      </c>
    </row>
    <row r="905" spans="1:6" x14ac:dyDescent="0.35">
      <c r="A905" t="s">
        <v>13613</v>
      </c>
      <c r="B905">
        <v>1964</v>
      </c>
      <c r="C905" t="s">
        <v>56</v>
      </c>
      <c r="D905" t="s">
        <v>73</v>
      </c>
      <c r="E905" t="s">
        <v>12710</v>
      </c>
      <c r="F905">
        <v>1</v>
      </c>
    </row>
    <row r="906" spans="1:6" x14ac:dyDescent="0.35">
      <c r="A906" t="s">
        <v>13614</v>
      </c>
      <c r="B906">
        <v>1964</v>
      </c>
      <c r="C906" t="s">
        <v>55</v>
      </c>
      <c r="D906" t="s">
        <v>73</v>
      </c>
      <c r="E906" t="s">
        <v>12710</v>
      </c>
      <c r="F906">
        <v>1</v>
      </c>
    </row>
    <row r="907" spans="1:6" x14ac:dyDescent="0.35">
      <c r="A907" t="s">
        <v>13615</v>
      </c>
      <c r="B907">
        <v>1964</v>
      </c>
      <c r="C907" t="s">
        <v>54</v>
      </c>
      <c r="D907" t="s">
        <v>73</v>
      </c>
      <c r="E907" t="s">
        <v>12710</v>
      </c>
      <c r="F907">
        <v>1</v>
      </c>
    </row>
    <row r="908" spans="1:6" x14ac:dyDescent="0.35">
      <c r="A908" t="s">
        <v>13616</v>
      </c>
      <c r="B908">
        <v>1964</v>
      </c>
      <c r="C908" t="s">
        <v>54</v>
      </c>
      <c r="D908" t="s">
        <v>73</v>
      </c>
      <c r="E908" t="s">
        <v>12710</v>
      </c>
      <c r="F908">
        <v>1</v>
      </c>
    </row>
    <row r="909" spans="1:6" x14ac:dyDescent="0.35">
      <c r="A909" t="s">
        <v>13617</v>
      </c>
      <c r="B909">
        <v>1964</v>
      </c>
      <c r="C909" t="s">
        <v>54</v>
      </c>
      <c r="D909" t="s">
        <v>73</v>
      </c>
      <c r="E909" t="s">
        <v>12710</v>
      </c>
      <c r="F909">
        <v>1</v>
      </c>
    </row>
    <row r="910" spans="1:6" x14ac:dyDescent="0.35">
      <c r="A910" t="s">
        <v>13618</v>
      </c>
      <c r="B910">
        <v>1964</v>
      </c>
      <c r="C910" t="s">
        <v>54</v>
      </c>
      <c r="D910" t="s">
        <v>73</v>
      </c>
      <c r="E910" t="s">
        <v>12710</v>
      </c>
      <c r="F910">
        <v>1</v>
      </c>
    </row>
    <row r="911" spans="1:6" x14ac:dyDescent="0.35">
      <c r="A911" t="s">
        <v>13619</v>
      </c>
      <c r="B911">
        <v>1964</v>
      </c>
      <c r="C911" t="s">
        <v>54</v>
      </c>
      <c r="D911" t="s">
        <v>73</v>
      </c>
      <c r="E911" t="s">
        <v>12710</v>
      </c>
      <c r="F911">
        <v>1</v>
      </c>
    </row>
    <row r="912" spans="1:6" x14ac:dyDescent="0.35">
      <c r="A912" t="s">
        <v>13620</v>
      </c>
      <c r="B912">
        <v>1964</v>
      </c>
      <c r="C912" t="s">
        <v>54</v>
      </c>
      <c r="D912" t="s">
        <v>73</v>
      </c>
      <c r="E912" t="s">
        <v>12710</v>
      </c>
      <c r="F912">
        <v>1</v>
      </c>
    </row>
    <row r="913" spans="1:6" x14ac:dyDescent="0.35">
      <c r="A913" t="s">
        <v>13621</v>
      </c>
      <c r="B913">
        <v>1965</v>
      </c>
      <c r="C913" t="s">
        <v>56</v>
      </c>
      <c r="D913" t="s">
        <v>73</v>
      </c>
      <c r="E913" t="s">
        <v>12710</v>
      </c>
      <c r="F913">
        <v>1</v>
      </c>
    </row>
    <row r="914" spans="1:6" x14ac:dyDescent="0.35">
      <c r="A914" t="s">
        <v>13622</v>
      </c>
      <c r="B914">
        <v>1965</v>
      </c>
      <c r="C914" t="s">
        <v>56</v>
      </c>
      <c r="D914" t="s">
        <v>73</v>
      </c>
      <c r="E914" t="s">
        <v>12710</v>
      </c>
      <c r="F914">
        <v>1</v>
      </c>
    </row>
    <row r="915" spans="1:6" x14ac:dyDescent="0.35">
      <c r="A915" t="s">
        <v>13623</v>
      </c>
      <c r="B915">
        <v>1965</v>
      </c>
      <c r="C915" t="s">
        <v>56</v>
      </c>
      <c r="D915" t="s">
        <v>73</v>
      </c>
      <c r="E915" t="s">
        <v>12710</v>
      </c>
      <c r="F915">
        <v>1</v>
      </c>
    </row>
    <row r="916" spans="1:6" x14ac:dyDescent="0.35">
      <c r="A916" t="s">
        <v>13624</v>
      </c>
      <c r="B916">
        <v>1965</v>
      </c>
      <c r="C916" t="s">
        <v>56</v>
      </c>
      <c r="D916" t="s">
        <v>73</v>
      </c>
      <c r="E916" t="s">
        <v>12710</v>
      </c>
      <c r="F916">
        <v>1</v>
      </c>
    </row>
    <row r="917" spans="1:6" x14ac:dyDescent="0.35">
      <c r="A917" t="s">
        <v>13625</v>
      </c>
      <c r="B917">
        <v>1965</v>
      </c>
      <c r="C917" t="s">
        <v>56</v>
      </c>
      <c r="D917" t="s">
        <v>117</v>
      </c>
      <c r="E917" t="s">
        <v>12710</v>
      </c>
      <c r="F917">
        <v>1</v>
      </c>
    </row>
    <row r="918" spans="1:6" x14ac:dyDescent="0.35">
      <c r="A918" t="s">
        <v>13626</v>
      </c>
      <c r="B918">
        <v>1965</v>
      </c>
      <c r="C918" t="s">
        <v>54</v>
      </c>
      <c r="D918" t="s">
        <v>73</v>
      </c>
      <c r="E918" t="s">
        <v>12710</v>
      </c>
      <c r="F918">
        <v>1</v>
      </c>
    </row>
    <row r="919" spans="1:6" x14ac:dyDescent="0.35">
      <c r="A919" t="s">
        <v>13627</v>
      </c>
      <c r="B919">
        <v>1965</v>
      </c>
      <c r="C919" t="s">
        <v>54</v>
      </c>
      <c r="D919" t="s">
        <v>73</v>
      </c>
      <c r="E919" t="s">
        <v>12710</v>
      </c>
      <c r="F919">
        <v>1</v>
      </c>
    </row>
    <row r="920" spans="1:6" x14ac:dyDescent="0.35">
      <c r="A920" t="s">
        <v>13628</v>
      </c>
      <c r="B920">
        <v>1965</v>
      </c>
      <c r="C920" t="s">
        <v>54</v>
      </c>
      <c r="D920" t="s">
        <v>73</v>
      </c>
      <c r="E920" t="s">
        <v>12710</v>
      </c>
      <c r="F920">
        <v>1</v>
      </c>
    </row>
    <row r="921" spans="1:6" x14ac:dyDescent="0.35">
      <c r="A921" t="s">
        <v>13629</v>
      </c>
      <c r="B921">
        <v>1965</v>
      </c>
      <c r="C921" t="s">
        <v>54</v>
      </c>
      <c r="D921" t="s">
        <v>73</v>
      </c>
      <c r="E921" t="s">
        <v>12710</v>
      </c>
      <c r="F921">
        <v>1</v>
      </c>
    </row>
    <row r="922" spans="1:6" x14ac:dyDescent="0.35">
      <c r="A922" t="s">
        <v>13630</v>
      </c>
      <c r="B922">
        <v>1965</v>
      </c>
      <c r="C922" t="s">
        <v>54</v>
      </c>
      <c r="D922" t="s">
        <v>73</v>
      </c>
      <c r="E922" t="s">
        <v>12710</v>
      </c>
      <c r="F922">
        <v>1</v>
      </c>
    </row>
    <row r="923" spans="1:6" x14ac:dyDescent="0.35">
      <c r="A923" t="s">
        <v>13631</v>
      </c>
      <c r="B923">
        <v>1965</v>
      </c>
      <c r="C923" t="s">
        <v>54</v>
      </c>
      <c r="D923" t="s">
        <v>73</v>
      </c>
      <c r="E923" t="s">
        <v>12710</v>
      </c>
      <c r="F923">
        <v>1</v>
      </c>
    </row>
    <row r="924" spans="1:6" x14ac:dyDescent="0.35">
      <c r="A924" t="s">
        <v>13632</v>
      </c>
      <c r="B924">
        <v>1965</v>
      </c>
      <c r="C924" t="s">
        <v>54</v>
      </c>
      <c r="D924" t="s">
        <v>73</v>
      </c>
      <c r="E924" t="s">
        <v>12710</v>
      </c>
      <c r="F924">
        <v>1</v>
      </c>
    </row>
    <row r="925" spans="1:6" x14ac:dyDescent="0.35">
      <c r="A925" t="s">
        <v>13633</v>
      </c>
      <c r="B925">
        <v>1965</v>
      </c>
      <c r="C925" t="s">
        <v>56</v>
      </c>
      <c r="D925" t="s">
        <v>73</v>
      </c>
      <c r="E925" t="s">
        <v>12710</v>
      </c>
      <c r="F925">
        <v>1</v>
      </c>
    </row>
    <row r="926" spans="1:6" x14ac:dyDescent="0.35">
      <c r="A926" t="s">
        <v>13634</v>
      </c>
      <c r="B926">
        <v>1965</v>
      </c>
      <c r="C926" t="s">
        <v>54</v>
      </c>
      <c r="D926" t="s">
        <v>73</v>
      </c>
      <c r="E926" t="s">
        <v>12710</v>
      </c>
      <c r="F926">
        <v>1</v>
      </c>
    </row>
    <row r="927" spans="1:6" x14ac:dyDescent="0.35">
      <c r="A927" t="s">
        <v>13635</v>
      </c>
      <c r="B927">
        <v>1965</v>
      </c>
      <c r="C927" t="s">
        <v>54</v>
      </c>
      <c r="D927" t="s">
        <v>73</v>
      </c>
      <c r="E927" t="s">
        <v>12710</v>
      </c>
      <c r="F927">
        <v>1</v>
      </c>
    </row>
    <row r="928" spans="1:6" x14ac:dyDescent="0.35">
      <c r="A928" t="s">
        <v>13636</v>
      </c>
      <c r="B928">
        <v>1965</v>
      </c>
      <c r="C928" t="s">
        <v>54</v>
      </c>
      <c r="D928" t="s">
        <v>73</v>
      </c>
      <c r="E928" t="s">
        <v>12710</v>
      </c>
      <c r="F928">
        <v>1</v>
      </c>
    </row>
    <row r="929" spans="1:6" x14ac:dyDescent="0.35">
      <c r="A929" t="s">
        <v>13637</v>
      </c>
      <c r="B929">
        <v>1965</v>
      </c>
      <c r="C929" t="s">
        <v>55</v>
      </c>
      <c r="D929" t="s">
        <v>73</v>
      </c>
      <c r="E929" t="s">
        <v>12710</v>
      </c>
      <c r="F929">
        <v>1</v>
      </c>
    </row>
    <row r="930" spans="1:6" x14ac:dyDescent="0.35">
      <c r="A930" t="s">
        <v>13638</v>
      </c>
      <c r="B930">
        <v>1965</v>
      </c>
      <c r="C930" t="s">
        <v>54</v>
      </c>
      <c r="D930" t="s">
        <v>73</v>
      </c>
      <c r="E930" t="s">
        <v>12710</v>
      </c>
      <c r="F930">
        <v>1</v>
      </c>
    </row>
    <row r="931" spans="1:6" x14ac:dyDescent="0.35">
      <c r="A931" t="s">
        <v>13639</v>
      </c>
      <c r="B931">
        <v>1965</v>
      </c>
      <c r="C931" t="s">
        <v>54</v>
      </c>
      <c r="D931" t="s">
        <v>73</v>
      </c>
      <c r="E931" t="s">
        <v>12710</v>
      </c>
      <c r="F931">
        <v>1</v>
      </c>
    </row>
    <row r="932" spans="1:6" x14ac:dyDescent="0.35">
      <c r="A932" t="s">
        <v>13640</v>
      </c>
      <c r="B932">
        <v>1965</v>
      </c>
      <c r="C932" t="s">
        <v>54</v>
      </c>
      <c r="D932" t="s">
        <v>73</v>
      </c>
      <c r="E932" t="s">
        <v>12710</v>
      </c>
      <c r="F932">
        <v>1</v>
      </c>
    </row>
    <row r="933" spans="1:6" x14ac:dyDescent="0.35">
      <c r="A933" t="s">
        <v>13641</v>
      </c>
      <c r="B933">
        <v>1965</v>
      </c>
      <c r="C933" t="s">
        <v>54</v>
      </c>
      <c r="D933" t="s">
        <v>73</v>
      </c>
      <c r="E933" t="s">
        <v>12710</v>
      </c>
      <c r="F933">
        <v>1</v>
      </c>
    </row>
    <row r="934" spans="1:6" x14ac:dyDescent="0.35">
      <c r="A934" t="s">
        <v>13642</v>
      </c>
      <c r="B934">
        <v>1965</v>
      </c>
      <c r="C934" t="s">
        <v>56</v>
      </c>
      <c r="D934" t="s">
        <v>73</v>
      </c>
      <c r="E934" t="s">
        <v>12710</v>
      </c>
      <c r="F934">
        <v>1</v>
      </c>
    </row>
    <row r="935" spans="1:6" x14ac:dyDescent="0.35">
      <c r="A935" t="s">
        <v>13643</v>
      </c>
      <c r="B935">
        <v>1965</v>
      </c>
      <c r="C935" t="s">
        <v>54</v>
      </c>
      <c r="D935" t="s">
        <v>73</v>
      </c>
      <c r="E935" t="s">
        <v>12710</v>
      </c>
      <c r="F935">
        <v>1</v>
      </c>
    </row>
    <row r="936" spans="1:6" x14ac:dyDescent="0.35">
      <c r="A936" t="s">
        <v>13644</v>
      </c>
      <c r="B936">
        <v>1965</v>
      </c>
      <c r="C936" t="s">
        <v>55</v>
      </c>
      <c r="D936" t="s">
        <v>73</v>
      </c>
      <c r="E936" t="s">
        <v>12710</v>
      </c>
      <c r="F936">
        <v>1</v>
      </c>
    </row>
    <row r="937" spans="1:6" x14ac:dyDescent="0.35">
      <c r="A937" t="s">
        <v>13645</v>
      </c>
      <c r="B937">
        <v>1965</v>
      </c>
      <c r="C937" t="s">
        <v>54</v>
      </c>
      <c r="D937" t="s">
        <v>73</v>
      </c>
      <c r="E937" t="s">
        <v>12710</v>
      </c>
      <c r="F937">
        <v>1</v>
      </c>
    </row>
    <row r="938" spans="1:6" x14ac:dyDescent="0.35">
      <c r="A938" t="s">
        <v>13646</v>
      </c>
      <c r="B938">
        <v>1966</v>
      </c>
      <c r="C938" t="s">
        <v>54</v>
      </c>
      <c r="D938" t="s">
        <v>73</v>
      </c>
      <c r="E938" t="s">
        <v>12710</v>
      </c>
      <c r="F938">
        <v>1</v>
      </c>
    </row>
    <row r="939" spans="1:6" x14ac:dyDescent="0.35">
      <c r="A939" t="s">
        <v>13647</v>
      </c>
      <c r="B939">
        <v>1966</v>
      </c>
      <c r="C939" t="s">
        <v>54</v>
      </c>
      <c r="D939" t="s">
        <v>73</v>
      </c>
      <c r="E939" t="s">
        <v>12710</v>
      </c>
      <c r="F939">
        <v>1</v>
      </c>
    </row>
    <row r="940" spans="1:6" x14ac:dyDescent="0.35">
      <c r="A940" t="s">
        <v>13648</v>
      </c>
      <c r="B940">
        <v>1966</v>
      </c>
      <c r="C940" t="s">
        <v>54</v>
      </c>
      <c r="D940" t="s">
        <v>73</v>
      </c>
      <c r="E940" t="s">
        <v>12710</v>
      </c>
      <c r="F940">
        <v>1</v>
      </c>
    </row>
    <row r="941" spans="1:6" x14ac:dyDescent="0.35">
      <c r="A941" t="s">
        <v>13649</v>
      </c>
      <c r="B941">
        <v>1966</v>
      </c>
      <c r="C941" t="s">
        <v>56</v>
      </c>
      <c r="D941" t="s">
        <v>73</v>
      </c>
      <c r="E941" t="s">
        <v>12710</v>
      </c>
      <c r="F941">
        <v>1</v>
      </c>
    </row>
    <row r="942" spans="1:6" x14ac:dyDescent="0.35">
      <c r="A942" t="s">
        <v>13650</v>
      </c>
      <c r="B942">
        <v>1966</v>
      </c>
      <c r="C942" t="s">
        <v>56</v>
      </c>
      <c r="D942" t="s">
        <v>73</v>
      </c>
      <c r="E942" t="s">
        <v>12710</v>
      </c>
      <c r="F942">
        <v>1</v>
      </c>
    </row>
    <row r="943" spans="1:6" x14ac:dyDescent="0.35">
      <c r="A943" t="s">
        <v>13651</v>
      </c>
      <c r="B943">
        <v>1966</v>
      </c>
      <c r="C943" t="s">
        <v>56</v>
      </c>
      <c r="D943" t="s">
        <v>73</v>
      </c>
      <c r="E943" t="s">
        <v>12710</v>
      </c>
      <c r="F943">
        <v>1</v>
      </c>
    </row>
    <row r="944" spans="1:6" x14ac:dyDescent="0.35">
      <c r="A944" t="s">
        <v>13652</v>
      </c>
      <c r="B944">
        <v>1966</v>
      </c>
      <c r="C944" t="s">
        <v>54</v>
      </c>
      <c r="D944" t="s">
        <v>73</v>
      </c>
      <c r="E944" t="s">
        <v>12710</v>
      </c>
      <c r="F944">
        <v>1</v>
      </c>
    </row>
    <row r="945" spans="1:6" x14ac:dyDescent="0.35">
      <c r="A945" t="s">
        <v>13653</v>
      </c>
      <c r="B945">
        <v>1966</v>
      </c>
      <c r="C945" t="s">
        <v>54</v>
      </c>
      <c r="D945" t="s">
        <v>73</v>
      </c>
      <c r="E945" t="s">
        <v>12710</v>
      </c>
      <c r="F945">
        <v>1</v>
      </c>
    </row>
    <row r="946" spans="1:6" x14ac:dyDescent="0.35">
      <c r="A946" t="s">
        <v>13654</v>
      </c>
      <c r="B946">
        <v>1966</v>
      </c>
      <c r="C946" t="s">
        <v>54</v>
      </c>
      <c r="D946" t="s">
        <v>73</v>
      </c>
      <c r="E946" t="s">
        <v>12710</v>
      </c>
      <c r="F946">
        <v>1</v>
      </c>
    </row>
    <row r="947" spans="1:6" x14ac:dyDescent="0.35">
      <c r="A947" t="s">
        <v>13655</v>
      </c>
      <c r="B947">
        <v>1966</v>
      </c>
      <c r="C947" t="s">
        <v>54</v>
      </c>
      <c r="D947" t="s">
        <v>73</v>
      </c>
      <c r="E947" t="s">
        <v>12710</v>
      </c>
      <c r="F947">
        <v>1</v>
      </c>
    </row>
    <row r="948" spans="1:6" x14ac:dyDescent="0.35">
      <c r="A948" t="s">
        <v>13656</v>
      </c>
      <c r="B948">
        <v>1966</v>
      </c>
      <c r="C948" t="s">
        <v>54</v>
      </c>
      <c r="D948" t="s">
        <v>73</v>
      </c>
      <c r="E948" t="s">
        <v>12710</v>
      </c>
      <c r="F948">
        <v>1</v>
      </c>
    </row>
    <row r="949" spans="1:6" x14ac:dyDescent="0.35">
      <c r="A949" t="s">
        <v>13657</v>
      </c>
      <c r="B949">
        <v>1966</v>
      </c>
      <c r="C949" t="s">
        <v>54</v>
      </c>
      <c r="D949" t="s">
        <v>73</v>
      </c>
      <c r="E949" t="s">
        <v>12710</v>
      </c>
      <c r="F949">
        <v>1</v>
      </c>
    </row>
    <row r="950" spans="1:6" x14ac:dyDescent="0.35">
      <c r="A950" t="s">
        <v>13658</v>
      </c>
      <c r="B950">
        <v>1966</v>
      </c>
      <c r="C950" t="s">
        <v>54</v>
      </c>
      <c r="D950" t="s">
        <v>73</v>
      </c>
      <c r="E950" t="s">
        <v>12710</v>
      </c>
      <c r="F950">
        <v>1</v>
      </c>
    </row>
    <row r="951" spans="1:6" x14ac:dyDescent="0.35">
      <c r="A951" t="s">
        <v>13659</v>
      </c>
      <c r="B951">
        <v>1966</v>
      </c>
      <c r="C951" t="s">
        <v>54</v>
      </c>
      <c r="D951" t="s">
        <v>73</v>
      </c>
      <c r="E951" t="s">
        <v>12710</v>
      </c>
      <c r="F951">
        <v>1</v>
      </c>
    </row>
    <row r="952" spans="1:6" x14ac:dyDescent="0.35">
      <c r="A952" t="s">
        <v>13660</v>
      </c>
      <c r="B952">
        <v>1966</v>
      </c>
      <c r="C952" t="s">
        <v>54</v>
      </c>
      <c r="D952" t="s">
        <v>73</v>
      </c>
      <c r="E952" t="s">
        <v>12710</v>
      </c>
      <c r="F952">
        <v>1</v>
      </c>
    </row>
    <row r="953" spans="1:6" x14ac:dyDescent="0.35">
      <c r="A953" t="s">
        <v>13661</v>
      </c>
      <c r="B953">
        <v>1966</v>
      </c>
      <c r="C953" t="s">
        <v>54</v>
      </c>
      <c r="D953" t="s">
        <v>73</v>
      </c>
      <c r="E953" t="s">
        <v>12710</v>
      </c>
      <c r="F953">
        <v>1</v>
      </c>
    </row>
    <row r="954" spans="1:6" x14ac:dyDescent="0.35">
      <c r="A954" t="s">
        <v>13662</v>
      </c>
      <c r="B954">
        <v>1966</v>
      </c>
      <c r="C954" t="s">
        <v>55</v>
      </c>
      <c r="D954" t="s">
        <v>73</v>
      </c>
      <c r="E954" t="s">
        <v>12710</v>
      </c>
      <c r="F954">
        <v>1</v>
      </c>
    </row>
    <row r="955" spans="1:6" x14ac:dyDescent="0.35">
      <c r="A955" t="s">
        <v>13663</v>
      </c>
      <c r="B955">
        <v>1966</v>
      </c>
      <c r="C955" t="s">
        <v>55</v>
      </c>
      <c r="D955" t="s">
        <v>73</v>
      </c>
      <c r="E955" t="s">
        <v>12710</v>
      </c>
      <c r="F955">
        <v>1</v>
      </c>
    </row>
    <row r="956" spans="1:6" x14ac:dyDescent="0.35">
      <c r="A956" t="s">
        <v>13664</v>
      </c>
      <c r="B956">
        <v>1966</v>
      </c>
      <c r="C956" t="s">
        <v>55</v>
      </c>
      <c r="D956" t="s">
        <v>73</v>
      </c>
      <c r="E956" t="s">
        <v>12710</v>
      </c>
      <c r="F956">
        <v>1</v>
      </c>
    </row>
    <row r="957" spans="1:6" x14ac:dyDescent="0.35">
      <c r="A957" t="s">
        <v>13665</v>
      </c>
      <c r="B957">
        <v>1966</v>
      </c>
      <c r="C957" t="s">
        <v>54</v>
      </c>
      <c r="D957" t="s">
        <v>73</v>
      </c>
      <c r="E957" t="s">
        <v>12710</v>
      </c>
      <c r="F957">
        <v>1</v>
      </c>
    </row>
    <row r="958" spans="1:6" x14ac:dyDescent="0.35">
      <c r="A958" t="s">
        <v>13666</v>
      </c>
      <c r="B958">
        <v>1966</v>
      </c>
      <c r="C958" t="s">
        <v>54</v>
      </c>
      <c r="D958" t="s">
        <v>73</v>
      </c>
      <c r="E958" t="s">
        <v>12710</v>
      </c>
      <c r="F958">
        <v>1</v>
      </c>
    </row>
    <row r="959" spans="1:6" x14ac:dyDescent="0.35">
      <c r="A959" t="s">
        <v>13667</v>
      </c>
      <c r="B959">
        <v>1967</v>
      </c>
      <c r="C959" t="s">
        <v>54</v>
      </c>
      <c r="D959" t="s">
        <v>73</v>
      </c>
      <c r="E959" t="s">
        <v>12710</v>
      </c>
      <c r="F959">
        <v>1</v>
      </c>
    </row>
    <row r="960" spans="1:6" x14ac:dyDescent="0.35">
      <c r="A960" t="s">
        <v>13668</v>
      </c>
      <c r="B960">
        <v>1967</v>
      </c>
      <c r="C960" t="s">
        <v>56</v>
      </c>
      <c r="D960" t="s">
        <v>73</v>
      </c>
      <c r="E960" t="s">
        <v>12710</v>
      </c>
      <c r="F960">
        <v>1</v>
      </c>
    </row>
    <row r="961" spans="1:6" x14ac:dyDescent="0.35">
      <c r="A961" t="s">
        <v>13669</v>
      </c>
      <c r="B961">
        <v>1967</v>
      </c>
      <c r="C961" t="s">
        <v>56</v>
      </c>
      <c r="D961" t="s">
        <v>73</v>
      </c>
      <c r="E961" t="s">
        <v>12710</v>
      </c>
      <c r="F961">
        <v>1</v>
      </c>
    </row>
    <row r="962" spans="1:6" x14ac:dyDescent="0.35">
      <c r="A962" t="s">
        <v>13670</v>
      </c>
      <c r="B962">
        <v>1967</v>
      </c>
      <c r="C962" t="s">
        <v>54</v>
      </c>
      <c r="D962" t="s">
        <v>73</v>
      </c>
      <c r="E962" t="s">
        <v>12710</v>
      </c>
      <c r="F962">
        <v>1</v>
      </c>
    </row>
    <row r="963" spans="1:6" x14ac:dyDescent="0.35">
      <c r="A963" t="s">
        <v>13671</v>
      </c>
      <c r="B963">
        <v>1967</v>
      </c>
      <c r="C963" t="s">
        <v>54</v>
      </c>
      <c r="D963" t="s">
        <v>73</v>
      </c>
      <c r="E963" t="s">
        <v>12710</v>
      </c>
      <c r="F963">
        <v>1</v>
      </c>
    </row>
    <row r="964" spans="1:6" x14ac:dyDescent="0.35">
      <c r="A964" t="s">
        <v>13672</v>
      </c>
      <c r="B964">
        <v>1968</v>
      </c>
      <c r="C964" t="s">
        <v>54</v>
      </c>
      <c r="D964" t="s">
        <v>73</v>
      </c>
      <c r="E964" t="s">
        <v>12710</v>
      </c>
      <c r="F964">
        <v>1</v>
      </c>
    </row>
    <row r="965" spans="1:6" x14ac:dyDescent="0.35">
      <c r="A965" t="s">
        <v>13673</v>
      </c>
      <c r="B965">
        <v>1968</v>
      </c>
      <c r="C965" t="s">
        <v>56</v>
      </c>
      <c r="D965" t="s">
        <v>73</v>
      </c>
      <c r="E965" t="s">
        <v>12710</v>
      </c>
      <c r="F965">
        <v>1</v>
      </c>
    </row>
    <row r="966" spans="1:6" x14ac:dyDescent="0.35">
      <c r="A966" t="s">
        <v>13674</v>
      </c>
      <c r="B966">
        <v>1968</v>
      </c>
      <c r="C966" t="s">
        <v>54</v>
      </c>
      <c r="D966" t="s">
        <v>73</v>
      </c>
      <c r="E966" t="s">
        <v>12710</v>
      </c>
      <c r="F966">
        <v>1</v>
      </c>
    </row>
    <row r="967" spans="1:6" x14ac:dyDescent="0.35">
      <c r="A967" t="s">
        <v>13675</v>
      </c>
      <c r="B967">
        <v>1968</v>
      </c>
      <c r="C967" t="s">
        <v>54</v>
      </c>
      <c r="D967" t="s">
        <v>73</v>
      </c>
      <c r="E967" t="s">
        <v>12710</v>
      </c>
      <c r="F967">
        <v>1</v>
      </c>
    </row>
    <row r="968" spans="1:6" x14ac:dyDescent="0.35">
      <c r="A968" t="s">
        <v>13676</v>
      </c>
      <c r="B968">
        <v>1968</v>
      </c>
      <c r="C968" t="s">
        <v>54</v>
      </c>
      <c r="D968" t="s">
        <v>73</v>
      </c>
      <c r="E968" t="s">
        <v>12710</v>
      </c>
      <c r="F968">
        <v>1</v>
      </c>
    </row>
    <row r="969" spans="1:6" x14ac:dyDescent="0.35">
      <c r="A969" t="s">
        <v>13677</v>
      </c>
      <c r="B969">
        <v>1969</v>
      </c>
      <c r="C969" t="s">
        <v>54</v>
      </c>
      <c r="D969" t="s">
        <v>73</v>
      </c>
      <c r="E969" t="s">
        <v>12710</v>
      </c>
      <c r="F969">
        <v>1</v>
      </c>
    </row>
    <row r="970" spans="1:6" x14ac:dyDescent="0.35">
      <c r="A970" t="s">
        <v>13678</v>
      </c>
      <c r="B970">
        <v>1969</v>
      </c>
      <c r="C970" t="s">
        <v>54</v>
      </c>
      <c r="D970" t="s">
        <v>73</v>
      </c>
      <c r="E970" t="s">
        <v>12710</v>
      </c>
      <c r="F970">
        <v>1</v>
      </c>
    </row>
    <row r="971" spans="1:6" x14ac:dyDescent="0.35">
      <c r="A971" t="s">
        <v>13679</v>
      </c>
      <c r="B971">
        <v>1969</v>
      </c>
      <c r="C971" t="s">
        <v>54</v>
      </c>
      <c r="D971" t="s">
        <v>73</v>
      </c>
      <c r="E971" t="s">
        <v>12710</v>
      </c>
      <c r="F971">
        <v>1</v>
      </c>
    </row>
    <row r="972" spans="1:6" x14ac:dyDescent="0.35">
      <c r="A972" t="s">
        <v>13680</v>
      </c>
      <c r="B972">
        <v>1969</v>
      </c>
      <c r="C972" t="s">
        <v>54</v>
      </c>
      <c r="D972" t="s">
        <v>73</v>
      </c>
      <c r="E972" t="s">
        <v>12710</v>
      </c>
      <c r="F972">
        <v>1</v>
      </c>
    </row>
    <row r="973" spans="1:6" x14ac:dyDescent="0.35">
      <c r="A973" t="s">
        <v>13681</v>
      </c>
      <c r="B973">
        <v>1969</v>
      </c>
      <c r="C973" t="s">
        <v>54</v>
      </c>
      <c r="D973" t="s">
        <v>73</v>
      </c>
      <c r="E973" t="s">
        <v>12710</v>
      </c>
      <c r="F973">
        <v>1</v>
      </c>
    </row>
    <row r="974" spans="1:6" x14ac:dyDescent="0.35">
      <c r="A974" t="s">
        <v>13682</v>
      </c>
      <c r="B974">
        <v>1969</v>
      </c>
      <c r="C974" t="s">
        <v>54</v>
      </c>
      <c r="D974" t="s">
        <v>73</v>
      </c>
      <c r="E974" t="s">
        <v>12710</v>
      </c>
      <c r="F974">
        <v>1</v>
      </c>
    </row>
    <row r="975" spans="1:6" x14ac:dyDescent="0.35">
      <c r="A975" t="s">
        <v>13683</v>
      </c>
      <c r="B975">
        <v>1970</v>
      </c>
      <c r="C975" t="s">
        <v>54</v>
      </c>
      <c r="D975" t="s">
        <v>73</v>
      </c>
      <c r="E975" t="s">
        <v>12710</v>
      </c>
      <c r="F975">
        <v>1</v>
      </c>
    </row>
    <row r="976" spans="1:6" x14ac:dyDescent="0.35">
      <c r="A976" t="s">
        <v>13684</v>
      </c>
      <c r="B976">
        <v>1970</v>
      </c>
      <c r="C976" t="s">
        <v>56</v>
      </c>
      <c r="D976" t="s">
        <v>73</v>
      </c>
      <c r="E976" t="s">
        <v>12710</v>
      </c>
      <c r="F976">
        <v>1</v>
      </c>
    </row>
    <row r="977" spans="1:6" x14ac:dyDescent="0.35">
      <c r="A977" t="s">
        <v>13685</v>
      </c>
      <c r="B977">
        <v>1970</v>
      </c>
      <c r="C977" t="s">
        <v>54</v>
      </c>
      <c r="D977" t="s">
        <v>73</v>
      </c>
      <c r="E977" t="s">
        <v>12710</v>
      </c>
      <c r="F977">
        <v>1</v>
      </c>
    </row>
    <row r="978" spans="1:6" x14ac:dyDescent="0.35">
      <c r="A978" t="s">
        <v>13686</v>
      </c>
      <c r="B978">
        <v>1970</v>
      </c>
      <c r="C978" t="s">
        <v>54</v>
      </c>
      <c r="D978" t="s">
        <v>73</v>
      </c>
      <c r="E978" t="s">
        <v>12710</v>
      </c>
      <c r="F978">
        <v>1</v>
      </c>
    </row>
    <row r="979" spans="1:6" x14ac:dyDescent="0.35">
      <c r="A979" t="s">
        <v>13687</v>
      </c>
      <c r="B979">
        <v>1970</v>
      </c>
      <c r="C979" t="s">
        <v>54</v>
      </c>
      <c r="D979" t="s">
        <v>73</v>
      </c>
      <c r="E979" t="s">
        <v>12710</v>
      </c>
      <c r="F979">
        <v>1</v>
      </c>
    </row>
    <row r="980" spans="1:6" x14ac:dyDescent="0.35">
      <c r="A980" t="s">
        <v>13688</v>
      </c>
      <c r="B980">
        <v>1970</v>
      </c>
      <c r="C980" t="s">
        <v>54</v>
      </c>
      <c r="D980" t="s">
        <v>73</v>
      </c>
      <c r="E980" t="s">
        <v>12710</v>
      </c>
      <c r="F980">
        <v>1</v>
      </c>
    </row>
    <row r="981" spans="1:6" x14ac:dyDescent="0.35">
      <c r="A981" t="s">
        <v>13689</v>
      </c>
      <c r="B981">
        <v>1970</v>
      </c>
      <c r="C981" t="s">
        <v>54</v>
      </c>
      <c r="D981" t="s">
        <v>73</v>
      </c>
      <c r="E981" t="s">
        <v>12710</v>
      </c>
      <c r="F981">
        <v>1</v>
      </c>
    </row>
    <row r="982" spans="1:6" x14ac:dyDescent="0.35">
      <c r="A982" t="s">
        <v>13690</v>
      </c>
      <c r="B982">
        <v>1970</v>
      </c>
      <c r="C982" t="s">
        <v>54</v>
      </c>
      <c r="D982" t="s">
        <v>73</v>
      </c>
      <c r="E982" t="s">
        <v>12710</v>
      </c>
      <c r="F982">
        <v>1</v>
      </c>
    </row>
    <row r="983" spans="1:6" x14ac:dyDescent="0.35">
      <c r="A983" t="s">
        <v>13691</v>
      </c>
      <c r="B983">
        <v>1970</v>
      </c>
      <c r="C983" t="s">
        <v>54</v>
      </c>
      <c r="D983" t="s">
        <v>73</v>
      </c>
      <c r="E983" t="s">
        <v>12710</v>
      </c>
      <c r="F983">
        <v>1</v>
      </c>
    </row>
    <row r="984" spans="1:6" x14ac:dyDescent="0.35">
      <c r="A984" t="s">
        <v>13692</v>
      </c>
      <c r="B984">
        <v>1971</v>
      </c>
      <c r="C984" t="s">
        <v>54</v>
      </c>
      <c r="D984" t="s">
        <v>73</v>
      </c>
      <c r="E984" t="s">
        <v>12710</v>
      </c>
      <c r="F984">
        <v>1</v>
      </c>
    </row>
    <row r="985" spans="1:6" x14ac:dyDescent="0.35">
      <c r="A985" t="s">
        <v>13693</v>
      </c>
      <c r="B985">
        <v>1971</v>
      </c>
      <c r="C985" t="s">
        <v>54</v>
      </c>
      <c r="D985" t="s">
        <v>73</v>
      </c>
      <c r="E985" t="s">
        <v>12710</v>
      </c>
      <c r="F985">
        <v>1</v>
      </c>
    </row>
    <row r="986" spans="1:6" x14ac:dyDescent="0.35">
      <c r="A986" t="s">
        <v>13694</v>
      </c>
      <c r="B986">
        <v>1971</v>
      </c>
      <c r="C986" t="s">
        <v>54</v>
      </c>
      <c r="D986" t="s">
        <v>73</v>
      </c>
      <c r="E986" t="s">
        <v>12710</v>
      </c>
      <c r="F986">
        <v>1</v>
      </c>
    </row>
    <row r="987" spans="1:6" x14ac:dyDescent="0.35">
      <c r="A987" t="s">
        <v>13695</v>
      </c>
      <c r="B987">
        <v>1971</v>
      </c>
      <c r="C987" t="s">
        <v>54</v>
      </c>
      <c r="D987" t="s">
        <v>73</v>
      </c>
      <c r="E987" t="s">
        <v>12710</v>
      </c>
      <c r="F987">
        <v>1</v>
      </c>
    </row>
    <row r="988" spans="1:6" x14ac:dyDescent="0.35">
      <c r="A988" t="s">
        <v>13696</v>
      </c>
      <c r="B988">
        <v>1971</v>
      </c>
      <c r="C988" t="s">
        <v>54</v>
      </c>
      <c r="D988" t="s">
        <v>73</v>
      </c>
      <c r="E988" t="s">
        <v>12710</v>
      </c>
      <c r="F988">
        <v>1</v>
      </c>
    </row>
    <row r="989" spans="1:6" x14ac:dyDescent="0.35">
      <c r="A989" t="s">
        <v>13697</v>
      </c>
      <c r="B989">
        <v>1971</v>
      </c>
      <c r="C989" t="s">
        <v>54</v>
      </c>
      <c r="D989" t="s">
        <v>73</v>
      </c>
      <c r="E989" t="s">
        <v>12710</v>
      </c>
      <c r="F989">
        <v>1</v>
      </c>
    </row>
    <row r="990" spans="1:6" x14ac:dyDescent="0.35">
      <c r="A990" t="s">
        <v>13698</v>
      </c>
      <c r="B990">
        <v>1971</v>
      </c>
      <c r="C990" t="s">
        <v>54</v>
      </c>
      <c r="D990" t="s">
        <v>73</v>
      </c>
      <c r="E990" t="s">
        <v>12710</v>
      </c>
      <c r="F990">
        <v>1</v>
      </c>
    </row>
    <row r="991" spans="1:6" x14ac:dyDescent="0.35">
      <c r="A991" t="s">
        <v>13699</v>
      </c>
      <c r="B991">
        <v>1971</v>
      </c>
      <c r="C991" t="s">
        <v>54</v>
      </c>
      <c r="D991" t="s">
        <v>73</v>
      </c>
      <c r="E991" t="s">
        <v>12710</v>
      </c>
      <c r="F991">
        <v>1</v>
      </c>
    </row>
    <row r="992" spans="1:6" x14ac:dyDescent="0.35">
      <c r="A992" t="s">
        <v>13700</v>
      </c>
      <c r="B992">
        <v>1971</v>
      </c>
      <c r="C992" t="s">
        <v>54</v>
      </c>
      <c r="D992" t="s">
        <v>73</v>
      </c>
      <c r="E992" t="s">
        <v>12710</v>
      </c>
      <c r="F992">
        <v>1</v>
      </c>
    </row>
    <row r="993" spans="1:6" x14ac:dyDescent="0.35">
      <c r="A993" t="s">
        <v>13701</v>
      </c>
      <c r="B993">
        <v>1971</v>
      </c>
      <c r="C993" t="s">
        <v>54</v>
      </c>
      <c r="D993" t="s">
        <v>73</v>
      </c>
      <c r="E993" t="s">
        <v>12710</v>
      </c>
      <c r="F993">
        <v>1</v>
      </c>
    </row>
    <row r="994" spans="1:6" x14ac:dyDescent="0.35">
      <c r="A994" t="s">
        <v>13702</v>
      </c>
      <c r="B994">
        <v>1971</v>
      </c>
      <c r="C994" t="s">
        <v>54</v>
      </c>
      <c r="D994" t="s">
        <v>73</v>
      </c>
      <c r="E994" t="s">
        <v>12710</v>
      </c>
      <c r="F994">
        <v>1</v>
      </c>
    </row>
    <row r="995" spans="1:6" x14ac:dyDescent="0.35">
      <c r="A995" t="s">
        <v>13703</v>
      </c>
      <c r="B995">
        <v>1972</v>
      </c>
      <c r="C995" t="s">
        <v>54</v>
      </c>
      <c r="D995" t="s">
        <v>73</v>
      </c>
      <c r="E995" t="s">
        <v>12710</v>
      </c>
      <c r="F995">
        <v>1</v>
      </c>
    </row>
    <row r="996" spans="1:6" x14ac:dyDescent="0.35">
      <c r="A996" t="s">
        <v>13704</v>
      </c>
      <c r="B996">
        <v>1972</v>
      </c>
      <c r="C996" t="s">
        <v>54</v>
      </c>
      <c r="D996" t="s">
        <v>73</v>
      </c>
      <c r="E996" t="s">
        <v>12710</v>
      </c>
      <c r="F996">
        <v>1</v>
      </c>
    </row>
    <row r="997" spans="1:6" x14ac:dyDescent="0.35">
      <c r="A997" t="s">
        <v>13705</v>
      </c>
      <c r="B997">
        <v>1972</v>
      </c>
      <c r="C997" t="s">
        <v>54</v>
      </c>
      <c r="D997" t="s">
        <v>73</v>
      </c>
      <c r="E997" t="s">
        <v>12710</v>
      </c>
      <c r="F997">
        <v>1</v>
      </c>
    </row>
    <row r="998" spans="1:6" x14ac:dyDescent="0.35">
      <c r="A998" t="s">
        <v>13706</v>
      </c>
      <c r="B998">
        <v>1972</v>
      </c>
      <c r="C998" t="s">
        <v>54</v>
      </c>
      <c r="D998" t="s">
        <v>73</v>
      </c>
      <c r="E998" t="s">
        <v>12710</v>
      </c>
      <c r="F998">
        <v>1</v>
      </c>
    </row>
    <row r="999" spans="1:6" x14ac:dyDescent="0.35">
      <c r="A999" t="s">
        <v>13707</v>
      </c>
      <c r="B999">
        <v>1972</v>
      </c>
      <c r="C999" t="s">
        <v>54</v>
      </c>
      <c r="D999" t="s">
        <v>73</v>
      </c>
      <c r="E999" t="s">
        <v>12710</v>
      </c>
      <c r="F999">
        <v>1</v>
      </c>
    </row>
    <row r="1000" spans="1:6" x14ac:dyDescent="0.35">
      <c r="A1000" t="s">
        <v>13708</v>
      </c>
      <c r="B1000">
        <v>1972</v>
      </c>
      <c r="C1000" t="s">
        <v>54</v>
      </c>
      <c r="D1000" t="s">
        <v>73</v>
      </c>
      <c r="E1000" t="s">
        <v>12710</v>
      </c>
      <c r="F1000">
        <v>1</v>
      </c>
    </row>
    <row r="1001" spans="1:6" x14ac:dyDescent="0.35">
      <c r="A1001" t="s">
        <v>13709</v>
      </c>
      <c r="B1001">
        <v>1972</v>
      </c>
      <c r="C1001" t="s">
        <v>54</v>
      </c>
      <c r="D1001" t="s">
        <v>73</v>
      </c>
      <c r="E1001" t="s">
        <v>12710</v>
      </c>
      <c r="F1001">
        <v>1</v>
      </c>
    </row>
    <row r="1002" spans="1:6" x14ac:dyDescent="0.35">
      <c r="A1002" t="s">
        <v>13710</v>
      </c>
      <c r="B1002">
        <v>1972</v>
      </c>
      <c r="C1002" t="s">
        <v>54</v>
      </c>
      <c r="D1002" t="s">
        <v>73</v>
      </c>
      <c r="E1002" t="s">
        <v>12710</v>
      </c>
      <c r="F1002">
        <v>1</v>
      </c>
    </row>
    <row r="1003" spans="1:6" x14ac:dyDescent="0.35">
      <c r="A1003" t="s">
        <v>13711</v>
      </c>
      <c r="B1003">
        <v>1972</v>
      </c>
      <c r="C1003" t="s">
        <v>54</v>
      </c>
      <c r="D1003" t="s">
        <v>73</v>
      </c>
      <c r="E1003" t="s">
        <v>12710</v>
      </c>
      <c r="F1003">
        <v>1</v>
      </c>
    </row>
    <row r="1004" spans="1:6" x14ac:dyDescent="0.35">
      <c r="A1004" t="s">
        <v>13712</v>
      </c>
      <c r="B1004">
        <v>1972</v>
      </c>
      <c r="C1004" t="s">
        <v>54</v>
      </c>
      <c r="D1004" t="s">
        <v>73</v>
      </c>
      <c r="E1004" t="s">
        <v>12710</v>
      </c>
      <c r="F1004">
        <v>1</v>
      </c>
    </row>
    <row r="1005" spans="1:6" x14ac:dyDescent="0.35">
      <c r="A1005" t="s">
        <v>13713</v>
      </c>
      <c r="B1005">
        <v>1973</v>
      </c>
      <c r="C1005" t="s">
        <v>54</v>
      </c>
      <c r="D1005" t="s">
        <v>73</v>
      </c>
      <c r="E1005" t="s">
        <v>12710</v>
      </c>
      <c r="F1005">
        <v>1</v>
      </c>
    </row>
    <row r="1006" spans="1:6" x14ac:dyDescent="0.35">
      <c r="A1006" t="s">
        <v>13714</v>
      </c>
      <c r="B1006">
        <v>1973</v>
      </c>
      <c r="C1006" t="s">
        <v>54</v>
      </c>
      <c r="D1006" t="s">
        <v>73</v>
      </c>
      <c r="E1006" t="s">
        <v>12710</v>
      </c>
      <c r="F1006">
        <v>1</v>
      </c>
    </row>
    <row r="1007" spans="1:6" x14ac:dyDescent="0.35">
      <c r="A1007" t="s">
        <v>13715</v>
      </c>
      <c r="B1007">
        <v>1973</v>
      </c>
      <c r="C1007" t="s">
        <v>54</v>
      </c>
      <c r="D1007" t="s">
        <v>73</v>
      </c>
      <c r="E1007" t="s">
        <v>12710</v>
      </c>
      <c r="F1007">
        <v>1</v>
      </c>
    </row>
    <row r="1008" spans="1:6" x14ac:dyDescent="0.35">
      <c r="A1008" t="s">
        <v>13716</v>
      </c>
      <c r="B1008">
        <v>1973</v>
      </c>
      <c r="C1008" t="s">
        <v>54</v>
      </c>
      <c r="D1008" t="s">
        <v>73</v>
      </c>
      <c r="E1008" t="s">
        <v>12710</v>
      </c>
      <c r="F1008">
        <v>1</v>
      </c>
    </row>
    <row r="1009" spans="1:6" x14ac:dyDescent="0.35">
      <c r="A1009" t="s">
        <v>13717</v>
      </c>
      <c r="B1009">
        <v>1973</v>
      </c>
      <c r="C1009" t="s">
        <v>54</v>
      </c>
      <c r="D1009" t="s">
        <v>73</v>
      </c>
      <c r="E1009" t="s">
        <v>12710</v>
      </c>
      <c r="F1009">
        <v>1</v>
      </c>
    </row>
    <row r="1010" spans="1:6" x14ac:dyDescent="0.35">
      <c r="A1010" t="s">
        <v>13718</v>
      </c>
      <c r="B1010">
        <v>1973</v>
      </c>
      <c r="C1010" t="s">
        <v>54</v>
      </c>
      <c r="D1010" t="s">
        <v>73</v>
      </c>
      <c r="E1010" t="s">
        <v>12710</v>
      </c>
      <c r="F1010">
        <v>1</v>
      </c>
    </row>
    <row r="1011" spans="1:6" x14ac:dyDescent="0.35">
      <c r="A1011" t="s">
        <v>13719</v>
      </c>
      <c r="B1011">
        <v>1973</v>
      </c>
      <c r="C1011" t="s">
        <v>54</v>
      </c>
      <c r="D1011" t="s">
        <v>73</v>
      </c>
      <c r="E1011" t="s">
        <v>12710</v>
      </c>
      <c r="F1011">
        <v>1</v>
      </c>
    </row>
    <row r="1012" spans="1:6" x14ac:dyDescent="0.35">
      <c r="A1012" t="s">
        <v>13720</v>
      </c>
      <c r="B1012">
        <v>1973</v>
      </c>
      <c r="C1012" t="s">
        <v>54</v>
      </c>
      <c r="D1012" t="s">
        <v>73</v>
      </c>
      <c r="E1012" t="s">
        <v>12710</v>
      </c>
      <c r="F1012">
        <v>1</v>
      </c>
    </row>
    <row r="1013" spans="1:6" x14ac:dyDescent="0.35">
      <c r="A1013" t="s">
        <v>13721</v>
      </c>
      <c r="B1013">
        <v>1973</v>
      </c>
      <c r="C1013" t="s">
        <v>54</v>
      </c>
      <c r="D1013" t="s">
        <v>73</v>
      </c>
      <c r="E1013" t="s">
        <v>12710</v>
      </c>
      <c r="F1013">
        <v>1</v>
      </c>
    </row>
    <row r="1014" spans="1:6" x14ac:dyDescent="0.35">
      <c r="A1014" t="s">
        <v>13722</v>
      </c>
      <c r="B1014">
        <v>1973</v>
      </c>
      <c r="C1014" t="s">
        <v>54</v>
      </c>
      <c r="D1014" t="s">
        <v>73</v>
      </c>
      <c r="E1014" t="s">
        <v>12710</v>
      </c>
      <c r="F1014">
        <v>1</v>
      </c>
    </row>
    <row r="1015" spans="1:6" x14ac:dyDescent="0.35">
      <c r="A1015" t="s">
        <v>13723</v>
      </c>
      <c r="B1015">
        <v>1973</v>
      </c>
      <c r="C1015" t="s">
        <v>55</v>
      </c>
      <c r="D1015" t="s">
        <v>73</v>
      </c>
      <c r="E1015" t="s">
        <v>12710</v>
      </c>
      <c r="F1015">
        <v>1</v>
      </c>
    </row>
    <row r="1016" spans="1:6" x14ac:dyDescent="0.35">
      <c r="A1016" t="s">
        <v>13724</v>
      </c>
      <c r="B1016">
        <v>1973</v>
      </c>
      <c r="C1016" t="s">
        <v>55</v>
      </c>
      <c r="D1016" t="s">
        <v>73</v>
      </c>
      <c r="E1016" t="s">
        <v>12710</v>
      </c>
      <c r="F1016">
        <v>1</v>
      </c>
    </row>
    <row r="1017" spans="1:6" x14ac:dyDescent="0.35">
      <c r="A1017" t="s">
        <v>13725</v>
      </c>
      <c r="B1017">
        <v>1973</v>
      </c>
      <c r="C1017" t="s">
        <v>56</v>
      </c>
      <c r="D1017" t="s">
        <v>73</v>
      </c>
      <c r="E1017" t="s">
        <v>12710</v>
      </c>
      <c r="F1017">
        <v>1</v>
      </c>
    </row>
    <row r="1018" spans="1:6" x14ac:dyDescent="0.35">
      <c r="A1018" t="s">
        <v>13726</v>
      </c>
      <c r="B1018">
        <v>1973</v>
      </c>
      <c r="C1018" t="s">
        <v>55</v>
      </c>
      <c r="D1018" t="s">
        <v>73</v>
      </c>
      <c r="E1018" t="s">
        <v>12710</v>
      </c>
      <c r="F1018">
        <v>1</v>
      </c>
    </row>
    <row r="1019" spans="1:6" x14ac:dyDescent="0.35">
      <c r="A1019" t="s">
        <v>13727</v>
      </c>
      <c r="B1019">
        <v>1973</v>
      </c>
      <c r="C1019" t="s">
        <v>54</v>
      </c>
      <c r="D1019" t="s">
        <v>73</v>
      </c>
      <c r="E1019" t="s">
        <v>12710</v>
      </c>
      <c r="F1019">
        <v>1</v>
      </c>
    </row>
    <row r="1020" spans="1:6" x14ac:dyDescent="0.35">
      <c r="A1020" t="s">
        <v>13728</v>
      </c>
      <c r="B1020">
        <v>1973</v>
      </c>
      <c r="C1020" t="s">
        <v>54</v>
      </c>
      <c r="D1020" t="s">
        <v>73</v>
      </c>
      <c r="E1020" t="s">
        <v>12710</v>
      </c>
      <c r="F1020">
        <v>1</v>
      </c>
    </row>
    <row r="1021" spans="1:6" x14ac:dyDescent="0.35">
      <c r="A1021" t="s">
        <v>13729</v>
      </c>
      <c r="B1021">
        <v>1973</v>
      </c>
      <c r="C1021" t="s">
        <v>54</v>
      </c>
      <c r="D1021" t="s">
        <v>73</v>
      </c>
      <c r="E1021" t="s">
        <v>12710</v>
      </c>
      <c r="F1021">
        <v>1</v>
      </c>
    </row>
    <row r="1022" spans="1:6" x14ac:dyDescent="0.35">
      <c r="A1022" t="s">
        <v>13730</v>
      </c>
      <c r="B1022">
        <v>1973</v>
      </c>
      <c r="C1022" t="s">
        <v>54</v>
      </c>
      <c r="D1022" t="s">
        <v>73</v>
      </c>
      <c r="E1022" t="s">
        <v>12710</v>
      </c>
      <c r="F1022">
        <v>1</v>
      </c>
    </row>
    <row r="1023" spans="1:6" x14ac:dyDescent="0.35">
      <c r="A1023" t="s">
        <v>13731</v>
      </c>
      <c r="B1023">
        <v>1973</v>
      </c>
      <c r="C1023" t="s">
        <v>54</v>
      </c>
      <c r="D1023" t="s">
        <v>73</v>
      </c>
      <c r="E1023" t="s">
        <v>12710</v>
      </c>
      <c r="F1023">
        <v>1</v>
      </c>
    </row>
    <row r="1024" spans="1:6" x14ac:dyDescent="0.35">
      <c r="A1024" t="s">
        <v>13732</v>
      </c>
      <c r="B1024">
        <v>1974</v>
      </c>
      <c r="C1024" t="s">
        <v>56</v>
      </c>
      <c r="D1024" t="s">
        <v>73</v>
      </c>
      <c r="E1024" t="s">
        <v>12710</v>
      </c>
      <c r="F1024">
        <v>1</v>
      </c>
    </row>
    <row r="1025" spans="1:6" x14ac:dyDescent="0.35">
      <c r="A1025" t="s">
        <v>13733</v>
      </c>
      <c r="B1025">
        <v>1974</v>
      </c>
      <c r="C1025" t="s">
        <v>54</v>
      </c>
      <c r="D1025" t="s">
        <v>73</v>
      </c>
      <c r="E1025" t="s">
        <v>12710</v>
      </c>
      <c r="F1025">
        <v>1</v>
      </c>
    </row>
    <row r="1026" spans="1:6" x14ac:dyDescent="0.35">
      <c r="A1026" t="s">
        <v>13734</v>
      </c>
      <c r="B1026">
        <v>1974</v>
      </c>
      <c r="C1026" t="s">
        <v>56</v>
      </c>
      <c r="D1026" t="s">
        <v>73</v>
      </c>
      <c r="E1026" t="s">
        <v>12710</v>
      </c>
      <c r="F1026">
        <v>1</v>
      </c>
    </row>
    <row r="1027" spans="1:6" x14ac:dyDescent="0.35">
      <c r="A1027" t="s">
        <v>13735</v>
      </c>
      <c r="B1027">
        <v>1974</v>
      </c>
      <c r="C1027" t="s">
        <v>56</v>
      </c>
      <c r="D1027" t="s">
        <v>73</v>
      </c>
      <c r="E1027" t="s">
        <v>12710</v>
      </c>
      <c r="F1027">
        <v>1</v>
      </c>
    </row>
    <row r="1028" spans="1:6" x14ac:dyDescent="0.35">
      <c r="A1028" t="s">
        <v>13736</v>
      </c>
      <c r="B1028">
        <v>1974</v>
      </c>
      <c r="C1028" t="s">
        <v>56</v>
      </c>
      <c r="D1028" t="s">
        <v>73</v>
      </c>
      <c r="E1028" t="s">
        <v>12710</v>
      </c>
      <c r="F1028">
        <v>1</v>
      </c>
    </row>
    <row r="1029" spans="1:6" x14ac:dyDescent="0.35">
      <c r="A1029" t="s">
        <v>13737</v>
      </c>
      <c r="B1029">
        <v>1974</v>
      </c>
      <c r="C1029" t="s">
        <v>56</v>
      </c>
      <c r="D1029" t="s">
        <v>73</v>
      </c>
      <c r="E1029" t="s">
        <v>12710</v>
      </c>
      <c r="F1029">
        <v>1</v>
      </c>
    </row>
    <row r="1030" spans="1:6" x14ac:dyDescent="0.35">
      <c r="A1030" t="s">
        <v>13738</v>
      </c>
      <c r="B1030">
        <v>1974</v>
      </c>
      <c r="C1030" t="s">
        <v>54</v>
      </c>
      <c r="D1030" t="s">
        <v>73</v>
      </c>
      <c r="E1030" t="s">
        <v>12710</v>
      </c>
      <c r="F1030">
        <v>1</v>
      </c>
    </row>
    <row r="1031" spans="1:6" x14ac:dyDescent="0.35">
      <c r="A1031" t="s">
        <v>13739</v>
      </c>
      <c r="B1031">
        <v>1974</v>
      </c>
      <c r="C1031" t="s">
        <v>54</v>
      </c>
      <c r="D1031" t="s">
        <v>73</v>
      </c>
      <c r="E1031" t="s">
        <v>12710</v>
      </c>
      <c r="F1031">
        <v>1</v>
      </c>
    </row>
    <row r="1032" spans="1:6" x14ac:dyDescent="0.35">
      <c r="A1032" t="s">
        <v>13740</v>
      </c>
      <c r="B1032">
        <v>1974</v>
      </c>
      <c r="C1032" t="s">
        <v>54</v>
      </c>
      <c r="D1032" t="s">
        <v>73</v>
      </c>
      <c r="E1032" t="s">
        <v>12710</v>
      </c>
      <c r="F1032">
        <v>1</v>
      </c>
    </row>
    <row r="1033" spans="1:6" x14ac:dyDescent="0.35">
      <c r="A1033" t="s">
        <v>13741</v>
      </c>
      <c r="B1033">
        <v>1974</v>
      </c>
      <c r="C1033" t="s">
        <v>54</v>
      </c>
      <c r="D1033" t="s">
        <v>73</v>
      </c>
      <c r="E1033" t="s">
        <v>12710</v>
      </c>
      <c r="F1033">
        <v>1</v>
      </c>
    </row>
    <row r="1034" spans="1:6" x14ac:dyDescent="0.35">
      <c r="A1034" t="s">
        <v>13742</v>
      </c>
      <c r="B1034">
        <v>1974</v>
      </c>
      <c r="C1034" t="s">
        <v>54</v>
      </c>
      <c r="D1034" t="s">
        <v>73</v>
      </c>
      <c r="E1034" t="s">
        <v>12710</v>
      </c>
      <c r="F1034">
        <v>1</v>
      </c>
    </row>
    <row r="1035" spans="1:6" x14ac:dyDescent="0.35">
      <c r="A1035" t="s">
        <v>13743</v>
      </c>
      <c r="B1035">
        <v>1975</v>
      </c>
      <c r="C1035" t="s">
        <v>54</v>
      </c>
      <c r="D1035" t="s">
        <v>73</v>
      </c>
      <c r="E1035" t="s">
        <v>12710</v>
      </c>
      <c r="F1035">
        <v>1</v>
      </c>
    </row>
    <row r="1036" spans="1:6" x14ac:dyDescent="0.35">
      <c r="A1036" t="s">
        <v>13744</v>
      </c>
      <c r="B1036">
        <v>1975</v>
      </c>
      <c r="C1036" t="s">
        <v>56</v>
      </c>
      <c r="D1036" t="s">
        <v>73</v>
      </c>
      <c r="E1036" t="s">
        <v>12710</v>
      </c>
      <c r="F1036">
        <v>1</v>
      </c>
    </row>
    <row r="1037" spans="1:6" x14ac:dyDescent="0.35">
      <c r="A1037" t="s">
        <v>13745</v>
      </c>
      <c r="B1037">
        <v>1975</v>
      </c>
      <c r="C1037" t="s">
        <v>56</v>
      </c>
      <c r="D1037" t="s">
        <v>73</v>
      </c>
      <c r="E1037" t="s">
        <v>12710</v>
      </c>
      <c r="F1037">
        <v>1</v>
      </c>
    </row>
    <row r="1038" spans="1:6" x14ac:dyDescent="0.35">
      <c r="A1038" t="s">
        <v>13746</v>
      </c>
      <c r="B1038">
        <v>1975</v>
      </c>
      <c r="C1038" t="s">
        <v>56</v>
      </c>
      <c r="D1038" t="s">
        <v>73</v>
      </c>
      <c r="E1038" t="s">
        <v>12710</v>
      </c>
      <c r="F1038">
        <v>1</v>
      </c>
    </row>
    <row r="1039" spans="1:6" x14ac:dyDescent="0.35">
      <c r="A1039" t="s">
        <v>13747</v>
      </c>
      <c r="B1039">
        <v>1975</v>
      </c>
      <c r="C1039" t="s">
        <v>56</v>
      </c>
      <c r="D1039" t="s">
        <v>73</v>
      </c>
      <c r="E1039" t="s">
        <v>12710</v>
      </c>
      <c r="F1039">
        <v>1</v>
      </c>
    </row>
    <row r="1040" spans="1:6" x14ac:dyDescent="0.35">
      <c r="A1040" t="s">
        <v>13748</v>
      </c>
      <c r="B1040">
        <v>1975</v>
      </c>
      <c r="C1040" t="s">
        <v>56</v>
      </c>
      <c r="D1040" t="s">
        <v>73</v>
      </c>
      <c r="E1040" t="s">
        <v>12710</v>
      </c>
      <c r="F1040">
        <v>1</v>
      </c>
    </row>
    <row r="1041" spans="1:6" x14ac:dyDescent="0.35">
      <c r="A1041" t="s">
        <v>13749</v>
      </c>
      <c r="B1041">
        <v>1975</v>
      </c>
      <c r="C1041" t="s">
        <v>56</v>
      </c>
      <c r="D1041" t="s">
        <v>73</v>
      </c>
      <c r="E1041" t="s">
        <v>12710</v>
      </c>
      <c r="F1041">
        <v>1</v>
      </c>
    </row>
    <row r="1042" spans="1:6" x14ac:dyDescent="0.35">
      <c r="A1042" t="s">
        <v>13750</v>
      </c>
      <c r="B1042">
        <v>1975</v>
      </c>
      <c r="C1042" t="s">
        <v>56</v>
      </c>
      <c r="D1042" t="s">
        <v>73</v>
      </c>
      <c r="E1042" t="s">
        <v>12710</v>
      </c>
      <c r="F1042">
        <v>1</v>
      </c>
    </row>
    <row r="1043" spans="1:6" x14ac:dyDescent="0.35">
      <c r="A1043" t="s">
        <v>13751</v>
      </c>
      <c r="B1043">
        <v>1975</v>
      </c>
      <c r="C1043" t="s">
        <v>56</v>
      </c>
      <c r="D1043" t="s">
        <v>73</v>
      </c>
      <c r="E1043" t="s">
        <v>12710</v>
      </c>
      <c r="F1043">
        <v>1</v>
      </c>
    </row>
    <row r="1044" spans="1:6" x14ac:dyDescent="0.35">
      <c r="A1044" t="s">
        <v>13752</v>
      </c>
      <c r="B1044">
        <v>1975</v>
      </c>
      <c r="C1044" t="s">
        <v>56</v>
      </c>
      <c r="D1044" t="s">
        <v>73</v>
      </c>
      <c r="E1044" t="s">
        <v>12710</v>
      </c>
      <c r="F1044">
        <v>1</v>
      </c>
    </row>
    <row r="1045" spans="1:6" x14ac:dyDescent="0.35">
      <c r="A1045" t="s">
        <v>13753</v>
      </c>
      <c r="B1045">
        <v>1975</v>
      </c>
      <c r="C1045" t="s">
        <v>56</v>
      </c>
      <c r="D1045" t="s">
        <v>73</v>
      </c>
      <c r="E1045" t="s">
        <v>12710</v>
      </c>
      <c r="F1045">
        <v>1</v>
      </c>
    </row>
    <row r="1046" spans="1:6" x14ac:dyDescent="0.35">
      <c r="A1046" t="s">
        <v>13754</v>
      </c>
      <c r="B1046">
        <v>1975</v>
      </c>
      <c r="C1046" t="s">
        <v>56</v>
      </c>
      <c r="D1046" t="s">
        <v>73</v>
      </c>
      <c r="E1046" t="s">
        <v>12710</v>
      </c>
      <c r="F1046">
        <v>1</v>
      </c>
    </row>
    <row r="1047" spans="1:6" x14ac:dyDescent="0.35">
      <c r="A1047" t="s">
        <v>13755</v>
      </c>
      <c r="B1047">
        <v>1975</v>
      </c>
      <c r="C1047" t="s">
        <v>55</v>
      </c>
      <c r="D1047" t="s">
        <v>73</v>
      </c>
      <c r="E1047" t="s">
        <v>12710</v>
      </c>
      <c r="F1047">
        <v>1</v>
      </c>
    </row>
    <row r="1048" spans="1:6" x14ac:dyDescent="0.35">
      <c r="A1048" t="s">
        <v>13756</v>
      </c>
      <c r="B1048">
        <v>1975</v>
      </c>
      <c r="C1048" t="s">
        <v>55</v>
      </c>
      <c r="D1048" t="s">
        <v>73</v>
      </c>
      <c r="E1048" t="s">
        <v>12710</v>
      </c>
      <c r="F1048">
        <v>1</v>
      </c>
    </row>
    <row r="1049" spans="1:6" x14ac:dyDescent="0.35">
      <c r="A1049" t="s">
        <v>13757</v>
      </c>
      <c r="B1049">
        <v>1975</v>
      </c>
      <c r="C1049" t="s">
        <v>55</v>
      </c>
      <c r="D1049" t="s">
        <v>73</v>
      </c>
      <c r="E1049" t="s">
        <v>12710</v>
      </c>
      <c r="F1049">
        <v>1</v>
      </c>
    </row>
    <row r="1050" spans="1:6" x14ac:dyDescent="0.35">
      <c r="A1050" t="s">
        <v>13758</v>
      </c>
      <c r="B1050">
        <v>1975</v>
      </c>
      <c r="C1050" t="s">
        <v>55</v>
      </c>
      <c r="D1050" t="s">
        <v>73</v>
      </c>
      <c r="E1050" t="s">
        <v>12710</v>
      </c>
      <c r="F1050">
        <v>1</v>
      </c>
    </row>
    <row r="1051" spans="1:6" x14ac:dyDescent="0.35">
      <c r="A1051" t="s">
        <v>13759</v>
      </c>
      <c r="B1051">
        <v>1975</v>
      </c>
      <c r="C1051" t="s">
        <v>54</v>
      </c>
      <c r="D1051" t="s">
        <v>73</v>
      </c>
      <c r="E1051" t="s">
        <v>12710</v>
      </c>
      <c r="F1051">
        <v>1</v>
      </c>
    </row>
    <row r="1052" spans="1:6" x14ac:dyDescent="0.35">
      <c r="A1052" t="s">
        <v>13760</v>
      </c>
      <c r="B1052">
        <v>1975</v>
      </c>
      <c r="C1052" t="s">
        <v>55</v>
      </c>
      <c r="D1052" t="s">
        <v>73</v>
      </c>
      <c r="E1052" t="s">
        <v>12710</v>
      </c>
      <c r="F1052">
        <v>1</v>
      </c>
    </row>
    <row r="1053" spans="1:6" x14ac:dyDescent="0.35">
      <c r="A1053" t="s">
        <v>13761</v>
      </c>
      <c r="B1053">
        <v>1975</v>
      </c>
      <c r="C1053" t="s">
        <v>55</v>
      </c>
      <c r="D1053" t="s">
        <v>73</v>
      </c>
      <c r="E1053" t="s">
        <v>12710</v>
      </c>
      <c r="F1053">
        <v>1</v>
      </c>
    </row>
    <row r="1054" spans="1:6" x14ac:dyDescent="0.35">
      <c r="A1054" t="s">
        <v>13762</v>
      </c>
      <c r="B1054">
        <v>1975</v>
      </c>
      <c r="C1054" t="s">
        <v>55</v>
      </c>
      <c r="D1054" t="s">
        <v>73</v>
      </c>
      <c r="E1054" t="s">
        <v>12710</v>
      </c>
      <c r="F1054">
        <v>1</v>
      </c>
    </row>
    <row r="1055" spans="1:6" x14ac:dyDescent="0.35">
      <c r="A1055" t="s">
        <v>13763</v>
      </c>
      <c r="B1055">
        <v>1975</v>
      </c>
      <c r="C1055" t="s">
        <v>56</v>
      </c>
      <c r="D1055" t="s">
        <v>73</v>
      </c>
      <c r="E1055" t="s">
        <v>12710</v>
      </c>
      <c r="F1055">
        <v>1</v>
      </c>
    </row>
    <row r="1056" spans="1:6" x14ac:dyDescent="0.35">
      <c r="A1056" t="s">
        <v>13764</v>
      </c>
      <c r="B1056">
        <v>1975</v>
      </c>
      <c r="C1056" t="s">
        <v>54</v>
      </c>
      <c r="D1056" t="s">
        <v>73</v>
      </c>
      <c r="E1056" t="s">
        <v>12710</v>
      </c>
      <c r="F1056">
        <v>1</v>
      </c>
    </row>
    <row r="1057" spans="1:6" x14ac:dyDescent="0.35">
      <c r="A1057" t="s">
        <v>13765</v>
      </c>
      <c r="B1057">
        <v>1975</v>
      </c>
      <c r="C1057" t="s">
        <v>54</v>
      </c>
      <c r="D1057" t="s">
        <v>73</v>
      </c>
      <c r="E1057" t="s">
        <v>12710</v>
      </c>
      <c r="F1057">
        <v>1</v>
      </c>
    </row>
    <row r="1058" spans="1:6" x14ac:dyDescent="0.35">
      <c r="A1058" t="s">
        <v>13766</v>
      </c>
      <c r="B1058">
        <v>1975</v>
      </c>
      <c r="C1058" t="s">
        <v>54</v>
      </c>
      <c r="D1058" t="s">
        <v>73</v>
      </c>
      <c r="E1058" t="s">
        <v>12710</v>
      </c>
      <c r="F1058">
        <v>1</v>
      </c>
    </row>
    <row r="1059" spans="1:6" x14ac:dyDescent="0.35">
      <c r="A1059" t="s">
        <v>13767</v>
      </c>
      <c r="B1059">
        <v>1976</v>
      </c>
      <c r="C1059" t="s">
        <v>55</v>
      </c>
      <c r="D1059" t="s">
        <v>73</v>
      </c>
      <c r="E1059" t="s">
        <v>12710</v>
      </c>
      <c r="F1059">
        <v>1</v>
      </c>
    </row>
    <row r="1060" spans="1:6" x14ac:dyDescent="0.35">
      <c r="A1060" t="s">
        <v>13768</v>
      </c>
      <c r="B1060">
        <v>1976</v>
      </c>
      <c r="C1060" t="s">
        <v>54</v>
      </c>
      <c r="D1060" t="s">
        <v>73</v>
      </c>
      <c r="E1060" t="s">
        <v>12710</v>
      </c>
      <c r="F1060">
        <v>1</v>
      </c>
    </row>
    <row r="1061" spans="1:6" x14ac:dyDescent="0.35">
      <c r="A1061" t="s">
        <v>13769</v>
      </c>
      <c r="B1061">
        <v>1976</v>
      </c>
      <c r="C1061" t="s">
        <v>54</v>
      </c>
      <c r="D1061" t="s">
        <v>73</v>
      </c>
      <c r="E1061" t="s">
        <v>12710</v>
      </c>
      <c r="F1061">
        <v>1</v>
      </c>
    </row>
    <row r="1062" spans="1:6" x14ac:dyDescent="0.35">
      <c r="A1062" t="s">
        <v>13770</v>
      </c>
      <c r="B1062">
        <v>1976</v>
      </c>
      <c r="C1062" t="s">
        <v>54</v>
      </c>
      <c r="D1062" t="s">
        <v>73</v>
      </c>
      <c r="E1062" t="s">
        <v>12710</v>
      </c>
      <c r="F1062">
        <v>1</v>
      </c>
    </row>
    <row r="1063" spans="1:6" x14ac:dyDescent="0.35">
      <c r="A1063" t="s">
        <v>13771</v>
      </c>
      <c r="B1063">
        <v>1976</v>
      </c>
      <c r="C1063" t="s">
        <v>54</v>
      </c>
      <c r="D1063" t="s">
        <v>73</v>
      </c>
      <c r="E1063" t="s">
        <v>12710</v>
      </c>
      <c r="F1063">
        <v>1</v>
      </c>
    </row>
    <row r="1064" spans="1:6" x14ac:dyDescent="0.35">
      <c r="A1064" t="s">
        <v>13772</v>
      </c>
      <c r="B1064">
        <v>1976</v>
      </c>
      <c r="C1064" t="s">
        <v>54</v>
      </c>
      <c r="D1064" t="s">
        <v>73</v>
      </c>
      <c r="E1064" t="s">
        <v>12710</v>
      </c>
      <c r="F1064">
        <v>1</v>
      </c>
    </row>
    <row r="1065" spans="1:6" x14ac:dyDescent="0.35">
      <c r="A1065" t="s">
        <v>13773</v>
      </c>
      <c r="B1065">
        <v>1976</v>
      </c>
      <c r="C1065" t="s">
        <v>54</v>
      </c>
      <c r="D1065" t="s">
        <v>73</v>
      </c>
      <c r="E1065" t="s">
        <v>12710</v>
      </c>
      <c r="F1065">
        <v>1</v>
      </c>
    </row>
    <row r="1066" spans="1:6" x14ac:dyDescent="0.35">
      <c r="A1066" t="s">
        <v>13774</v>
      </c>
      <c r="B1066">
        <v>1976</v>
      </c>
      <c r="C1066" t="s">
        <v>54</v>
      </c>
      <c r="D1066" t="s">
        <v>73</v>
      </c>
      <c r="E1066" t="s">
        <v>12710</v>
      </c>
      <c r="F1066">
        <v>1</v>
      </c>
    </row>
    <row r="1067" spans="1:6" x14ac:dyDescent="0.35">
      <c r="A1067" t="s">
        <v>13775</v>
      </c>
      <c r="B1067">
        <v>1977</v>
      </c>
      <c r="C1067" t="s">
        <v>56</v>
      </c>
      <c r="D1067" t="s">
        <v>73</v>
      </c>
      <c r="E1067" t="s">
        <v>12710</v>
      </c>
      <c r="F1067">
        <v>1</v>
      </c>
    </row>
    <row r="1068" spans="1:6" x14ac:dyDescent="0.35">
      <c r="A1068" t="s">
        <v>13776</v>
      </c>
      <c r="B1068">
        <v>1977</v>
      </c>
      <c r="C1068" t="s">
        <v>56</v>
      </c>
      <c r="D1068" t="s">
        <v>73</v>
      </c>
      <c r="E1068" t="s">
        <v>12710</v>
      </c>
      <c r="F1068">
        <v>1</v>
      </c>
    </row>
    <row r="1069" spans="1:6" x14ac:dyDescent="0.35">
      <c r="A1069" t="s">
        <v>13777</v>
      </c>
      <c r="B1069">
        <v>1977</v>
      </c>
      <c r="C1069" t="s">
        <v>54</v>
      </c>
      <c r="D1069" t="s">
        <v>73</v>
      </c>
      <c r="E1069" t="s">
        <v>12710</v>
      </c>
      <c r="F1069">
        <v>1</v>
      </c>
    </row>
    <row r="1070" spans="1:6" x14ac:dyDescent="0.35">
      <c r="A1070" t="s">
        <v>13778</v>
      </c>
      <c r="B1070">
        <v>1977</v>
      </c>
      <c r="C1070" t="s">
        <v>54</v>
      </c>
      <c r="D1070" t="s">
        <v>73</v>
      </c>
      <c r="E1070" t="s">
        <v>12710</v>
      </c>
      <c r="F1070">
        <v>1</v>
      </c>
    </row>
    <row r="1071" spans="1:6" x14ac:dyDescent="0.35">
      <c r="A1071" t="s">
        <v>13779</v>
      </c>
      <c r="B1071">
        <v>1977</v>
      </c>
      <c r="C1071" t="s">
        <v>56</v>
      </c>
      <c r="D1071" t="s">
        <v>73</v>
      </c>
      <c r="E1071" t="s">
        <v>12710</v>
      </c>
      <c r="F1071">
        <v>1</v>
      </c>
    </row>
    <row r="1072" spans="1:6" x14ac:dyDescent="0.35">
      <c r="A1072" t="s">
        <v>13780</v>
      </c>
      <c r="B1072">
        <v>1977</v>
      </c>
      <c r="C1072" t="s">
        <v>55</v>
      </c>
      <c r="D1072" t="s">
        <v>73</v>
      </c>
      <c r="E1072" t="s">
        <v>12710</v>
      </c>
      <c r="F1072">
        <v>1</v>
      </c>
    </row>
    <row r="1073" spans="1:6" x14ac:dyDescent="0.35">
      <c r="A1073" t="s">
        <v>13781</v>
      </c>
      <c r="B1073">
        <v>1977</v>
      </c>
      <c r="C1073" t="s">
        <v>54</v>
      </c>
      <c r="D1073" t="s">
        <v>73</v>
      </c>
      <c r="E1073" t="s">
        <v>12710</v>
      </c>
      <c r="F1073">
        <v>1</v>
      </c>
    </row>
    <row r="1074" spans="1:6" x14ac:dyDescent="0.35">
      <c r="A1074" t="s">
        <v>13782</v>
      </c>
      <c r="B1074">
        <v>1977</v>
      </c>
      <c r="C1074" t="s">
        <v>54</v>
      </c>
      <c r="D1074" t="s">
        <v>73</v>
      </c>
      <c r="E1074" t="s">
        <v>12710</v>
      </c>
      <c r="F1074">
        <v>1</v>
      </c>
    </row>
    <row r="1075" spans="1:6" x14ac:dyDescent="0.35">
      <c r="A1075" t="s">
        <v>13783</v>
      </c>
      <c r="B1075">
        <v>1978</v>
      </c>
      <c r="C1075" t="s">
        <v>54</v>
      </c>
      <c r="D1075" t="s">
        <v>73</v>
      </c>
      <c r="E1075" t="s">
        <v>12710</v>
      </c>
      <c r="F1075">
        <v>1</v>
      </c>
    </row>
    <row r="1076" spans="1:6" x14ac:dyDescent="0.35">
      <c r="A1076" t="s">
        <v>13784</v>
      </c>
      <c r="B1076">
        <v>1978</v>
      </c>
      <c r="C1076" t="s">
        <v>54</v>
      </c>
      <c r="D1076" t="s">
        <v>73</v>
      </c>
      <c r="E1076" t="s">
        <v>12710</v>
      </c>
      <c r="F1076">
        <v>1</v>
      </c>
    </row>
    <row r="1077" spans="1:6" x14ac:dyDescent="0.35">
      <c r="A1077" t="s">
        <v>13785</v>
      </c>
      <c r="B1077">
        <v>1978</v>
      </c>
      <c r="C1077" t="s">
        <v>56</v>
      </c>
      <c r="D1077" t="s">
        <v>73</v>
      </c>
      <c r="E1077" t="s">
        <v>12710</v>
      </c>
      <c r="F1077">
        <v>1</v>
      </c>
    </row>
    <row r="1078" spans="1:6" x14ac:dyDescent="0.35">
      <c r="A1078" t="s">
        <v>13786</v>
      </c>
      <c r="B1078">
        <v>1978</v>
      </c>
      <c r="C1078" t="s">
        <v>56</v>
      </c>
      <c r="D1078" t="s">
        <v>73</v>
      </c>
      <c r="E1078" t="s">
        <v>12710</v>
      </c>
      <c r="F1078">
        <v>1</v>
      </c>
    </row>
    <row r="1079" spans="1:6" x14ac:dyDescent="0.35">
      <c r="A1079" t="s">
        <v>13787</v>
      </c>
      <c r="B1079">
        <v>1978</v>
      </c>
      <c r="C1079" t="s">
        <v>56</v>
      </c>
      <c r="D1079" t="s">
        <v>73</v>
      </c>
      <c r="E1079" t="s">
        <v>12710</v>
      </c>
      <c r="F1079">
        <v>1</v>
      </c>
    </row>
    <row r="1080" spans="1:6" x14ac:dyDescent="0.35">
      <c r="A1080" t="s">
        <v>13788</v>
      </c>
      <c r="B1080">
        <v>1978</v>
      </c>
      <c r="C1080" t="s">
        <v>56</v>
      </c>
      <c r="D1080" t="s">
        <v>73</v>
      </c>
      <c r="E1080" t="s">
        <v>12710</v>
      </c>
      <c r="F1080">
        <v>1</v>
      </c>
    </row>
    <row r="1081" spans="1:6" x14ac:dyDescent="0.35">
      <c r="A1081" t="s">
        <v>13789</v>
      </c>
      <c r="B1081">
        <v>1978</v>
      </c>
      <c r="C1081" t="s">
        <v>56</v>
      </c>
      <c r="D1081" t="s">
        <v>73</v>
      </c>
      <c r="E1081" t="s">
        <v>12710</v>
      </c>
      <c r="F1081">
        <v>1</v>
      </c>
    </row>
    <row r="1082" spans="1:6" x14ac:dyDescent="0.35">
      <c r="A1082" t="s">
        <v>13790</v>
      </c>
      <c r="B1082">
        <v>1978</v>
      </c>
      <c r="C1082" t="s">
        <v>56</v>
      </c>
      <c r="D1082" t="s">
        <v>73</v>
      </c>
      <c r="E1082" t="s">
        <v>12710</v>
      </c>
      <c r="F1082">
        <v>1</v>
      </c>
    </row>
    <row r="1083" spans="1:6" x14ac:dyDescent="0.35">
      <c r="A1083" t="s">
        <v>13791</v>
      </c>
      <c r="B1083">
        <v>1978</v>
      </c>
      <c r="C1083" t="s">
        <v>56</v>
      </c>
      <c r="D1083" t="s">
        <v>73</v>
      </c>
      <c r="E1083" t="s">
        <v>12710</v>
      </c>
      <c r="F1083">
        <v>1</v>
      </c>
    </row>
    <row r="1084" spans="1:6" x14ac:dyDescent="0.35">
      <c r="A1084" t="s">
        <v>13792</v>
      </c>
      <c r="B1084">
        <v>1978</v>
      </c>
      <c r="C1084" t="s">
        <v>56</v>
      </c>
      <c r="D1084" t="s">
        <v>73</v>
      </c>
      <c r="E1084" t="s">
        <v>12710</v>
      </c>
      <c r="F1084">
        <v>1</v>
      </c>
    </row>
    <row r="1085" spans="1:6" x14ac:dyDescent="0.35">
      <c r="A1085" t="s">
        <v>13793</v>
      </c>
      <c r="B1085">
        <v>1978</v>
      </c>
      <c r="C1085" t="s">
        <v>54</v>
      </c>
      <c r="D1085" t="s">
        <v>73</v>
      </c>
      <c r="E1085" t="s">
        <v>12710</v>
      </c>
      <c r="F1085">
        <v>1</v>
      </c>
    </row>
    <row r="1086" spans="1:6" x14ac:dyDescent="0.35">
      <c r="A1086" t="s">
        <v>13794</v>
      </c>
      <c r="B1086">
        <v>1978</v>
      </c>
      <c r="C1086" t="s">
        <v>54</v>
      </c>
      <c r="D1086" t="s">
        <v>73</v>
      </c>
      <c r="E1086" t="s">
        <v>12710</v>
      </c>
      <c r="F1086">
        <v>1</v>
      </c>
    </row>
    <row r="1087" spans="1:6" x14ac:dyDescent="0.35">
      <c r="A1087" t="s">
        <v>13795</v>
      </c>
      <c r="B1087">
        <v>1979</v>
      </c>
      <c r="C1087" t="s">
        <v>54</v>
      </c>
      <c r="D1087" t="s">
        <v>73</v>
      </c>
      <c r="E1087" t="s">
        <v>12710</v>
      </c>
      <c r="F1087">
        <v>1</v>
      </c>
    </row>
    <row r="1088" spans="1:6" x14ac:dyDescent="0.35">
      <c r="A1088" t="s">
        <v>13796</v>
      </c>
      <c r="B1088">
        <v>1979</v>
      </c>
      <c r="C1088" t="s">
        <v>56</v>
      </c>
      <c r="D1088" t="s">
        <v>73</v>
      </c>
      <c r="E1088" t="s">
        <v>12710</v>
      </c>
      <c r="F1088">
        <v>1</v>
      </c>
    </row>
    <row r="1089" spans="1:6" x14ac:dyDescent="0.35">
      <c r="A1089" t="s">
        <v>13797</v>
      </c>
      <c r="B1089">
        <v>1979</v>
      </c>
      <c r="C1089" t="s">
        <v>56</v>
      </c>
      <c r="D1089" t="s">
        <v>73</v>
      </c>
      <c r="E1089" t="s">
        <v>12710</v>
      </c>
      <c r="F1089">
        <v>1</v>
      </c>
    </row>
    <row r="1090" spans="1:6" x14ac:dyDescent="0.35">
      <c r="A1090" t="s">
        <v>13798</v>
      </c>
      <c r="B1090">
        <v>1979</v>
      </c>
      <c r="C1090" t="s">
        <v>54</v>
      </c>
      <c r="D1090" t="s">
        <v>73</v>
      </c>
      <c r="E1090" t="s">
        <v>12710</v>
      </c>
      <c r="F1090">
        <v>1</v>
      </c>
    </row>
    <row r="1091" spans="1:6" x14ac:dyDescent="0.35">
      <c r="A1091" t="s">
        <v>13799</v>
      </c>
      <c r="B1091">
        <v>1979</v>
      </c>
      <c r="C1091" t="s">
        <v>55</v>
      </c>
      <c r="D1091" t="s">
        <v>117</v>
      </c>
      <c r="E1091" t="s">
        <v>12710</v>
      </c>
      <c r="F1091">
        <v>0</v>
      </c>
    </row>
    <row r="1092" spans="1:6" x14ac:dyDescent="0.35">
      <c r="A1092" t="s">
        <v>13800</v>
      </c>
      <c r="B1092">
        <v>1979</v>
      </c>
      <c r="C1092" t="s">
        <v>54</v>
      </c>
      <c r="D1092" t="s">
        <v>73</v>
      </c>
      <c r="E1092" t="s">
        <v>12710</v>
      </c>
      <c r="F1092">
        <v>1</v>
      </c>
    </row>
    <row r="1093" spans="1:6" x14ac:dyDescent="0.35">
      <c r="A1093" t="s">
        <v>13801</v>
      </c>
      <c r="B1093">
        <v>1979</v>
      </c>
      <c r="C1093" t="s">
        <v>54</v>
      </c>
      <c r="D1093" t="s">
        <v>73</v>
      </c>
      <c r="E1093" t="s">
        <v>12710</v>
      </c>
      <c r="F1093">
        <v>1</v>
      </c>
    </row>
    <row r="1094" spans="1:6" x14ac:dyDescent="0.35">
      <c r="A1094" t="s">
        <v>13802</v>
      </c>
      <c r="B1094">
        <v>1979</v>
      </c>
      <c r="C1094" t="s">
        <v>54</v>
      </c>
      <c r="D1094" t="s">
        <v>73</v>
      </c>
      <c r="E1094" t="s">
        <v>12710</v>
      </c>
      <c r="F1094">
        <v>1</v>
      </c>
    </row>
    <row r="1095" spans="1:6" x14ac:dyDescent="0.35">
      <c r="A1095" t="s">
        <v>13803</v>
      </c>
      <c r="B1095">
        <v>1979</v>
      </c>
      <c r="C1095" t="s">
        <v>54</v>
      </c>
      <c r="D1095" t="s">
        <v>73</v>
      </c>
      <c r="E1095" t="s">
        <v>12710</v>
      </c>
      <c r="F1095">
        <v>1</v>
      </c>
    </row>
    <row r="1096" spans="1:6" x14ac:dyDescent="0.35">
      <c r="A1096" t="s">
        <v>13804</v>
      </c>
      <c r="B1096">
        <v>1979</v>
      </c>
      <c r="C1096" t="s">
        <v>54</v>
      </c>
      <c r="D1096" t="s">
        <v>73</v>
      </c>
      <c r="E1096" t="s">
        <v>12710</v>
      </c>
      <c r="F1096">
        <v>1</v>
      </c>
    </row>
    <row r="1097" spans="1:6" x14ac:dyDescent="0.35">
      <c r="A1097" t="s">
        <v>13805</v>
      </c>
      <c r="B1097">
        <v>1980</v>
      </c>
      <c r="C1097" t="s">
        <v>54</v>
      </c>
      <c r="D1097" t="s">
        <v>73</v>
      </c>
      <c r="E1097" t="s">
        <v>12710</v>
      </c>
      <c r="F1097">
        <v>1</v>
      </c>
    </row>
    <row r="1098" spans="1:6" x14ac:dyDescent="0.35">
      <c r="A1098" t="s">
        <v>13806</v>
      </c>
      <c r="B1098">
        <v>1980</v>
      </c>
      <c r="C1098" t="s">
        <v>55</v>
      </c>
      <c r="D1098" t="s">
        <v>73</v>
      </c>
      <c r="E1098" t="s">
        <v>12710</v>
      </c>
      <c r="F1098">
        <v>1</v>
      </c>
    </row>
    <row r="1099" spans="1:6" x14ac:dyDescent="0.35">
      <c r="A1099" t="s">
        <v>13807</v>
      </c>
      <c r="B1099">
        <v>1980</v>
      </c>
      <c r="C1099" t="s">
        <v>54</v>
      </c>
      <c r="D1099" t="s">
        <v>73</v>
      </c>
      <c r="E1099" t="s">
        <v>12710</v>
      </c>
      <c r="F1099">
        <v>1</v>
      </c>
    </row>
    <row r="1100" spans="1:6" x14ac:dyDescent="0.35">
      <c r="A1100" t="s">
        <v>13808</v>
      </c>
      <c r="B1100">
        <v>1980</v>
      </c>
      <c r="C1100" t="s">
        <v>56</v>
      </c>
      <c r="D1100" t="s">
        <v>73</v>
      </c>
      <c r="E1100" t="s">
        <v>12710</v>
      </c>
      <c r="F1100">
        <v>1</v>
      </c>
    </row>
    <row r="1101" spans="1:6" x14ac:dyDescent="0.35">
      <c r="A1101" t="s">
        <v>13809</v>
      </c>
      <c r="B1101">
        <v>1980</v>
      </c>
      <c r="C1101" t="s">
        <v>56</v>
      </c>
      <c r="D1101" t="s">
        <v>73</v>
      </c>
      <c r="E1101" t="s">
        <v>12710</v>
      </c>
      <c r="F1101">
        <v>1</v>
      </c>
    </row>
    <row r="1102" spans="1:6" x14ac:dyDescent="0.35">
      <c r="A1102" t="s">
        <v>13810</v>
      </c>
      <c r="B1102">
        <v>1980</v>
      </c>
      <c r="C1102" t="s">
        <v>56</v>
      </c>
      <c r="D1102" t="s">
        <v>73</v>
      </c>
      <c r="E1102" t="s">
        <v>12710</v>
      </c>
      <c r="F1102">
        <v>1</v>
      </c>
    </row>
    <row r="1103" spans="1:6" x14ac:dyDescent="0.35">
      <c r="A1103" t="s">
        <v>13811</v>
      </c>
      <c r="B1103">
        <v>1980</v>
      </c>
      <c r="C1103" t="s">
        <v>56</v>
      </c>
      <c r="D1103" t="s">
        <v>73</v>
      </c>
      <c r="E1103" t="s">
        <v>12710</v>
      </c>
      <c r="F1103">
        <v>1</v>
      </c>
    </row>
    <row r="1104" spans="1:6" x14ac:dyDescent="0.35">
      <c r="A1104" t="s">
        <v>13812</v>
      </c>
      <c r="B1104">
        <v>1980</v>
      </c>
      <c r="C1104" t="s">
        <v>56</v>
      </c>
      <c r="D1104" t="s">
        <v>73</v>
      </c>
      <c r="E1104" t="s">
        <v>12710</v>
      </c>
      <c r="F1104">
        <v>1</v>
      </c>
    </row>
    <row r="1105" spans="1:6" x14ac:dyDescent="0.35">
      <c r="A1105" t="s">
        <v>13813</v>
      </c>
      <c r="B1105">
        <v>1980</v>
      </c>
      <c r="C1105" t="s">
        <v>56</v>
      </c>
      <c r="D1105" t="s">
        <v>73</v>
      </c>
      <c r="E1105" t="s">
        <v>12710</v>
      </c>
      <c r="F1105">
        <v>1</v>
      </c>
    </row>
    <row r="1106" spans="1:6" x14ac:dyDescent="0.35">
      <c r="A1106" t="s">
        <v>13814</v>
      </c>
      <c r="B1106">
        <v>1980</v>
      </c>
      <c r="C1106" t="s">
        <v>55</v>
      </c>
      <c r="D1106" t="s">
        <v>73</v>
      </c>
      <c r="E1106" t="s">
        <v>12710</v>
      </c>
      <c r="F1106">
        <v>1</v>
      </c>
    </row>
    <row r="1107" spans="1:6" x14ac:dyDescent="0.35">
      <c r="A1107" t="s">
        <v>13815</v>
      </c>
      <c r="B1107">
        <v>1980</v>
      </c>
      <c r="C1107" t="s">
        <v>54</v>
      </c>
      <c r="D1107" t="s">
        <v>73</v>
      </c>
      <c r="E1107" t="s">
        <v>12710</v>
      </c>
      <c r="F1107">
        <v>1</v>
      </c>
    </row>
    <row r="1108" spans="1:6" x14ac:dyDescent="0.35">
      <c r="A1108" t="s">
        <v>13816</v>
      </c>
      <c r="B1108">
        <v>1980</v>
      </c>
      <c r="C1108" t="s">
        <v>54</v>
      </c>
      <c r="D1108" t="s">
        <v>73</v>
      </c>
      <c r="E1108" t="s">
        <v>12710</v>
      </c>
      <c r="F1108">
        <v>1</v>
      </c>
    </row>
    <row r="1109" spans="1:6" x14ac:dyDescent="0.35">
      <c r="A1109" t="s">
        <v>13817</v>
      </c>
      <c r="B1109">
        <v>1980</v>
      </c>
      <c r="C1109" t="s">
        <v>56</v>
      </c>
      <c r="D1109" t="s">
        <v>73</v>
      </c>
      <c r="E1109" t="s">
        <v>12710</v>
      </c>
      <c r="F1109">
        <v>1</v>
      </c>
    </row>
    <row r="1110" spans="1:6" x14ac:dyDescent="0.35">
      <c r="A1110" t="s">
        <v>13818</v>
      </c>
      <c r="B1110">
        <v>1980</v>
      </c>
      <c r="C1110" t="s">
        <v>56</v>
      </c>
      <c r="D1110" t="s">
        <v>73</v>
      </c>
      <c r="E1110" t="s">
        <v>12710</v>
      </c>
      <c r="F1110">
        <v>1</v>
      </c>
    </row>
    <row r="1111" spans="1:6" x14ac:dyDescent="0.35">
      <c r="A1111" t="s">
        <v>13819</v>
      </c>
      <c r="B1111">
        <v>1980</v>
      </c>
      <c r="C1111" t="s">
        <v>56</v>
      </c>
      <c r="D1111" t="s">
        <v>73</v>
      </c>
      <c r="E1111" t="s">
        <v>12710</v>
      </c>
      <c r="F1111">
        <v>1</v>
      </c>
    </row>
    <row r="1112" spans="1:6" x14ac:dyDescent="0.35">
      <c r="A1112" t="s">
        <v>13820</v>
      </c>
      <c r="B1112">
        <v>1980</v>
      </c>
      <c r="C1112" t="s">
        <v>56</v>
      </c>
      <c r="D1112" t="s">
        <v>117</v>
      </c>
      <c r="E1112" t="s">
        <v>12710</v>
      </c>
      <c r="F1112">
        <v>1</v>
      </c>
    </row>
    <row r="1113" spans="1:6" x14ac:dyDescent="0.35">
      <c r="A1113" t="s">
        <v>13821</v>
      </c>
      <c r="B1113">
        <v>1980</v>
      </c>
      <c r="C1113" t="s">
        <v>56</v>
      </c>
      <c r="D1113" t="s">
        <v>73</v>
      </c>
      <c r="E1113" t="s">
        <v>12710</v>
      </c>
      <c r="F1113">
        <v>1</v>
      </c>
    </row>
    <row r="1114" spans="1:6" x14ac:dyDescent="0.35">
      <c r="A1114" t="s">
        <v>13822</v>
      </c>
      <c r="B1114">
        <v>1980</v>
      </c>
      <c r="C1114" t="s">
        <v>55</v>
      </c>
      <c r="D1114" t="s">
        <v>73</v>
      </c>
      <c r="E1114" t="s">
        <v>12710</v>
      </c>
      <c r="F1114">
        <v>1</v>
      </c>
    </row>
    <row r="1115" spans="1:6" x14ac:dyDescent="0.35">
      <c r="A1115" t="s">
        <v>13823</v>
      </c>
      <c r="B1115">
        <v>1980</v>
      </c>
      <c r="C1115" t="s">
        <v>56</v>
      </c>
      <c r="D1115" t="s">
        <v>73</v>
      </c>
      <c r="E1115" t="s">
        <v>12710</v>
      </c>
      <c r="F1115">
        <v>1</v>
      </c>
    </row>
    <row r="1116" spans="1:6" x14ac:dyDescent="0.35">
      <c r="A1116" t="s">
        <v>13824</v>
      </c>
      <c r="B1116">
        <v>1980</v>
      </c>
      <c r="C1116" t="s">
        <v>56</v>
      </c>
      <c r="D1116" t="s">
        <v>73</v>
      </c>
      <c r="E1116" t="s">
        <v>12710</v>
      </c>
      <c r="F1116">
        <v>1</v>
      </c>
    </row>
    <row r="1117" spans="1:6" x14ac:dyDescent="0.35">
      <c r="A1117" t="s">
        <v>13825</v>
      </c>
      <c r="B1117">
        <v>1980</v>
      </c>
      <c r="C1117" t="s">
        <v>56</v>
      </c>
      <c r="D1117" t="s">
        <v>73</v>
      </c>
      <c r="E1117" t="s">
        <v>12710</v>
      </c>
      <c r="F1117">
        <v>1</v>
      </c>
    </row>
    <row r="1118" spans="1:6" x14ac:dyDescent="0.35">
      <c r="A1118" t="s">
        <v>13826</v>
      </c>
      <c r="B1118">
        <v>1980</v>
      </c>
      <c r="C1118" t="s">
        <v>56</v>
      </c>
      <c r="D1118" t="s">
        <v>73</v>
      </c>
      <c r="E1118" t="s">
        <v>12710</v>
      </c>
      <c r="F1118">
        <v>1</v>
      </c>
    </row>
    <row r="1119" spans="1:6" x14ac:dyDescent="0.35">
      <c r="A1119" t="s">
        <v>13827</v>
      </c>
      <c r="B1119">
        <v>1980</v>
      </c>
      <c r="C1119" t="s">
        <v>56</v>
      </c>
      <c r="D1119" t="s">
        <v>73</v>
      </c>
      <c r="E1119" t="s">
        <v>12710</v>
      </c>
      <c r="F1119">
        <v>1</v>
      </c>
    </row>
    <row r="1120" spans="1:6" x14ac:dyDescent="0.35">
      <c r="A1120" t="s">
        <v>13828</v>
      </c>
      <c r="B1120">
        <v>1980</v>
      </c>
      <c r="C1120" t="s">
        <v>56</v>
      </c>
      <c r="D1120" t="s">
        <v>73</v>
      </c>
      <c r="E1120" t="s">
        <v>12710</v>
      </c>
      <c r="F1120">
        <v>1</v>
      </c>
    </row>
    <row r="1121" spans="1:6" x14ac:dyDescent="0.35">
      <c r="A1121" t="s">
        <v>13829</v>
      </c>
      <c r="B1121">
        <v>1980</v>
      </c>
      <c r="C1121" t="s">
        <v>56</v>
      </c>
      <c r="D1121" t="s">
        <v>73</v>
      </c>
      <c r="E1121" t="s">
        <v>12710</v>
      </c>
      <c r="F1121">
        <v>1</v>
      </c>
    </row>
    <row r="1122" spans="1:6" x14ac:dyDescent="0.35">
      <c r="A1122" t="s">
        <v>13830</v>
      </c>
      <c r="B1122">
        <v>1980</v>
      </c>
      <c r="C1122" t="s">
        <v>54</v>
      </c>
      <c r="D1122" t="s">
        <v>73</v>
      </c>
      <c r="E1122" t="s">
        <v>12710</v>
      </c>
      <c r="F1122">
        <v>1</v>
      </c>
    </row>
    <row r="1123" spans="1:6" x14ac:dyDescent="0.35">
      <c r="A1123" t="s">
        <v>13831</v>
      </c>
      <c r="B1123">
        <v>1980</v>
      </c>
      <c r="C1123" t="s">
        <v>54</v>
      </c>
      <c r="D1123" t="s">
        <v>73</v>
      </c>
      <c r="E1123" t="s">
        <v>12710</v>
      </c>
      <c r="F1123">
        <v>1</v>
      </c>
    </row>
    <row r="1124" spans="1:6" x14ac:dyDescent="0.35">
      <c r="A1124" t="s">
        <v>13832</v>
      </c>
      <c r="B1124">
        <v>1980</v>
      </c>
      <c r="C1124" t="s">
        <v>54</v>
      </c>
      <c r="D1124" t="s">
        <v>73</v>
      </c>
      <c r="E1124" t="s">
        <v>12710</v>
      </c>
      <c r="F1124">
        <v>1</v>
      </c>
    </row>
    <row r="1125" spans="1:6" x14ac:dyDescent="0.35">
      <c r="A1125" t="s">
        <v>13833</v>
      </c>
      <c r="B1125">
        <v>1980</v>
      </c>
      <c r="C1125" t="s">
        <v>56</v>
      </c>
      <c r="D1125" t="s">
        <v>73</v>
      </c>
      <c r="E1125" t="s">
        <v>12710</v>
      </c>
      <c r="F1125">
        <v>1</v>
      </c>
    </row>
    <row r="1126" spans="1:6" x14ac:dyDescent="0.35">
      <c r="A1126" t="s">
        <v>13834</v>
      </c>
      <c r="B1126">
        <v>1981</v>
      </c>
      <c r="C1126" t="s">
        <v>54</v>
      </c>
      <c r="D1126" t="s">
        <v>73</v>
      </c>
      <c r="E1126" t="s">
        <v>12710</v>
      </c>
      <c r="F1126">
        <v>1</v>
      </c>
    </row>
    <row r="1127" spans="1:6" x14ac:dyDescent="0.35">
      <c r="A1127" t="s">
        <v>13835</v>
      </c>
      <c r="B1127">
        <v>1981</v>
      </c>
      <c r="C1127" t="s">
        <v>54</v>
      </c>
      <c r="D1127" t="s">
        <v>73</v>
      </c>
      <c r="E1127" t="s">
        <v>12710</v>
      </c>
      <c r="F1127">
        <v>1</v>
      </c>
    </row>
    <row r="1128" spans="1:6" x14ac:dyDescent="0.35">
      <c r="A1128" t="s">
        <v>13836</v>
      </c>
      <c r="B1128">
        <v>1981</v>
      </c>
      <c r="C1128" t="s">
        <v>54</v>
      </c>
      <c r="D1128" t="s">
        <v>73</v>
      </c>
      <c r="E1128" t="s">
        <v>12710</v>
      </c>
      <c r="F1128">
        <v>1</v>
      </c>
    </row>
    <row r="1129" spans="1:6" x14ac:dyDescent="0.35">
      <c r="A1129" t="s">
        <v>13837</v>
      </c>
      <c r="B1129">
        <v>1981</v>
      </c>
      <c r="C1129" t="s">
        <v>54</v>
      </c>
      <c r="D1129" t="s">
        <v>73</v>
      </c>
      <c r="E1129" t="s">
        <v>12710</v>
      </c>
      <c r="F1129">
        <v>1</v>
      </c>
    </row>
    <row r="1130" spans="1:6" x14ac:dyDescent="0.35">
      <c r="A1130" t="s">
        <v>13838</v>
      </c>
      <c r="B1130">
        <v>1981</v>
      </c>
      <c r="C1130" t="s">
        <v>54</v>
      </c>
      <c r="D1130" t="s">
        <v>73</v>
      </c>
      <c r="E1130" t="s">
        <v>12710</v>
      </c>
      <c r="F1130">
        <v>1</v>
      </c>
    </row>
    <row r="1131" spans="1:6" x14ac:dyDescent="0.35">
      <c r="A1131" t="s">
        <v>13839</v>
      </c>
      <c r="B1131">
        <v>1981</v>
      </c>
      <c r="C1131" t="s">
        <v>54</v>
      </c>
      <c r="D1131" t="s">
        <v>73</v>
      </c>
      <c r="E1131" t="s">
        <v>12710</v>
      </c>
      <c r="F1131">
        <v>1</v>
      </c>
    </row>
    <row r="1132" spans="1:6" x14ac:dyDescent="0.35">
      <c r="A1132" t="s">
        <v>13840</v>
      </c>
      <c r="B1132">
        <v>1981</v>
      </c>
      <c r="C1132" t="s">
        <v>54</v>
      </c>
      <c r="D1132" t="s">
        <v>73</v>
      </c>
      <c r="E1132" t="s">
        <v>12710</v>
      </c>
      <c r="F1132">
        <v>1</v>
      </c>
    </row>
    <row r="1133" spans="1:6" x14ac:dyDescent="0.35">
      <c r="A1133" t="s">
        <v>13841</v>
      </c>
      <c r="B1133">
        <v>1981</v>
      </c>
      <c r="C1133" t="s">
        <v>54</v>
      </c>
      <c r="D1133" t="s">
        <v>73</v>
      </c>
      <c r="E1133" t="s">
        <v>12710</v>
      </c>
      <c r="F1133">
        <v>1</v>
      </c>
    </row>
    <row r="1134" spans="1:6" x14ac:dyDescent="0.35">
      <c r="A1134" t="s">
        <v>13842</v>
      </c>
      <c r="B1134">
        <v>1981</v>
      </c>
      <c r="C1134" t="s">
        <v>54</v>
      </c>
      <c r="D1134" t="s">
        <v>73</v>
      </c>
      <c r="E1134" t="s">
        <v>12710</v>
      </c>
      <c r="F1134">
        <v>1</v>
      </c>
    </row>
    <row r="1135" spans="1:6" x14ac:dyDescent="0.35">
      <c r="A1135" t="s">
        <v>13843</v>
      </c>
      <c r="B1135">
        <v>1981</v>
      </c>
      <c r="C1135" t="s">
        <v>54</v>
      </c>
      <c r="D1135" t="s">
        <v>73</v>
      </c>
      <c r="E1135" t="s">
        <v>12710</v>
      </c>
      <c r="F1135">
        <v>1</v>
      </c>
    </row>
    <row r="1136" spans="1:6" x14ac:dyDescent="0.35">
      <c r="A1136" t="s">
        <v>13844</v>
      </c>
      <c r="B1136">
        <v>1981</v>
      </c>
      <c r="C1136" t="s">
        <v>54</v>
      </c>
      <c r="D1136" t="s">
        <v>73</v>
      </c>
      <c r="E1136" t="s">
        <v>12710</v>
      </c>
      <c r="F1136">
        <v>1</v>
      </c>
    </row>
    <row r="1137" spans="1:6" x14ac:dyDescent="0.35">
      <c r="A1137" t="s">
        <v>13845</v>
      </c>
      <c r="B1137">
        <v>1981</v>
      </c>
      <c r="C1137" t="s">
        <v>54</v>
      </c>
      <c r="D1137" t="s">
        <v>73</v>
      </c>
      <c r="E1137" t="s">
        <v>12710</v>
      </c>
      <c r="F1137">
        <v>1</v>
      </c>
    </row>
    <row r="1138" spans="1:6" x14ac:dyDescent="0.35">
      <c r="A1138" t="s">
        <v>13846</v>
      </c>
      <c r="B1138">
        <v>1981</v>
      </c>
      <c r="C1138" t="s">
        <v>54</v>
      </c>
      <c r="D1138" t="s">
        <v>73</v>
      </c>
      <c r="E1138" t="s">
        <v>12710</v>
      </c>
      <c r="F1138">
        <v>1</v>
      </c>
    </row>
    <row r="1139" spans="1:6" x14ac:dyDescent="0.35">
      <c r="A1139" t="s">
        <v>13847</v>
      </c>
      <c r="B1139">
        <v>1981</v>
      </c>
      <c r="C1139" t="s">
        <v>54</v>
      </c>
      <c r="D1139" t="s">
        <v>73</v>
      </c>
      <c r="E1139" t="s">
        <v>12710</v>
      </c>
      <c r="F1139">
        <v>1</v>
      </c>
    </row>
    <row r="1140" spans="1:6" x14ac:dyDescent="0.35">
      <c r="A1140" t="s">
        <v>13848</v>
      </c>
      <c r="B1140">
        <v>1981</v>
      </c>
      <c r="C1140" t="s">
        <v>56</v>
      </c>
      <c r="D1140" t="s">
        <v>73</v>
      </c>
      <c r="E1140" t="s">
        <v>12710</v>
      </c>
      <c r="F1140">
        <v>1</v>
      </c>
    </row>
    <row r="1141" spans="1:6" x14ac:dyDescent="0.35">
      <c r="A1141" t="s">
        <v>13849</v>
      </c>
      <c r="B1141">
        <v>1981</v>
      </c>
      <c r="C1141" t="s">
        <v>56</v>
      </c>
      <c r="D1141" t="s">
        <v>117</v>
      </c>
      <c r="E1141" t="s">
        <v>12710</v>
      </c>
      <c r="F1141">
        <v>1</v>
      </c>
    </row>
    <row r="1142" spans="1:6" x14ac:dyDescent="0.35">
      <c r="A1142" t="s">
        <v>13850</v>
      </c>
      <c r="B1142">
        <v>1981</v>
      </c>
      <c r="C1142" t="s">
        <v>56</v>
      </c>
      <c r="D1142" t="s">
        <v>73</v>
      </c>
      <c r="E1142" t="s">
        <v>12710</v>
      </c>
      <c r="F1142">
        <v>1</v>
      </c>
    </row>
    <row r="1143" spans="1:6" x14ac:dyDescent="0.35">
      <c r="A1143" t="s">
        <v>13851</v>
      </c>
      <c r="B1143">
        <v>1981</v>
      </c>
      <c r="C1143" t="s">
        <v>56</v>
      </c>
      <c r="D1143" t="s">
        <v>73</v>
      </c>
      <c r="E1143" t="s">
        <v>12710</v>
      </c>
      <c r="F1143">
        <v>1</v>
      </c>
    </row>
    <row r="1144" spans="1:6" x14ac:dyDescent="0.35">
      <c r="A1144" t="s">
        <v>13852</v>
      </c>
      <c r="B1144">
        <v>1981</v>
      </c>
      <c r="C1144" t="s">
        <v>54</v>
      </c>
      <c r="D1144" t="s">
        <v>73</v>
      </c>
      <c r="E1144" t="s">
        <v>12710</v>
      </c>
      <c r="F1144">
        <v>1</v>
      </c>
    </row>
    <row r="1145" spans="1:6" x14ac:dyDescent="0.35">
      <c r="A1145" t="s">
        <v>13853</v>
      </c>
      <c r="B1145">
        <v>1981</v>
      </c>
      <c r="C1145" t="s">
        <v>54</v>
      </c>
      <c r="D1145" t="s">
        <v>73</v>
      </c>
      <c r="E1145" t="s">
        <v>12710</v>
      </c>
      <c r="F1145">
        <v>1</v>
      </c>
    </row>
    <row r="1146" spans="1:6" x14ac:dyDescent="0.35">
      <c r="A1146" t="s">
        <v>13854</v>
      </c>
      <c r="B1146">
        <v>1981</v>
      </c>
      <c r="C1146" t="s">
        <v>54</v>
      </c>
      <c r="D1146" t="s">
        <v>73</v>
      </c>
      <c r="E1146" t="s">
        <v>12710</v>
      </c>
      <c r="F1146">
        <v>1</v>
      </c>
    </row>
    <row r="1147" spans="1:6" x14ac:dyDescent="0.35">
      <c r="A1147" t="s">
        <v>13855</v>
      </c>
      <c r="B1147">
        <v>1981</v>
      </c>
      <c r="C1147" t="s">
        <v>54</v>
      </c>
      <c r="D1147" t="s">
        <v>73</v>
      </c>
      <c r="E1147" t="s">
        <v>12710</v>
      </c>
      <c r="F1147">
        <v>1</v>
      </c>
    </row>
    <row r="1148" spans="1:6" x14ac:dyDescent="0.35">
      <c r="A1148" t="s">
        <v>13856</v>
      </c>
      <c r="B1148">
        <v>1981</v>
      </c>
      <c r="C1148" t="s">
        <v>54</v>
      </c>
      <c r="D1148" t="s">
        <v>73</v>
      </c>
      <c r="E1148" t="s">
        <v>12710</v>
      </c>
      <c r="F1148">
        <v>1</v>
      </c>
    </row>
    <row r="1149" spans="1:6" x14ac:dyDescent="0.35">
      <c r="A1149" t="s">
        <v>13857</v>
      </c>
      <c r="B1149">
        <v>1981</v>
      </c>
      <c r="C1149" t="s">
        <v>54</v>
      </c>
      <c r="D1149" t="s">
        <v>73</v>
      </c>
      <c r="E1149" t="s">
        <v>12710</v>
      </c>
      <c r="F1149">
        <v>1</v>
      </c>
    </row>
    <row r="1150" spans="1:6" x14ac:dyDescent="0.35">
      <c r="A1150" t="s">
        <v>13858</v>
      </c>
      <c r="B1150">
        <v>1981</v>
      </c>
      <c r="C1150" t="s">
        <v>54</v>
      </c>
      <c r="D1150" t="s">
        <v>73</v>
      </c>
      <c r="E1150" t="s">
        <v>12710</v>
      </c>
      <c r="F1150">
        <v>1</v>
      </c>
    </row>
    <row r="1151" spans="1:6" x14ac:dyDescent="0.35">
      <c r="A1151" t="s">
        <v>13859</v>
      </c>
      <c r="B1151">
        <v>1981</v>
      </c>
      <c r="C1151" t="s">
        <v>56</v>
      </c>
      <c r="D1151" t="s">
        <v>73</v>
      </c>
      <c r="E1151" t="s">
        <v>12710</v>
      </c>
      <c r="F1151">
        <v>1</v>
      </c>
    </row>
    <row r="1152" spans="1:6" x14ac:dyDescent="0.35">
      <c r="A1152" t="s">
        <v>13860</v>
      </c>
      <c r="B1152">
        <v>1981</v>
      </c>
      <c r="C1152" t="s">
        <v>54</v>
      </c>
      <c r="D1152" t="s">
        <v>73</v>
      </c>
      <c r="E1152" t="s">
        <v>12710</v>
      </c>
      <c r="F1152">
        <v>1</v>
      </c>
    </row>
    <row r="1153" spans="1:6" x14ac:dyDescent="0.35">
      <c r="A1153" t="s">
        <v>13861</v>
      </c>
      <c r="B1153">
        <v>1981</v>
      </c>
      <c r="C1153" t="s">
        <v>54</v>
      </c>
      <c r="D1153" t="s">
        <v>73</v>
      </c>
      <c r="E1153" t="s">
        <v>12710</v>
      </c>
      <c r="F1153">
        <v>1</v>
      </c>
    </row>
    <row r="1154" spans="1:6" x14ac:dyDescent="0.35">
      <c r="A1154" t="s">
        <v>13862</v>
      </c>
      <c r="B1154">
        <v>1981</v>
      </c>
      <c r="C1154" t="s">
        <v>54</v>
      </c>
      <c r="D1154" t="s">
        <v>73</v>
      </c>
      <c r="E1154" t="s">
        <v>12710</v>
      </c>
      <c r="F1154">
        <v>1</v>
      </c>
    </row>
    <row r="1155" spans="1:6" x14ac:dyDescent="0.35">
      <c r="A1155" t="s">
        <v>13863</v>
      </c>
      <c r="B1155">
        <v>1981</v>
      </c>
      <c r="C1155" t="s">
        <v>54</v>
      </c>
      <c r="D1155" t="s">
        <v>73</v>
      </c>
      <c r="E1155" t="s">
        <v>12710</v>
      </c>
      <c r="F1155">
        <v>1</v>
      </c>
    </row>
    <row r="1156" spans="1:6" x14ac:dyDescent="0.35">
      <c r="A1156" t="s">
        <v>13864</v>
      </c>
      <c r="B1156">
        <v>1981</v>
      </c>
      <c r="C1156" t="s">
        <v>54</v>
      </c>
      <c r="D1156" t="s">
        <v>73</v>
      </c>
      <c r="E1156" t="s">
        <v>12710</v>
      </c>
      <c r="F1156">
        <v>1</v>
      </c>
    </row>
    <row r="1157" spans="1:6" x14ac:dyDescent="0.35">
      <c r="A1157" t="s">
        <v>13865</v>
      </c>
      <c r="B1157">
        <v>1981</v>
      </c>
      <c r="C1157" t="s">
        <v>54</v>
      </c>
      <c r="D1157" t="s">
        <v>73</v>
      </c>
      <c r="E1157" t="s">
        <v>12710</v>
      </c>
      <c r="F1157">
        <v>1</v>
      </c>
    </row>
    <row r="1158" spans="1:6" x14ac:dyDescent="0.35">
      <c r="A1158" t="s">
        <v>13866</v>
      </c>
      <c r="B1158">
        <v>1981</v>
      </c>
      <c r="C1158" t="s">
        <v>54</v>
      </c>
      <c r="D1158" t="s">
        <v>73</v>
      </c>
      <c r="E1158" t="s">
        <v>12710</v>
      </c>
      <c r="F1158">
        <v>1</v>
      </c>
    </row>
    <row r="1159" spans="1:6" x14ac:dyDescent="0.35">
      <c r="A1159" t="s">
        <v>13867</v>
      </c>
      <c r="B1159">
        <v>1981</v>
      </c>
      <c r="C1159" t="s">
        <v>54</v>
      </c>
      <c r="D1159" t="s">
        <v>73</v>
      </c>
      <c r="E1159" t="s">
        <v>12710</v>
      </c>
      <c r="F1159">
        <v>1</v>
      </c>
    </row>
    <row r="1160" spans="1:6" x14ac:dyDescent="0.35">
      <c r="A1160" t="s">
        <v>13868</v>
      </c>
      <c r="B1160">
        <v>1981</v>
      </c>
      <c r="C1160" t="s">
        <v>56</v>
      </c>
      <c r="D1160" t="s">
        <v>73</v>
      </c>
      <c r="E1160" t="s">
        <v>12710</v>
      </c>
      <c r="F1160">
        <v>1</v>
      </c>
    </row>
    <row r="1161" spans="1:6" x14ac:dyDescent="0.35">
      <c r="A1161" t="s">
        <v>13869</v>
      </c>
      <c r="B1161">
        <v>1981</v>
      </c>
      <c r="C1161" t="s">
        <v>54</v>
      </c>
      <c r="D1161" t="s">
        <v>73</v>
      </c>
      <c r="E1161" t="s">
        <v>12710</v>
      </c>
      <c r="F1161">
        <v>1</v>
      </c>
    </row>
    <row r="1162" spans="1:6" x14ac:dyDescent="0.35">
      <c r="A1162" t="s">
        <v>13870</v>
      </c>
      <c r="B1162">
        <v>1981</v>
      </c>
      <c r="C1162" t="s">
        <v>54</v>
      </c>
      <c r="D1162" t="s">
        <v>73</v>
      </c>
      <c r="E1162" t="s">
        <v>12710</v>
      </c>
      <c r="F1162">
        <v>1</v>
      </c>
    </row>
    <row r="1163" spans="1:6" x14ac:dyDescent="0.35">
      <c r="A1163" t="s">
        <v>13871</v>
      </c>
      <c r="B1163">
        <v>1981</v>
      </c>
      <c r="C1163" t="s">
        <v>54</v>
      </c>
      <c r="D1163" t="s">
        <v>73</v>
      </c>
      <c r="E1163" t="s">
        <v>12710</v>
      </c>
      <c r="F1163">
        <v>1</v>
      </c>
    </row>
    <row r="1164" spans="1:6" x14ac:dyDescent="0.35">
      <c r="A1164" t="s">
        <v>13872</v>
      </c>
      <c r="B1164">
        <v>1981</v>
      </c>
      <c r="C1164" t="s">
        <v>54</v>
      </c>
      <c r="D1164" t="s">
        <v>73</v>
      </c>
      <c r="E1164" t="s">
        <v>12710</v>
      </c>
      <c r="F1164">
        <v>1</v>
      </c>
    </row>
    <row r="1165" spans="1:6" x14ac:dyDescent="0.35">
      <c r="A1165" t="s">
        <v>13873</v>
      </c>
      <c r="B1165">
        <v>1981</v>
      </c>
      <c r="C1165" t="s">
        <v>54</v>
      </c>
      <c r="D1165" t="s">
        <v>73</v>
      </c>
      <c r="E1165" t="s">
        <v>12710</v>
      </c>
      <c r="F1165">
        <v>1</v>
      </c>
    </row>
    <row r="1166" spans="1:6" x14ac:dyDescent="0.35">
      <c r="A1166" t="s">
        <v>13874</v>
      </c>
      <c r="B1166">
        <v>1981</v>
      </c>
      <c r="C1166" t="s">
        <v>54</v>
      </c>
      <c r="D1166" t="s">
        <v>73</v>
      </c>
      <c r="E1166" t="s">
        <v>12710</v>
      </c>
      <c r="F1166">
        <v>1</v>
      </c>
    </row>
    <row r="1167" spans="1:6" x14ac:dyDescent="0.35">
      <c r="A1167" t="s">
        <v>13875</v>
      </c>
      <c r="B1167">
        <v>1981</v>
      </c>
      <c r="C1167" t="s">
        <v>54</v>
      </c>
      <c r="D1167" t="s">
        <v>73</v>
      </c>
      <c r="E1167" t="s">
        <v>12710</v>
      </c>
      <c r="F1167">
        <v>1</v>
      </c>
    </row>
    <row r="1168" spans="1:6" x14ac:dyDescent="0.35">
      <c r="A1168" t="s">
        <v>13876</v>
      </c>
      <c r="B1168">
        <v>1982</v>
      </c>
      <c r="C1168" t="s">
        <v>54</v>
      </c>
      <c r="D1168" t="s">
        <v>73</v>
      </c>
      <c r="E1168" t="s">
        <v>12710</v>
      </c>
      <c r="F1168">
        <v>1</v>
      </c>
    </row>
    <row r="1169" spans="1:6" x14ac:dyDescent="0.35">
      <c r="A1169" t="s">
        <v>13877</v>
      </c>
      <c r="B1169">
        <v>1982</v>
      </c>
      <c r="C1169" t="s">
        <v>54</v>
      </c>
      <c r="D1169" t="s">
        <v>73</v>
      </c>
      <c r="E1169" t="s">
        <v>12710</v>
      </c>
      <c r="F1169">
        <v>1</v>
      </c>
    </row>
    <row r="1170" spans="1:6" x14ac:dyDescent="0.35">
      <c r="A1170" t="s">
        <v>13878</v>
      </c>
      <c r="B1170">
        <v>1982</v>
      </c>
      <c r="C1170" t="s">
        <v>56</v>
      </c>
      <c r="D1170" t="s">
        <v>73</v>
      </c>
      <c r="E1170" t="s">
        <v>12710</v>
      </c>
      <c r="F1170">
        <v>1</v>
      </c>
    </row>
    <row r="1171" spans="1:6" x14ac:dyDescent="0.35">
      <c r="A1171" t="s">
        <v>13879</v>
      </c>
      <c r="B1171">
        <v>1982</v>
      </c>
      <c r="C1171" t="s">
        <v>56</v>
      </c>
      <c r="D1171" t="s">
        <v>73</v>
      </c>
      <c r="E1171" t="s">
        <v>12710</v>
      </c>
      <c r="F1171">
        <v>1</v>
      </c>
    </row>
    <row r="1172" spans="1:6" x14ac:dyDescent="0.35">
      <c r="A1172" t="s">
        <v>13880</v>
      </c>
      <c r="B1172">
        <v>1982</v>
      </c>
      <c r="C1172" t="s">
        <v>54</v>
      </c>
      <c r="D1172" t="s">
        <v>73</v>
      </c>
      <c r="E1172" t="s">
        <v>12710</v>
      </c>
      <c r="F1172">
        <v>1</v>
      </c>
    </row>
    <row r="1173" spans="1:6" x14ac:dyDescent="0.35">
      <c r="A1173" t="s">
        <v>13881</v>
      </c>
      <c r="B1173">
        <v>1982</v>
      </c>
      <c r="C1173" t="s">
        <v>56</v>
      </c>
      <c r="D1173" t="s">
        <v>73</v>
      </c>
      <c r="E1173" t="s">
        <v>12710</v>
      </c>
      <c r="F1173">
        <v>1</v>
      </c>
    </row>
    <row r="1174" spans="1:6" x14ac:dyDescent="0.35">
      <c r="A1174" t="s">
        <v>13882</v>
      </c>
      <c r="B1174">
        <v>1982</v>
      </c>
      <c r="C1174" t="s">
        <v>54</v>
      </c>
      <c r="D1174" t="s">
        <v>73</v>
      </c>
      <c r="E1174" t="s">
        <v>12710</v>
      </c>
      <c r="F1174">
        <v>1</v>
      </c>
    </row>
    <row r="1175" spans="1:6" x14ac:dyDescent="0.35">
      <c r="A1175" t="s">
        <v>13883</v>
      </c>
      <c r="B1175">
        <v>1982</v>
      </c>
      <c r="C1175" t="s">
        <v>54</v>
      </c>
      <c r="D1175" t="s">
        <v>73</v>
      </c>
      <c r="E1175" t="s">
        <v>12710</v>
      </c>
      <c r="F1175">
        <v>1</v>
      </c>
    </row>
    <row r="1176" spans="1:6" x14ac:dyDescent="0.35">
      <c r="A1176" t="s">
        <v>13884</v>
      </c>
      <c r="B1176">
        <v>1982</v>
      </c>
      <c r="C1176" t="s">
        <v>54</v>
      </c>
      <c r="D1176" t="s">
        <v>73</v>
      </c>
      <c r="E1176" t="s">
        <v>12710</v>
      </c>
      <c r="F1176">
        <v>1</v>
      </c>
    </row>
    <row r="1177" spans="1:6" x14ac:dyDescent="0.35">
      <c r="A1177" t="s">
        <v>13885</v>
      </c>
      <c r="B1177">
        <v>1982</v>
      </c>
      <c r="C1177" t="s">
        <v>54</v>
      </c>
      <c r="D1177" t="s">
        <v>73</v>
      </c>
      <c r="E1177" t="s">
        <v>12710</v>
      </c>
      <c r="F1177">
        <v>1</v>
      </c>
    </row>
    <row r="1178" spans="1:6" x14ac:dyDescent="0.35">
      <c r="A1178" t="s">
        <v>13886</v>
      </c>
      <c r="B1178">
        <v>1982</v>
      </c>
      <c r="C1178" t="s">
        <v>54</v>
      </c>
      <c r="D1178" t="s">
        <v>73</v>
      </c>
      <c r="E1178" t="s">
        <v>12710</v>
      </c>
      <c r="F1178">
        <v>1</v>
      </c>
    </row>
    <row r="1179" spans="1:6" x14ac:dyDescent="0.35">
      <c r="A1179" t="s">
        <v>13887</v>
      </c>
      <c r="B1179">
        <v>1982</v>
      </c>
      <c r="C1179" t="s">
        <v>54</v>
      </c>
      <c r="D1179" t="s">
        <v>73</v>
      </c>
      <c r="E1179" t="s">
        <v>12710</v>
      </c>
      <c r="F1179">
        <v>1</v>
      </c>
    </row>
    <row r="1180" spans="1:6" x14ac:dyDescent="0.35">
      <c r="A1180" t="s">
        <v>13888</v>
      </c>
      <c r="B1180">
        <v>1982</v>
      </c>
      <c r="C1180" t="s">
        <v>54</v>
      </c>
      <c r="D1180" t="s">
        <v>73</v>
      </c>
      <c r="E1180" t="s">
        <v>12710</v>
      </c>
      <c r="F1180">
        <v>1</v>
      </c>
    </row>
    <row r="1181" spans="1:6" x14ac:dyDescent="0.35">
      <c r="A1181" t="s">
        <v>13889</v>
      </c>
      <c r="B1181">
        <v>1982</v>
      </c>
      <c r="C1181" t="s">
        <v>54</v>
      </c>
      <c r="D1181" t="s">
        <v>73</v>
      </c>
      <c r="E1181" t="s">
        <v>12710</v>
      </c>
      <c r="F1181">
        <v>1</v>
      </c>
    </row>
    <row r="1182" spans="1:6" x14ac:dyDescent="0.35">
      <c r="A1182" t="s">
        <v>13890</v>
      </c>
      <c r="B1182">
        <v>1982</v>
      </c>
      <c r="C1182" t="s">
        <v>54</v>
      </c>
      <c r="D1182" t="s">
        <v>73</v>
      </c>
      <c r="E1182" t="s">
        <v>12710</v>
      </c>
      <c r="F1182">
        <v>1</v>
      </c>
    </row>
    <row r="1183" spans="1:6" x14ac:dyDescent="0.35">
      <c r="A1183" t="s">
        <v>13891</v>
      </c>
      <c r="B1183">
        <v>1982</v>
      </c>
      <c r="C1183" t="s">
        <v>54</v>
      </c>
      <c r="D1183" t="s">
        <v>73</v>
      </c>
      <c r="E1183" t="s">
        <v>12710</v>
      </c>
      <c r="F1183">
        <v>1</v>
      </c>
    </row>
    <row r="1184" spans="1:6" x14ac:dyDescent="0.35">
      <c r="A1184" t="s">
        <v>13892</v>
      </c>
      <c r="B1184">
        <v>1982</v>
      </c>
      <c r="C1184" t="s">
        <v>54</v>
      </c>
      <c r="D1184" t="s">
        <v>73</v>
      </c>
      <c r="E1184" t="s">
        <v>12710</v>
      </c>
      <c r="F1184">
        <v>1</v>
      </c>
    </row>
    <row r="1185" spans="1:6" x14ac:dyDescent="0.35">
      <c r="A1185" t="s">
        <v>13893</v>
      </c>
      <c r="B1185">
        <v>1982</v>
      </c>
      <c r="C1185" t="s">
        <v>54</v>
      </c>
      <c r="D1185" t="s">
        <v>73</v>
      </c>
      <c r="E1185" t="s">
        <v>12710</v>
      </c>
      <c r="F1185">
        <v>1</v>
      </c>
    </row>
    <row r="1186" spans="1:6" x14ac:dyDescent="0.35">
      <c r="A1186" t="s">
        <v>13894</v>
      </c>
      <c r="B1186">
        <v>1982</v>
      </c>
      <c r="C1186" t="s">
        <v>54</v>
      </c>
      <c r="D1186" t="s">
        <v>73</v>
      </c>
      <c r="E1186" t="s">
        <v>12710</v>
      </c>
      <c r="F1186">
        <v>1</v>
      </c>
    </row>
    <row r="1187" spans="1:6" x14ac:dyDescent="0.35">
      <c r="A1187" t="s">
        <v>13895</v>
      </c>
      <c r="B1187">
        <v>1982</v>
      </c>
      <c r="C1187" t="s">
        <v>56</v>
      </c>
      <c r="D1187" t="s">
        <v>73</v>
      </c>
      <c r="E1187" t="s">
        <v>12710</v>
      </c>
      <c r="F1187">
        <v>1</v>
      </c>
    </row>
    <row r="1188" spans="1:6" x14ac:dyDescent="0.35">
      <c r="A1188" t="s">
        <v>13896</v>
      </c>
      <c r="B1188">
        <v>1982</v>
      </c>
      <c r="C1188" t="s">
        <v>56</v>
      </c>
      <c r="D1188" t="s">
        <v>73</v>
      </c>
      <c r="E1188" t="s">
        <v>12710</v>
      </c>
      <c r="F1188">
        <v>1</v>
      </c>
    </row>
    <row r="1189" spans="1:6" x14ac:dyDescent="0.35">
      <c r="A1189" t="s">
        <v>13897</v>
      </c>
      <c r="B1189">
        <v>1982</v>
      </c>
      <c r="C1189" t="s">
        <v>56</v>
      </c>
      <c r="D1189" t="s">
        <v>73</v>
      </c>
      <c r="E1189" t="s">
        <v>12710</v>
      </c>
      <c r="F1189">
        <v>1</v>
      </c>
    </row>
    <row r="1190" spans="1:6" x14ac:dyDescent="0.35">
      <c r="A1190" t="s">
        <v>13898</v>
      </c>
      <c r="B1190">
        <v>1982</v>
      </c>
      <c r="C1190" t="s">
        <v>54</v>
      </c>
      <c r="D1190" t="s">
        <v>73</v>
      </c>
      <c r="E1190" t="s">
        <v>12710</v>
      </c>
      <c r="F1190">
        <v>1</v>
      </c>
    </row>
    <row r="1191" spans="1:6" x14ac:dyDescent="0.35">
      <c r="A1191" t="s">
        <v>13899</v>
      </c>
      <c r="B1191">
        <v>1982</v>
      </c>
      <c r="C1191" t="s">
        <v>55</v>
      </c>
      <c r="D1191" t="s">
        <v>73</v>
      </c>
      <c r="E1191" t="s">
        <v>12710</v>
      </c>
      <c r="F1191">
        <v>1</v>
      </c>
    </row>
    <row r="1192" spans="1:6" x14ac:dyDescent="0.35">
      <c r="A1192" t="s">
        <v>13900</v>
      </c>
      <c r="B1192">
        <v>1982</v>
      </c>
      <c r="C1192" t="s">
        <v>54</v>
      </c>
      <c r="D1192" t="s">
        <v>73</v>
      </c>
      <c r="E1192" t="s">
        <v>12710</v>
      </c>
      <c r="F1192">
        <v>1</v>
      </c>
    </row>
    <row r="1193" spans="1:6" x14ac:dyDescent="0.35">
      <c r="A1193" t="s">
        <v>13901</v>
      </c>
      <c r="B1193">
        <v>1983</v>
      </c>
      <c r="C1193" t="s">
        <v>55</v>
      </c>
      <c r="D1193" t="s">
        <v>73</v>
      </c>
      <c r="E1193" t="s">
        <v>12710</v>
      </c>
      <c r="F1193">
        <v>1</v>
      </c>
    </row>
    <row r="1194" spans="1:6" x14ac:dyDescent="0.35">
      <c r="A1194" t="s">
        <v>13902</v>
      </c>
      <c r="B1194">
        <v>1983</v>
      </c>
      <c r="C1194" t="s">
        <v>54</v>
      </c>
      <c r="D1194" t="s">
        <v>73</v>
      </c>
      <c r="E1194" t="s">
        <v>12710</v>
      </c>
      <c r="F1194">
        <v>1</v>
      </c>
    </row>
    <row r="1195" spans="1:6" x14ac:dyDescent="0.35">
      <c r="A1195" t="s">
        <v>13903</v>
      </c>
      <c r="B1195">
        <v>1983</v>
      </c>
      <c r="C1195" t="s">
        <v>55</v>
      </c>
      <c r="D1195" t="s">
        <v>73</v>
      </c>
      <c r="E1195" t="s">
        <v>12710</v>
      </c>
      <c r="F1195">
        <v>1</v>
      </c>
    </row>
    <row r="1196" spans="1:6" x14ac:dyDescent="0.35">
      <c r="A1196" t="s">
        <v>13904</v>
      </c>
      <c r="B1196">
        <v>1983</v>
      </c>
      <c r="C1196" t="s">
        <v>54</v>
      </c>
      <c r="D1196" t="s">
        <v>73</v>
      </c>
      <c r="E1196" t="s">
        <v>12710</v>
      </c>
      <c r="F1196">
        <v>1</v>
      </c>
    </row>
    <row r="1197" spans="1:6" x14ac:dyDescent="0.35">
      <c r="A1197" t="s">
        <v>13905</v>
      </c>
      <c r="B1197">
        <v>1983</v>
      </c>
      <c r="C1197" t="s">
        <v>54</v>
      </c>
      <c r="D1197" t="s">
        <v>73</v>
      </c>
      <c r="E1197" t="s">
        <v>12710</v>
      </c>
      <c r="F1197">
        <v>1</v>
      </c>
    </row>
    <row r="1198" spans="1:6" x14ac:dyDescent="0.35">
      <c r="A1198" t="s">
        <v>13906</v>
      </c>
      <c r="B1198">
        <v>1983</v>
      </c>
      <c r="C1198" t="s">
        <v>56</v>
      </c>
      <c r="D1198" t="s">
        <v>73</v>
      </c>
      <c r="E1198" t="s">
        <v>12710</v>
      </c>
      <c r="F1198">
        <v>1</v>
      </c>
    </row>
    <row r="1199" spans="1:6" x14ac:dyDescent="0.35">
      <c r="A1199" t="s">
        <v>13907</v>
      </c>
      <c r="B1199">
        <v>1983</v>
      </c>
      <c r="C1199" t="s">
        <v>54</v>
      </c>
      <c r="D1199" t="s">
        <v>73</v>
      </c>
      <c r="E1199" t="s">
        <v>12710</v>
      </c>
      <c r="F1199">
        <v>1</v>
      </c>
    </row>
    <row r="1200" spans="1:6" x14ac:dyDescent="0.35">
      <c r="A1200" t="s">
        <v>13908</v>
      </c>
      <c r="B1200">
        <v>1983</v>
      </c>
      <c r="C1200" t="s">
        <v>55</v>
      </c>
      <c r="D1200" t="s">
        <v>73</v>
      </c>
      <c r="E1200" t="s">
        <v>12710</v>
      </c>
      <c r="F1200">
        <v>1</v>
      </c>
    </row>
    <row r="1201" spans="1:6" x14ac:dyDescent="0.35">
      <c r="A1201" t="s">
        <v>13909</v>
      </c>
      <c r="B1201">
        <v>1983</v>
      </c>
      <c r="C1201" t="s">
        <v>54</v>
      </c>
      <c r="D1201" t="s">
        <v>73</v>
      </c>
      <c r="E1201" t="s">
        <v>12710</v>
      </c>
      <c r="F1201">
        <v>1</v>
      </c>
    </row>
    <row r="1202" spans="1:6" x14ac:dyDescent="0.35">
      <c r="A1202" t="s">
        <v>13910</v>
      </c>
      <c r="B1202">
        <v>1983</v>
      </c>
      <c r="C1202" t="s">
        <v>54</v>
      </c>
      <c r="D1202" t="s">
        <v>73</v>
      </c>
      <c r="E1202" t="s">
        <v>12710</v>
      </c>
      <c r="F1202">
        <v>1</v>
      </c>
    </row>
    <row r="1203" spans="1:6" x14ac:dyDescent="0.35">
      <c r="A1203" t="s">
        <v>13911</v>
      </c>
      <c r="B1203">
        <v>1983</v>
      </c>
      <c r="C1203" t="s">
        <v>55</v>
      </c>
      <c r="D1203" t="s">
        <v>73</v>
      </c>
      <c r="E1203" t="s">
        <v>12710</v>
      </c>
      <c r="F1203">
        <v>1</v>
      </c>
    </row>
    <row r="1204" spans="1:6" x14ac:dyDescent="0.35">
      <c r="A1204" t="s">
        <v>13912</v>
      </c>
      <c r="B1204">
        <v>1983</v>
      </c>
      <c r="C1204" t="s">
        <v>54</v>
      </c>
      <c r="D1204" t="s">
        <v>73</v>
      </c>
      <c r="E1204" t="s">
        <v>12710</v>
      </c>
      <c r="F1204">
        <v>1</v>
      </c>
    </row>
    <row r="1205" spans="1:6" x14ac:dyDescent="0.35">
      <c r="A1205" t="s">
        <v>13913</v>
      </c>
      <c r="B1205">
        <v>1983</v>
      </c>
      <c r="C1205" t="s">
        <v>54</v>
      </c>
      <c r="D1205" t="s">
        <v>73</v>
      </c>
      <c r="E1205" t="s">
        <v>12710</v>
      </c>
      <c r="F1205">
        <v>1</v>
      </c>
    </row>
    <row r="1206" spans="1:6" x14ac:dyDescent="0.35">
      <c r="A1206" t="s">
        <v>13914</v>
      </c>
      <c r="B1206">
        <v>1983</v>
      </c>
      <c r="C1206" t="s">
        <v>54</v>
      </c>
      <c r="D1206" t="s">
        <v>73</v>
      </c>
      <c r="E1206" t="s">
        <v>12710</v>
      </c>
      <c r="F1206">
        <v>1</v>
      </c>
    </row>
    <row r="1207" spans="1:6" x14ac:dyDescent="0.35">
      <c r="A1207" t="s">
        <v>13915</v>
      </c>
      <c r="B1207">
        <v>1983</v>
      </c>
      <c r="C1207" t="s">
        <v>54</v>
      </c>
      <c r="D1207" t="s">
        <v>73</v>
      </c>
      <c r="E1207" t="s">
        <v>12710</v>
      </c>
      <c r="F1207">
        <v>1</v>
      </c>
    </row>
    <row r="1208" spans="1:6" x14ac:dyDescent="0.35">
      <c r="A1208" t="s">
        <v>13916</v>
      </c>
      <c r="B1208">
        <v>1983</v>
      </c>
      <c r="C1208" t="s">
        <v>54</v>
      </c>
      <c r="D1208" t="s">
        <v>73</v>
      </c>
      <c r="E1208" t="s">
        <v>12710</v>
      </c>
      <c r="F1208">
        <v>1</v>
      </c>
    </row>
    <row r="1209" spans="1:6" x14ac:dyDescent="0.35">
      <c r="A1209" t="s">
        <v>13917</v>
      </c>
      <c r="B1209">
        <v>1983</v>
      </c>
      <c r="C1209" t="s">
        <v>54</v>
      </c>
      <c r="D1209" t="s">
        <v>73</v>
      </c>
      <c r="E1209" t="s">
        <v>12710</v>
      </c>
      <c r="F1209">
        <v>1</v>
      </c>
    </row>
    <row r="1210" spans="1:6" x14ac:dyDescent="0.35">
      <c r="A1210" t="s">
        <v>13918</v>
      </c>
      <c r="B1210">
        <v>1983</v>
      </c>
      <c r="C1210" t="s">
        <v>54</v>
      </c>
      <c r="D1210" t="s">
        <v>73</v>
      </c>
      <c r="E1210" t="s">
        <v>12710</v>
      </c>
      <c r="F1210">
        <v>1</v>
      </c>
    </row>
    <row r="1211" spans="1:6" x14ac:dyDescent="0.35">
      <c r="A1211" t="s">
        <v>13919</v>
      </c>
      <c r="B1211">
        <v>1983</v>
      </c>
      <c r="C1211" t="s">
        <v>54</v>
      </c>
      <c r="D1211" t="s">
        <v>73</v>
      </c>
      <c r="E1211" t="s">
        <v>12710</v>
      </c>
      <c r="F1211">
        <v>1</v>
      </c>
    </row>
    <row r="1212" spans="1:6" x14ac:dyDescent="0.35">
      <c r="A1212" t="s">
        <v>13920</v>
      </c>
      <c r="B1212">
        <v>1983</v>
      </c>
      <c r="C1212" t="s">
        <v>54</v>
      </c>
      <c r="D1212" t="s">
        <v>73</v>
      </c>
      <c r="E1212" t="s">
        <v>12710</v>
      </c>
      <c r="F1212">
        <v>1</v>
      </c>
    </row>
    <row r="1213" spans="1:6" x14ac:dyDescent="0.35">
      <c r="A1213" t="s">
        <v>13921</v>
      </c>
      <c r="B1213">
        <v>1984</v>
      </c>
      <c r="C1213" t="s">
        <v>54</v>
      </c>
      <c r="D1213" t="s">
        <v>73</v>
      </c>
      <c r="E1213" t="s">
        <v>12710</v>
      </c>
      <c r="F1213">
        <v>1</v>
      </c>
    </row>
    <row r="1214" spans="1:6" x14ac:dyDescent="0.35">
      <c r="A1214" t="s">
        <v>13922</v>
      </c>
      <c r="B1214">
        <v>1984</v>
      </c>
      <c r="C1214" t="s">
        <v>54</v>
      </c>
      <c r="D1214" t="s">
        <v>73</v>
      </c>
      <c r="E1214" t="s">
        <v>12710</v>
      </c>
      <c r="F1214">
        <v>1</v>
      </c>
    </row>
    <row r="1215" spans="1:6" x14ac:dyDescent="0.35">
      <c r="A1215" t="s">
        <v>13923</v>
      </c>
      <c r="B1215">
        <v>1984</v>
      </c>
      <c r="C1215" t="s">
        <v>54</v>
      </c>
      <c r="D1215" t="s">
        <v>73</v>
      </c>
      <c r="E1215" t="s">
        <v>12710</v>
      </c>
      <c r="F1215">
        <v>1</v>
      </c>
    </row>
    <row r="1216" spans="1:6" x14ac:dyDescent="0.35">
      <c r="A1216" t="s">
        <v>13924</v>
      </c>
      <c r="B1216">
        <v>1984</v>
      </c>
      <c r="C1216" t="s">
        <v>54</v>
      </c>
      <c r="D1216" t="s">
        <v>73</v>
      </c>
      <c r="E1216" t="s">
        <v>12710</v>
      </c>
      <c r="F1216">
        <v>1</v>
      </c>
    </row>
    <row r="1217" spans="1:6" x14ac:dyDescent="0.35">
      <c r="A1217" t="s">
        <v>13925</v>
      </c>
      <c r="B1217">
        <v>1984</v>
      </c>
      <c r="C1217" t="s">
        <v>56</v>
      </c>
      <c r="D1217" t="s">
        <v>73</v>
      </c>
      <c r="E1217" t="s">
        <v>12710</v>
      </c>
      <c r="F1217">
        <v>1</v>
      </c>
    </row>
    <row r="1218" spans="1:6" x14ac:dyDescent="0.35">
      <c r="A1218" t="s">
        <v>13926</v>
      </c>
      <c r="B1218">
        <v>1984</v>
      </c>
      <c r="C1218" t="s">
        <v>56</v>
      </c>
      <c r="D1218" t="s">
        <v>73</v>
      </c>
      <c r="E1218" t="s">
        <v>12710</v>
      </c>
      <c r="F1218">
        <v>1</v>
      </c>
    </row>
    <row r="1219" spans="1:6" x14ac:dyDescent="0.35">
      <c r="A1219" t="s">
        <v>13927</v>
      </c>
      <c r="B1219">
        <v>1984</v>
      </c>
      <c r="C1219" t="s">
        <v>55</v>
      </c>
      <c r="D1219" t="s">
        <v>73</v>
      </c>
      <c r="E1219" t="s">
        <v>12710</v>
      </c>
      <c r="F1219">
        <v>1</v>
      </c>
    </row>
    <row r="1220" spans="1:6" x14ac:dyDescent="0.35">
      <c r="A1220" t="s">
        <v>13928</v>
      </c>
      <c r="B1220">
        <v>1984</v>
      </c>
      <c r="C1220" t="s">
        <v>55</v>
      </c>
      <c r="D1220" t="s">
        <v>73</v>
      </c>
      <c r="E1220" t="s">
        <v>12710</v>
      </c>
      <c r="F1220">
        <v>1</v>
      </c>
    </row>
    <row r="1221" spans="1:6" x14ac:dyDescent="0.35">
      <c r="A1221" t="s">
        <v>13929</v>
      </c>
      <c r="B1221">
        <v>1984</v>
      </c>
      <c r="C1221" t="s">
        <v>55</v>
      </c>
      <c r="D1221" t="s">
        <v>73</v>
      </c>
      <c r="E1221" t="s">
        <v>12710</v>
      </c>
      <c r="F1221">
        <v>1</v>
      </c>
    </row>
    <row r="1222" spans="1:6" x14ac:dyDescent="0.35">
      <c r="A1222" t="s">
        <v>13930</v>
      </c>
      <c r="B1222">
        <v>1984</v>
      </c>
      <c r="C1222" t="s">
        <v>55</v>
      </c>
      <c r="D1222" t="s">
        <v>73</v>
      </c>
      <c r="E1222" t="s">
        <v>12710</v>
      </c>
      <c r="F1222">
        <v>1</v>
      </c>
    </row>
    <row r="1223" spans="1:6" x14ac:dyDescent="0.35">
      <c r="A1223" t="s">
        <v>13931</v>
      </c>
      <c r="B1223">
        <v>1984</v>
      </c>
      <c r="C1223" t="s">
        <v>55</v>
      </c>
      <c r="D1223" t="s">
        <v>73</v>
      </c>
      <c r="E1223" t="s">
        <v>12710</v>
      </c>
      <c r="F1223">
        <v>1</v>
      </c>
    </row>
    <row r="1224" spans="1:6" x14ac:dyDescent="0.35">
      <c r="A1224" t="s">
        <v>13932</v>
      </c>
      <c r="B1224">
        <v>1984</v>
      </c>
      <c r="C1224" t="s">
        <v>55</v>
      </c>
      <c r="D1224" t="s">
        <v>73</v>
      </c>
      <c r="E1224" t="s">
        <v>12710</v>
      </c>
      <c r="F1224">
        <v>1</v>
      </c>
    </row>
    <row r="1225" spans="1:6" x14ac:dyDescent="0.35">
      <c r="A1225" t="s">
        <v>13933</v>
      </c>
      <c r="B1225">
        <v>1984</v>
      </c>
      <c r="C1225" t="s">
        <v>54</v>
      </c>
      <c r="D1225" t="s">
        <v>73</v>
      </c>
      <c r="E1225" t="s">
        <v>12710</v>
      </c>
      <c r="F1225">
        <v>1</v>
      </c>
    </row>
    <row r="1226" spans="1:6" x14ac:dyDescent="0.35">
      <c r="A1226" t="s">
        <v>13934</v>
      </c>
      <c r="B1226">
        <v>1984</v>
      </c>
      <c r="C1226" t="s">
        <v>55</v>
      </c>
      <c r="D1226" t="s">
        <v>73</v>
      </c>
      <c r="E1226" t="s">
        <v>12710</v>
      </c>
      <c r="F1226">
        <v>1</v>
      </c>
    </row>
    <row r="1227" spans="1:6" x14ac:dyDescent="0.35">
      <c r="A1227" t="s">
        <v>13935</v>
      </c>
      <c r="B1227">
        <v>1984</v>
      </c>
      <c r="C1227" t="s">
        <v>56</v>
      </c>
      <c r="D1227" t="s">
        <v>73</v>
      </c>
      <c r="E1227" t="s">
        <v>12710</v>
      </c>
      <c r="F1227">
        <v>1</v>
      </c>
    </row>
    <row r="1228" spans="1:6" x14ac:dyDescent="0.35">
      <c r="A1228" t="s">
        <v>13936</v>
      </c>
      <c r="B1228">
        <v>1984</v>
      </c>
      <c r="C1228" t="s">
        <v>56</v>
      </c>
      <c r="D1228" t="s">
        <v>73</v>
      </c>
      <c r="E1228" t="s">
        <v>12710</v>
      </c>
      <c r="F1228">
        <v>1</v>
      </c>
    </row>
    <row r="1229" spans="1:6" x14ac:dyDescent="0.35">
      <c r="A1229" t="s">
        <v>13937</v>
      </c>
      <c r="B1229">
        <v>1984</v>
      </c>
      <c r="C1229" t="s">
        <v>55</v>
      </c>
      <c r="D1229" t="s">
        <v>73</v>
      </c>
      <c r="E1229" t="s">
        <v>12710</v>
      </c>
      <c r="F1229">
        <v>1</v>
      </c>
    </row>
    <row r="1230" spans="1:6" x14ac:dyDescent="0.35">
      <c r="A1230" t="s">
        <v>13938</v>
      </c>
      <c r="B1230">
        <v>1984</v>
      </c>
      <c r="C1230" t="s">
        <v>55</v>
      </c>
      <c r="D1230" t="s">
        <v>73</v>
      </c>
      <c r="E1230" t="s">
        <v>12710</v>
      </c>
      <c r="F1230">
        <v>1</v>
      </c>
    </row>
    <row r="1231" spans="1:6" x14ac:dyDescent="0.35">
      <c r="A1231" t="s">
        <v>13939</v>
      </c>
      <c r="B1231">
        <v>1984</v>
      </c>
      <c r="C1231" t="s">
        <v>55</v>
      </c>
      <c r="D1231" t="s">
        <v>73</v>
      </c>
      <c r="E1231" t="s">
        <v>12710</v>
      </c>
      <c r="F1231">
        <v>1</v>
      </c>
    </row>
    <row r="1232" spans="1:6" x14ac:dyDescent="0.35">
      <c r="A1232" t="s">
        <v>13940</v>
      </c>
      <c r="B1232">
        <v>1984</v>
      </c>
      <c r="C1232" t="s">
        <v>54</v>
      </c>
      <c r="D1232" t="s">
        <v>73</v>
      </c>
      <c r="E1232" t="s">
        <v>12710</v>
      </c>
      <c r="F1232">
        <v>1</v>
      </c>
    </row>
    <row r="1233" spans="1:6" x14ac:dyDescent="0.35">
      <c r="A1233" t="s">
        <v>13941</v>
      </c>
      <c r="B1233">
        <v>1984</v>
      </c>
      <c r="C1233" t="s">
        <v>54</v>
      </c>
      <c r="D1233" t="s">
        <v>73</v>
      </c>
      <c r="E1233" t="s">
        <v>12710</v>
      </c>
      <c r="F1233">
        <v>1</v>
      </c>
    </row>
    <row r="1234" spans="1:6" x14ac:dyDescent="0.35">
      <c r="A1234" t="s">
        <v>13942</v>
      </c>
      <c r="B1234">
        <v>1984</v>
      </c>
      <c r="C1234" t="s">
        <v>54</v>
      </c>
      <c r="D1234" t="s">
        <v>73</v>
      </c>
      <c r="E1234" t="s">
        <v>12710</v>
      </c>
      <c r="F1234">
        <v>1</v>
      </c>
    </row>
    <row r="1235" spans="1:6" x14ac:dyDescent="0.35">
      <c r="A1235" t="s">
        <v>13943</v>
      </c>
      <c r="B1235">
        <v>1984</v>
      </c>
      <c r="C1235" t="s">
        <v>55</v>
      </c>
      <c r="D1235" t="s">
        <v>73</v>
      </c>
      <c r="E1235" t="s">
        <v>12710</v>
      </c>
      <c r="F1235">
        <v>1</v>
      </c>
    </row>
    <row r="1236" spans="1:6" x14ac:dyDescent="0.35">
      <c r="A1236" t="s">
        <v>13944</v>
      </c>
      <c r="B1236">
        <v>1984</v>
      </c>
      <c r="C1236" t="s">
        <v>54</v>
      </c>
      <c r="D1236" t="s">
        <v>73</v>
      </c>
      <c r="E1236" t="s">
        <v>12710</v>
      </c>
      <c r="F1236">
        <v>1</v>
      </c>
    </row>
    <row r="1237" spans="1:6" x14ac:dyDescent="0.35">
      <c r="A1237" t="s">
        <v>13945</v>
      </c>
      <c r="B1237">
        <v>1984</v>
      </c>
      <c r="C1237" t="s">
        <v>54</v>
      </c>
      <c r="D1237" t="s">
        <v>73</v>
      </c>
      <c r="E1237" t="s">
        <v>12710</v>
      </c>
      <c r="F1237">
        <v>1</v>
      </c>
    </row>
    <row r="1238" spans="1:6" x14ac:dyDescent="0.35">
      <c r="A1238" t="s">
        <v>13946</v>
      </c>
      <c r="B1238">
        <v>1984</v>
      </c>
      <c r="C1238" t="s">
        <v>55</v>
      </c>
      <c r="D1238" t="s">
        <v>73</v>
      </c>
      <c r="E1238" t="s">
        <v>12710</v>
      </c>
      <c r="F1238">
        <v>1</v>
      </c>
    </row>
    <row r="1239" spans="1:6" x14ac:dyDescent="0.35">
      <c r="A1239" t="s">
        <v>13947</v>
      </c>
      <c r="B1239">
        <v>1984</v>
      </c>
      <c r="C1239" t="s">
        <v>55</v>
      </c>
      <c r="D1239" t="s">
        <v>73</v>
      </c>
      <c r="E1239" t="s">
        <v>12710</v>
      </c>
      <c r="F1239">
        <v>1</v>
      </c>
    </row>
    <row r="1240" spans="1:6" x14ac:dyDescent="0.35">
      <c r="A1240" t="s">
        <v>13948</v>
      </c>
      <c r="B1240">
        <v>1984</v>
      </c>
      <c r="C1240" t="s">
        <v>54</v>
      </c>
      <c r="D1240" t="s">
        <v>73</v>
      </c>
      <c r="E1240" t="s">
        <v>12710</v>
      </c>
      <c r="F1240">
        <v>1</v>
      </c>
    </row>
    <row r="1241" spans="1:6" x14ac:dyDescent="0.35">
      <c r="A1241" t="s">
        <v>13949</v>
      </c>
      <c r="B1241">
        <v>1984</v>
      </c>
      <c r="C1241" t="s">
        <v>54</v>
      </c>
      <c r="D1241" t="s">
        <v>73</v>
      </c>
      <c r="E1241" t="s">
        <v>12710</v>
      </c>
      <c r="F1241">
        <v>1</v>
      </c>
    </row>
    <row r="1242" spans="1:6" x14ac:dyDescent="0.35">
      <c r="A1242" t="s">
        <v>13950</v>
      </c>
      <c r="B1242">
        <v>1984</v>
      </c>
      <c r="C1242" t="s">
        <v>54</v>
      </c>
      <c r="D1242" t="s">
        <v>73</v>
      </c>
      <c r="E1242" t="s">
        <v>12710</v>
      </c>
      <c r="F1242">
        <v>1</v>
      </c>
    </row>
    <row r="1243" spans="1:6" x14ac:dyDescent="0.35">
      <c r="A1243" t="s">
        <v>13951</v>
      </c>
      <c r="B1243">
        <v>1984</v>
      </c>
      <c r="C1243" t="s">
        <v>54</v>
      </c>
      <c r="D1243" t="s">
        <v>73</v>
      </c>
      <c r="E1243" t="s">
        <v>12710</v>
      </c>
      <c r="F1243">
        <v>1</v>
      </c>
    </row>
    <row r="1244" spans="1:6" x14ac:dyDescent="0.35">
      <c r="A1244" t="s">
        <v>13952</v>
      </c>
      <c r="B1244">
        <v>1984</v>
      </c>
      <c r="C1244" t="s">
        <v>54</v>
      </c>
      <c r="D1244" t="s">
        <v>73</v>
      </c>
      <c r="E1244" t="s">
        <v>12710</v>
      </c>
      <c r="F1244">
        <v>1</v>
      </c>
    </row>
    <row r="1245" spans="1:6" x14ac:dyDescent="0.35">
      <c r="A1245" t="s">
        <v>13953</v>
      </c>
      <c r="B1245">
        <v>1984</v>
      </c>
      <c r="C1245" t="s">
        <v>54</v>
      </c>
      <c r="D1245" t="s">
        <v>73</v>
      </c>
      <c r="E1245" t="s">
        <v>12710</v>
      </c>
      <c r="F1245">
        <v>1</v>
      </c>
    </row>
    <row r="1246" spans="1:6" x14ac:dyDescent="0.35">
      <c r="A1246" t="s">
        <v>13954</v>
      </c>
      <c r="B1246">
        <v>1984</v>
      </c>
      <c r="C1246" t="s">
        <v>54</v>
      </c>
      <c r="D1246" t="s">
        <v>73</v>
      </c>
      <c r="E1246" t="s">
        <v>12710</v>
      </c>
      <c r="F1246">
        <v>1</v>
      </c>
    </row>
    <row r="1247" spans="1:6" x14ac:dyDescent="0.35">
      <c r="A1247" t="s">
        <v>13955</v>
      </c>
      <c r="B1247">
        <v>1984</v>
      </c>
      <c r="C1247" t="s">
        <v>54</v>
      </c>
      <c r="D1247" t="s">
        <v>73</v>
      </c>
      <c r="E1247" t="s">
        <v>12710</v>
      </c>
      <c r="F1247">
        <v>1</v>
      </c>
    </row>
    <row r="1248" spans="1:6" x14ac:dyDescent="0.35">
      <c r="A1248" t="s">
        <v>13956</v>
      </c>
      <c r="B1248">
        <v>1984</v>
      </c>
      <c r="C1248" t="s">
        <v>54</v>
      </c>
      <c r="D1248" t="s">
        <v>73</v>
      </c>
      <c r="E1248" t="s">
        <v>12710</v>
      </c>
      <c r="F1248">
        <v>1</v>
      </c>
    </row>
    <row r="1249" spans="1:6" x14ac:dyDescent="0.35">
      <c r="A1249" t="s">
        <v>13957</v>
      </c>
      <c r="B1249">
        <v>1984</v>
      </c>
      <c r="C1249" t="s">
        <v>54</v>
      </c>
      <c r="D1249" t="s">
        <v>73</v>
      </c>
      <c r="E1249" t="s">
        <v>12710</v>
      </c>
      <c r="F1249">
        <v>1</v>
      </c>
    </row>
    <row r="1250" spans="1:6" x14ac:dyDescent="0.35">
      <c r="A1250" t="s">
        <v>13958</v>
      </c>
      <c r="B1250">
        <v>1984</v>
      </c>
      <c r="C1250" t="s">
        <v>54</v>
      </c>
      <c r="D1250" t="s">
        <v>73</v>
      </c>
      <c r="E1250" t="s">
        <v>12710</v>
      </c>
      <c r="F1250">
        <v>1</v>
      </c>
    </row>
    <row r="1251" spans="1:6" x14ac:dyDescent="0.35">
      <c r="A1251" t="s">
        <v>13959</v>
      </c>
      <c r="B1251">
        <v>1984</v>
      </c>
      <c r="C1251" t="s">
        <v>54</v>
      </c>
      <c r="D1251" t="s">
        <v>117</v>
      </c>
      <c r="E1251" t="s">
        <v>12710</v>
      </c>
      <c r="F1251">
        <v>0</v>
      </c>
    </row>
    <row r="1252" spans="1:6" x14ac:dyDescent="0.35">
      <c r="A1252" t="s">
        <v>13960</v>
      </c>
      <c r="B1252">
        <v>1984</v>
      </c>
      <c r="C1252" t="s">
        <v>54</v>
      </c>
      <c r="D1252" t="s">
        <v>73</v>
      </c>
      <c r="E1252" t="s">
        <v>12710</v>
      </c>
      <c r="F1252">
        <v>1</v>
      </c>
    </row>
    <row r="1253" spans="1:6" x14ac:dyDescent="0.35">
      <c r="A1253" t="s">
        <v>13961</v>
      </c>
      <c r="B1253">
        <v>1984</v>
      </c>
      <c r="C1253" t="s">
        <v>54</v>
      </c>
      <c r="D1253" t="s">
        <v>73</v>
      </c>
      <c r="E1253" t="s">
        <v>12710</v>
      </c>
      <c r="F1253">
        <v>1</v>
      </c>
    </row>
    <row r="1254" spans="1:6" x14ac:dyDescent="0.35">
      <c r="A1254" t="s">
        <v>13962</v>
      </c>
      <c r="B1254">
        <v>1984</v>
      </c>
      <c r="C1254" t="s">
        <v>54</v>
      </c>
      <c r="D1254" t="s">
        <v>73</v>
      </c>
      <c r="E1254" t="s">
        <v>12710</v>
      </c>
      <c r="F1254">
        <v>1</v>
      </c>
    </row>
    <row r="1255" spans="1:6" x14ac:dyDescent="0.35">
      <c r="A1255" t="s">
        <v>13963</v>
      </c>
      <c r="B1255">
        <v>1984</v>
      </c>
      <c r="C1255" t="s">
        <v>54</v>
      </c>
      <c r="D1255" t="s">
        <v>73</v>
      </c>
      <c r="E1255" t="s">
        <v>12710</v>
      </c>
      <c r="F1255">
        <v>1</v>
      </c>
    </row>
    <row r="1256" spans="1:6" x14ac:dyDescent="0.35">
      <c r="A1256" t="s">
        <v>13964</v>
      </c>
      <c r="B1256">
        <v>1984</v>
      </c>
      <c r="C1256" t="s">
        <v>54</v>
      </c>
      <c r="D1256" t="s">
        <v>73</v>
      </c>
      <c r="E1256" t="s">
        <v>12710</v>
      </c>
      <c r="F1256">
        <v>1</v>
      </c>
    </row>
    <row r="1257" spans="1:6" x14ac:dyDescent="0.35">
      <c r="A1257" t="s">
        <v>13965</v>
      </c>
      <c r="B1257">
        <v>1984</v>
      </c>
      <c r="C1257" t="s">
        <v>54</v>
      </c>
      <c r="D1257" t="s">
        <v>73</v>
      </c>
      <c r="E1257" t="s">
        <v>12710</v>
      </c>
      <c r="F1257">
        <v>1</v>
      </c>
    </row>
    <row r="1258" spans="1:6" x14ac:dyDescent="0.35">
      <c r="A1258" t="s">
        <v>13966</v>
      </c>
      <c r="B1258">
        <v>1984</v>
      </c>
      <c r="C1258" t="s">
        <v>54</v>
      </c>
      <c r="D1258" t="s">
        <v>73</v>
      </c>
      <c r="E1258" t="s">
        <v>12710</v>
      </c>
      <c r="F1258">
        <v>1</v>
      </c>
    </row>
    <row r="1259" spans="1:6" x14ac:dyDescent="0.35">
      <c r="A1259" t="s">
        <v>13967</v>
      </c>
      <c r="B1259">
        <v>1984</v>
      </c>
      <c r="C1259" t="s">
        <v>54</v>
      </c>
      <c r="D1259" t="s">
        <v>73</v>
      </c>
      <c r="E1259" t="s">
        <v>12710</v>
      </c>
      <c r="F1259">
        <v>1</v>
      </c>
    </row>
    <row r="1260" spans="1:6" x14ac:dyDescent="0.35">
      <c r="A1260" t="s">
        <v>13968</v>
      </c>
      <c r="B1260">
        <v>1984</v>
      </c>
      <c r="C1260" t="s">
        <v>54</v>
      </c>
      <c r="D1260" t="s">
        <v>73</v>
      </c>
      <c r="E1260" t="s">
        <v>12710</v>
      </c>
      <c r="F1260">
        <v>1</v>
      </c>
    </row>
    <row r="1261" spans="1:6" x14ac:dyDescent="0.35">
      <c r="A1261" t="s">
        <v>13969</v>
      </c>
      <c r="B1261">
        <v>1984</v>
      </c>
      <c r="C1261" t="s">
        <v>54</v>
      </c>
      <c r="D1261" t="s">
        <v>73</v>
      </c>
      <c r="E1261" t="s">
        <v>12710</v>
      </c>
      <c r="F1261">
        <v>1</v>
      </c>
    </row>
    <row r="1262" spans="1:6" x14ac:dyDescent="0.35">
      <c r="A1262" t="s">
        <v>13970</v>
      </c>
      <c r="B1262">
        <v>1984</v>
      </c>
      <c r="C1262" t="s">
        <v>54</v>
      </c>
      <c r="D1262" t="s">
        <v>73</v>
      </c>
      <c r="E1262" t="s">
        <v>12710</v>
      </c>
      <c r="F1262">
        <v>1</v>
      </c>
    </row>
    <row r="1263" spans="1:6" x14ac:dyDescent="0.35">
      <c r="A1263" t="s">
        <v>13971</v>
      </c>
      <c r="B1263">
        <v>1984</v>
      </c>
      <c r="C1263" t="s">
        <v>55</v>
      </c>
      <c r="D1263" t="s">
        <v>73</v>
      </c>
      <c r="E1263" t="s">
        <v>12710</v>
      </c>
      <c r="F1263">
        <v>1</v>
      </c>
    </row>
    <row r="1264" spans="1:6" x14ac:dyDescent="0.35">
      <c r="A1264" t="s">
        <v>13972</v>
      </c>
      <c r="B1264">
        <v>1984</v>
      </c>
      <c r="C1264" t="s">
        <v>55</v>
      </c>
      <c r="D1264" t="s">
        <v>117</v>
      </c>
      <c r="E1264" t="s">
        <v>12710</v>
      </c>
      <c r="F1264">
        <v>0</v>
      </c>
    </row>
    <row r="1265" spans="1:6" x14ac:dyDescent="0.35">
      <c r="A1265" t="s">
        <v>13973</v>
      </c>
      <c r="B1265">
        <v>1984</v>
      </c>
      <c r="C1265" t="s">
        <v>54</v>
      </c>
      <c r="D1265" t="s">
        <v>73</v>
      </c>
      <c r="E1265" t="s">
        <v>12710</v>
      </c>
      <c r="F1265">
        <v>1</v>
      </c>
    </row>
    <row r="1266" spans="1:6" x14ac:dyDescent="0.35">
      <c r="A1266" t="s">
        <v>13974</v>
      </c>
      <c r="B1266">
        <v>1984</v>
      </c>
      <c r="C1266" t="s">
        <v>54</v>
      </c>
      <c r="D1266" t="s">
        <v>73</v>
      </c>
      <c r="E1266" t="s">
        <v>12710</v>
      </c>
      <c r="F1266">
        <v>1</v>
      </c>
    </row>
    <row r="1267" spans="1:6" x14ac:dyDescent="0.35">
      <c r="A1267" t="s">
        <v>13975</v>
      </c>
      <c r="B1267">
        <v>1985</v>
      </c>
      <c r="C1267" t="s">
        <v>54</v>
      </c>
      <c r="D1267" t="s">
        <v>73</v>
      </c>
      <c r="E1267" t="s">
        <v>12710</v>
      </c>
      <c r="F1267">
        <v>1</v>
      </c>
    </row>
    <row r="1268" spans="1:6" x14ac:dyDescent="0.35">
      <c r="A1268" t="s">
        <v>13976</v>
      </c>
      <c r="B1268">
        <v>1985</v>
      </c>
      <c r="C1268" t="s">
        <v>55</v>
      </c>
      <c r="D1268" t="s">
        <v>73</v>
      </c>
      <c r="E1268" t="s">
        <v>12710</v>
      </c>
      <c r="F1268">
        <v>1</v>
      </c>
    </row>
    <row r="1269" spans="1:6" x14ac:dyDescent="0.35">
      <c r="A1269" t="s">
        <v>13977</v>
      </c>
      <c r="B1269">
        <v>1985</v>
      </c>
      <c r="C1269" t="s">
        <v>55</v>
      </c>
      <c r="D1269" t="s">
        <v>73</v>
      </c>
      <c r="E1269" t="s">
        <v>12710</v>
      </c>
      <c r="F1269">
        <v>1</v>
      </c>
    </row>
    <row r="1270" spans="1:6" x14ac:dyDescent="0.35">
      <c r="A1270" t="s">
        <v>13978</v>
      </c>
      <c r="B1270">
        <v>1985</v>
      </c>
      <c r="C1270" t="s">
        <v>56</v>
      </c>
      <c r="D1270" t="s">
        <v>73</v>
      </c>
      <c r="E1270" t="s">
        <v>12710</v>
      </c>
      <c r="F1270">
        <v>1</v>
      </c>
    </row>
    <row r="1271" spans="1:6" x14ac:dyDescent="0.35">
      <c r="A1271" t="s">
        <v>13979</v>
      </c>
      <c r="B1271">
        <v>1985</v>
      </c>
      <c r="C1271" t="s">
        <v>56</v>
      </c>
      <c r="D1271" t="s">
        <v>73</v>
      </c>
      <c r="E1271" t="s">
        <v>12710</v>
      </c>
      <c r="F1271">
        <v>1</v>
      </c>
    </row>
    <row r="1272" spans="1:6" x14ac:dyDescent="0.35">
      <c r="A1272" t="s">
        <v>13980</v>
      </c>
      <c r="B1272">
        <v>1985</v>
      </c>
      <c r="C1272" t="s">
        <v>54</v>
      </c>
      <c r="D1272" t="s">
        <v>73</v>
      </c>
      <c r="E1272" t="s">
        <v>12710</v>
      </c>
      <c r="F1272">
        <v>1</v>
      </c>
    </row>
    <row r="1273" spans="1:6" x14ac:dyDescent="0.35">
      <c r="A1273" t="s">
        <v>13981</v>
      </c>
      <c r="B1273">
        <v>1985</v>
      </c>
      <c r="C1273" t="s">
        <v>56</v>
      </c>
      <c r="D1273" t="s">
        <v>73</v>
      </c>
      <c r="E1273" t="s">
        <v>12710</v>
      </c>
      <c r="F1273">
        <v>1</v>
      </c>
    </row>
    <row r="1274" spans="1:6" x14ac:dyDescent="0.35">
      <c r="A1274" t="s">
        <v>13982</v>
      </c>
      <c r="B1274">
        <v>1985</v>
      </c>
      <c r="C1274" t="s">
        <v>56</v>
      </c>
      <c r="D1274" t="s">
        <v>73</v>
      </c>
      <c r="E1274" t="s">
        <v>12710</v>
      </c>
      <c r="F1274">
        <v>1</v>
      </c>
    </row>
    <row r="1275" spans="1:6" x14ac:dyDescent="0.35">
      <c r="A1275" t="s">
        <v>13983</v>
      </c>
      <c r="B1275">
        <v>1985</v>
      </c>
      <c r="C1275" t="s">
        <v>56</v>
      </c>
      <c r="D1275" t="s">
        <v>73</v>
      </c>
      <c r="E1275" t="s">
        <v>12710</v>
      </c>
      <c r="F1275">
        <v>1</v>
      </c>
    </row>
    <row r="1276" spans="1:6" x14ac:dyDescent="0.35">
      <c r="A1276" t="s">
        <v>13984</v>
      </c>
      <c r="B1276">
        <v>1985</v>
      </c>
      <c r="C1276" t="s">
        <v>56</v>
      </c>
      <c r="D1276" t="s">
        <v>73</v>
      </c>
      <c r="E1276" t="s">
        <v>12710</v>
      </c>
      <c r="F1276">
        <v>1</v>
      </c>
    </row>
    <row r="1277" spans="1:6" x14ac:dyDescent="0.35">
      <c r="A1277" t="s">
        <v>13985</v>
      </c>
      <c r="B1277">
        <v>1985</v>
      </c>
      <c r="C1277" t="s">
        <v>56</v>
      </c>
      <c r="D1277" t="s">
        <v>73</v>
      </c>
      <c r="E1277" t="s">
        <v>12710</v>
      </c>
      <c r="F1277">
        <v>1</v>
      </c>
    </row>
    <row r="1278" spans="1:6" x14ac:dyDescent="0.35">
      <c r="A1278" t="s">
        <v>13986</v>
      </c>
      <c r="B1278">
        <v>1985</v>
      </c>
      <c r="C1278" t="s">
        <v>54</v>
      </c>
      <c r="D1278" t="s">
        <v>73</v>
      </c>
      <c r="E1278" t="s">
        <v>12710</v>
      </c>
      <c r="F1278">
        <v>1</v>
      </c>
    </row>
    <row r="1279" spans="1:6" x14ac:dyDescent="0.35">
      <c r="A1279" t="s">
        <v>13987</v>
      </c>
      <c r="B1279">
        <v>1985</v>
      </c>
      <c r="C1279" t="s">
        <v>54</v>
      </c>
      <c r="D1279" t="s">
        <v>73</v>
      </c>
      <c r="E1279" t="s">
        <v>12710</v>
      </c>
      <c r="F1279">
        <v>1</v>
      </c>
    </row>
    <row r="1280" spans="1:6" x14ac:dyDescent="0.35">
      <c r="A1280" t="s">
        <v>13988</v>
      </c>
      <c r="B1280">
        <v>1985</v>
      </c>
      <c r="C1280" t="s">
        <v>55</v>
      </c>
      <c r="D1280" t="s">
        <v>73</v>
      </c>
      <c r="E1280" t="s">
        <v>12710</v>
      </c>
      <c r="F1280">
        <v>1</v>
      </c>
    </row>
    <row r="1281" spans="1:6" x14ac:dyDescent="0.35">
      <c r="A1281" t="s">
        <v>13989</v>
      </c>
      <c r="B1281">
        <v>1985</v>
      </c>
      <c r="C1281" t="s">
        <v>55</v>
      </c>
      <c r="D1281" t="s">
        <v>73</v>
      </c>
      <c r="E1281" t="s">
        <v>12710</v>
      </c>
      <c r="F1281">
        <v>1</v>
      </c>
    </row>
    <row r="1282" spans="1:6" x14ac:dyDescent="0.35">
      <c r="A1282" t="s">
        <v>13990</v>
      </c>
      <c r="B1282">
        <v>1985</v>
      </c>
      <c r="C1282" t="s">
        <v>55</v>
      </c>
      <c r="D1282" t="s">
        <v>73</v>
      </c>
      <c r="E1282" t="s">
        <v>12710</v>
      </c>
      <c r="F1282">
        <v>1</v>
      </c>
    </row>
    <row r="1283" spans="1:6" x14ac:dyDescent="0.35">
      <c r="A1283" t="s">
        <v>13991</v>
      </c>
      <c r="B1283">
        <v>1985</v>
      </c>
      <c r="C1283" t="s">
        <v>55</v>
      </c>
      <c r="D1283" t="s">
        <v>73</v>
      </c>
      <c r="E1283" t="s">
        <v>12710</v>
      </c>
      <c r="F1283">
        <v>1</v>
      </c>
    </row>
    <row r="1284" spans="1:6" x14ac:dyDescent="0.35">
      <c r="A1284" t="s">
        <v>13992</v>
      </c>
      <c r="B1284">
        <v>1985</v>
      </c>
      <c r="C1284" t="s">
        <v>54</v>
      </c>
      <c r="D1284" t="s">
        <v>73</v>
      </c>
      <c r="E1284" t="s">
        <v>12710</v>
      </c>
      <c r="F1284">
        <v>1</v>
      </c>
    </row>
    <row r="1285" spans="1:6" x14ac:dyDescent="0.35">
      <c r="A1285" t="s">
        <v>13993</v>
      </c>
      <c r="B1285">
        <v>1985</v>
      </c>
      <c r="C1285" t="s">
        <v>56</v>
      </c>
      <c r="D1285" t="s">
        <v>73</v>
      </c>
      <c r="E1285" t="s">
        <v>12710</v>
      </c>
      <c r="F1285">
        <v>1</v>
      </c>
    </row>
    <row r="1286" spans="1:6" x14ac:dyDescent="0.35">
      <c r="A1286" t="s">
        <v>13994</v>
      </c>
      <c r="B1286">
        <v>1985</v>
      </c>
      <c r="C1286" t="s">
        <v>56</v>
      </c>
      <c r="D1286" t="s">
        <v>73</v>
      </c>
      <c r="E1286" t="s">
        <v>12710</v>
      </c>
      <c r="F1286">
        <v>1</v>
      </c>
    </row>
    <row r="1287" spans="1:6" x14ac:dyDescent="0.35">
      <c r="A1287" t="s">
        <v>13995</v>
      </c>
      <c r="B1287">
        <v>1985</v>
      </c>
      <c r="C1287" t="s">
        <v>56</v>
      </c>
      <c r="D1287" t="s">
        <v>73</v>
      </c>
      <c r="E1287" t="s">
        <v>12710</v>
      </c>
      <c r="F1287">
        <v>1</v>
      </c>
    </row>
    <row r="1288" spans="1:6" x14ac:dyDescent="0.35">
      <c r="A1288" t="s">
        <v>13996</v>
      </c>
      <c r="B1288">
        <v>1985</v>
      </c>
      <c r="C1288" t="s">
        <v>56</v>
      </c>
      <c r="D1288" t="s">
        <v>73</v>
      </c>
      <c r="E1288" t="s">
        <v>12710</v>
      </c>
      <c r="F1288">
        <v>1</v>
      </c>
    </row>
    <row r="1289" spans="1:6" x14ac:dyDescent="0.35">
      <c r="A1289" t="s">
        <v>13997</v>
      </c>
      <c r="B1289">
        <v>1985</v>
      </c>
      <c r="C1289" t="s">
        <v>56</v>
      </c>
      <c r="D1289" t="s">
        <v>73</v>
      </c>
      <c r="E1289" t="s">
        <v>12710</v>
      </c>
      <c r="F1289">
        <v>1</v>
      </c>
    </row>
    <row r="1290" spans="1:6" x14ac:dyDescent="0.35">
      <c r="A1290" t="s">
        <v>13998</v>
      </c>
      <c r="B1290">
        <v>1985</v>
      </c>
      <c r="C1290" t="s">
        <v>56</v>
      </c>
      <c r="D1290" t="s">
        <v>73</v>
      </c>
      <c r="E1290" t="s">
        <v>12710</v>
      </c>
      <c r="F1290">
        <v>1</v>
      </c>
    </row>
    <row r="1291" spans="1:6" x14ac:dyDescent="0.35">
      <c r="A1291" t="s">
        <v>13999</v>
      </c>
      <c r="B1291">
        <v>1985</v>
      </c>
      <c r="C1291" t="s">
        <v>56</v>
      </c>
      <c r="D1291" t="s">
        <v>73</v>
      </c>
      <c r="E1291" t="s">
        <v>12710</v>
      </c>
      <c r="F1291">
        <v>1</v>
      </c>
    </row>
    <row r="1292" spans="1:6" x14ac:dyDescent="0.35">
      <c r="A1292" t="s">
        <v>14000</v>
      </c>
      <c r="B1292">
        <v>1985</v>
      </c>
      <c r="C1292" t="s">
        <v>56</v>
      </c>
      <c r="D1292" t="s">
        <v>73</v>
      </c>
      <c r="E1292" t="s">
        <v>12710</v>
      </c>
      <c r="F1292">
        <v>1</v>
      </c>
    </row>
    <row r="1293" spans="1:6" x14ac:dyDescent="0.35">
      <c r="A1293" t="s">
        <v>14001</v>
      </c>
      <c r="B1293">
        <v>1985</v>
      </c>
      <c r="C1293" t="s">
        <v>56</v>
      </c>
      <c r="D1293" t="s">
        <v>73</v>
      </c>
      <c r="E1293" t="s">
        <v>12710</v>
      </c>
      <c r="F1293">
        <v>1</v>
      </c>
    </row>
    <row r="1294" spans="1:6" x14ac:dyDescent="0.35">
      <c r="A1294" t="s">
        <v>14002</v>
      </c>
      <c r="B1294">
        <v>1985</v>
      </c>
      <c r="C1294" t="s">
        <v>56</v>
      </c>
      <c r="D1294" t="s">
        <v>73</v>
      </c>
      <c r="E1294" t="s">
        <v>12710</v>
      </c>
      <c r="F1294">
        <v>1</v>
      </c>
    </row>
    <row r="1295" spans="1:6" x14ac:dyDescent="0.35">
      <c r="A1295" t="s">
        <v>14003</v>
      </c>
      <c r="B1295">
        <v>1985</v>
      </c>
      <c r="C1295" t="s">
        <v>56</v>
      </c>
      <c r="D1295" t="s">
        <v>73</v>
      </c>
      <c r="E1295" t="s">
        <v>12710</v>
      </c>
      <c r="F1295">
        <v>1</v>
      </c>
    </row>
    <row r="1296" spans="1:6" x14ac:dyDescent="0.35">
      <c r="A1296" t="s">
        <v>14004</v>
      </c>
      <c r="B1296">
        <v>1985</v>
      </c>
      <c r="C1296" t="s">
        <v>56</v>
      </c>
      <c r="D1296" t="s">
        <v>73</v>
      </c>
      <c r="E1296" t="s">
        <v>12710</v>
      </c>
      <c r="F1296">
        <v>1</v>
      </c>
    </row>
    <row r="1297" spans="1:6" x14ac:dyDescent="0.35">
      <c r="A1297" t="s">
        <v>14005</v>
      </c>
      <c r="B1297">
        <v>1985</v>
      </c>
      <c r="C1297" t="s">
        <v>54</v>
      </c>
      <c r="D1297" t="s">
        <v>73</v>
      </c>
      <c r="E1297" t="s">
        <v>12710</v>
      </c>
      <c r="F1297">
        <v>1</v>
      </c>
    </row>
    <row r="1298" spans="1:6" x14ac:dyDescent="0.35">
      <c r="A1298" t="s">
        <v>14006</v>
      </c>
      <c r="B1298">
        <v>1985</v>
      </c>
      <c r="C1298" t="s">
        <v>54</v>
      </c>
      <c r="D1298" t="s">
        <v>73</v>
      </c>
      <c r="E1298" t="s">
        <v>12710</v>
      </c>
      <c r="F1298">
        <v>1</v>
      </c>
    </row>
    <row r="1299" spans="1:6" x14ac:dyDescent="0.35">
      <c r="A1299" t="s">
        <v>14007</v>
      </c>
      <c r="B1299">
        <v>1985</v>
      </c>
      <c r="C1299" t="s">
        <v>54</v>
      </c>
      <c r="D1299" t="s">
        <v>73</v>
      </c>
      <c r="E1299" t="s">
        <v>12710</v>
      </c>
      <c r="F1299">
        <v>1</v>
      </c>
    </row>
    <row r="1300" spans="1:6" x14ac:dyDescent="0.35">
      <c r="A1300" t="s">
        <v>14008</v>
      </c>
      <c r="B1300">
        <v>1985</v>
      </c>
      <c r="C1300" t="s">
        <v>54</v>
      </c>
      <c r="D1300" t="s">
        <v>73</v>
      </c>
      <c r="E1300" t="s">
        <v>12710</v>
      </c>
      <c r="F1300">
        <v>1</v>
      </c>
    </row>
    <row r="1301" spans="1:6" x14ac:dyDescent="0.35">
      <c r="A1301" t="s">
        <v>14009</v>
      </c>
      <c r="B1301">
        <v>1985</v>
      </c>
      <c r="C1301" t="s">
        <v>54</v>
      </c>
      <c r="D1301" t="s">
        <v>73</v>
      </c>
      <c r="E1301" t="s">
        <v>12710</v>
      </c>
      <c r="F1301">
        <v>1</v>
      </c>
    </row>
    <row r="1302" spans="1:6" x14ac:dyDescent="0.35">
      <c r="A1302" t="s">
        <v>14010</v>
      </c>
      <c r="B1302">
        <v>1985</v>
      </c>
      <c r="C1302" t="s">
        <v>54</v>
      </c>
      <c r="D1302" t="s">
        <v>73</v>
      </c>
      <c r="E1302" t="s">
        <v>12710</v>
      </c>
      <c r="F1302">
        <v>1</v>
      </c>
    </row>
    <row r="1303" spans="1:6" x14ac:dyDescent="0.35">
      <c r="A1303" t="s">
        <v>14011</v>
      </c>
      <c r="B1303">
        <v>1985</v>
      </c>
      <c r="C1303" t="s">
        <v>54</v>
      </c>
      <c r="D1303" t="s">
        <v>73</v>
      </c>
      <c r="E1303" t="s">
        <v>12710</v>
      </c>
      <c r="F1303">
        <v>1</v>
      </c>
    </row>
    <row r="1304" spans="1:6" x14ac:dyDescent="0.35">
      <c r="A1304" t="s">
        <v>14012</v>
      </c>
      <c r="B1304">
        <v>1985</v>
      </c>
      <c r="C1304" t="s">
        <v>54</v>
      </c>
      <c r="D1304" t="s">
        <v>73</v>
      </c>
      <c r="E1304" t="s">
        <v>12710</v>
      </c>
      <c r="F1304">
        <v>1</v>
      </c>
    </row>
    <row r="1305" spans="1:6" x14ac:dyDescent="0.35">
      <c r="A1305" t="s">
        <v>14013</v>
      </c>
      <c r="B1305">
        <v>1985</v>
      </c>
      <c r="C1305" t="s">
        <v>54</v>
      </c>
      <c r="D1305" t="s">
        <v>73</v>
      </c>
      <c r="E1305" t="s">
        <v>12710</v>
      </c>
      <c r="F1305">
        <v>1</v>
      </c>
    </row>
    <row r="1306" spans="1:6" x14ac:dyDescent="0.35">
      <c r="A1306" t="s">
        <v>14014</v>
      </c>
      <c r="B1306">
        <v>1985</v>
      </c>
      <c r="C1306" t="s">
        <v>55</v>
      </c>
      <c r="D1306" t="s">
        <v>73</v>
      </c>
      <c r="E1306" t="s">
        <v>12710</v>
      </c>
      <c r="F1306">
        <v>1</v>
      </c>
    </row>
    <row r="1307" spans="1:6" x14ac:dyDescent="0.35">
      <c r="A1307" t="s">
        <v>14015</v>
      </c>
      <c r="B1307">
        <v>1985</v>
      </c>
      <c r="C1307" t="s">
        <v>55</v>
      </c>
      <c r="D1307" t="s">
        <v>73</v>
      </c>
      <c r="E1307" t="s">
        <v>12710</v>
      </c>
      <c r="F1307">
        <v>1</v>
      </c>
    </row>
    <row r="1308" spans="1:6" x14ac:dyDescent="0.35">
      <c r="A1308" t="s">
        <v>14016</v>
      </c>
      <c r="B1308">
        <v>1985</v>
      </c>
      <c r="C1308" t="s">
        <v>54</v>
      </c>
      <c r="D1308" t="s">
        <v>73</v>
      </c>
      <c r="E1308" t="s">
        <v>12710</v>
      </c>
      <c r="F1308">
        <v>1</v>
      </c>
    </row>
    <row r="1309" spans="1:6" x14ac:dyDescent="0.35">
      <c r="A1309" t="s">
        <v>14017</v>
      </c>
      <c r="B1309">
        <v>1985</v>
      </c>
      <c r="C1309" t="s">
        <v>54</v>
      </c>
      <c r="D1309" t="s">
        <v>73</v>
      </c>
      <c r="E1309" t="s">
        <v>12710</v>
      </c>
      <c r="F1309">
        <v>1</v>
      </c>
    </row>
    <row r="1310" spans="1:6" x14ac:dyDescent="0.35">
      <c r="A1310" t="s">
        <v>14018</v>
      </c>
      <c r="B1310">
        <v>1985</v>
      </c>
      <c r="C1310" t="s">
        <v>54</v>
      </c>
      <c r="D1310" t="s">
        <v>73</v>
      </c>
      <c r="E1310" t="s">
        <v>12710</v>
      </c>
      <c r="F1310">
        <v>1</v>
      </c>
    </row>
    <row r="1311" spans="1:6" x14ac:dyDescent="0.35">
      <c r="A1311" t="s">
        <v>14019</v>
      </c>
      <c r="B1311">
        <v>1985</v>
      </c>
      <c r="C1311" t="s">
        <v>54</v>
      </c>
      <c r="D1311" t="s">
        <v>73</v>
      </c>
      <c r="E1311" t="s">
        <v>12710</v>
      </c>
      <c r="F1311">
        <v>1</v>
      </c>
    </row>
    <row r="1312" spans="1:6" x14ac:dyDescent="0.35">
      <c r="A1312" t="s">
        <v>14020</v>
      </c>
      <c r="B1312">
        <v>1985</v>
      </c>
      <c r="C1312" t="s">
        <v>54</v>
      </c>
      <c r="D1312" t="s">
        <v>73</v>
      </c>
      <c r="E1312" t="s">
        <v>12710</v>
      </c>
      <c r="F1312">
        <v>1</v>
      </c>
    </row>
    <row r="1313" spans="1:6" x14ac:dyDescent="0.35">
      <c r="A1313" t="s">
        <v>14021</v>
      </c>
      <c r="B1313">
        <v>1985</v>
      </c>
      <c r="C1313" t="s">
        <v>54</v>
      </c>
      <c r="D1313" t="s">
        <v>73</v>
      </c>
      <c r="E1313" t="s">
        <v>12710</v>
      </c>
      <c r="F1313">
        <v>1</v>
      </c>
    </row>
    <row r="1314" spans="1:6" x14ac:dyDescent="0.35">
      <c r="A1314" t="s">
        <v>14022</v>
      </c>
      <c r="B1314">
        <v>1985</v>
      </c>
      <c r="C1314" t="s">
        <v>54</v>
      </c>
      <c r="D1314" t="s">
        <v>73</v>
      </c>
      <c r="E1314" t="s">
        <v>12710</v>
      </c>
      <c r="F1314">
        <v>1</v>
      </c>
    </row>
    <row r="1315" spans="1:6" x14ac:dyDescent="0.35">
      <c r="A1315" t="s">
        <v>14023</v>
      </c>
      <c r="B1315">
        <v>1985</v>
      </c>
      <c r="C1315" t="s">
        <v>54</v>
      </c>
      <c r="D1315" t="s">
        <v>73</v>
      </c>
      <c r="E1315" t="s">
        <v>12710</v>
      </c>
      <c r="F1315">
        <v>1</v>
      </c>
    </row>
    <row r="1316" spans="1:6" x14ac:dyDescent="0.35">
      <c r="A1316" t="s">
        <v>14024</v>
      </c>
      <c r="B1316">
        <v>1985</v>
      </c>
      <c r="C1316" t="s">
        <v>54</v>
      </c>
      <c r="D1316" t="s">
        <v>73</v>
      </c>
      <c r="E1316" t="s">
        <v>12710</v>
      </c>
      <c r="F1316">
        <v>1</v>
      </c>
    </row>
    <row r="1317" spans="1:6" x14ac:dyDescent="0.35">
      <c r="A1317" t="s">
        <v>14025</v>
      </c>
      <c r="B1317">
        <v>1985</v>
      </c>
      <c r="C1317" t="s">
        <v>54</v>
      </c>
      <c r="D1317" t="s">
        <v>73</v>
      </c>
      <c r="E1317" t="s">
        <v>12710</v>
      </c>
      <c r="F1317">
        <v>1</v>
      </c>
    </row>
    <row r="1318" spans="1:6" x14ac:dyDescent="0.35">
      <c r="A1318" t="s">
        <v>14026</v>
      </c>
      <c r="B1318">
        <v>1985</v>
      </c>
      <c r="C1318" t="s">
        <v>54</v>
      </c>
      <c r="D1318" t="s">
        <v>73</v>
      </c>
      <c r="E1318" t="s">
        <v>12710</v>
      </c>
      <c r="F1318">
        <v>1</v>
      </c>
    </row>
    <row r="1319" spans="1:6" x14ac:dyDescent="0.35">
      <c r="A1319" t="s">
        <v>14027</v>
      </c>
      <c r="B1319">
        <v>1985</v>
      </c>
      <c r="C1319" t="s">
        <v>54</v>
      </c>
      <c r="D1319" t="s">
        <v>73</v>
      </c>
      <c r="E1319" t="s">
        <v>12710</v>
      </c>
      <c r="F1319">
        <v>1</v>
      </c>
    </row>
    <row r="1320" spans="1:6" x14ac:dyDescent="0.35">
      <c r="A1320" t="s">
        <v>14028</v>
      </c>
      <c r="B1320">
        <v>1985</v>
      </c>
      <c r="C1320" t="s">
        <v>54</v>
      </c>
      <c r="D1320" t="s">
        <v>73</v>
      </c>
      <c r="E1320" t="s">
        <v>12710</v>
      </c>
      <c r="F1320">
        <v>1</v>
      </c>
    </row>
    <row r="1321" spans="1:6" x14ac:dyDescent="0.35">
      <c r="A1321" t="s">
        <v>14029</v>
      </c>
      <c r="B1321">
        <v>1985</v>
      </c>
      <c r="C1321" t="s">
        <v>54</v>
      </c>
      <c r="D1321" t="s">
        <v>73</v>
      </c>
      <c r="E1321" t="s">
        <v>12710</v>
      </c>
      <c r="F1321">
        <v>1</v>
      </c>
    </row>
    <row r="1322" spans="1:6" x14ac:dyDescent="0.35">
      <c r="A1322" t="s">
        <v>14030</v>
      </c>
      <c r="B1322">
        <v>1985</v>
      </c>
      <c r="C1322" t="s">
        <v>54</v>
      </c>
      <c r="D1322" t="s">
        <v>73</v>
      </c>
      <c r="E1322" t="s">
        <v>12710</v>
      </c>
      <c r="F1322">
        <v>1</v>
      </c>
    </row>
    <row r="1323" spans="1:6" x14ac:dyDescent="0.35">
      <c r="A1323" t="s">
        <v>14031</v>
      </c>
      <c r="B1323">
        <v>1985</v>
      </c>
      <c r="C1323" t="s">
        <v>54</v>
      </c>
      <c r="D1323" t="s">
        <v>73</v>
      </c>
      <c r="E1323" t="s">
        <v>12710</v>
      </c>
      <c r="F1323">
        <v>1</v>
      </c>
    </row>
    <row r="1324" spans="1:6" x14ac:dyDescent="0.35">
      <c r="A1324" t="s">
        <v>14032</v>
      </c>
      <c r="B1324">
        <v>1985</v>
      </c>
      <c r="C1324" t="s">
        <v>55</v>
      </c>
      <c r="D1324" t="s">
        <v>73</v>
      </c>
      <c r="E1324" t="s">
        <v>12710</v>
      </c>
      <c r="F1324">
        <v>1</v>
      </c>
    </row>
    <row r="1325" spans="1:6" x14ac:dyDescent="0.35">
      <c r="A1325" t="s">
        <v>14033</v>
      </c>
      <c r="B1325">
        <v>1985</v>
      </c>
      <c r="C1325" t="s">
        <v>56</v>
      </c>
      <c r="D1325" t="s">
        <v>73</v>
      </c>
      <c r="E1325" t="s">
        <v>12710</v>
      </c>
      <c r="F1325">
        <v>1</v>
      </c>
    </row>
    <row r="1326" spans="1:6" x14ac:dyDescent="0.35">
      <c r="A1326" t="s">
        <v>14034</v>
      </c>
      <c r="B1326">
        <v>1985</v>
      </c>
      <c r="C1326" t="s">
        <v>56</v>
      </c>
      <c r="D1326" t="s">
        <v>73</v>
      </c>
      <c r="E1326" t="s">
        <v>12710</v>
      </c>
      <c r="F1326">
        <v>1</v>
      </c>
    </row>
    <row r="1327" spans="1:6" x14ac:dyDescent="0.35">
      <c r="A1327" t="s">
        <v>14035</v>
      </c>
      <c r="B1327">
        <v>1985</v>
      </c>
      <c r="C1327" t="s">
        <v>56</v>
      </c>
      <c r="D1327" t="s">
        <v>73</v>
      </c>
      <c r="E1327" t="s">
        <v>12710</v>
      </c>
      <c r="F1327">
        <v>1</v>
      </c>
    </row>
    <row r="1328" spans="1:6" x14ac:dyDescent="0.35">
      <c r="A1328" t="s">
        <v>14036</v>
      </c>
      <c r="B1328">
        <v>1985</v>
      </c>
      <c r="C1328" t="s">
        <v>54</v>
      </c>
      <c r="D1328" t="s">
        <v>73</v>
      </c>
      <c r="E1328" t="s">
        <v>12710</v>
      </c>
      <c r="F1328">
        <v>1</v>
      </c>
    </row>
    <row r="1329" spans="1:6" x14ac:dyDescent="0.35">
      <c r="A1329" t="s">
        <v>14037</v>
      </c>
      <c r="B1329">
        <v>1985</v>
      </c>
      <c r="C1329" t="s">
        <v>54</v>
      </c>
      <c r="D1329" t="s">
        <v>73</v>
      </c>
      <c r="E1329" t="s">
        <v>12710</v>
      </c>
      <c r="F1329">
        <v>1</v>
      </c>
    </row>
    <row r="1330" spans="1:6" x14ac:dyDescent="0.35">
      <c r="A1330" t="s">
        <v>14038</v>
      </c>
      <c r="B1330">
        <v>1985</v>
      </c>
      <c r="C1330" t="s">
        <v>56</v>
      </c>
      <c r="D1330" t="s">
        <v>73</v>
      </c>
      <c r="E1330" t="s">
        <v>12710</v>
      </c>
      <c r="F1330">
        <v>1</v>
      </c>
    </row>
    <row r="1331" spans="1:6" x14ac:dyDescent="0.35">
      <c r="A1331" t="s">
        <v>14039</v>
      </c>
      <c r="B1331">
        <v>1985</v>
      </c>
      <c r="C1331" t="s">
        <v>56</v>
      </c>
      <c r="D1331" t="s">
        <v>73</v>
      </c>
      <c r="E1331" t="s">
        <v>12710</v>
      </c>
      <c r="F1331">
        <v>1</v>
      </c>
    </row>
    <row r="1332" spans="1:6" x14ac:dyDescent="0.35">
      <c r="A1332" t="s">
        <v>14040</v>
      </c>
      <c r="B1332">
        <v>1985</v>
      </c>
      <c r="C1332" t="s">
        <v>56</v>
      </c>
      <c r="D1332" t="s">
        <v>73</v>
      </c>
      <c r="E1332" t="s">
        <v>12710</v>
      </c>
      <c r="F1332">
        <v>1</v>
      </c>
    </row>
    <row r="1333" spans="1:6" x14ac:dyDescent="0.35">
      <c r="A1333" t="s">
        <v>14041</v>
      </c>
      <c r="B1333">
        <v>1985</v>
      </c>
      <c r="C1333" t="s">
        <v>56</v>
      </c>
      <c r="D1333" t="s">
        <v>73</v>
      </c>
      <c r="E1333" t="s">
        <v>12710</v>
      </c>
      <c r="F1333">
        <v>1</v>
      </c>
    </row>
    <row r="1334" spans="1:6" x14ac:dyDescent="0.35">
      <c r="A1334" t="s">
        <v>14042</v>
      </c>
      <c r="B1334">
        <v>1985</v>
      </c>
      <c r="C1334" t="s">
        <v>56</v>
      </c>
      <c r="D1334" t="s">
        <v>73</v>
      </c>
      <c r="E1334" t="s">
        <v>12710</v>
      </c>
      <c r="F1334">
        <v>1</v>
      </c>
    </row>
    <row r="1335" spans="1:6" x14ac:dyDescent="0.35">
      <c r="A1335" t="s">
        <v>14043</v>
      </c>
      <c r="B1335">
        <v>1985</v>
      </c>
      <c r="C1335" t="s">
        <v>56</v>
      </c>
      <c r="D1335" t="s">
        <v>73</v>
      </c>
      <c r="E1335" t="s">
        <v>12710</v>
      </c>
      <c r="F1335">
        <v>1</v>
      </c>
    </row>
    <row r="1336" spans="1:6" x14ac:dyDescent="0.35">
      <c r="A1336" t="s">
        <v>14044</v>
      </c>
      <c r="B1336">
        <v>1985</v>
      </c>
      <c r="C1336" t="s">
        <v>56</v>
      </c>
      <c r="D1336" t="s">
        <v>73</v>
      </c>
      <c r="E1336" t="s">
        <v>12710</v>
      </c>
      <c r="F1336">
        <v>1</v>
      </c>
    </row>
    <row r="1337" spans="1:6" x14ac:dyDescent="0.35">
      <c r="A1337" t="s">
        <v>14045</v>
      </c>
      <c r="B1337">
        <v>1985</v>
      </c>
      <c r="C1337" t="s">
        <v>54</v>
      </c>
      <c r="D1337" t="s">
        <v>73</v>
      </c>
      <c r="E1337" t="s">
        <v>12710</v>
      </c>
      <c r="F1337">
        <v>1</v>
      </c>
    </row>
    <row r="1338" spans="1:6" x14ac:dyDescent="0.35">
      <c r="A1338" t="s">
        <v>14046</v>
      </c>
      <c r="B1338">
        <v>1985</v>
      </c>
      <c r="C1338" t="s">
        <v>54</v>
      </c>
      <c r="D1338" t="s">
        <v>73</v>
      </c>
      <c r="E1338" t="s">
        <v>12710</v>
      </c>
      <c r="F1338">
        <v>1</v>
      </c>
    </row>
    <row r="1339" spans="1:6" x14ac:dyDescent="0.35">
      <c r="A1339" t="s">
        <v>14047</v>
      </c>
      <c r="B1339">
        <v>1986</v>
      </c>
      <c r="C1339" t="s">
        <v>54</v>
      </c>
      <c r="D1339" t="s">
        <v>73</v>
      </c>
      <c r="E1339" t="s">
        <v>12710</v>
      </c>
      <c r="F1339">
        <v>1</v>
      </c>
    </row>
    <row r="1340" spans="1:6" x14ac:dyDescent="0.35">
      <c r="A1340" t="s">
        <v>14048</v>
      </c>
      <c r="B1340">
        <v>1986</v>
      </c>
      <c r="C1340" t="s">
        <v>54</v>
      </c>
      <c r="D1340" t="s">
        <v>73</v>
      </c>
      <c r="E1340" t="s">
        <v>12710</v>
      </c>
      <c r="F1340">
        <v>1</v>
      </c>
    </row>
    <row r="1341" spans="1:6" x14ac:dyDescent="0.35">
      <c r="A1341" t="s">
        <v>14049</v>
      </c>
      <c r="B1341">
        <v>1986</v>
      </c>
      <c r="C1341" t="s">
        <v>54</v>
      </c>
      <c r="D1341" t="s">
        <v>73</v>
      </c>
      <c r="E1341" t="s">
        <v>12710</v>
      </c>
      <c r="F1341">
        <v>1</v>
      </c>
    </row>
    <row r="1342" spans="1:6" x14ac:dyDescent="0.35">
      <c r="A1342" t="s">
        <v>14050</v>
      </c>
      <c r="B1342">
        <v>1986</v>
      </c>
      <c r="C1342" t="s">
        <v>54</v>
      </c>
      <c r="D1342" t="s">
        <v>73</v>
      </c>
      <c r="E1342" t="s">
        <v>12710</v>
      </c>
      <c r="F1342">
        <v>1</v>
      </c>
    </row>
    <row r="1343" spans="1:6" x14ac:dyDescent="0.35">
      <c r="A1343" t="s">
        <v>14051</v>
      </c>
      <c r="B1343">
        <v>1986</v>
      </c>
      <c r="C1343" t="s">
        <v>54</v>
      </c>
      <c r="D1343" t="s">
        <v>73</v>
      </c>
      <c r="E1343" t="s">
        <v>12710</v>
      </c>
      <c r="F1343">
        <v>1</v>
      </c>
    </row>
    <row r="1344" spans="1:6" x14ac:dyDescent="0.35">
      <c r="A1344" t="s">
        <v>14052</v>
      </c>
      <c r="B1344">
        <v>1986</v>
      </c>
      <c r="C1344" t="s">
        <v>55</v>
      </c>
      <c r="D1344" t="s">
        <v>73</v>
      </c>
      <c r="E1344" t="s">
        <v>12710</v>
      </c>
      <c r="F1344">
        <v>1</v>
      </c>
    </row>
    <row r="1345" spans="1:6" x14ac:dyDescent="0.35">
      <c r="A1345" t="s">
        <v>14053</v>
      </c>
      <c r="B1345">
        <v>1986</v>
      </c>
      <c r="C1345" t="s">
        <v>54</v>
      </c>
      <c r="D1345" t="s">
        <v>73</v>
      </c>
      <c r="E1345" t="s">
        <v>12710</v>
      </c>
      <c r="F1345">
        <v>1</v>
      </c>
    </row>
    <row r="1346" spans="1:6" x14ac:dyDescent="0.35">
      <c r="A1346" t="s">
        <v>14054</v>
      </c>
      <c r="B1346">
        <v>1986</v>
      </c>
      <c r="C1346" t="s">
        <v>54</v>
      </c>
      <c r="D1346" t="s">
        <v>73</v>
      </c>
      <c r="E1346" t="s">
        <v>12710</v>
      </c>
      <c r="F1346">
        <v>1</v>
      </c>
    </row>
    <row r="1347" spans="1:6" x14ac:dyDescent="0.35">
      <c r="A1347" t="s">
        <v>14055</v>
      </c>
      <c r="B1347">
        <v>1986</v>
      </c>
      <c r="C1347" t="s">
        <v>56</v>
      </c>
      <c r="D1347" t="s">
        <v>73</v>
      </c>
      <c r="E1347" t="s">
        <v>12710</v>
      </c>
      <c r="F1347">
        <v>1</v>
      </c>
    </row>
    <row r="1348" spans="1:6" x14ac:dyDescent="0.35">
      <c r="A1348" t="s">
        <v>14056</v>
      </c>
      <c r="B1348">
        <v>1986</v>
      </c>
      <c r="C1348" t="s">
        <v>56</v>
      </c>
      <c r="D1348" t="s">
        <v>73</v>
      </c>
      <c r="E1348" t="s">
        <v>12710</v>
      </c>
      <c r="F1348">
        <v>1</v>
      </c>
    </row>
    <row r="1349" spans="1:6" x14ac:dyDescent="0.35">
      <c r="A1349" t="s">
        <v>14057</v>
      </c>
      <c r="B1349">
        <v>1986</v>
      </c>
      <c r="C1349" t="s">
        <v>56</v>
      </c>
      <c r="D1349" t="s">
        <v>73</v>
      </c>
      <c r="E1349" t="s">
        <v>12710</v>
      </c>
      <c r="F1349">
        <v>1</v>
      </c>
    </row>
    <row r="1350" spans="1:6" x14ac:dyDescent="0.35">
      <c r="A1350" t="s">
        <v>14058</v>
      </c>
      <c r="B1350">
        <v>1986</v>
      </c>
      <c r="C1350" t="s">
        <v>56</v>
      </c>
      <c r="D1350" t="s">
        <v>73</v>
      </c>
      <c r="E1350" t="s">
        <v>12710</v>
      </c>
      <c r="F1350">
        <v>1</v>
      </c>
    </row>
    <row r="1351" spans="1:6" x14ac:dyDescent="0.35">
      <c r="A1351" t="s">
        <v>14059</v>
      </c>
      <c r="B1351">
        <v>1986</v>
      </c>
      <c r="C1351" t="s">
        <v>56</v>
      </c>
      <c r="D1351" t="s">
        <v>73</v>
      </c>
      <c r="E1351" t="s">
        <v>12710</v>
      </c>
      <c r="F1351">
        <v>1</v>
      </c>
    </row>
    <row r="1352" spans="1:6" x14ac:dyDescent="0.35">
      <c r="A1352" t="s">
        <v>14060</v>
      </c>
      <c r="B1352">
        <v>1986</v>
      </c>
      <c r="C1352" t="s">
        <v>56</v>
      </c>
      <c r="D1352" t="s">
        <v>73</v>
      </c>
      <c r="E1352" t="s">
        <v>12710</v>
      </c>
      <c r="F1352">
        <v>1</v>
      </c>
    </row>
    <row r="1353" spans="1:6" x14ac:dyDescent="0.35">
      <c r="A1353" t="s">
        <v>14061</v>
      </c>
      <c r="B1353">
        <v>1986</v>
      </c>
      <c r="C1353" t="s">
        <v>56</v>
      </c>
      <c r="D1353" t="s">
        <v>73</v>
      </c>
      <c r="E1353" t="s">
        <v>12710</v>
      </c>
      <c r="F1353">
        <v>1</v>
      </c>
    </row>
    <row r="1354" spans="1:6" x14ac:dyDescent="0.35">
      <c r="A1354" t="s">
        <v>14062</v>
      </c>
      <c r="B1354">
        <v>1986</v>
      </c>
      <c r="C1354" t="s">
        <v>55</v>
      </c>
      <c r="D1354" t="s">
        <v>73</v>
      </c>
      <c r="E1354" t="s">
        <v>12710</v>
      </c>
      <c r="F1354">
        <v>1</v>
      </c>
    </row>
    <row r="1355" spans="1:6" x14ac:dyDescent="0.35">
      <c r="A1355" t="s">
        <v>14063</v>
      </c>
      <c r="B1355">
        <v>1986</v>
      </c>
      <c r="C1355" t="s">
        <v>54</v>
      </c>
      <c r="D1355" t="s">
        <v>73</v>
      </c>
      <c r="E1355" t="s">
        <v>12710</v>
      </c>
      <c r="F1355">
        <v>1</v>
      </c>
    </row>
    <row r="1356" spans="1:6" x14ac:dyDescent="0.35">
      <c r="A1356" t="s">
        <v>14064</v>
      </c>
      <c r="B1356">
        <v>1986</v>
      </c>
      <c r="C1356" t="s">
        <v>54</v>
      </c>
      <c r="D1356" t="s">
        <v>73</v>
      </c>
      <c r="E1356" t="s">
        <v>12710</v>
      </c>
      <c r="F1356">
        <v>1</v>
      </c>
    </row>
    <row r="1357" spans="1:6" x14ac:dyDescent="0.35">
      <c r="A1357" t="s">
        <v>14065</v>
      </c>
      <c r="B1357">
        <v>1986</v>
      </c>
      <c r="C1357" t="s">
        <v>56</v>
      </c>
      <c r="D1357" t="s">
        <v>73</v>
      </c>
      <c r="E1357" t="s">
        <v>12710</v>
      </c>
      <c r="F1357">
        <v>1</v>
      </c>
    </row>
    <row r="1358" spans="1:6" x14ac:dyDescent="0.35">
      <c r="A1358" t="s">
        <v>14066</v>
      </c>
      <c r="B1358">
        <v>1986</v>
      </c>
      <c r="C1358" t="s">
        <v>54</v>
      </c>
      <c r="D1358" t="s">
        <v>73</v>
      </c>
      <c r="E1358" t="s">
        <v>12710</v>
      </c>
      <c r="F1358">
        <v>1</v>
      </c>
    </row>
    <row r="1359" spans="1:6" x14ac:dyDescent="0.35">
      <c r="A1359" t="s">
        <v>14067</v>
      </c>
      <c r="B1359">
        <v>1986</v>
      </c>
      <c r="C1359" t="s">
        <v>54</v>
      </c>
      <c r="D1359" t="s">
        <v>73</v>
      </c>
      <c r="E1359" t="s">
        <v>12710</v>
      </c>
      <c r="F1359">
        <v>1</v>
      </c>
    </row>
    <row r="1360" spans="1:6" x14ac:dyDescent="0.35">
      <c r="A1360" t="s">
        <v>14068</v>
      </c>
      <c r="B1360">
        <v>1986</v>
      </c>
      <c r="C1360" t="s">
        <v>54</v>
      </c>
      <c r="D1360" t="s">
        <v>73</v>
      </c>
      <c r="E1360" t="s">
        <v>12710</v>
      </c>
      <c r="F1360">
        <v>1</v>
      </c>
    </row>
    <row r="1361" spans="1:6" x14ac:dyDescent="0.35">
      <c r="A1361" t="s">
        <v>14069</v>
      </c>
      <c r="B1361">
        <v>1986</v>
      </c>
      <c r="C1361" t="s">
        <v>54</v>
      </c>
      <c r="D1361" t="s">
        <v>73</v>
      </c>
      <c r="E1361" t="s">
        <v>12710</v>
      </c>
      <c r="F1361">
        <v>1</v>
      </c>
    </row>
    <row r="1362" spans="1:6" x14ac:dyDescent="0.35">
      <c r="A1362" t="s">
        <v>14070</v>
      </c>
      <c r="B1362">
        <v>1986</v>
      </c>
      <c r="C1362" t="s">
        <v>54</v>
      </c>
      <c r="D1362" t="s">
        <v>73</v>
      </c>
      <c r="E1362" t="s">
        <v>12710</v>
      </c>
      <c r="F1362">
        <v>1</v>
      </c>
    </row>
    <row r="1363" spans="1:6" x14ac:dyDescent="0.35">
      <c r="A1363" t="s">
        <v>14071</v>
      </c>
      <c r="B1363">
        <v>1986</v>
      </c>
      <c r="C1363" t="s">
        <v>54</v>
      </c>
      <c r="D1363" t="s">
        <v>73</v>
      </c>
      <c r="E1363" t="s">
        <v>12710</v>
      </c>
      <c r="F1363">
        <v>1</v>
      </c>
    </row>
    <row r="1364" spans="1:6" x14ac:dyDescent="0.35">
      <c r="A1364" t="s">
        <v>14072</v>
      </c>
      <c r="B1364">
        <v>1986</v>
      </c>
      <c r="C1364" t="s">
        <v>55</v>
      </c>
      <c r="D1364" t="s">
        <v>73</v>
      </c>
      <c r="E1364" t="s">
        <v>12710</v>
      </c>
      <c r="F1364">
        <v>1</v>
      </c>
    </row>
    <row r="1365" spans="1:6" x14ac:dyDescent="0.35">
      <c r="A1365" t="s">
        <v>14073</v>
      </c>
      <c r="B1365">
        <v>1986</v>
      </c>
      <c r="C1365" t="s">
        <v>54</v>
      </c>
      <c r="D1365" t="s">
        <v>73</v>
      </c>
      <c r="E1365" t="s">
        <v>12710</v>
      </c>
      <c r="F1365">
        <v>1</v>
      </c>
    </row>
    <row r="1366" spans="1:6" x14ac:dyDescent="0.35">
      <c r="A1366" t="s">
        <v>14074</v>
      </c>
      <c r="B1366">
        <v>1986</v>
      </c>
      <c r="C1366" t="s">
        <v>55</v>
      </c>
      <c r="D1366" t="s">
        <v>73</v>
      </c>
      <c r="E1366" t="s">
        <v>12710</v>
      </c>
      <c r="F1366">
        <v>1</v>
      </c>
    </row>
    <row r="1367" spans="1:6" x14ac:dyDescent="0.35">
      <c r="A1367" t="s">
        <v>14075</v>
      </c>
      <c r="B1367">
        <v>1986</v>
      </c>
      <c r="C1367" t="s">
        <v>54</v>
      </c>
      <c r="D1367" t="s">
        <v>73</v>
      </c>
      <c r="E1367" t="s">
        <v>12710</v>
      </c>
      <c r="F1367">
        <v>1</v>
      </c>
    </row>
    <row r="1368" spans="1:6" x14ac:dyDescent="0.35">
      <c r="A1368" t="s">
        <v>14076</v>
      </c>
      <c r="B1368">
        <v>1986</v>
      </c>
      <c r="C1368" t="s">
        <v>54</v>
      </c>
      <c r="D1368" t="s">
        <v>73</v>
      </c>
      <c r="E1368" t="s">
        <v>12710</v>
      </c>
      <c r="F1368">
        <v>1</v>
      </c>
    </row>
    <row r="1369" spans="1:6" x14ac:dyDescent="0.35">
      <c r="A1369" t="s">
        <v>14077</v>
      </c>
      <c r="B1369">
        <v>1986</v>
      </c>
      <c r="C1369" t="s">
        <v>54</v>
      </c>
      <c r="D1369" t="s">
        <v>73</v>
      </c>
      <c r="E1369" t="s">
        <v>12710</v>
      </c>
      <c r="F1369">
        <v>1</v>
      </c>
    </row>
    <row r="1370" spans="1:6" x14ac:dyDescent="0.35">
      <c r="A1370" t="s">
        <v>14078</v>
      </c>
      <c r="B1370">
        <v>1986</v>
      </c>
      <c r="C1370" t="s">
        <v>54</v>
      </c>
      <c r="D1370" t="s">
        <v>73</v>
      </c>
      <c r="E1370" t="s">
        <v>12710</v>
      </c>
      <c r="F1370">
        <v>1</v>
      </c>
    </row>
    <row r="1371" spans="1:6" x14ac:dyDescent="0.35">
      <c r="A1371" t="s">
        <v>14079</v>
      </c>
      <c r="B1371">
        <v>1986</v>
      </c>
      <c r="C1371" t="s">
        <v>54</v>
      </c>
      <c r="D1371" t="s">
        <v>73</v>
      </c>
      <c r="E1371" t="s">
        <v>12710</v>
      </c>
      <c r="F1371">
        <v>1</v>
      </c>
    </row>
    <row r="1372" spans="1:6" x14ac:dyDescent="0.35">
      <c r="A1372" t="s">
        <v>14080</v>
      </c>
      <c r="B1372">
        <v>1986</v>
      </c>
      <c r="C1372" t="s">
        <v>54</v>
      </c>
      <c r="D1372" t="s">
        <v>73</v>
      </c>
      <c r="E1372" t="s">
        <v>12710</v>
      </c>
      <c r="F1372">
        <v>1</v>
      </c>
    </row>
    <row r="1373" spans="1:6" x14ac:dyDescent="0.35">
      <c r="A1373" t="s">
        <v>14081</v>
      </c>
      <c r="B1373">
        <v>1986</v>
      </c>
      <c r="C1373" t="s">
        <v>54</v>
      </c>
      <c r="D1373" t="s">
        <v>73</v>
      </c>
      <c r="E1373" t="s">
        <v>12710</v>
      </c>
      <c r="F1373">
        <v>1</v>
      </c>
    </row>
    <row r="1374" spans="1:6" x14ac:dyDescent="0.35">
      <c r="A1374" t="s">
        <v>14082</v>
      </c>
      <c r="B1374">
        <v>1986</v>
      </c>
      <c r="C1374" t="s">
        <v>54</v>
      </c>
      <c r="D1374" t="s">
        <v>73</v>
      </c>
      <c r="E1374" t="s">
        <v>12710</v>
      </c>
      <c r="F1374">
        <v>1</v>
      </c>
    </row>
    <row r="1375" spans="1:6" x14ac:dyDescent="0.35">
      <c r="A1375" t="s">
        <v>14083</v>
      </c>
      <c r="B1375">
        <v>1986</v>
      </c>
      <c r="C1375" t="s">
        <v>54</v>
      </c>
      <c r="D1375" t="s">
        <v>73</v>
      </c>
      <c r="E1375" t="s">
        <v>12710</v>
      </c>
      <c r="F1375">
        <v>1</v>
      </c>
    </row>
    <row r="1376" spans="1:6" x14ac:dyDescent="0.35">
      <c r="A1376" t="s">
        <v>14084</v>
      </c>
      <c r="B1376">
        <v>1986</v>
      </c>
      <c r="C1376" t="s">
        <v>54</v>
      </c>
      <c r="D1376" t="s">
        <v>73</v>
      </c>
      <c r="E1376" t="s">
        <v>12710</v>
      </c>
      <c r="F1376">
        <v>1</v>
      </c>
    </row>
    <row r="1377" spans="1:6" x14ac:dyDescent="0.35">
      <c r="A1377" t="s">
        <v>14085</v>
      </c>
      <c r="B1377">
        <v>1986</v>
      </c>
      <c r="C1377" t="s">
        <v>54</v>
      </c>
      <c r="D1377" t="s">
        <v>73</v>
      </c>
      <c r="E1377" t="s">
        <v>12710</v>
      </c>
      <c r="F1377">
        <v>1</v>
      </c>
    </row>
    <row r="1378" spans="1:6" x14ac:dyDescent="0.35">
      <c r="A1378" t="s">
        <v>14086</v>
      </c>
      <c r="B1378">
        <v>1986</v>
      </c>
      <c r="C1378" t="s">
        <v>54</v>
      </c>
      <c r="D1378" t="s">
        <v>73</v>
      </c>
      <c r="E1378" t="s">
        <v>12710</v>
      </c>
      <c r="F1378">
        <v>1</v>
      </c>
    </row>
    <row r="1379" spans="1:6" x14ac:dyDescent="0.35">
      <c r="A1379" t="s">
        <v>14087</v>
      </c>
      <c r="B1379">
        <v>1986</v>
      </c>
      <c r="C1379" t="s">
        <v>56</v>
      </c>
      <c r="D1379" t="s">
        <v>73</v>
      </c>
      <c r="E1379" t="s">
        <v>12710</v>
      </c>
      <c r="F1379">
        <v>1</v>
      </c>
    </row>
    <row r="1380" spans="1:6" x14ac:dyDescent="0.35">
      <c r="A1380" t="s">
        <v>14088</v>
      </c>
      <c r="B1380">
        <v>1986</v>
      </c>
      <c r="C1380" t="s">
        <v>56</v>
      </c>
      <c r="D1380" t="s">
        <v>73</v>
      </c>
      <c r="E1380" t="s">
        <v>12710</v>
      </c>
      <c r="F1380">
        <v>1</v>
      </c>
    </row>
    <row r="1381" spans="1:6" x14ac:dyDescent="0.35">
      <c r="A1381" t="s">
        <v>14089</v>
      </c>
      <c r="B1381">
        <v>1986</v>
      </c>
      <c r="C1381" t="s">
        <v>56</v>
      </c>
      <c r="D1381" t="s">
        <v>73</v>
      </c>
      <c r="E1381" t="s">
        <v>12710</v>
      </c>
      <c r="F1381">
        <v>1</v>
      </c>
    </row>
    <row r="1382" spans="1:6" x14ac:dyDescent="0.35">
      <c r="A1382" t="s">
        <v>14090</v>
      </c>
      <c r="B1382">
        <v>1986</v>
      </c>
      <c r="C1382" t="s">
        <v>56</v>
      </c>
      <c r="D1382" t="s">
        <v>73</v>
      </c>
      <c r="E1382" t="s">
        <v>12710</v>
      </c>
      <c r="F1382">
        <v>1</v>
      </c>
    </row>
    <row r="1383" spans="1:6" x14ac:dyDescent="0.35">
      <c r="A1383" t="s">
        <v>14091</v>
      </c>
      <c r="B1383">
        <v>1986</v>
      </c>
      <c r="C1383" t="s">
        <v>56</v>
      </c>
      <c r="D1383" t="s">
        <v>73</v>
      </c>
      <c r="E1383" t="s">
        <v>12710</v>
      </c>
      <c r="F1383">
        <v>1</v>
      </c>
    </row>
    <row r="1384" spans="1:6" x14ac:dyDescent="0.35">
      <c r="A1384" t="s">
        <v>14092</v>
      </c>
      <c r="B1384">
        <v>1986</v>
      </c>
      <c r="C1384" t="s">
        <v>54</v>
      </c>
      <c r="D1384" t="s">
        <v>73</v>
      </c>
      <c r="E1384" t="s">
        <v>12710</v>
      </c>
      <c r="F1384">
        <v>1</v>
      </c>
    </row>
    <row r="1385" spans="1:6" x14ac:dyDescent="0.35">
      <c r="A1385" t="s">
        <v>14093</v>
      </c>
      <c r="B1385">
        <v>1986</v>
      </c>
      <c r="C1385" t="s">
        <v>54</v>
      </c>
      <c r="D1385" t="s">
        <v>73</v>
      </c>
      <c r="E1385" t="s">
        <v>12710</v>
      </c>
      <c r="F1385">
        <v>1</v>
      </c>
    </row>
    <row r="1386" spans="1:6" x14ac:dyDescent="0.35">
      <c r="A1386" t="s">
        <v>14094</v>
      </c>
      <c r="B1386">
        <v>1986</v>
      </c>
      <c r="C1386" t="s">
        <v>54</v>
      </c>
      <c r="D1386" t="s">
        <v>73</v>
      </c>
      <c r="E1386" t="s">
        <v>12710</v>
      </c>
      <c r="F1386">
        <v>1</v>
      </c>
    </row>
    <row r="1387" spans="1:6" x14ac:dyDescent="0.35">
      <c r="A1387" t="s">
        <v>14095</v>
      </c>
      <c r="B1387">
        <v>1986</v>
      </c>
      <c r="C1387" t="s">
        <v>54</v>
      </c>
      <c r="D1387" t="s">
        <v>73</v>
      </c>
      <c r="E1387" t="s">
        <v>12710</v>
      </c>
      <c r="F1387">
        <v>1</v>
      </c>
    </row>
    <row r="1388" spans="1:6" x14ac:dyDescent="0.35">
      <c r="A1388" t="s">
        <v>14096</v>
      </c>
      <c r="B1388">
        <v>1986</v>
      </c>
      <c r="C1388" t="s">
        <v>54</v>
      </c>
      <c r="D1388" t="s">
        <v>73</v>
      </c>
      <c r="E1388" t="s">
        <v>12710</v>
      </c>
      <c r="F1388">
        <v>1</v>
      </c>
    </row>
    <row r="1389" spans="1:6" x14ac:dyDescent="0.35">
      <c r="A1389" t="s">
        <v>14097</v>
      </c>
      <c r="B1389">
        <v>1986</v>
      </c>
      <c r="C1389" t="s">
        <v>56</v>
      </c>
      <c r="D1389" t="s">
        <v>73</v>
      </c>
      <c r="E1389" t="s">
        <v>12710</v>
      </c>
      <c r="F1389">
        <v>1</v>
      </c>
    </row>
    <row r="1390" spans="1:6" x14ac:dyDescent="0.35">
      <c r="A1390" t="s">
        <v>14098</v>
      </c>
      <c r="B1390">
        <v>1986</v>
      </c>
      <c r="C1390" t="s">
        <v>56</v>
      </c>
      <c r="D1390" t="s">
        <v>73</v>
      </c>
      <c r="E1390" t="s">
        <v>12710</v>
      </c>
      <c r="F1390">
        <v>1</v>
      </c>
    </row>
    <row r="1391" spans="1:6" x14ac:dyDescent="0.35">
      <c r="A1391" t="s">
        <v>14099</v>
      </c>
      <c r="B1391">
        <v>1986</v>
      </c>
      <c r="C1391" t="s">
        <v>55</v>
      </c>
      <c r="D1391" t="s">
        <v>73</v>
      </c>
      <c r="E1391" t="s">
        <v>12710</v>
      </c>
      <c r="F1391">
        <v>1</v>
      </c>
    </row>
    <row r="1392" spans="1:6" x14ac:dyDescent="0.35">
      <c r="A1392" t="s">
        <v>14100</v>
      </c>
      <c r="B1392">
        <v>1986</v>
      </c>
      <c r="C1392" t="s">
        <v>55</v>
      </c>
      <c r="D1392" t="s">
        <v>73</v>
      </c>
      <c r="E1392" t="s">
        <v>12710</v>
      </c>
      <c r="F1392">
        <v>1</v>
      </c>
    </row>
    <row r="1393" spans="1:6" x14ac:dyDescent="0.35">
      <c r="A1393" t="s">
        <v>14101</v>
      </c>
      <c r="B1393">
        <v>1986</v>
      </c>
      <c r="C1393" t="s">
        <v>55</v>
      </c>
      <c r="D1393" t="s">
        <v>73</v>
      </c>
      <c r="E1393" t="s">
        <v>12710</v>
      </c>
      <c r="F1393">
        <v>1</v>
      </c>
    </row>
    <row r="1394" spans="1:6" x14ac:dyDescent="0.35">
      <c r="A1394" t="s">
        <v>14102</v>
      </c>
      <c r="B1394">
        <v>1986</v>
      </c>
      <c r="C1394" t="s">
        <v>55</v>
      </c>
      <c r="D1394" t="s">
        <v>73</v>
      </c>
      <c r="E1394" t="s">
        <v>12710</v>
      </c>
      <c r="F1394">
        <v>1</v>
      </c>
    </row>
    <row r="1395" spans="1:6" x14ac:dyDescent="0.35">
      <c r="A1395" t="s">
        <v>14103</v>
      </c>
      <c r="B1395">
        <v>1986</v>
      </c>
      <c r="C1395" t="s">
        <v>55</v>
      </c>
      <c r="D1395" t="s">
        <v>73</v>
      </c>
      <c r="E1395" t="s">
        <v>12710</v>
      </c>
      <c r="F1395">
        <v>1</v>
      </c>
    </row>
    <row r="1396" spans="1:6" x14ac:dyDescent="0.35">
      <c r="A1396" t="s">
        <v>14104</v>
      </c>
      <c r="B1396">
        <v>1986</v>
      </c>
      <c r="C1396" t="s">
        <v>55</v>
      </c>
      <c r="D1396" t="s">
        <v>117</v>
      </c>
      <c r="E1396" t="s">
        <v>12710</v>
      </c>
      <c r="F1396">
        <v>0</v>
      </c>
    </row>
    <row r="1397" spans="1:6" x14ac:dyDescent="0.35">
      <c r="A1397" t="s">
        <v>14105</v>
      </c>
      <c r="B1397">
        <v>1986</v>
      </c>
      <c r="C1397" t="s">
        <v>55</v>
      </c>
      <c r="D1397" t="s">
        <v>73</v>
      </c>
      <c r="E1397" t="s">
        <v>12710</v>
      </c>
      <c r="F1397">
        <v>1</v>
      </c>
    </row>
    <row r="1398" spans="1:6" x14ac:dyDescent="0.35">
      <c r="A1398" t="s">
        <v>14106</v>
      </c>
      <c r="B1398">
        <v>1986</v>
      </c>
      <c r="C1398" t="s">
        <v>55</v>
      </c>
      <c r="D1398" t="s">
        <v>73</v>
      </c>
      <c r="E1398" t="s">
        <v>12710</v>
      </c>
      <c r="F1398">
        <v>1</v>
      </c>
    </row>
    <row r="1399" spans="1:6" x14ac:dyDescent="0.35">
      <c r="A1399" t="s">
        <v>14107</v>
      </c>
      <c r="B1399">
        <v>1986</v>
      </c>
      <c r="C1399" t="s">
        <v>56</v>
      </c>
      <c r="D1399" t="s">
        <v>73</v>
      </c>
      <c r="E1399" t="s">
        <v>12710</v>
      </c>
      <c r="F1399">
        <v>1</v>
      </c>
    </row>
    <row r="1400" spans="1:6" x14ac:dyDescent="0.35">
      <c r="A1400" t="s">
        <v>14108</v>
      </c>
      <c r="B1400">
        <v>1986</v>
      </c>
      <c r="C1400" t="s">
        <v>56</v>
      </c>
      <c r="D1400" t="s">
        <v>73</v>
      </c>
      <c r="E1400" t="s">
        <v>12710</v>
      </c>
      <c r="F1400">
        <v>1</v>
      </c>
    </row>
    <row r="1401" spans="1:6" x14ac:dyDescent="0.35">
      <c r="A1401" t="s">
        <v>14109</v>
      </c>
      <c r="B1401">
        <v>1986</v>
      </c>
      <c r="C1401" t="s">
        <v>54</v>
      </c>
      <c r="D1401" t="s">
        <v>73</v>
      </c>
      <c r="E1401" t="s">
        <v>12710</v>
      </c>
      <c r="F1401">
        <v>1</v>
      </c>
    </row>
    <row r="1402" spans="1:6" x14ac:dyDescent="0.35">
      <c r="A1402" t="s">
        <v>14110</v>
      </c>
      <c r="B1402">
        <v>1986</v>
      </c>
      <c r="C1402" t="s">
        <v>56</v>
      </c>
      <c r="D1402" t="s">
        <v>73</v>
      </c>
      <c r="E1402" t="s">
        <v>12710</v>
      </c>
      <c r="F1402">
        <v>1</v>
      </c>
    </row>
    <row r="1403" spans="1:6" x14ac:dyDescent="0.35">
      <c r="A1403" t="s">
        <v>14111</v>
      </c>
      <c r="B1403">
        <v>1986</v>
      </c>
      <c r="C1403" t="s">
        <v>54</v>
      </c>
      <c r="D1403" t="s">
        <v>73</v>
      </c>
      <c r="E1403" t="s">
        <v>12710</v>
      </c>
      <c r="F1403">
        <v>1</v>
      </c>
    </row>
    <row r="1404" spans="1:6" x14ac:dyDescent="0.35">
      <c r="A1404" t="s">
        <v>14112</v>
      </c>
      <c r="B1404">
        <v>1986</v>
      </c>
      <c r="C1404" t="s">
        <v>55</v>
      </c>
      <c r="D1404" t="s">
        <v>73</v>
      </c>
      <c r="E1404" t="s">
        <v>12710</v>
      </c>
      <c r="F1404">
        <v>1</v>
      </c>
    </row>
    <row r="1405" spans="1:6" x14ac:dyDescent="0.35">
      <c r="A1405" t="s">
        <v>14113</v>
      </c>
      <c r="B1405">
        <v>1986</v>
      </c>
      <c r="C1405" t="s">
        <v>55</v>
      </c>
      <c r="D1405" t="s">
        <v>73</v>
      </c>
      <c r="E1405" t="s">
        <v>12710</v>
      </c>
      <c r="F1405">
        <v>1</v>
      </c>
    </row>
    <row r="1406" spans="1:6" x14ac:dyDescent="0.35">
      <c r="A1406" t="s">
        <v>14114</v>
      </c>
      <c r="B1406">
        <v>1986</v>
      </c>
      <c r="C1406" t="s">
        <v>54</v>
      </c>
      <c r="D1406" t="s">
        <v>73</v>
      </c>
      <c r="E1406" t="s">
        <v>12710</v>
      </c>
      <c r="F1406">
        <v>1</v>
      </c>
    </row>
    <row r="1407" spans="1:6" x14ac:dyDescent="0.35">
      <c r="A1407" t="s">
        <v>14115</v>
      </c>
      <c r="B1407">
        <v>1986</v>
      </c>
      <c r="C1407" t="s">
        <v>54</v>
      </c>
      <c r="D1407" t="s">
        <v>73</v>
      </c>
      <c r="E1407" t="s">
        <v>12710</v>
      </c>
      <c r="F1407">
        <v>1</v>
      </c>
    </row>
    <row r="1408" spans="1:6" x14ac:dyDescent="0.35">
      <c r="A1408" t="s">
        <v>14116</v>
      </c>
      <c r="B1408">
        <v>1986</v>
      </c>
      <c r="C1408" t="s">
        <v>54</v>
      </c>
      <c r="D1408" t="s">
        <v>73</v>
      </c>
      <c r="E1408" t="s">
        <v>12710</v>
      </c>
      <c r="F1408">
        <v>1</v>
      </c>
    </row>
    <row r="1409" spans="1:6" x14ac:dyDescent="0.35">
      <c r="A1409" t="s">
        <v>14117</v>
      </c>
      <c r="B1409">
        <v>1986</v>
      </c>
      <c r="C1409" t="s">
        <v>56</v>
      </c>
      <c r="D1409" t="s">
        <v>73</v>
      </c>
      <c r="E1409" t="s">
        <v>12710</v>
      </c>
      <c r="F1409">
        <v>1</v>
      </c>
    </row>
    <row r="1410" spans="1:6" x14ac:dyDescent="0.35">
      <c r="A1410" t="s">
        <v>14118</v>
      </c>
      <c r="B1410">
        <v>1986</v>
      </c>
      <c r="C1410" t="s">
        <v>54</v>
      </c>
      <c r="D1410" t="s">
        <v>73</v>
      </c>
      <c r="E1410" t="s">
        <v>12710</v>
      </c>
      <c r="F1410">
        <v>1</v>
      </c>
    </row>
    <row r="1411" spans="1:6" x14ac:dyDescent="0.35">
      <c r="A1411" t="s">
        <v>14119</v>
      </c>
      <c r="B1411">
        <v>1987</v>
      </c>
      <c r="C1411" t="s">
        <v>54</v>
      </c>
      <c r="D1411" t="s">
        <v>73</v>
      </c>
      <c r="E1411" t="s">
        <v>12710</v>
      </c>
      <c r="F1411">
        <v>1</v>
      </c>
    </row>
    <row r="1412" spans="1:6" x14ac:dyDescent="0.35">
      <c r="A1412" t="s">
        <v>14120</v>
      </c>
      <c r="B1412">
        <v>1987</v>
      </c>
      <c r="C1412" t="s">
        <v>54</v>
      </c>
      <c r="D1412" t="s">
        <v>73</v>
      </c>
      <c r="E1412" t="s">
        <v>12710</v>
      </c>
      <c r="F1412">
        <v>1</v>
      </c>
    </row>
    <row r="1413" spans="1:6" x14ac:dyDescent="0.35">
      <c r="A1413" t="s">
        <v>14121</v>
      </c>
      <c r="B1413">
        <v>1987</v>
      </c>
      <c r="C1413" t="s">
        <v>55</v>
      </c>
      <c r="D1413" t="s">
        <v>73</v>
      </c>
      <c r="E1413" t="s">
        <v>12710</v>
      </c>
      <c r="F1413">
        <v>1</v>
      </c>
    </row>
    <row r="1414" spans="1:6" x14ac:dyDescent="0.35">
      <c r="A1414" t="s">
        <v>14122</v>
      </c>
      <c r="B1414">
        <v>1987</v>
      </c>
      <c r="C1414" t="s">
        <v>54</v>
      </c>
      <c r="D1414" t="s">
        <v>73</v>
      </c>
      <c r="E1414" t="s">
        <v>12710</v>
      </c>
      <c r="F1414">
        <v>1</v>
      </c>
    </row>
    <row r="1415" spans="1:6" x14ac:dyDescent="0.35">
      <c r="A1415" t="s">
        <v>14123</v>
      </c>
      <c r="B1415">
        <v>1987</v>
      </c>
      <c r="C1415" t="s">
        <v>54</v>
      </c>
      <c r="D1415" t="s">
        <v>73</v>
      </c>
      <c r="E1415" t="s">
        <v>12710</v>
      </c>
      <c r="F1415">
        <v>1</v>
      </c>
    </row>
    <row r="1416" spans="1:6" x14ac:dyDescent="0.35">
      <c r="A1416" t="s">
        <v>14124</v>
      </c>
      <c r="B1416">
        <v>1987</v>
      </c>
      <c r="C1416" t="s">
        <v>54</v>
      </c>
      <c r="D1416" t="s">
        <v>73</v>
      </c>
      <c r="E1416" t="s">
        <v>12710</v>
      </c>
      <c r="F1416">
        <v>1</v>
      </c>
    </row>
    <row r="1417" spans="1:6" x14ac:dyDescent="0.35">
      <c r="A1417" t="s">
        <v>14125</v>
      </c>
      <c r="B1417">
        <v>1987</v>
      </c>
      <c r="C1417" t="s">
        <v>56</v>
      </c>
      <c r="D1417" t="s">
        <v>73</v>
      </c>
      <c r="E1417" t="s">
        <v>12710</v>
      </c>
      <c r="F1417">
        <v>1</v>
      </c>
    </row>
    <row r="1418" spans="1:6" x14ac:dyDescent="0.35">
      <c r="A1418" t="s">
        <v>14126</v>
      </c>
      <c r="B1418">
        <v>1987</v>
      </c>
      <c r="C1418" t="s">
        <v>56</v>
      </c>
      <c r="D1418" t="s">
        <v>73</v>
      </c>
      <c r="E1418" t="s">
        <v>12710</v>
      </c>
      <c r="F1418">
        <v>1</v>
      </c>
    </row>
    <row r="1419" spans="1:6" x14ac:dyDescent="0.35">
      <c r="A1419" t="s">
        <v>14127</v>
      </c>
      <c r="B1419">
        <v>1987</v>
      </c>
      <c r="C1419" t="s">
        <v>56</v>
      </c>
      <c r="D1419" t="s">
        <v>73</v>
      </c>
      <c r="E1419" t="s">
        <v>12710</v>
      </c>
      <c r="F1419">
        <v>1</v>
      </c>
    </row>
    <row r="1420" spans="1:6" x14ac:dyDescent="0.35">
      <c r="A1420" t="s">
        <v>14128</v>
      </c>
      <c r="B1420">
        <v>1987</v>
      </c>
      <c r="C1420" t="s">
        <v>54</v>
      </c>
      <c r="D1420" t="s">
        <v>73</v>
      </c>
      <c r="E1420" t="s">
        <v>12710</v>
      </c>
      <c r="F1420">
        <v>1</v>
      </c>
    </row>
    <row r="1421" spans="1:6" x14ac:dyDescent="0.35">
      <c r="A1421" t="s">
        <v>14129</v>
      </c>
      <c r="B1421">
        <v>1987</v>
      </c>
      <c r="C1421" t="s">
        <v>54</v>
      </c>
      <c r="D1421" t="s">
        <v>117</v>
      </c>
      <c r="E1421" t="s">
        <v>12710</v>
      </c>
      <c r="F1421">
        <v>0</v>
      </c>
    </row>
    <row r="1422" spans="1:6" x14ac:dyDescent="0.35">
      <c r="A1422" t="s">
        <v>14130</v>
      </c>
      <c r="B1422">
        <v>1987</v>
      </c>
      <c r="C1422" t="s">
        <v>54</v>
      </c>
      <c r="D1422" t="s">
        <v>73</v>
      </c>
      <c r="E1422" t="s">
        <v>12710</v>
      </c>
      <c r="F1422">
        <v>1</v>
      </c>
    </row>
    <row r="1423" spans="1:6" x14ac:dyDescent="0.35">
      <c r="A1423" t="s">
        <v>14131</v>
      </c>
      <c r="B1423">
        <v>1987</v>
      </c>
      <c r="C1423" t="s">
        <v>55</v>
      </c>
      <c r="D1423" t="s">
        <v>73</v>
      </c>
      <c r="E1423" t="s">
        <v>12710</v>
      </c>
      <c r="F1423">
        <v>1</v>
      </c>
    </row>
    <row r="1424" spans="1:6" x14ac:dyDescent="0.35">
      <c r="A1424" t="s">
        <v>14132</v>
      </c>
      <c r="B1424">
        <v>1987</v>
      </c>
      <c r="C1424" t="s">
        <v>54</v>
      </c>
      <c r="D1424" t="s">
        <v>73</v>
      </c>
      <c r="E1424" t="s">
        <v>12710</v>
      </c>
      <c r="F1424">
        <v>1</v>
      </c>
    </row>
    <row r="1425" spans="1:6" x14ac:dyDescent="0.35">
      <c r="A1425" t="s">
        <v>14133</v>
      </c>
      <c r="B1425">
        <v>1987</v>
      </c>
      <c r="C1425" t="s">
        <v>54</v>
      </c>
      <c r="D1425" t="s">
        <v>73</v>
      </c>
      <c r="E1425" t="s">
        <v>12710</v>
      </c>
      <c r="F1425">
        <v>1</v>
      </c>
    </row>
    <row r="1426" spans="1:6" x14ac:dyDescent="0.35">
      <c r="A1426" t="s">
        <v>14134</v>
      </c>
      <c r="B1426">
        <v>1987</v>
      </c>
      <c r="C1426" t="s">
        <v>54</v>
      </c>
      <c r="D1426" t="s">
        <v>73</v>
      </c>
      <c r="E1426" t="s">
        <v>12710</v>
      </c>
      <c r="F1426">
        <v>1</v>
      </c>
    </row>
    <row r="1427" spans="1:6" x14ac:dyDescent="0.35">
      <c r="A1427" t="s">
        <v>14135</v>
      </c>
      <c r="B1427">
        <v>1987</v>
      </c>
      <c r="C1427" t="s">
        <v>54</v>
      </c>
      <c r="D1427" t="s">
        <v>73</v>
      </c>
      <c r="E1427" t="s">
        <v>12710</v>
      </c>
      <c r="F1427">
        <v>1</v>
      </c>
    </row>
    <row r="1428" spans="1:6" x14ac:dyDescent="0.35">
      <c r="A1428" t="s">
        <v>14136</v>
      </c>
      <c r="B1428">
        <v>1987</v>
      </c>
      <c r="C1428" t="s">
        <v>54</v>
      </c>
      <c r="D1428" t="s">
        <v>73</v>
      </c>
      <c r="E1428" t="s">
        <v>12710</v>
      </c>
      <c r="F1428">
        <v>1</v>
      </c>
    </row>
    <row r="1429" spans="1:6" x14ac:dyDescent="0.35">
      <c r="A1429" t="s">
        <v>14137</v>
      </c>
      <c r="B1429">
        <v>1987</v>
      </c>
      <c r="C1429" t="s">
        <v>55</v>
      </c>
      <c r="D1429" t="s">
        <v>73</v>
      </c>
      <c r="E1429" t="s">
        <v>12710</v>
      </c>
      <c r="F1429">
        <v>1</v>
      </c>
    </row>
    <row r="1430" spans="1:6" x14ac:dyDescent="0.35">
      <c r="A1430" t="s">
        <v>14138</v>
      </c>
      <c r="B1430">
        <v>1987</v>
      </c>
      <c r="C1430" t="s">
        <v>54</v>
      </c>
      <c r="D1430" t="s">
        <v>73</v>
      </c>
      <c r="E1430" t="s">
        <v>12710</v>
      </c>
      <c r="F1430">
        <v>1</v>
      </c>
    </row>
    <row r="1431" spans="1:6" x14ac:dyDescent="0.35">
      <c r="A1431" t="s">
        <v>14139</v>
      </c>
      <c r="B1431">
        <v>1987</v>
      </c>
      <c r="C1431" t="s">
        <v>54</v>
      </c>
      <c r="D1431" t="s">
        <v>73</v>
      </c>
      <c r="E1431" t="s">
        <v>12710</v>
      </c>
      <c r="F1431">
        <v>1</v>
      </c>
    </row>
    <row r="1432" spans="1:6" x14ac:dyDescent="0.35">
      <c r="A1432" t="s">
        <v>14140</v>
      </c>
      <c r="B1432">
        <v>1987</v>
      </c>
      <c r="C1432" t="s">
        <v>54</v>
      </c>
      <c r="D1432" t="s">
        <v>73</v>
      </c>
      <c r="E1432" t="s">
        <v>12710</v>
      </c>
      <c r="F1432">
        <v>1</v>
      </c>
    </row>
    <row r="1433" spans="1:6" x14ac:dyDescent="0.35">
      <c r="A1433" t="s">
        <v>14141</v>
      </c>
      <c r="B1433">
        <v>1987</v>
      </c>
      <c r="C1433" t="s">
        <v>54</v>
      </c>
      <c r="D1433" t="s">
        <v>73</v>
      </c>
      <c r="E1433" t="s">
        <v>12710</v>
      </c>
      <c r="F1433">
        <v>1</v>
      </c>
    </row>
    <row r="1434" spans="1:6" x14ac:dyDescent="0.35">
      <c r="A1434" t="s">
        <v>14142</v>
      </c>
      <c r="B1434">
        <v>1987</v>
      </c>
      <c r="C1434" t="s">
        <v>54</v>
      </c>
      <c r="D1434" t="s">
        <v>73</v>
      </c>
      <c r="E1434" t="s">
        <v>12710</v>
      </c>
      <c r="F1434">
        <v>1</v>
      </c>
    </row>
    <row r="1435" spans="1:6" x14ac:dyDescent="0.35">
      <c r="A1435" t="s">
        <v>14143</v>
      </c>
      <c r="B1435">
        <v>1987</v>
      </c>
      <c r="C1435" t="s">
        <v>54</v>
      </c>
      <c r="D1435" t="s">
        <v>73</v>
      </c>
      <c r="E1435" t="s">
        <v>12710</v>
      </c>
      <c r="F1435">
        <v>1</v>
      </c>
    </row>
    <row r="1436" spans="1:6" x14ac:dyDescent="0.35">
      <c r="A1436" t="s">
        <v>14144</v>
      </c>
      <c r="B1436">
        <v>1987</v>
      </c>
      <c r="C1436" t="s">
        <v>54</v>
      </c>
      <c r="D1436" t="s">
        <v>73</v>
      </c>
      <c r="E1436" t="s">
        <v>12710</v>
      </c>
      <c r="F1436">
        <v>1</v>
      </c>
    </row>
    <row r="1437" spans="1:6" x14ac:dyDescent="0.35">
      <c r="A1437" t="s">
        <v>14145</v>
      </c>
      <c r="B1437">
        <v>1987</v>
      </c>
      <c r="C1437" t="s">
        <v>54</v>
      </c>
      <c r="D1437" t="s">
        <v>73</v>
      </c>
      <c r="E1437" t="s">
        <v>12710</v>
      </c>
      <c r="F1437">
        <v>1</v>
      </c>
    </row>
    <row r="1438" spans="1:6" x14ac:dyDescent="0.35">
      <c r="A1438" t="s">
        <v>14146</v>
      </c>
      <c r="B1438">
        <v>1987</v>
      </c>
      <c r="C1438" t="s">
        <v>56</v>
      </c>
      <c r="D1438" t="s">
        <v>73</v>
      </c>
      <c r="E1438" t="s">
        <v>12710</v>
      </c>
      <c r="F1438">
        <v>1</v>
      </c>
    </row>
    <row r="1439" spans="1:6" x14ac:dyDescent="0.35">
      <c r="A1439" t="s">
        <v>14147</v>
      </c>
      <c r="B1439">
        <v>1987</v>
      </c>
      <c r="C1439" t="s">
        <v>56</v>
      </c>
      <c r="D1439" t="s">
        <v>117</v>
      </c>
      <c r="E1439" t="s">
        <v>12710</v>
      </c>
      <c r="F1439">
        <v>1</v>
      </c>
    </row>
    <row r="1440" spans="1:6" x14ac:dyDescent="0.35">
      <c r="A1440" t="s">
        <v>14148</v>
      </c>
      <c r="B1440">
        <v>1987</v>
      </c>
      <c r="C1440" t="s">
        <v>56</v>
      </c>
      <c r="D1440" t="s">
        <v>73</v>
      </c>
      <c r="E1440" t="s">
        <v>12710</v>
      </c>
      <c r="F1440">
        <v>1</v>
      </c>
    </row>
    <row r="1441" spans="1:6" x14ac:dyDescent="0.35">
      <c r="A1441" t="s">
        <v>14149</v>
      </c>
      <c r="B1441">
        <v>1987</v>
      </c>
      <c r="C1441" t="s">
        <v>54</v>
      </c>
      <c r="D1441" t="s">
        <v>73</v>
      </c>
      <c r="E1441" t="s">
        <v>12710</v>
      </c>
      <c r="F1441">
        <v>1</v>
      </c>
    </row>
    <row r="1442" spans="1:6" x14ac:dyDescent="0.35">
      <c r="A1442" t="s">
        <v>14150</v>
      </c>
      <c r="B1442">
        <v>1987</v>
      </c>
      <c r="C1442" t="s">
        <v>54</v>
      </c>
      <c r="D1442" t="s">
        <v>73</v>
      </c>
      <c r="E1442" t="s">
        <v>12710</v>
      </c>
      <c r="F1442">
        <v>1</v>
      </c>
    </row>
    <row r="1443" spans="1:6" x14ac:dyDescent="0.35">
      <c r="A1443" t="s">
        <v>14151</v>
      </c>
      <c r="B1443">
        <v>1987</v>
      </c>
      <c r="C1443" t="s">
        <v>54</v>
      </c>
      <c r="D1443" t="s">
        <v>73</v>
      </c>
      <c r="E1443" t="s">
        <v>12710</v>
      </c>
      <c r="F1443">
        <v>1</v>
      </c>
    </row>
    <row r="1444" spans="1:6" x14ac:dyDescent="0.35">
      <c r="A1444" t="s">
        <v>14152</v>
      </c>
      <c r="B1444">
        <v>1987</v>
      </c>
      <c r="C1444" t="s">
        <v>54</v>
      </c>
      <c r="D1444" t="s">
        <v>73</v>
      </c>
      <c r="E1444" t="s">
        <v>12710</v>
      </c>
      <c r="F1444">
        <v>1</v>
      </c>
    </row>
    <row r="1445" spans="1:6" x14ac:dyDescent="0.35">
      <c r="A1445" t="s">
        <v>14153</v>
      </c>
      <c r="B1445">
        <v>1987</v>
      </c>
      <c r="C1445" t="s">
        <v>54</v>
      </c>
      <c r="D1445" t="s">
        <v>73</v>
      </c>
      <c r="E1445" t="s">
        <v>12710</v>
      </c>
      <c r="F1445">
        <v>1</v>
      </c>
    </row>
    <row r="1446" spans="1:6" x14ac:dyDescent="0.35">
      <c r="A1446" t="s">
        <v>14154</v>
      </c>
      <c r="B1446">
        <v>1987</v>
      </c>
      <c r="C1446" t="s">
        <v>54</v>
      </c>
      <c r="D1446" t="s">
        <v>73</v>
      </c>
      <c r="E1446" t="s">
        <v>12710</v>
      </c>
      <c r="F1446">
        <v>1</v>
      </c>
    </row>
    <row r="1447" spans="1:6" x14ac:dyDescent="0.35">
      <c r="A1447" t="s">
        <v>14155</v>
      </c>
      <c r="B1447">
        <v>1987</v>
      </c>
      <c r="C1447" t="s">
        <v>54</v>
      </c>
      <c r="D1447" t="s">
        <v>73</v>
      </c>
      <c r="E1447" t="s">
        <v>12710</v>
      </c>
      <c r="F1447">
        <v>1</v>
      </c>
    </row>
    <row r="1448" spans="1:6" x14ac:dyDescent="0.35">
      <c r="A1448" t="s">
        <v>14156</v>
      </c>
      <c r="B1448">
        <v>1987</v>
      </c>
      <c r="C1448" t="s">
        <v>54</v>
      </c>
      <c r="D1448" t="s">
        <v>73</v>
      </c>
      <c r="E1448" t="s">
        <v>12710</v>
      </c>
      <c r="F1448">
        <v>1</v>
      </c>
    </row>
    <row r="1449" spans="1:6" x14ac:dyDescent="0.35">
      <c r="A1449" t="s">
        <v>14157</v>
      </c>
      <c r="B1449">
        <v>1987</v>
      </c>
      <c r="C1449" t="s">
        <v>54</v>
      </c>
      <c r="D1449" t="s">
        <v>73</v>
      </c>
      <c r="E1449" t="s">
        <v>12710</v>
      </c>
      <c r="F1449">
        <v>1</v>
      </c>
    </row>
    <row r="1450" spans="1:6" x14ac:dyDescent="0.35">
      <c r="A1450" t="s">
        <v>14158</v>
      </c>
      <c r="B1450">
        <v>1987</v>
      </c>
      <c r="C1450" t="s">
        <v>54</v>
      </c>
      <c r="D1450" t="s">
        <v>73</v>
      </c>
      <c r="E1450" t="s">
        <v>12710</v>
      </c>
      <c r="F1450">
        <v>1</v>
      </c>
    </row>
    <row r="1451" spans="1:6" x14ac:dyDescent="0.35">
      <c r="A1451" t="s">
        <v>14159</v>
      </c>
      <c r="B1451">
        <v>1988</v>
      </c>
      <c r="C1451" t="s">
        <v>54</v>
      </c>
      <c r="D1451" t="s">
        <v>73</v>
      </c>
      <c r="E1451" t="s">
        <v>12710</v>
      </c>
      <c r="F1451">
        <v>1</v>
      </c>
    </row>
    <row r="1452" spans="1:6" x14ac:dyDescent="0.35">
      <c r="A1452" t="s">
        <v>14160</v>
      </c>
      <c r="B1452">
        <v>1988</v>
      </c>
      <c r="C1452" t="s">
        <v>54</v>
      </c>
      <c r="D1452" t="s">
        <v>73</v>
      </c>
      <c r="E1452" t="s">
        <v>12710</v>
      </c>
      <c r="F1452">
        <v>1</v>
      </c>
    </row>
    <row r="1453" spans="1:6" x14ac:dyDescent="0.35">
      <c r="A1453" t="s">
        <v>14161</v>
      </c>
      <c r="B1453">
        <v>1988</v>
      </c>
      <c r="C1453" t="s">
        <v>54</v>
      </c>
      <c r="D1453" t="s">
        <v>73</v>
      </c>
      <c r="E1453" t="s">
        <v>12710</v>
      </c>
      <c r="F1453">
        <v>1</v>
      </c>
    </row>
    <row r="1454" spans="1:6" x14ac:dyDescent="0.35">
      <c r="A1454" t="s">
        <v>14162</v>
      </c>
      <c r="B1454">
        <v>1988</v>
      </c>
      <c r="C1454" t="s">
        <v>54</v>
      </c>
      <c r="D1454" t="s">
        <v>73</v>
      </c>
      <c r="E1454" t="s">
        <v>12710</v>
      </c>
      <c r="F1454">
        <v>1</v>
      </c>
    </row>
    <row r="1455" spans="1:6" x14ac:dyDescent="0.35">
      <c r="A1455" t="s">
        <v>14163</v>
      </c>
      <c r="B1455">
        <v>1988</v>
      </c>
      <c r="C1455" t="s">
        <v>56</v>
      </c>
      <c r="D1455" t="s">
        <v>73</v>
      </c>
      <c r="E1455" t="s">
        <v>12710</v>
      </c>
      <c r="F1455">
        <v>1</v>
      </c>
    </row>
    <row r="1456" spans="1:6" x14ac:dyDescent="0.35">
      <c r="A1456" t="s">
        <v>14164</v>
      </c>
      <c r="B1456">
        <v>1988</v>
      </c>
      <c r="C1456" t="s">
        <v>54</v>
      </c>
      <c r="D1456" t="s">
        <v>73</v>
      </c>
      <c r="E1456" t="s">
        <v>12710</v>
      </c>
      <c r="F1456">
        <v>1</v>
      </c>
    </row>
    <row r="1457" spans="1:6" x14ac:dyDescent="0.35">
      <c r="A1457" t="s">
        <v>14165</v>
      </c>
      <c r="B1457">
        <v>1988</v>
      </c>
      <c r="C1457" t="s">
        <v>55</v>
      </c>
      <c r="D1457" t="s">
        <v>73</v>
      </c>
      <c r="E1457" t="s">
        <v>12710</v>
      </c>
      <c r="F1457">
        <v>1</v>
      </c>
    </row>
    <row r="1458" spans="1:6" x14ac:dyDescent="0.35">
      <c r="A1458" t="s">
        <v>14166</v>
      </c>
      <c r="B1458">
        <v>1988</v>
      </c>
      <c r="C1458" t="s">
        <v>55</v>
      </c>
      <c r="D1458" t="s">
        <v>73</v>
      </c>
      <c r="E1458" t="s">
        <v>12710</v>
      </c>
      <c r="F1458">
        <v>1</v>
      </c>
    </row>
    <row r="1459" spans="1:6" x14ac:dyDescent="0.35">
      <c r="A1459" t="s">
        <v>14167</v>
      </c>
      <c r="B1459">
        <v>1988</v>
      </c>
      <c r="C1459" t="s">
        <v>54</v>
      </c>
      <c r="D1459" t="s">
        <v>73</v>
      </c>
      <c r="E1459" t="s">
        <v>12710</v>
      </c>
      <c r="F1459">
        <v>1</v>
      </c>
    </row>
    <row r="1460" spans="1:6" x14ac:dyDescent="0.35">
      <c r="A1460" t="s">
        <v>14168</v>
      </c>
      <c r="B1460">
        <v>1988</v>
      </c>
      <c r="C1460" t="s">
        <v>56</v>
      </c>
      <c r="D1460" t="s">
        <v>73</v>
      </c>
      <c r="E1460" t="s">
        <v>12710</v>
      </c>
      <c r="F1460">
        <v>1</v>
      </c>
    </row>
    <row r="1461" spans="1:6" x14ac:dyDescent="0.35">
      <c r="A1461" t="s">
        <v>14169</v>
      </c>
      <c r="B1461">
        <v>1988</v>
      </c>
      <c r="C1461" t="s">
        <v>56</v>
      </c>
      <c r="D1461" t="s">
        <v>73</v>
      </c>
      <c r="E1461" t="s">
        <v>12710</v>
      </c>
      <c r="F1461">
        <v>1</v>
      </c>
    </row>
    <row r="1462" spans="1:6" x14ac:dyDescent="0.35">
      <c r="A1462" t="s">
        <v>14170</v>
      </c>
      <c r="B1462">
        <v>1988</v>
      </c>
      <c r="C1462" t="s">
        <v>56</v>
      </c>
      <c r="D1462" t="s">
        <v>117</v>
      </c>
      <c r="E1462" t="s">
        <v>12710</v>
      </c>
      <c r="F1462">
        <v>1</v>
      </c>
    </row>
    <row r="1463" spans="1:6" x14ac:dyDescent="0.35">
      <c r="A1463" t="s">
        <v>14171</v>
      </c>
      <c r="B1463">
        <v>1988</v>
      </c>
      <c r="C1463" t="s">
        <v>56</v>
      </c>
      <c r="D1463" t="s">
        <v>73</v>
      </c>
      <c r="E1463" t="s">
        <v>12710</v>
      </c>
      <c r="F1463">
        <v>1</v>
      </c>
    </row>
    <row r="1464" spans="1:6" x14ac:dyDescent="0.35">
      <c r="A1464" t="s">
        <v>14172</v>
      </c>
      <c r="B1464">
        <v>1988</v>
      </c>
      <c r="C1464" t="s">
        <v>56</v>
      </c>
      <c r="D1464" t="s">
        <v>73</v>
      </c>
      <c r="E1464" t="s">
        <v>12710</v>
      </c>
      <c r="F1464">
        <v>1</v>
      </c>
    </row>
    <row r="1465" spans="1:6" x14ac:dyDescent="0.35">
      <c r="A1465" t="s">
        <v>14173</v>
      </c>
      <c r="B1465">
        <v>1988</v>
      </c>
      <c r="C1465" t="s">
        <v>56</v>
      </c>
      <c r="D1465" t="s">
        <v>73</v>
      </c>
      <c r="E1465" t="s">
        <v>12710</v>
      </c>
      <c r="F1465">
        <v>1</v>
      </c>
    </row>
    <row r="1466" spans="1:6" x14ac:dyDescent="0.35">
      <c r="A1466" t="s">
        <v>14174</v>
      </c>
      <c r="B1466">
        <v>1988</v>
      </c>
      <c r="C1466" t="s">
        <v>56</v>
      </c>
      <c r="D1466" t="s">
        <v>73</v>
      </c>
      <c r="E1466" t="s">
        <v>12710</v>
      </c>
      <c r="F1466">
        <v>1</v>
      </c>
    </row>
    <row r="1467" spans="1:6" x14ac:dyDescent="0.35">
      <c r="A1467" t="s">
        <v>14175</v>
      </c>
      <c r="B1467">
        <v>1988</v>
      </c>
      <c r="C1467" t="s">
        <v>56</v>
      </c>
      <c r="D1467" t="s">
        <v>73</v>
      </c>
      <c r="E1467" t="s">
        <v>12710</v>
      </c>
      <c r="F1467">
        <v>1</v>
      </c>
    </row>
    <row r="1468" spans="1:6" x14ac:dyDescent="0.35">
      <c r="A1468" t="s">
        <v>14176</v>
      </c>
      <c r="B1468">
        <v>1988</v>
      </c>
      <c r="C1468" t="s">
        <v>56</v>
      </c>
      <c r="D1468" t="s">
        <v>73</v>
      </c>
      <c r="E1468" t="s">
        <v>12710</v>
      </c>
      <c r="F1468">
        <v>1</v>
      </c>
    </row>
    <row r="1469" spans="1:6" x14ac:dyDescent="0.35">
      <c r="A1469" t="s">
        <v>14177</v>
      </c>
      <c r="B1469">
        <v>1988</v>
      </c>
      <c r="C1469" t="s">
        <v>56</v>
      </c>
      <c r="D1469" t="s">
        <v>73</v>
      </c>
      <c r="E1469" t="s">
        <v>12710</v>
      </c>
      <c r="F1469">
        <v>1</v>
      </c>
    </row>
    <row r="1470" spans="1:6" x14ac:dyDescent="0.35">
      <c r="A1470" t="s">
        <v>14178</v>
      </c>
      <c r="B1470">
        <v>1988</v>
      </c>
      <c r="C1470" t="s">
        <v>56</v>
      </c>
      <c r="D1470" t="s">
        <v>73</v>
      </c>
      <c r="E1470" t="s">
        <v>12710</v>
      </c>
      <c r="F1470">
        <v>1</v>
      </c>
    </row>
    <row r="1471" spans="1:6" x14ac:dyDescent="0.35">
      <c r="A1471" t="s">
        <v>14179</v>
      </c>
      <c r="B1471">
        <v>1988</v>
      </c>
      <c r="C1471" t="s">
        <v>56</v>
      </c>
      <c r="D1471" t="s">
        <v>73</v>
      </c>
      <c r="E1471" t="s">
        <v>12710</v>
      </c>
      <c r="F1471">
        <v>1</v>
      </c>
    </row>
    <row r="1472" spans="1:6" x14ac:dyDescent="0.35">
      <c r="A1472" t="s">
        <v>14180</v>
      </c>
      <c r="B1472">
        <v>1988</v>
      </c>
      <c r="C1472" t="s">
        <v>56</v>
      </c>
      <c r="D1472" t="s">
        <v>73</v>
      </c>
      <c r="E1472" t="s">
        <v>12710</v>
      </c>
      <c r="F1472">
        <v>1</v>
      </c>
    </row>
    <row r="1473" spans="1:6" x14ac:dyDescent="0.35">
      <c r="A1473" t="s">
        <v>14181</v>
      </c>
      <c r="B1473">
        <v>1988</v>
      </c>
      <c r="C1473" t="s">
        <v>54</v>
      </c>
      <c r="D1473" t="s">
        <v>73</v>
      </c>
      <c r="E1473" t="s">
        <v>12710</v>
      </c>
      <c r="F1473">
        <v>1</v>
      </c>
    </row>
    <row r="1474" spans="1:6" x14ac:dyDescent="0.35">
      <c r="A1474" t="s">
        <v>14182</v>
      </c>
      <c r="B1474">
        <v>1988</v>
      </c>
      <c r="C1474" t="s">
        <v>54</v>
      </c>
      <c r="D1474" t="s">
        <v>73</v>
      </c>
      <c r="E1474" t="s">
        <v>12710</v>
      </c>
      <c r="F1474">
        <v>1</v>
      </c>
    </row>
    <row r="1475" spans="1:6" x14ac:dyDescent="0.35">
      <c r="A1475" t="s">
        <v>14183</v>
      </c>
      <c r="B1475">
        <v>1988</v>
      </c>
      <c r="C1475" t="s">
        <v>56</v>
      </c>
      <c r="D1475" t="s">
        <v>73</v>
      </c>
      <c r="E1475" t="s">
        <v>12710</v>
      </c>
      <c r="F1475">
        <v>1</v>
      </c>
    </row>
    <row r="1476" spans="1:6" x14ac:dyDescent="0.35">
      <c r="A1476" t="s">
        <v>14184</v>
      </c>
      <c r="B1476">
        <v>1988</v>
      </c>
      <c r="C1476" t="s">
        <v>56</v>
      </c>
      <c r="D1476" t="s">
        <v>73</v>
      </c>
      <c r="E1476" t="s">
        <v>12710</v>
      </c>
      <c r="F1476">
        <v>1</v>
      </c>
    </row>
    <row r="1477" spans="1:6" x14ac:dyDescent="0.35">
      <c r="A1477" t="s">
        <v>14185</v>
      </c>
      <c r="B1477">
        <v>1988</v>
      </c>
      <c r="C1477" t="s">
        <v>56</v>
      </c>
      <c r="D1477" t="s">
        <v>73</v>
      </c>
      <c r="E1477" t="s">
        <v>12710</v>
      </c>
      <c r="F1477">
        <v>1</v>
      </c>
    </row>
    <row r="1478" spans="1:6" x14ac:dyDescent="0.35">
      <c r="A1478" t="s">
        <v>14186</v>
      </c>
      <c r="B1478">
        <v>1988</v>
      </c>
      <c r="C1478" t="s">
        <v>56</v>
      </c>
      <c r="D1478" t="s">
        <v>73</v>
      </c>
      <c r="E1478" t="s">
        <v>12710</v>
      </c>
      <c r="F1478">
        <v>1</v>
      </c>
    </row>
    <row r="1479" spans="1:6" x14ac:dyDescent="0.35">
      <c r="A1479" t="s">
        <v>14187</v>
      </c>
      <c r="B1479">
        <v>1988</v>
      </c>
      <c r="C1479" t="s">
        <v>56</v>
      </c>
      <c r="D1479" t="s">
        <v>73</v>
      </c>
      <c r="E1479" t="s">
        <v>12710</v>
      </c>
      <c r="F1479">
        <v>1</v>
      </c>
    </row>
    <row r="1480" spans="1:6" x14ac:dyDescent="0.35">
      <c r="A1480" t="s">
        <v>14188</v>
      </c>
      <c r="B1480">
        <v>1988</v>
      </c>
      <c r="C1480" t="s">
        <v>56</v>
      </c>
      <c r="D1480" t="s">
        <v>73</v>
      </c>
      <c r="E1480" t="s">
        <v>12710</v>
      </c>
      <c r="F1480">
        <v>1</v>
      </c>
    </row>
    <row r="1481" spans="1:6" x14ac:dyDescent="0.35">
      <c r="A1481" t="s">
        <v>14189</v>
      </c>
      <c r="B1481">
        <v>1988</v>
      </c>
      <c r="C1481" t="s">
        <v>56</v>
      </c>
      <c r="D1481" t="s">
        <v>73</v>
      </c>
      <c r="E1481" t="s">
        <v>12710</v>
      </c>
      <c r="F1481">
        <v>1</v>
      </c>
    </row>
    <row r="1482" spans="1:6" x14ac:dyDescent="0.35">
      <c r="A1482" t="s">
        <v>14190</v>
      </c>
      <c r="B1482">
        <v>1988</v>
      </c>
      <c r="C1482" t="s">
        <v>56</v>
      </c>
      <c r="D1482" t="s">
        <v>73</v>
      </c>
      <c r="E1482" t="s">
        <v>12710</v>
      </c>
      <c r="F1482">
        <v>1</v>
      </c>
    </row>
    <row r="1483" spans="1:6" x14ac:dyDescent="0.35">
      <c r="A1483" t="s">
        <v>14191</v>
      </c>
      <c r="B1483">
        <v>1988</v>
      </c>
      <c r="C1483" t="s">
        <v>56</v>
      </c>
      <c r="D1483" t="s">
        <v>73</v>
      </c>
      <c r="E1483" t="s">
        <v>12710</v>
      </c>
      <c r="F1483">
        <v>1</v>
      </c>
    </row>
    <row r="1484" spans="1:6" x14ac:dyDescent="0.35">
      <c r="A1484" t="s">
        <v>14192</v>
      </c>
      <c r="B1484">
        <v>1988</v>
      </c>
      <c r="C1484" t="s">
        <v>56</v>
      </c>
      <c r="D1484" t="s">
        <v>73</v>
      </c>
      <c r="E1484" t="s">
        <v>12710</v>
      </c>
      <c r="F1484">
        <v>1</v>
      </c>
    </row>
    <row r="1485" spans="1:6" x14ac:dyDescent="0.35">
      <c r="A1485" t="s">
        <v>14193</v>
      </c>
      <c r="B1485">
        <v>1988</v>
      </c>
      <c r="C1485" t="s">
        <v>56</v>
      </c>
      <c r="D1485" t="s">
        <v>73</v>
      </c>
      <c r="E1485" t="s">
        <v>12710</v>
      </c>
      <c r="F1485">
        <v>1</v>
      </c>
    </row>
    <row r="1486" spans="1:6" x14ac:dyDescent="0.35">
      <c r="A1486" t="s">
        <v>14194</v>
      </c>
      <c r="B1486">
        <v>1988</v>
      </c>
      <c r="C1486" t="s">
        <v>56</v>
      </c>
      <c r="D1486" t="s">
        <v>117</v>
      </c>
      <c r="E1486" t="s">
        <v>12710</v>
      </c>
      <c r="F1486">
        <v>1</v>
      </c>
    </row>
    <row r="1487" spans="1:6" x14ac:dyDescent="0.35">
      <c r="A1487" t="s">
        <v>14195</v>
      </c>
      <c r="B1487">
        <v>1988</v>
      </c>
      <c r="C1487" t="s">
        <v>56</v>
      </c>
      <c r="D1487" t="s">
        <v>117</v>
      </c>
      <c r="E1487" t="s">
        <v>12710</v>
      </c>
      <c r="F1487">
        <v>1</v>
      </c>
    </row>
    <row r="1488" spans="1:6" x14ac:dyDescent="0.35">
      <c r="A1488" t="s">
        <v>14196</v>
      </c>
      <c r="B1488">
        <v>1988</v>
      </c>
      <c r="C1488" t="s">
        <v>56</v>
      </c>
      <c r="D1488" t="s">
        <v>73</v>
      </c>
      <c r="E1488" t="s">
        <v>12710</v>
      </c>
      <c r="F1488">
        <v>1</v>
      </c>
    </row>
    <row r="1489" spans="1:6" x14ac:dyDescent="0.35">
      <c r="A1489" t="s">
        <v>14197</v>
      </c>
      <c r="B1489">
        <v>1988</v>
      </c>
      <c r="C1489" t="s">
        <v>56</v>
      </c>
      <c r="D1489" t="s">
        <v>73</v>
      </c>
      <c r="E1489" t="s">
        <v>12710</v>
      </c>
      <c r="F1489">
        <v>1</v>
      </c>
    </row>
    <row r="1490" spans="1:6" x14ac:dyDescent="0.35">
      <c r="A1490" t="s">
        <v>14198</v>
      </c>
      <c r="B1490">
        <v>1988</v>
      </c>
      <c r="C1490" t="s">
        <v>56</v>
      </c>
      <c r="D1490" t="s">
        <v>73</v>
      </c>
      <c r="E1490" t="s">
        <v>12710</v>
      </c>
      <c r="F1490">
        <v>1</v>
      </c>
    </row>
    <row r="1491" spans="1:6" x14ac:dyDescent="0.35">
      <c r="A1491" t="s">
        <v>14199</v>
      </c>
      <c r="B1491">
        <v>1988</v>
      </c>
      <c r="C1491" t="s">
        <v>56</v>
      </c>
      <c r="D1491" t="s">
        <v>73</v>
      </c>
      <c r="E1491" t="s">
        <v>12710</v>
      </c>
      <c r="F1491">
        <v>1</v>
      </c>
    </row>
    <row r="1492" spans="1:6" x14ac:dyDescent="0.35">
      <c r="A1492" t="s">
        <v>14200</v>
      </c>
      <c r="B1492">
        <v>1988</v>
      </c>
      <c r="C1492" t="s">
        <v>56</v>
      </c>
      <c r="D1492" t="s">
        <v>73</v>
      </c>
      <c r="E1492" t="s">
        <v>12710</v>
      </c>
      <c r="F1492">
        <v>1</v>
      </c>
    </row>
    <row r="1493" spans="1:6" x14ac:dyDescent="0.35">
      <c r="A1493" t="s">
        <v>14201</v>
      </c>
      <c r="B1493">
        <v>1988</v>
      </c>
      <c r="C1493" t="s">
        <v>56</v>
      </c>
      <c r="D1493" t="s">
        <v>73</v>
      </c>
      <c r="E1493" t="s">
        <v>12710</v>
      </c>
      <c r="F1493">
        <v>1</v>
      </c>
    </row>
    <row r="1494" spans="1:6" x14ac:dyDescent="0.35">
      <c r="A1494" t="s">
        <v>14202</v>
      </c>
      <c r="B1494">
        <v>1988</v>
      </c>
      <c r="C1494" t="s">
        <v>54</v>
      </c>
      <c r="D1494" t="s">
        <v>73</v>
      </c>
      <c r="E1494" t="s">
        <v>12710</v>
      </c>
      <c r="F1494">
        <v>1</v>
      </c>
    </row>
    <row r="1495" spans="1:6" x14ac:dyDescent="0.35">
      <c r="A1495" t="s">
        <v>14203</v>
      </c>
      <c r="B1495">
        <v>1988</v>
      </c>
      <c r="C1495" t="s">
        <v>54</v>
      </c>
      <c r="D1495" t="s">
        <v>73</v>
      </c>
      <c r="E1495" t="s">
        <v>12710</v>
      </c>
      <c r="F1495">
        <v>1</v>
      </c>
    </row>
    <row r="1496" spans="1:6" x14ac:dyDescent="0.35">
      <c r="A1496" t="s">
        <v>14204</v>
      </c>
      <c r="B1496">
        <v>1988</v>
      </c>
      <c r="C1496" t="s">
        <v>54</v>
      </c>
      <c r="D1496" t="s">
        <v>73</v>
      </c>
      <c r="E1496" t="s">
        <v>12710</v>
      </c>
      <c r="F1496">
        <v>1</v>
      </c>
    </row>
    <row r="1497" spans="1:6" x14ac:dyDescent="0.35">
      <c r="A1497" t="s">
        <v>14205</v>
      </c>
      <c r="B1497">
        <v>1988</v>
      </c>
      <c r="C1497" t="s">
        <v>54</v>
      </c>
      <c r="D1497" t="s">
        <v>73</v>
      </c>
      <c r="E1497" t="s">
        <v>12710</v>
      </c>
      <c r="F1497">
        <v>1</v>
      </c>
    </row>
    <row r="1498" spans="1:6" x14ac:dyDescent="0.35">
      <c r="A1498" t="s">
        <v>14206</v>
      </c>
      <c r="B1498">
        <v>1988</v>
      </c>
      <c r="C1498" t="s">
        <v>54</v>
      </c>
      <c r="D1498" t="s">
        <v>73</v>
      </c>
      <c r="E1498" t="s">
        <v>12710</v>
      </c>
      <c r="F1498">
        <v>1</v>
      </c>
    </row>
    <row r="1499" spans="1:6" x14ac:dyDescent="0.35">
      <c r="A1499" t="s">
        <v>14207</v>
      </c>
      <c r="B1499">
        <v>1988</v>
      </c>
      <c r="C1499" t="s">
        <v>54</v>
      </c>
      <c r="D1499" t="s">
        <v>73</v>
      </c>
      <c r="E1499" t="s">
        <v>12710</v>
      </c>
      <c r="F1499">
        <v>1</v>
      </c>
    </row>
    <row r="1500" spans="1:6" x14ac:dyDescent="0.35">
      <c r="A1500" t="s">
        <v>14208</v>
      </c>
      <c r="B1500">
        <v>1988</v>
      </c>
      <c r="C1500" t="s">
        <v>54</v>
      </c>
      <c r="D1500" t="s">
        <v>73</v>
      </c>
      <c r="E1500" t="s">
        <v>12710</v>
      </c>
      <c r="F1500">
        <v>1</v>
      </c>
    </row>
    <row r="1501" spans="1:6" x14ac:dyDescent="0.35">
      <c r="A1501" t="s">
        <v>14209</v>
      </c>
      <c r="B1501">
        <v>1988</v>
      </c>
      <c r="C1501" t="s">
        <v>54</v>
      </c>
      <c r="D1501" t="s">
        <v>73</v>
      </c>
      <c r="E1501" t="s">
        <v>12710</v>
      </c>
      <c r="F1501">
        <v>1</v>
      </c>
    </row>
    <row r="1502" spans="1:6" x14ac:dyDescent="0.35">
      <c r="A1502" t="s">
        <v>14210</v>
      </c>
      <c r="B1502">
        <v>1988</v>
      </c>
      <c r="C1502" t="s">
        <v>54</v>
      </c>
      <c r="D1502" t="s">
        <v>73</v>
      </c>
      <c r="E1502" t="s">
        <v>12710</v>
      </c>
      <c r="F1502">
        <v>1</v>
      </c>
    </row>
    <row r="1503" spans="1:6" x14ac:dyDescent="0.35">
      <c r="A1503" t="s">
        <v>14211</v>
      </c>
      <c r="B1503">
        <v>1989</v>
      </c>
      <c r="C1503" t="s">
        <v>54</v>
      </c>
      <c r="D1503" t="s">
        <v>73</v>
      </c>
      <c r="E1503" t="s">
        <v>12710</v>
      </c>
      <c r="F1503">
        <v>1</v>
      </c>
    </row>
    <row r="1504" spans="1:6" x14ac:dyDescent="0.35">
      <c r="A1504" t="s">
        <v>14212</v>
      </c>
      <c r="B1504">
        <v>1989</v>
      </c>
      <c r="C1504" t="s">
        <v>54</v>
      </c>
      <c r="D1504" t="s">
        <v>73</v>
      </c>
      <c r="E1504" t="s">
        <v>12710</v>
      </c>
      <c r="F1504">
        <v>1</v>
      </c>
    </row>
    <row r="1505" spans="1:6" x14ac:dyDescent="0.35">
      <c r="A1505" t="s">
        <v>14213</v>
      </c>
      <c r="B1505">
        <v>1989</v>
      </c>
      <c r="C1505" t="s">
        <v>54</v>
      </c>
      <c r="D1505" t="s">
        <v>73</v>
      </c>
      <c r="E1505" t="s">
        <v>12710</v>
      </c>
      <c r="F1505">
        <v>1</v>
      </c>
    </row>
    <row r="1506" spans="1:6" x14ac:dyDescent="0.35">
      <c r="A1506" t="s">
        <v>14214</v>
      </c>
      <c r="B1506">
        <v>1989</v>
      </c>
      <c r="C1506" t="s">
        <v>54</v>
      </c>
      <c r="D1506" t="s">
        <v>73</v>
      </c>
      <c r="E1506" t="s">
        <v>12710</v>
      </c>
      <c r="F1506">
        <v>1</v>
      </c>
    </row>
    <row r="1507" spans="1:6" x14ac:dyDescent="0.35">
      <c r="A1507" t="s">
        <v>14215</v>
      </c>
      <c r="B1507">
        <v>1989</v>
      </c>
      <c r="C1507" t="s">
        <v>55</v>
      </c>
      <c r="D1507" t="s">
        <v>117</v>
      </c>
      <c r="E1507" t="s">
        <v>12710</v>
      </c>
      <c r="F1507">
        <v>0</v>
      </c>
    </row>
    <row r="1508" spans="1:6" x14ac:dyDescent="0.35">
      <c r="A1508" t="s">
        <v>14216</v>
      </c>
      <c r="B1508">
        <v>1989</v>
      </c>
      <c r="C1508" t="s">
        <v>54</v>
      </c>
      <c r="D1508" t="s">
        <v>73</v>
      </c>
      <c r="E1508" t="s">
        <v>12710</v>
      </c>
      <c r="F1508">
        <v>1</v>
      </c>
    </row>
    <row r="1509" spans="1:6" x14ac:dyDescent="0.35">
      <c r="A1509" t="s">
        <v>14217</v>
      </c>
      <c r="B1509">
        <v>1989</v>
      </c>
      <c r="C1509" t="s">
        <v>54</v>
      </c>
      <c r="D1509" t="s">
        <v>73</v>
      </c>
      <c r="E1509" t="s">
        <v>12710</v>
      </c>
      <c r="F1509">
        <v>1</v>
      </c>
    </row>
    <row r="1510" spans="1:6" x14ac:dyDescent="0.35">
      <c r="A1510" t="s">
        <v>14218</v>
      </c>
      <c r="B1510">
        <v>1989</v>
      </c>
      <c r="C1510" t="s">
        <v>55</v>
      </c>
      <c r="D1510" t="s">
        <v>73</v>
      </c>
      <c r="E1510" t="s">
        <v>12710</v>
      </c>
      <c r="F1510">
        <v>1</v>
      </c>
    </row>
    <row r="1511" spans="1:6" x14ac:dyDescent="0.35">
      <c r="A1511" t="s">
        <v>14219</v>
      </c>
      <c r="B1511">
        <v>1989</v>
      </c>
      <c r="C1511" t="s">
        <v>56</v>
      </c>
      <c r="D1511" t="s">
        <v>73</v>
      </c>
      <c r="E1511" t="s">
        <v>12710</v>
      </c>
      <c r="F1511">
        <v>1</v>
      </c>
    </row>
    <row r="1512" spans="1:6" x14ac:dyDescent="0.35">
      <c r="A1512" t="s">
        <v>14220</v>
      </c>
      <c r="B1512">
        <v>1989</v>
      </c>
      <c r="C1512" t="s">
        <v>56</v>
      </c>
      <c r="D1512" t="s">
        <v>73</v>
      </c>
      <c r="E1512" t="s">
        <v>12710</v>
      </c>
      <c r="F1512">
        <v>1</v>
      </c>
    </row>
    <row r="1513" spans="1:6" x14ac:dyDescent="0.35">
      <c r="A1513" t="s">
        <v>14221</v>
      </c>
      <c r="B1513">
        <v>1989</v>
      </c>
      <c r="C1513" t="s">
        <v>55</v>
      </c>
      <c r="D1513" t="s">
        <v>73</v>
      </c>
      <c r="E1513" t="s">
        <v>12710</v>
      </c>
      <c r="F1513">
        <v>1</v>
      </c>
    </row>
    <row r="1514" spans="1:6" x14ac:dyDescent="0.35">
      <c r="A1514" t="s">
        <v>14222</v>
      </c>
      <c r="B1514">
        <v>1989</v>
      </c>
      <c r="C1514" t="s">
        <v>56</v>
      </c>
      <c r="D1514" t="s">
        <v>73</v>
      </c>
      <c r="E1514" t="s">
        <v>12710</v>
      </c>
      <c r="F1514">
        <v>1</v>
      </c>
    </row>
    <row r="1515" spans="1:6" x14ac:dyDescent="0.35">
      <c r="A1515" t="s">
        <v>14223</v>
      </c>
      <c r="B1515">
        <v>1989</v>
      </c>
      <c r="C1515" t="s">
        <v>56</v>
      </c>
      <c r="D1515" t="s">
        <v>73</v>
      </c>
      <c r="E1515" t="s">
        <v>12710</v>
      </c>
      <c r="F1515">
        <v>1</v>
      </c>
    </row>
    <row r="1516" spans="1:6" x14ac:dyDescent="0.35">
      <c r="A1516" t="s">
        <v>14224</v>
      </c>
      <c r="B1516">
        <v>1989</v>
      </c>
      <c r="C1516" t="s">
        <v>56</v>
      </c>
      <c r="D1516" t="s">
        <v>73</v>
      </c>
      <c r="E1516" t="s">
        <v>12710</v>
      </c>
      <c r="F1516">
        <v>1</v>
      </c>
    </row>
    <row r="1517" spans="1:6" x14ac:dyDescent="0.35">
      <c r="A1517" t="s">
        <v>14225</v>
      </c>
      <c r="B1517">
        <v>1989</v>
      </c>
      <c r="C1517" t="s">
        <v>56</v>
      </c>
      <c r="D1517" t="s">
        <v>73</v>
      </c>
      <c r="E1517" t="s">
        <v>12710</v>
      </c>
      <c r="F1517">
        <v>1</v>
      </c>
    </row>
    <row r="1518" spans="1:6" x14ac:dyDescent="0.35">
      <c r="A1518" t="s">
        <v>14226</v>
      </c>
      <c r="B1518">
        <v>1989</v>
      </c>
      <c r="C1518" t="s">
        <v>54</v>
      </c>
      <c r="D1518" t="s">
        <v>73</v>
      </c>
      <c r="E1518" t="s">
        <v>12710</v>
      </c>
      <c r="F1518">
        <v>1</v>
      </c>
    </row>
    <row r="1519" spans="1:6" x14ac:dyDescent="0.35">
      <c r="A1519" t="s">
        <v>14227</v>
      </c>
      <c r="B1519">
        <v>1989</v>
      </c>
      <c r="C1519" t="s">
        <v>54</v>
      </c>
      <c r="D1519" t="s">
        <v>73</v>
      </c>
      <c r="E1519" t="s">
        <v>12710</v>
      </c>
      <c r="F1519">
        <v>1</v>
      </c>
    </row>
    <row r="1520" spans="1:6" x14ac:dyDescent="0.35">
      <c r="A1520" t="s">
        <v>14228</v>
      </c>
      <c r="B1520">
        <v>1989</v>
      </c>
      <c r="C1520" t="s">
        <v>56</v>
      </c>
      <c r="D1520" t="s">
        <v>73</v>
      </c>
      <c r="E1520" t="s">
        <v>12710</v>
      </c>
      <c r="F1520">
        <v>1</v>
      </c>
    </row>
    <row r="1521" spans="1:6" x14ac:dyDescent="0.35">
      <c r="A1521" t="s">
        <v>14229</v>
      </c>
      <c r="B1521">
        <v>1989</v>
      </c>
      <c r="C1521" t="s">
        <v>56</v>
      </c>
      <c r="D1521" t="s">
        <v>73</v>
      </c>
      <c r="E1521" t="s">
        <v>12710</v>
      </c>
      <c r="F1521">
        <v>1</v>
      </c>
    </row>
    <row r="1522" spans="1:6" x14ac:dyDescent="0.35">
      <c r="A1522" t="s">
        <v>14230</v>
      </c>
      <c r="B1522">
        <v>1989</v>
      </c>
      <c r="C1522" t="s">
        <v>56</v>
      </c>
      <c r="D1522" t="s">
        <v>73</v>
      </c>
      <c r="E1522" t="s">
        <v>12710</v>
      </c>
      <c r="F1522">
        <v>1</v>
      </c>
    </row>
    <row r="1523" spans="1:6" x14ac:dyDescent="0.35">
      <c r="A1523" t="s">
        <v>14231</v>
      </c>
      <c r="B1523">
        <v>1989</v>
      </c>
      <c r="C1523" t="s">
        <v>56</v>
      </c>
      <c r="D1523" t="s">
        <v>73</v>
      </c>
      <c r="E1523" t="s">
        <v>12710</v>
      </c>
      <c r="F1523">
        <v>1</v>
      </c>
    </row>
    <row r="1524" spans="1:6" x14ac:dyDescent="0.35">
      <c r="A1524" t="s">
        <v>14232</v>
      </c>
      <c r="B1524">
        <v>1989</v>
      </c>
      <c r="C1524" t="s">
        <v>56</v>
      </c>
      <c r="D1524" t="s">
        <v>73</v>
      </c>
      <c r="E1524" t="s">
        <v>12710</v>
      </c>
      <c r="F1524">
        <v>1</v>
      </c>
    </row>
    <row r="1525" spans="1:6" x14ac:dyDescent="0.35">
      <c r="A1525" t="s">
        <v>14233</v>
      </c>
      <c r="B1525">
        <v>1989</v>
      </c>
      <c r="C1525" t="s">
        <v>54</v>
      </c>
      <c r="D1525" t="s">
        <v>73</v>
      </c>
      <c r="E1525" t="s">
        <v>12710</v>
      </c>
      <c r="F1525">
        <v>1</v>
      </c>
    </row>
    <row r="1526" spans="1:6" x14ac:dyDescent="0.35">
      <c r="A1526" t="s">
        <v>14234</v>
      </c>
      <c r="B1526">
        <v>1989</v>
      </c>
      <c r="C1526" t="s">
        <v>56</v>
      </c>
      <c r="D1526" t="s">
        <v>73</v>
      </c>
      <c r="E1526" t="s">
        <v>12710</v>
      </c>
      <c r="F1526">
        <v>1</v>
      </c>
    </row>
    <row r="1527" spans="1:6" x14ac:dyDescent="0.35">
      <c r="A1527" t="s">
        <v>14235</v>
      </c>
      <c r="B1527">
        <v>1989</v>
      </c>
      <c r="C1527" t="s">
        <v>56</v>
      </c>
      <c r="D1527" t="s">
        <v>73</v>
      </c>
      <c r="E1527" t="s">
        <v>12710</v>
      </c>
      <c r="F1527">
        <v>1</v>
      </c>
    </row>
    <row r="1528" spans="1:6" x14ac:dyDescent="0.35">
      <c r="A1528" t="s">
        <v>14236</v>
      </c>
      <c r="B1528">
        <v>1989</v>
      </c>
      <c r="C1528" t="s">
        <v>56</v>
      </c>
      <c r="D1528" t="s">
        <v>73</v>
      </c>
      <c r="E1528" t="s">
        <v>12710</v>
      </c>
      <c r="F1528">
        <v>1</v>
      </c>
    </row>
    <row r="1529" spans="1:6" x14ac:dyDescent="0.35">
      <c r="A1529" t="s">
        <v>14237</v>
      </c>
      <c r="B1529">
        <v>1989</v>
      </c>
      <c r="C1529" t="s">
        <v>56</v>
      </c>
      <c r="D1529" t="s">
        <v>73</v>
      </c>
      <c r="E1529" t="s">
        <v>12710</v>
      </c>
      <c r="F1529">
        <v>1</v>
      </c>
    </row>
    <row r="1530" spans="1:6" x14ac:dyDescent="0.35">
      <c r="A1530" t="s">
        <v>14238</v>
      </c>
      <c r="B1530">
        <v>1989</v>
      </c>
      <c r="C1530" t="s">
        <v>56</v>
      </c>
      <c r="D1530" t="s">
        <v>73</v>
      </c>
      <c r="E1530" t="s">
        <v>12710</v>
      </c>
      <c r="F1530">
        <v>1</v>
      </c>
    </row>
    <row r="1531" spans="1:6" x14ac:dyDescent="0.35">
      <c r="A1531" t="s">
        <v>14239</v>
      </c>
      <c r="B1531">
        <v>1989</v>
      </c>
      <c r="C1531" t="s">
        <v>56</v>
      </c>
      <c r="D1531" t="s">
        <v>73</v>
      </c>
      <c r="E1531" t="s">
        <v>12710</v>
      </c>
      <c r="F1531">
        <v>1</v>
      </c>
    </row>
    <row r="1532" spans="1:6" x14ac:dyDescent="0.35">
      <c r="A1532" t="s">
        <v>14240</v>
      </c>
      <c r="B1532">
        <v>1989</v>
      </c>
      <c r="C1532" t="s">
        <v>56</v>
      </c>
      <c r="D1532" t="s">
        <v>73</v>
      </c>
      <c r="E1532" t="s">
        <v>12710</v>
      </c>
      <c r="F1532">
        <v>1</v>
      </c>
    </row>
    <row r="1533" spans="1:6" x14ac:dyDescent="0.35">
      <c r="A1533" t="s">
        <v>14241</v>
      </c>
      <c r="B1533">
        <v>1989</v>
      </c>
      <c r="C1533" t="s">
        <v>56</v>
      </c>
      <c r="D1533" t="s">
        <v>73</v>
      </c>
      <c r="E1533" t="s">
        <v>12710</v>
      </c>
      <c r="F1533">
        <v>1</v>
      </c>
    </row>
    <row r="1534" spans="1:6" x14ac:dyDescent="0.35">
      <c r="A1534" t="s">
        <v>14242</v>
      </c>
      <c r="B1534">
        <v>1989</v>
      </c>
      <c r="C1534" t="s">
        <v>56</v>
      </c>
      <c r="D1534" t="s">
        <v>73</v>
      </c>
      <c r="E1534" t="s">
        <v>12710</v>
      </c>
      <c r="F1534">
        <v>1</v>
      </c>
    </row>
    <row r="1535" spans="1:6" x14ac:dyDescent="0.35">
      <c r="A1535" t="s">
        <v>14243</v>
      </c>
      <c r="B1535">
        <v>1989</v>
      </c>
      <c r="C1535" t="s">
        <v>56</v>
      </c>
      <c r="D1535" t="s">
        <v>73</v>
      </c>
      <c r="E1535" t="s">
        <v>12710</v>
      </c>
      <c r="F1535">
        <v>1</v>
      </c>
    </row>
    <row r="1536" spans="1:6" x14ac:dyDescent="0.35">
      <c r="A1536" t="s">
        <v>14244</v>
      </c>
      <c r="B1536">
        <v>1989</v>
      </c>
      <c r="C1536" t="s">
        <v>56</v>
      </c>
      <c r="D1536" t="s">
        <v>73</v>
      </c>
      <c r="E1536" t="s">
        <v>12710</v>
      </c>
      <c r="F1536">
        <v>1</v>
      </c>
    </row>
    <row r="1537" spans="1:6" x14ac:dyDescent="0.35">
      <c r="A1537" t="s">
        <v>14245</v>
      </c>
      <c r="B1537">
        <v>1989</v>
      </c>
      <c r="C1537" t="s">
        <v>56</v>
      </c>
      <c r="D1537" t="s">
        <v>73</v>
      </c>
      <c r="E1537" t="s">
        <v>12710</v>
      </c>
      <c r="F1537">
        <v>1</v>
      </c>
    </row>
    <row r="1538" spans="1:6" x14ac:dyDescent="0.35">
      <c r="A1538" t="s">
        <v>14246</v>
      </c>
      <c r="B1538">
        <v>1989</v>
      </c>
      <c r="C1538" t="s">
        <v>56</v>
      </c>
      <c r="D1538" t="s">
        <v>73</v>
      </c>
      <c r="E1538" t="s">
        <v>12710</v>
      </c>
      <c r="F1538">
        <v>1</v>
      </c>
    </row>
    <row r="1539" spans="1:6" x14ac:dyDescent="0.35">
      <c r="A1539" t="s">
        <v>14247</v>
      </c>
      <c r="B1539">
        <v>1989</v>
      </c>
      <c r="C1539" t="s">
        <v>56</v>
      </c>
      <c r="D1539" t="s">
        <v>73</v>
      </c>
      <c r="E1539" t="s">
        <v>12710</v>
      </c>
      <c r="F1539">
        <v>1</v>
      </c>
    </row>
    <row r="1540" spans="1:6" x14ac:dyDescent="0.35">
      <c r="A1540" t="s">
        <v>14248</v>
      </c>
      <c r="B1540">
        <v>1989</v>
      </c>
      <c r="C1540" t="s">
        <v>54</v>
      </c>
      <c r="D1540" t="s">
        <v>73</v>
      </c>
      <c r="E1540" t="s">
        <v>12710</v>
      </c>
      <c r="F1540">
        <v>1</v>
      </c>
    </row>
    <row r="1541" spans="1:6" x14ac:dyDescent="0.35">
      <c r="A1541" t="s">
        <v>14249</v>
      </c>
      <c r="B1541">
        <v>1989</v>
      </c>
      <c r="C1541" t="s">
        <v>54</v>
      </c>
      <c r="D1541" t="s">
        <v>73</v>
      </c>
      <c r="E1541" t="s">
        <v>12710</v>
      </c>
      <c r="F1541">
        <v>1</v>
      </c>
    </row>
    <row r="1542" spans="1:6" x14ac:dyDescent="0.35">
      <c r="A1542" t="s">
        <v>14250</v>
      </c>
      <c r="B1542">
        <v>1989</v>
      </c>
      <c r="C1542" t="s">
        <v>54</v>
      </c>
      <c r="D1542" t="s">
        <v>73</v>
      </c>
      <c r="E1542" t="s">
        <v>12710</v>
      </c>
      <c r="F1542">
        <v>1</v>
      </c>
    </row>
    <row r="1543" spans="1:6" x14ac:dyDescent="0.35">
      <c r="A1543" t="s">
        <v>14251</v>
      </c>
      <c r="B1543">
        <v>1989</v>
      </c>
      <c r="C1543" t="s">
        <v>54</v>
      </c>
      <c r="D1543" t="s">
        <v>73</v>
      </c>
      <c r="E1543" t="s">
        <v>12710</v>
      </c>
      <c r="F1543">
        <v>1</v>
      </c>
    </row>
    <row r="1544" spans="1:6" x14ac:dyDescent="0.35">
      <c r="A1544" t="s">
        <v>14252</v>
      </c>
      <c r="B1544">
        <v>1989</v>
      </c>
      <c r="C1544" t="s">
        <v>54</v>
      </c>
      <c r="D1544" t="s">
        <v>73</v>
      </c>
      <c r="E1544" t="s">
        <v>12710</v>
      </c>
      <c r="F1544">
        <v>1</v>
      </c>
    </row>
    <row r="1545" spans="1:6" x14ac:dyDescent="0.35">
      <c r="A1545" t="s">
        <v>14253</v>
      </c>
      <c r="B1545">
        <v>1989</v>
      </c>
      <c r="C1545" t="s">
        <v>54</v>
      </c>
      <c r="D1545" t="s">
        <v>73</v>
      </c>
      <c r="E1545" t="s">
        <v>12710</v>
      </c>
      <c r="F1545">
        <v>1</v>
      </c>
    </row>
    <row r="1546" spans="1:6" x14ac:dyDescent="0.35">
      <c r="A1546" t="s">
        <v>14254</v>
      </c>
      <c r="B1546">
        <v>1989</v>
      </c>
      <c r="C1546" t="s">
        <v>54</v>
      </c>
      <c r="D1546" t="s">
        <v>73</v>
      </c>
      <c r="E1546" t="s">
        <v>12710</v>
      </c>
      <c r="F1546">
        <v>1</v>
      </c>
    </row>
    <row r="1547" spans="1:6" x14ac:dyDescent="0.35">
      <c r="A1547" t="s">
        <v>14255</v>
      </c>
      <c r="B1547">
        <v>1989</v>
      </c>
      <c r="C1547" t="s">
        <v>54</v>
      </c>
      <c r="D1547" t="s">
        <v>73</v>
      </c>
      <c r="E1547" t="s">
        <v>12710</v>
      </c>
      <c r="F1547">
        <v>1</v>
      </c>
    </row>
    <row r="1548" spans="1:6" x14ac:dyDescent="0.35">
      <c r="A1548" t="s">
        <v>14256</v>
      </c>
      <c r="B1548">
        <v>1990</v>
      </c>
      <c r="C1548" t="s">
        <v>54</v>
      </c>
      <c r="D1548" t="s">
        <v>73</v>
      </c>
      <c r="E1548" t="s">
        <v>12710</v>
      </c>
      <c r="F1548">
        <v>1</v>
      </c>
    </row>
    <row r="1549" spans="1:6" x14ac:dyDescent="0.35">
      <c r="A1549" t="s">
        <v>14257</v>
      </c>
      <c r="B1549">
        <v>1990</v>
      </c>
      <c r="C1549" t="s">
        <v>54</v>
      </c>
      <c r="D1549" t="s">
        <v>73</v>
      </c>
      <c r="E1549" t="s">
        <v>12710</v>
      </c>
      <c r="F1549">
        <v>1</v>
      </c>
    </row>
    <row r="1550" spans="1:6" x14ac:dyDescent="0.35">
      <c r="A1550" t="s">
        <v>14258</v>
      </c>
      <c r="B1550">
        <v>1990</v>
      </c>
      <c r="C1550" t="s">
        <v>54</v>
      </c>
      <c r="D1550" t="s">
        <v>73</v>
      </c>
      <c r="E1550" t="s">
        <v>12710</v>
      </c>
      <c r="F1550">
        <v>1</v>
      </c>
    </row>
    <row r="1551" spans="1:6" x14ac:dyDescent="0.35">
      <c r="A1551" t="s">
        <v>14259</v>
      </c>
      <c r="B1551">
        <v>1990</v>
      </c>
      <c r="C1551" t="s">
        <v>54</v>
      </c>
      <c r="D1551" t="s">
        <v>73</v>
      </c>
      <c r="E1551" t="s">
        <v>12710</v>
      </c>
      <c r="F1551">
        <v>1</v>
      </c>
    </row>
    <row r="1552" spans="1:6" x14ac:dyDescent="0.35">
      <c r="A1552" t="s">
        <v>14260</v>
      </c>
      <c r="B1552">
        <v>1990</v>
      </c>
      <c r="C1552" t="s">
        <v>54</v>
      </c>
      <c r="D1552" t="s">
        <v>73</v>
      </c>
      <c r="E1552" t="s">
        <v>12710</v>
      </c>
      <c r="F1552">
        <v>1</v>
      </c>
    </row>
    <row r="1553" spans="1:6" x14ac:dyDescent="0.35">
      <c r="A1553" t="s">
        <v>14261</v>
      </c>
      <c r="B1553">
        <v>1990</v>
      </c>
      <c r="C1553" t="s">
        <v>54</v>
      </c>
      <c r="D1553" t="s">
        <v>73</v>
      </c>
      <c r="E1553" t="s">
        <v>12710</v>
      </c>
      <c r="F1553">
        <v>1</v>
      </c>
    </row>
    <row r="1554" spans="1:6" x14ac:dyDescent="0.35">
      <c r="A1554" t="s">
        <v>14262</v>
      </c>
      <c r="B1554">
        <v>1990</v>
      </c>
      <c r="C1554" t="s">
        <v>56</v>
      </c>
      <c r="D1554" t="s">
        <v>73</v>
      </c>
      <c r="E1554" t="s">
        <v>12710</v>
      </c>
      <c r="F1554">
        <v>1</v>
      </c>
    </row>
    <row r="1555" spans="1:6" x14ac:dyDescent="0.35">
      <c r="A1555" t="s">
        <v>14263</v>
      </c>
      <c r="B1555">
        <v>1990</v>
      </c>
      <c r="C1555" t="s">
        <v>56</v>
      </c>
      <c r="D1555" t="s">
        <v>73</v>
      </c>
      <c r="E1555" t="s">
        <v>12710</v>
      </c>
      <c r="F1555">
        <v>1</v>
      </c>
    </row>
    <row r="1556" spans="1:6" x14ac:dyDescent="0.35">
      <c r="A1556" t="s">
        <v>14264</v>
      </c>
      <c r="B1556">
        <v>1990</v>
      </c>
      <c r="C1556" t="s">
        <v>56</v>
      </c>
      <c r="D1556" t="s">
        <v>73</v>
      </c>
      <c r="E1556" t="s">
        <v>12710</v>
      </c>
      <c r="F1556">
        <v>1</v>
      </c>
    </row>
    <row r="1557" spans="1:6" x14ac:dyDescent="0.35">
      <c r="A1557" t="s">
        <v>14265</v>
      </c>
      <c r="B1557">
        <v>1990</v>
      </c>
      <c r="C1557" t="s">
        <v>56</v>
      </c>
      <c r="D1557" t="s">
        <v>73</v>
      </c>
      <c r="E1557" t="s">
        <v>12710</v>
      </c>
      <c r="F1557">
        <v>1</v>
      </c>
    </row>
    <row r="1558" spans="1:6" x14ac:dyDescent="0.35">
      <c r="A1558" t="s">
        <v>14266</v>
      </c>
      <c r="B1558">
        <v>1990</v>
      </c>
      <c r="C1558" t="s">
        <v>56</v>
      </c>
      <c r="D1558" t="s">
        <v>73</v>
      </c>
      <c r="E1558" t="s">
        <v>12710</v>
      </c>
      <c r="F1558">
        <v>1</v>
      </c>
    </row>
    <row r="1559" spans="1:6" x14ac:dyDescent="0.35">
      <c r="A1559" t="s">
        <v>14267</v>
      </c>
      <c r="B1559">
        <v>1990</v>
      </c>
      <c r="C1559" t="s">
        <v>56</v>
      </c>
      <c r="D1559" t="s">
        <v>73</v>
      </c>
      <c r="E1559" t="s">
        <v>12710</v>
      </c>
      <c r="F1559">
        <v>1</v>
      </c>
    </row>
    <row r="1560" spans="1:6" x14ac:dyDescent="0.35">
      <c r="A1560" t="s">
        <v>14268</v>
      </c>
      <c r="B1560">
        <v>1990</v>
      </c>
      <c r="C1560" t="s">
        <v>56</v>
      </c>
      <c r="D1560" t="s">
        <v>73</v>
      </c>
      <c r="E1560" t="s">
        <v>12710</v>
      </c>
      <c r="F1560">
        <v>1</v>
      </c>
    </row>
    <row r="1561" spans="1:6" x14ac:dyDescent="0.35">
      <c r="A1561" t="s">
        <v>14269</v>
      </c>
      <c r="B1561">
        <v>1990</v>
      </c>
      <c r="C1561" t="s">
        <v>56</v>
      </c>
      <c r="D1561" t="s">
        <v>73</v>
      </c>
      <c r="E1561" t="s">
        <v>12710</v>
      </c>
      <c r="F1561">
        <v>1</v>
      </c>
    </row>
    <row r="1562" spans="1:6" x14ac:dyDescent="0.35">
      <c r="A1562" t="s">
        <v>14270</v>
      </c>
      <c r="B1562">
        <v>1990</v>
      </c>
      <c r="C1562" t="s">
        <v>56</v>
      </c>
      <c r="D1562" t="s">
        <v>73</v>
      </c>
      <c r="E1562" t="s">
        <v>12710</v>
      </c>
      <c r="F1562">
        <v>1</v>
      </c>
    </row>
    <row r="1563" spans="1:6" x14ac:dyDescent="0.35">
      <c r="A1563" t="s">
        <v>14271</v>
      </c>
      <c r="B1563">
        <v>1990</v>
      </c>
      <c r="C1563" t="s">
        <v>56</v>
      </c>
      <c r="D1563" t="s">
        <v>73</v>
      </c>
      <c r="E1563" t="s">
        <v>12710</v>
      </c>
      <c r="F1563">
        <v>1</v>
      </c>
    </row>
    <row r="1564" spans="1:6" x14ac:dyDescent="0.35">
      <c r="A1564" t="s">
        <v>14272</v>
      </c>
      <c r="B1564">
        <v>1990</v>
      </c>
      <c r="C1564" t="s">
        <v>56</v>
      </c>
      <c r="D1564" t="s">
        <v>73</v>
      </c>
      <c r="E1564" t="s">
        <v>12710</v>
      </c>
      <c r="F1564">
        <v>1</v>
      </c>
    </row>
    <row r="1565" spans="1:6" x14ac:dyDescent="0.35">
      <c r="A1565" t="s">
        <v>14273</v>
      </c>
      <c r="B1565">
        <v>1990</v>
      </c>
      <c r="C1565" t="s">
        <v>56</v>
      </c>
      <c r="D1565" t="s">
        <v>73</v>
      </c>
      <c r="E1565" t="s">
        <v>12710</v>
      </c>
      <c r="F1565">
        <v>1</v>
      </c>
    </row>
    <row r="1566" spans="1:6" x14ac:dyDescent="0.35">
      <c r="A1566" t="s">
        <v>14274</v>
      </c>
      <c r="B1566">
        <v>1990</v>
      </c>
      <c r="C1566" t="s">
        <v>56</v>
      </c>
      <c r="D1566" t="s">
        <v>73</v>
      </c>
      <c r="E1566" t="s">
        <v>12710</v>
      </c>
      <c r="F1566">
        <v>1</v>
      </c>
    </row>
    <row r="1567" spans="1:6" x14ac:dyDescent="0.35">
      <c r="A1567" t="s">
        <v>14275</v>
      </c>
      <c r="B1567">
        <v>1990</v>
      </c>
      <c r="C1567" t="s">
        <v>56</v>
      </c>
      <c r="D1567" t="s">
        <v>73</v>
      </c>
      <c r="E1567" t="s">
        <v>12710</v>
      </c>
      <c r="F1567">
        <v>1</v>
      </c>
    </row>
    <row r="1568" spans="1:6" x14ac:dyDescent="0.35">
      <c r="A1568" t="s">
        <v>14276</v>
      </c>
      <c r="B1568">
        <v>1990</v>
      </c>
      <c r="C1568" t="s">
        <v>56</v>
      </c>
      <c r="D1568" t="s">
        <v>73</v>
      </c>
      <c r="E1568" t="s">
        <v>12710</v>
      </c>
      <c r="F1568">
        <v>1</v>
      </c>
    </row>
    <row r="1569" spans="1:6" x14ac:dyDescent="0.35">
      <c r="A1569" t="s">
        <v>14277</v>
      </c>
      <c r="B1569">
        <v>1990</v>
      </c>
      <c r="C1569" t="s">
        <v>56</v>
      </c>
      <c r="D1569" t="s">
        <v>73</v>
      </c>
      <c r="E1569" t="s">
        <v>12710</v>
      </c>
      <c r="F1569">
        <v>1</v>
      </c>
    </row>
    <row r="1570" spans="1:6" x14ac:dyDescent="0.35">
      <c r="A1570" t="s">
        <v>14278</v>
      </c>
      <c r="B1570">
        <v>1990</v>
      </c>
      <c r="C1570" t="s">
        <v>56</v>
      </c>
      <c r="D1570" t="s">
        <v>73</v>
      </c>
      <c r="E1570" t="s">
        <v>12710</v>
      </c>
      <c r="F1570">
        <v>1</v>
      </c>
    </row>
    <row r="1571" spans="1:6" x14ac:dyDescent="0.35">
      <c r="A1571" t="s">
        <v>14279</v>
      </c>
      <c r="B1571">
        <v>1990</v>
      </c>
      <c r="C1571" t="s">
        <v>56</v>
      </c>
      <c r="D1571" t="s">
        <v>73</v>
      </c>
      <c r="E1571" t="s">
        <v>12710</v>
      </c>
      <c r="F1571">
        <v>1</v>
      </c>
    </row>
    <row r="1572" spans="1:6" x14ac:dyDescent="0.35">
      <c r="A1572" t="s">
        <v>14280</v>
      </c>
      <c r="B1572">
        <v>1990</v>
      </c>
      <c r="C1572" t="s">
        <v>55</v>
      </c>
      <c r="D1572" t="s">
        <v>73</v>
      </c>
      <c r="E1572" t="s">
        <v>12710</v>
      </c>
      <c r="F1572">
        <v>1</v>
      </c>
    </row>
    <row r="1573" spans="1:6" x14ac:dyDescent="0.35">
      <c r="A1573" t="s">
        <v>14281</v>
      </c>
      <c r="B1573">
        <v>1990</v>
      </c>
      <c r="C1573" t="s">
        <v>54</v>
      </c>
      <c r="D1573" t="s">
        <v>73</v>
      </c>
      <c r="E1573" t="s">
        <v>12710</v>
      </c>
      <c r="F1573">
        <v>1</v>
      </c>
    </row>
    <row r="1574" spans="1:6" x14ac:dyDescent="0.35">
      <c r="A1574" t="s">
        <v>14282</v>
      </c>
      <c r="B1574">
        <v>1990</v>
      </c>
      <c r="C1574" t="s">
        <v>54</v>
      </c>
      <c r="D1574" t="s">
        <v>73</v>
      </c>
      <c r="E1574" t="s">
        <v>12710</v>
      </c>
      <c r="F1574">
        <v>1</v>
      </c>
    </row>
    <row r="1575" spans="1:6" x14ac:dyDescent="0.35">
      <c r="A1575" t="s">
        <v>14283</v>
      </c>
      <c r="B1575">
        <v>1990</v>
      </c>
      <c r="C1575" t="s">
        <v>54</v>
      </c>
      <c r="D1575" t="s">
        <v>73</v>
      </c>
      <c r="E1575" t="s">
        <v>12710</v>
      </c>
      <c r="F1575">
        <v>1</v>
      </c>
    </row>
    <row r="1576" spans="1:6" x14ac:dyDescent="0.35">
      <c r="A1576" t="s">
        <v>14284</v>
      </c>
      <c r="B1576">
        <v>1990</v>
      </c>
      <c r="C1576" t="s">
        <v>54</v>
      </c>
      <c r="D1576" t="s">
        <v>73</v>
      </c>
      <c r="E1576" t="s">
        <v>12710</v>
      </c>
      <c r="F1576">
        <v>1</v>
      </c>
    </row>
    <row r="1577" spans="1:6" x14ac:dyDescent="0.35">
      <c r="A1577" t="s">
        <v>14285</v>
      </c>
      <c r="B1577">
        <v>1990</v>
      </c>
      <c r="C1577" t="s">
        <v>54</v>
      </c>
      <c r="D1577" t="s">
        <v>73</v>
      </c>
      <c r="E1577" t="s">
        <v>12710</v>
      </c>
      <c r="F1577">
        <v>1</v>
      </c>
    </row>
    <row r="1578" spans="1:6" x14ac:dyDescent="0.35">
      <c r="A1578" t="s">
        <v>14286</v>
      </c>
      <c r="B1578">
        <v>1990</v>
      </c>
      <c r="C1578" t="s">
        <v>56</v>
      </c>
      <c r="D1578" t="s">
        <v>73</v>
      </c>
      <c r="E1578" t="s">
        <v>12710</v>
      </c>
      <c r="F1578">
        <v>1</v>
      </c>
    </row>
    <row r="1579" spans="1:6" x14ac:dyDescent="0.35">
      <c r="A1579" t="s">
        <v>14287</v>
      </c>
      <c r="B1579">
        <v>1990</v>
      </c>
      <c r="C1579" t="s">
        <v>56</v>
      </c>
      <c r="D1579" t="s">
        <v>73</v>
      </c>
      <c r="E1579" t="s">
        <v>12710</v>
      </c>
      <c r="F1579">
        <v>1</v>
      </c>
    </row>
    <row r="1580" spans="1:6" x14ac:dyDescent="0.35">
      <c r="A1580" t="s">
        <v>14288</v>
      </c>
      <c r="B1580">
        <v>1990</v>
      </c>
      <c r="C1580" t="s">
        <v>56</v>
      </c>
      <c r="D1580" t="s">
        <v>73</v>
      </c>
      <c r="E1580" t="s">
        <v>12710</v>
      </c>
      <c r="F1580">
        <v>1</v>
      </c>
    </row>
    <row r="1581" spans="1:6" x14ac:dyDescent="0.35">
      <c r="A1581" t="s">
        <v>14289</v>
      </c>
      <c r="B1581">
        <v>1990</v>
      </c>
      <c r="C1581" t="s">
        <v>56</v>
      </c>
      <c r="D1581" t="s">
        <v>73</v>
      </c>
      <c r="E1581" t="s">
        <v>12710</v>
      </c>
      <c r="F1581">
        <v>1</v>
      </c>
    </row>
    <row r="1582" spans="1:6" x14ac:dyDescent="0.35">
      <c r="A1582" t="s">
        <v>14290</v>
      </c>
      <c r="B1582">
        <v>1990</v>
      </c>
      <c r="C1582" t="s">
        <v>56</v>
      </c>
      <c r="D1582" t="s">
        <v>73</v>
      </c>
      <c r="E1582" t="s">
        <v>12710</v>
      </c>
      <c r="F1582">
        <v>1</v>
      </c>
    </row>
    <row r="1583" spans="1:6" x14ac:dyDescent="0.35">
      <c r="A1583" t="s">
        <v>14291</v>
      </c>
      <c r="B1583">
        <v>1990</v>
      </c>
      <c r="C1583" t="s">
        <v>56</v>
      </c>
      <c r="D1583" t="s">
        <v>117</v>
      </c>
      <c r="E1583" t="s">
        <v>12710</v>
      </c>
      <c r="F1583">
        <v>1</v>
      </c>
    </row>
    <row r="1584" spans="1:6" x14ac:dyDescent="0.35">
      <c r="A1584" t="s">
        <v>14292</v>
      </c>
      <c r="B1584">
        <v>1990</v>
      </c>
      <c r="C1584" t="s">
        <v>56</v>
      </c>
      <c r="D1584" t="s">
        <v>73</v>
      </c>
      <c r="E1584" t="s">
        <v>12710</v>
      </c>
      <c r="F1584">
        <v>1</v>
      </c>
    </row>
    <row r="1585" spans="1:6" x14ac:dyDescent="0.35">
      <c r="A1585" t="s">
        <v>14293</v>
      </c>
      <c r="B1585">
        <v>1990</v>
      </c>
      <c r="C1585" t="s">
        <v>54</v>
      </c>
      <c r="D1585" t="s">
        <v>73</v>
      </c>
      <c r="E1585" t="s">
        <v>12710</v>
      </c>
      <c r="F1585">
        <v>1</v>
      </c>
    </row>
    <row r="1586" spans="1:6" x14ac:dyDescent="0.35">
      <c r="A1586" t="s">
        <v>14294</v>
      </c>
      <c r="B1586">
        <v>1990</v>
      </c>
      <c r="C1586" t="s">
        <v>54</v>
      </c>
      <c r="D1586" t="s">
        <v>73</v>
      </c>
      <c r="E1586" t="s">
        <v>12710</v>
      </c>
      <c r="F1586">
        <v>1</v>
      </c>
    </row>
    <row r="1587" spans="1:6" x14ac:dyDescent="0.35">
      <c r="A1587" t="s">
        <v>14295</v>
      </c>
      <c r="B1587">
        <v>1991</v>
      </c>
      <c r="C1587" t="s">
        <v>54</v>
      </c>
      <c r="D1587" t="s">
        <v>73</v>
      </c>
      <c r="E1587" t="s">
        <v>12710</v>
      </c>
      <c r="F1587">
        <v>1</v>
      </c>
    </row>
    <row r="1588" spans="1:6" x14ac:dyDescent="0.35">
      <c r="A1588" t="s">
        <v>14296</v>
      </c>
      <c r="B1588">
        <v>1991</v>
      </c>
      <c r="C1588" t="s">
        <v>54</v>
      </c>
      <c r="D1588" t="s">
        <v>73</v>
      </c>
      <c r="E1588" t="s">
        <v>12710</v>
      </c>
      <c r="F1588">
        <v>1</v>
      </c>
    </row>
    <row r="1589" spans="1:6" x14ac:dyDescent="0.35">
      <c r="A1589" t="s">
        <v>14297</v>
      </c>
      <c r="B1589">
        <v>1991</v>
      </c>
      <c r="C1589" t="s">
        <v>54</v>
      </c>
      <c r="D1589" t="s">
        <v>73</v>
      </c>
      <c r="E1589" t="s">
        <v>12710</v>
      </c>
      <c r="F1589">
        <v>1</v>
      </c>
    </row>
    <row r="1590" spans="1:6" x14ac:dyDescent="0.35">
      <c r="A1590" t="s">
        <v>14298</v>
      </c>
      <c r="B1590">
        <v>1991</v>
      </c>
      <c r="C1590" t="s">
        <v>54</v>
      </c>
      <c r="D1590" t="s">
        <v>73</v>
      </c>
      <c r="E1590" t="s">
        <v>12710</v>
      </c>
      <c r="F1590">
        <v>1</v>
      </c>
    </row>
    <row r="1591" spans="1:6" x14ac:dyDescent="0.35">
      <c r="A1591" t="s">
        <v>14299</v>
      </c>
      <c r="B1591">
        <v>1991</v>
      </c>
      <c r="C1591" t="s">
        <v>56</v>
      </c>
      <c r="D1591" t="s">
        <v>73</v>
      </c>
      <c r="E1591" t="s">
        <v>12710</v>
      </c>
      <c r="F1591">
        <v>1</v>
      </c>
    </row>
    <row r="1592" spans="1:6" x14ac:dyDescent="0.35">
      <c r="A1592" t="s">
        <v>14300</v>
      </c>
      <c r="B1592">
        <v>1991</v>
      </c>
      <c r="C1592" t="s">
        <v>54</v>
      </c>
      <c r="D1592" t="s">
        <v>73</v>
      </c>
      <c r="E1592" t="s">
        <v>12710</v>
      </c>
      <c r="F1592">
        <v>1</v>
      </c>
    </row>
    <row r="1593" spans="1:6" x14ac:dyDescent="0.35">
      <c r="A1593" t="s">
        <v>14301</v>
      </c>
      <c r="B1593">
        <v>1991</v>
      </c>
      <c r="C1593" t="s">
        <v>56</v>
      </c>
      <c r="D1593" t="s">
        <v>73</v>
      </c>
      <c r="E1593" t="s">
        <v>12710</v>
      </c>
      <c r="F1593">
        <v>1</v>
      </c>
    </row>
    <row r="1594" spans="1:6" x14ac:dyDescent="0.35">
      <c r="A1594" t="s">
        <v>14302</v>
      </c>
      <c r="B1594">
        <v>1991</v>
      </c>
      <c r="C1594" t="s">
        <v>54</v>
      </c>
      <c r="D1594" t="s">
        <v>73</v>
      </c>
      <c r="E1594" t="s">
        <v>12710</v>
      </c>
      <c r="F1594">
        <v>1</v>
      </c>
    </row>
    <row r="1595" spans="1:6" x14ac:dyDescent="0.35">
      <c r="A1595" t="s">
        <v>14303</v>
      </c>
      <c r="B1595">
        <v>1991</v>
      </c>
      <c r="C1595" t="s">
        <v>54</v>
      </c>
      <c r="D1595" t="s">
        <v>73</v>
      </c>
      <c r="E1595" t="s">
        <v>12710</v>
      </c>
      <c r="F1595">
        <v>1</v>
      </c>
    </row>
    <row r="1596" spans="1:6" x14ac:dyDescent="0.35">
      <c r="A1596" t="s">
        <v>14304</v>
      </c>
      <c r="B1596">
        <v>1991</v>
      </c>
      <c r="C1596" t="s">
        <v>56</v>
      </c>
      <c r="D1596" t="s">
        <v>73</v>
      </c>
      <c r="E1596" t="s">
        <v>12710</v>
      </c>
      <c r="F1596">
        <v>1</v>
      </c>
    </row>
    <row r="1597" spans="1:6" x14ac:dyDescent="0.35">
      <c r="A1597" t="s">
        <v>14305</v>
      </c>
      <c r="B1597">
        <v>1991</v>
      </c>
      <c r="C1597" t="s">
        <v>56</v>
      </c>
      <c r="D1597" t="s">
        <v>73</v>
      </c>
      <c r="E1597" t="s">
        <v>12710</v>
      </c>
      <c r="F1597">
        <v>1</v>
      </c>
    </row>
    <row r="1598" spans="1:6" x14ac:dyDescent="0.35">
      <c r="A1598" t="s">
        <v>14306</v>
      </c>
      <c r="B1598">
        <v>1991</v>
      </c>
      <c r="C1598" t="s">
        <v>54</v>
      </c>
      <c r="D1598" t="s">
        <v>73</v>
      </c>
      <c r="E1598" t="s">
        <v>12710</v>
      </c>
      <c r="F1598">
        <v>1</v>
      </c>
    </row>
    <row r="1599" spans="1:6" x14ac:dyDescent="0.35">
      <c r="A1599" t="s">
        <v>14307</v>
      </c>
      <c r="B1599">
        <v>1991</v>
      </c>
      <c r="C1599" t="s">
        <v>54</v>
      </c>
      <c r="D1599" t="s">
        <v>117</v>
      </c>
      <c r="E1599" t="s">
        <v>12710</v>
      </c>
      <c r="F1599">
        <v>0</v>
      </c>
    </row>
    <row r="1600" spans="1:6" x14ac:dyDescent="0.35">
      <c r="A1600" t="s">
        <v>14308</v>
      </c>
      <c r="B1600">
        <v>1991</v>
      </c>
      <c r="C1600" t="s">
        <v>54</v>
      </c>
      <c r="D1600" t="s">
        <v>73</v>
      </c>
      <c r="E1600" t="s">
        <v>12710</v>
      </c>
      <c r="F1600">
        <v>1</v>
      </c>
    </row>
    <row r="1601" spans="1:6" x14ac:dyDescent="0.35">
      <c r="A1601" t="s">
        <v>14309</v>
      </c>
      <c r="B1601">
        <v>1992</v>
      </c>
      <c r="C1601" t="s">
        <v>56</v>
      </c>
      <c r="D1601" t="s">
        <v>117</v>
      </c>
      <c r="E1601" t="s">
        <v>12710</v>
      </c>
      <c r="F1601">
        <v>1</v>
      </c>
    </row>
    <row r="1602" spans="1:6" x14ac:dyDescent="0.35">
      <c r="A1602" t="s">
        <v>14310</v>
      </c>
      <c r="B1602">
        <v>1992</v>
      </c>
      <c r="C1602" t="s">
        <v>56</v>
      </c>
      <c r="D1602" t="s">
        <v>73</v>
      </c>
      <c r="E1602" t="s">
        <v>12710</v>
      </c>
      <c r="F1602">
        <v>1</v>
      </c>
    </row>
    <row r="1603" spans="1:6" x14ac:dyDescent="0.35">
      <c r="A1603" t="s">
        <v>14311</v>
      </c>
      <c r="B1603">
        <v>1992</v>
      </c>
      <c r="C1603" t="s">
        <v>56</v>
      </c>
      <c r="D1603" t="s">
        <v>73</v>
      </c>
      <c r="E1603" t="s">
        <v>12710</v>
      </c>
      <c r="F1603">
        <v>1</v>
      </c>
    </row>
    <row r="1604" spans="1:6" x14ac:dyDescent="0.35">
      <c r="A1604" t="s">
        <v>14312</v>
      </c>
      <c r="B1604">
        <v>1992</v>
      </c>
      <c r="C1604" t="s">
        <v>56</v>
      </c>
      <c r="D1604" t="s">
        <v>73</v>
      </c>
      <c r="E1604" t="s">
        <v>12710</v>
      </c>
      <c r="F1604">
        <v>1</v>
      </c>
    </row>
    <row r="1605" spans="1:6" x14ac:dyDescent="0.35">
      <c r="A1605" t="s">
        <v>14313</v>
      </c>
      <c r="B1605">
        <v>1992</v>
      </c>
      <c r="C1605" t="s">
        <v>54</v>
      </c>
      <c r="D1605" t="s">
        <v>73</v>
      </c>
      <c r="E1605" t="s">
        <v>12710</v>
      </c>
      <c r="F1605">
        <v>1</v>
      </c>
    </row>
    <row r="1606" spans="1:6" x14ac:dyDescent="0.35">
      <c r="A1606" t="s">
        <v>14314</v>
      </c>
      <c r="B1606">
        <v>1992</v>
      </c>
      <c r="C1606" t="s">
        <v>56</v>
      </c>
      <c r="D1606" t="s">
        <v>73</v>
      </c>
      <c r="E1606" t="s">
        <v>12710</v>
      </c>
      <c r="F1606">
        <v>1</v>
      </c>
    </row>
    <row r="1607" spans="1:6" x14ac:dyDescent="0.35">
      <c r="A1607" t="s">
        <v>14315</v>
      </c>
      <c r="B1607">
        <v>1992</v>
      </c>
      <c r="C1607" t="s">
        <v>56</v>
      </c>
      <c r="D1607" t="s">
        <v>117</v>
      </c>
      <c r="E1607" t="s">
        <v>12710</v>
      </c>
      <c r="F1607">
        <v>1</v>
      </c>
    </row>
    <row r="1608" spans="1:6" x14ac:dyDescent="0.35">
      <c r="A1608" t="s">
        <v>14316</v>
      </c>
      <c r="B1608">
        <v>1992</v>
      </c>
      <c r="C1608" t="s">
        <v>56</v>
      </c>
      <c r="D1608" t="s">
        <v>73</v>
      </c>
      <c r="E1608" t="s">
        <v>12710</v>
      </c>
      <c r="F1608">
        <v>1</v>
      </c>
    </row>
    <row r="1609" spans="1:6" x14ac:dyDescent="0.35">
      <c r="A1609" t="s">
        <v>14317</v>
      </c>
      <c r="B1609">
        <v>1992</v>
      </c>
      <c r="C1609" t="s">
        <v>56</v>
      </c>
      <c r="D1609" t="s">
        <v>117</v>
      </c>
      <c r="E1609" t="s">
        <v>12710</v>
      </c>
      <c r="F1609">
        <v>1</v>
      </c>
    </row>
    <row r="1610" spans="1:6" x14ac:dyDescent="0.35">
      <c r="A1610" t="s">
        <v>14318</v>
      </c>
      <c r="B1610">
        <v>1992</v>
      </c>
      <c r="C1610" t="s">
        <v>54</v>
      </c>
      <c r="D1610" t="s">
        <v>73</v>
      </c>
      <c r="E1610" t="s">
        <v>12710</v>
      </c>
      <c r="F1610">
        <v>1</v>
      </c>
    </row>
    <row r="1611" spans="1:6" x14ac:dyDescent="0.35">
      <c r="A1611" t="s">
        <v>14319</v>
      </c>
      <c r="B1611">
        <v>1992</v>
      </c>
      <c r="C1611" t="s">
        <v>54</v>
      </c>
      <c r="D1611" t="s">
        <v>73</v>
      </c>
      <c r="E1611" t="s">
        <v>12710</v>
      </c>
      <c r="F1611">
        <v>1</v>
      </c>
    </row>
    <row r="1612" spans="1:6" x14ac:dyDescent="0.35">
      <c r="A1612" t="s">
        <v>14320</v>
      </c>
      <c r="B1612">
        <v>1992</v>
      </c>
      <c r="C1612" t="s">
        <v>54</v>
      </c>
      <c r="D1612" t="s">
        <v>73</v>
      </c>
      <c r="E1612" t="s">
        <v>12710</v>
      </c>
      <c r="F1612">
        <v>1</v>
      </c>
    </row>
    <row r="1613" spans="1:6" x14ac:dyDescent="0.35">
      <c r="A1613" t="s">
        <v>14321</v>
      </c>
      <c r="B1613">
        <v>1992</v>
      </c>
      <c r="C1613" t="s">
        <v>54</v>
      </c>
      <c r="D1613" t="s">
        <v>73</v>
      </c>
      <c r="E1613" t="s">
        <v>12710</v>
      </c>
      <c r="F1613">
        <v>1</v>
      </c>
    </row>
    <row r="1614" spans="1:6" x14ac:dyDescent="0.35">
      <c r="A1614" t="s">
        <v>14322</v>
      </c>
      <c r="B1614">
        <v>1992</v>
      </c>
      <c r="C1614" t="s">
        <v>54</v>
      </c>
      <c r="D1614" t="s">
        <v>73</v>
      </c>
      <c r="E1614" t="s">
        <v>12710</v>
      </c>
      <c r="F1614">
        <v>1</v>
      </c>
    </row>
    <row r="1615" spans="1:6" x14ac:dyDescent="0.35">
      <c r="A1615" t="s">
        <v>14323</v>
      </c>
      <c r="B1615">
        <v>1992</v>
      </c>
      <c r="C1615" t="s">
        <v>56</v>
      </c>
      <c r="D1615" t="s">
        <v>73</v>
      </c>
      <c r="E1615" t="s">
        <v>12710</v>
      </c>
      <c r="F1615">
        <v>1</v>
      </c>
    </row>
    <row r="1616" spans="1:6" x14ac:dyDescent="0.35">
      <c r="A1616" t="s">
        <v>14324</v>
      </c>
      <c r="B1616">
        <v>1992</v>
      </c>
      <c r="C1616" t="s">
        <v>56</v>
      </c>
      <c r="D1616" t="s">
        <v>73</v>
      </c>
      <c r="E1616" t="s">
        <v>12710</v>
      </c>
      <c r="F1616">
        <v>1</v>
      </c>
    </row>
    <row r="1617" spans="1:6" x14ac:dyDescent="0.35">
      <c r="A1617" t="s">
        <v>14325</v>
      </c>
      <c r="B1617">
        <v>1993</v>
      </c>
      <c r="C1617" t="s">
        <v>54</v>
      </c>
      <c r="D1617" t="s">
        <v>73</v>
      </c>
      <c r="E1617" t="s">
        <v>12710</v>
      </c>
      <c r="F1617">
        <v>1</v>
      </c>
    </row>
    <row r="1618" spans="1:6" x14ac:dyDescent="0.35">
      <c r="A1618" t="s">
        <v>14326</v>
      </c>
      <c r="B1618">
        <v>1993</v>
      </c>
      <c r="C1618" t="s">
        <v>56</v>
      </c>
      <c r="D1618" t="s">
        <v>73</v>
      </c>
      <c r="E1618" t="s">
        <v>12710</v>
      </c>
      <c r="F1618">
        <v>1</v>
      </c>
    </row>
    <row r="1619" spans="1:6" x14ac:dyDescent="0.35">
      <c r="A1619" t="s">
        <v>14327</v>
      </c>
      <c r="B1619">
        <v>1993</v>
      </c>
      <c r="C1619" t="s">
        <v>56</v>
      </c>
      <c r="D1619" t="s">
        <v>73</v>
      </c>
      <c r="E1619" t="s">
        <v>12710</v>
      </c>
      <c r="F1619">
        <v>1</v>
      </c>
    </row>
    <row r="1620" spans="1:6" x14ac:dyDescent="0.35">
      <c r="A1620" t="s">
        <v>14328</v>
      </c>
      <c r="B1620">
        <v>1993</v>
      </c>
      <c r="C1620" t="s">
        <v>56</v>
      </c>
      <c r="D1620" t="s">
        <v>117</v>
      </c>
      <c r="E1620" t="s">
        <v>12710</v>
      </c>
      <c r="F1620">
        <v>1</v>
      </c>
    </row>
    <row r="1621" spans="1:6" x14ac:dyDescent="0.35">
      <c r="A1621" t="s">
        <v>14329</v>
      </c>
      <c r="B1621">
        <v>1993</v>
      </c>
      <c r="C1621" t="s">
        <v>56</v>
      </c>
      <c r="D1621" t="s">
        <v>73</v>
      </c>
      <c r="E1621" t="s">
        <v>12710</v>
      </c>
      <c r="F1621">
        <v>1</v>
      </c>
    </row>
    <row r="1622" spans="1:6" x14ac:dyDescent="0.35">
      <c r="A1622" t="s">
        <v>14330</v>
      </c>
      <c r="B1622">
        <v>1993</v>
      </c>
      <c r="C1622" t="s">
        <v>56</v>
      </c>
      <c r="D1622" t="s">
        <v>73</v>
      </c>
      <c r="E1622" t="s">
        <v>12710</v>
      </c>
      <c r="F1622">
        <v>1</v>
      </c>
    </row>
    <row r="1623" spans="1:6" x14ac:dyDescent="0.35">
      <c r="A1623" t="s">
        <v>14331</v>
      </c>
      <c r="B1623">
        <v>1993</v>
      </c>
      <c r="C1623" t="s">
        <v>56</v>
      </c>
      <c r="D1623" t="s">
        <v>117</v>
      </c>
      <c r="E1623" t="s">
        <v>12710</v>
      </c>
      <c r="F1623">
        <v>1</v>
      </c>
    </row>
    <row r="1624" spans="1:6" x14ac:dyDescent="0.35">
      <c r="A1624" t="s">
        <v>14332</v>
      </c>
      <c r="B1624">
        <v>1993</v>
      </c>
      <c r="C1624" t="s">
        <v>56</v>
      </c>
      <c r="D1624" t="s">
        <v>73</v>
      </c>
      <c r="E1624" t="s">
        <v>12710</v>
      </c>
      <c r="F1624">
        <v>1</v>
      </c>
    </row>
    <row r="1625" spans="1:6" x14ac:dyDescent="0.35">
      <c r="A1625" t="s">
        <v>14333</v>
      </c>
      <c r="B1625">
        <v>1993</v>
      </c>
      <c r="C1625" t="s">
        <v>54</v>
      </c>
      <c r="D1625" t="s">
        <v>73</v>
      </c>
      <c r="E1625" t="s">
        <v>12710</v>
      </c>
      <c r="F1625">
        <v>1</v>
      </c>
    </row>
    <row r="1626" spans="1:6" x14ac:dyDescent="0.35">
      <c r="A1626" t="s">
        <v>14334</v>
      </c>
      <c r="B1626">
        <v>1993</v>
      </c>
      <c r="C1626" t="s">
        <v>56</v>
      </c>
      <c r="D1626" t="s">
        <v>73</v>
      </c>
      <c r="E1626" t="s">
        <v>12710</v>
      </c>
      <c r="F1626">
        <v>1</v>
      </c>
    </row>
    <row r="1627" spans="1:6" x14ac:dyDescent="0.35">
      <c r="A1627" t="s">
        <v>14335</v>
      </c>
      <c r="B1627">
        <v>1993</v>
      </c>
      <c r="C1627" t="s">
        <v>56</v>
      </c>
      <c r="D1627" t="s">
        <v>117</v>
      </c>
      <c r="E1627" t="s">
        <v>12710</v>
      </c>
      <c r="F1627">
        <v>1</v>
      </c>
    </row>
    <row r="1628" spans="1:6" x14ac:dyDescent="0.35">
      <c r="A1628" t="s">
        <v>14336</v>
      </c>
      <c r="B1628">
        <v>1993</v>
      </c>
      <c r="C1628" t="s">
        <v>56</v>
      </c>
      <c r="D1628" t="s">
        <v>73</v>
      </c>
      <c r="E1628" t="s">
        <v>12710</v>
      </c>
      <c r="F1628">
        <v>1</v>
      </c>
    </row>
    <row r="1629" spans="1:6" x14ac:dyDescent="0.35">
      <c r="A1629" t="s">
        <v>14337</v>
      </c>
      <c r="B1629">
        <v>1994</v>
      </c>
      <c r="C1629" t="s">
        <v>55</v>
      </c>
      <c r="D1629" t="s">
        <v>73</v>
      </c>
      <c r="E1629" t="s">
        <v>12710</v>
      </c>
      <c r="F1629">
        <v>1</v>
      </c>
    </row>
    <row r="1630" spans="1:6" x14ac:dyDescent="0.35">
      <c r="A1630" t="s">
        <v>14338</v>
      </c>
      <c r="B1630">
        <v>1994</v>
      </c>
      <c r="C1630" t="s">
        <v>56</v>
      </c>
      <c r="D1630" t="s">
        <v>73</v>
      </c>
      <c r="E1630" t="s">
        <v>12710</v>
      </c>
      <c r="F1630">
        <v>1</v>
      </c>
    </row>
    <row r="1631" spans="1:6" x14ac:dyDescent="0.35">
      <c r="A1631" t="s">
        <v>14339</v>
      </c>
      <c r="B1631">
        <v>1994</v>
      </c>
      <c r="C1631" t="s">
        <v>56</v>
      </c>
      <c r="D1631" t="s">
        <v>73</v>
      </c>
      <c r="E1631" t="s">
        <v>12710</v>
      </c>
      <c r="F1631">
        <v>1</v>
      </c>
    </row>
    <row r="1632" spans="1:6" x14ac:dyDescent="0.35">
      <c r="A1632" t="s">
        <v>14340</v>
      </c>
      <c r="B1632">
        <v>1994</v>
      </c>
      <c r="C1632" t="s">
        <v>56</v>
      </c>
      <c r="D1632" t="s">
        <v>117</v>
      </c>
      <c r="E1632" t="s">
        <v>12710</v>
      </c>
      <c r="F1632">
        <v>1</v>
      </c>
    </row>
    <row r="1633" spans="1:6" x14ac:dyDescent="0.35">
      <c r="A1633" t="s">
        <v>14341</v>
      </c>
      <c r="B1633">
        <v>1994</v>
      </c>
      <c r="C1633" t="s">
        <v>56</v>
      </c>
      <c r="D1633" t="s">
        <v>117</v>
      </c>
      <c r="E1633" t="s">
        <v>12710</v>
      </c>
      <c r="F1633">
        <v>1</v>
      </c>
    </row>
    <row r="1634" spans="1:6" x14ac:dyDescent="0.35">
      <c r="A1634" t="s">
        <v>14342</v>
      </c>
      <c r="B1634">
        <v>1994</v>
      </c>
      <c r="C1634" t="s">
        <v>54</v>
      </c>
      <c r="D1634" t="s">
        <v>73</v>
      </c>
      <c r="E1634" t="s">
        <v>12710</v>
      </c>
      <c r="F1634">
        <v>1</v>
      </c>
    </row>
    <row r="1635" spans="1:6" x14ac:dyDescent="0.35">
      <c r="A1635" t="s">
        <v>14343</v>
      </c>
      <c r="B1635">
        <v>1994</v>
      </c>
      <c r="C1635" t="s">
        <v>56</v>
      </c>
      <c r="D1635" t="s">
        <v>73</v>
      </c>
      <c r="E1635" t="s">
        <v>12710</v>
      </c>
      <c r="F1635">
        <v>1</v>
      </c>
    </row>
    <row r="1636" spans="1:6" x14ac:dyDescent="0.35">
      <c r="A1636" t="s">
        <v>14344</v>
      </c>
      <c r="B1636">
        <v>1994</v>
      </c>
      <c r="C1636" t="s">
        <v>56</v>
      </c>
      <c r="D1636" t="s">
        <v>73</v>
      </c>
      <c r="E1636" t="s">
        <v>12710</v>
      </c>
      <c r="F1636">
        <v>1</v>
      </c>
    </row>
    <row r="1637" spans="1:6" x14ac:dyDescent="0.35">
      <c r="A1637" t="s">
        <v>14345</v>
      </c>
      <c r="B1637">
        <v>1994</v>
      </c>
      <c r="C1637" t="s">
        <v>56</v>
      </c>
      <c r="D1637" t="s">
        <v>73</v>
      </c>
      <c r="E1637" t="s">
        <v>12710</v>
      </c>
      <c r="F1637">
        <v>1</v>
      </c>
    </row>
    <row r="1638" spans="1:6" x14ac:dyDescent="0.35">
      <c r="A1638" t="s">
        <v>14346</v>
      </c>
      <c r="B1638">
        <v>1994</v>
      </c>
      <c r="C1638" t="s">
        <v>56</v>
      </c>
      <c r="D1638" t="s">
        <v>73</v>
      </c>
      <c r="E1638" t="s">
        <v>12710</v>
      </c>
      <c r="F1638">
        <v>1</v>
      </c>
    </row>
    <row r="1639" spans="1:6" x14ac:dyDescent="0.35">
      <c r="A1639" t="s">
        <v>14347</v>
      </c>
      <c r="B1639">
        <v>1994</v>
      </c>
      <c r="C1639" t="s">
        <v>54</v>
      </c>
      <c r="D1639" t="s">
        <v>73</v>
      </c>
      <c r="E1639" t="s">
        <v>12710</v>
      </c>
      <c r="F1639">
        <v>1</v>
      </c>
    </row>
    <row r="1640" spans="1:6" x14ac:dyDescent="0.35">
      <c r="A1640" t="s">
        <v>14348</v>
      </c>
      <c r="B1640">
        <v>1994</v>
      </c>
      <c r="C1640" t="s">
        <v>56</v>
      </c>
      <c r="D1640" t="s">
        <v>73</v>
      </c>
      <c r="E1640" t="s">
        <v>12710</v>
      </c>
      <c r="F1640">
        <v>1</v>
      </c>
    </row>
    <row r="1641" spans="1:6" x14ac:dyDescent="0.35">
      <c r="A1641" t="s">
        <v>14349</v>
      </c>
      <c r="B1641">
        <v>1994</v>
      </c>
      <c r="C1641" t="s">
        <v>56</v>
      </c>
      <c r="D1641" t="s">
        <v>73</v>
      </c>
      <c r="E1641" t="s">
        <v>12710</v>
      </c>
      <c r="F1641">
        <v>1</v>
      </c>
    </row>
    <row r="1642" spans="1:6" x14ac:dyDescent="0.35">
      <c r="A1642" t="s">
        <v>14350</v>
      </c>
      <c r="B1642">
        <v>1994</v>
      </c>
      <c r="C1642" t="s">
        <v>56</v>
      </c>
      <c r="D1642" t="s">
        <v>117</v>
      </c>
      <c r="E1642" t="s">
        <v>12710</v>
      </c>
      <c r="F1642">
        <v>1</v>
      </c>
    </row>
    <row r="1643" spans="1:6" x14ac:dyDescent="0.35">
      <c r="A1643" t="s">
        <v>14351</v>
      </c>
      <c r="B1643">
        <v>1994</v>
      </c>
      <c r="C1643" t="s">
        <v>56</v>
      </c>
      <c r="D1643" t="s">
        <v>73</v>
      </c>
      <c r="E1643" t="s">
        <v>12710</v>
      </c>
      <c r="F1643">
        <v>1</v>
      </c>
    </row>
    <row r="1644" spans="1:6" x14ac:dyDescent="0.35">
      <c r="A1644" t="s">
        <v>14352</v>
      </c>
      <c r="B1644">
        <v>1994</v>
      </c>
      <c r="C1644" t="s">
        <v>56</v>
      </c>
      <c r="D1644" t="s">
        <v>73</v>
      </c>
      <c r="E1644" t="s">
        <v>12710</v>
      </c>
      <c r="F1644">
        <v>1</v>
      </c>
    </row>
    <row r="1645" spans="1:6" x14ac:dyDescent="0.35">
      <c r="A1645" t="s">
        <v>14353</v>
      </c>
      <c r="B1645">
        <v>1994</v>
      </c>
      <c r="C1645" t="s">
        <v>54</v>
      </c>
      <c r="D1645" t="s">
        <v>73</v>
      </c>
      <c r="E1645" t="s">
        <v>12710</v>
      </c>
      <c r="F1645">
        <v>1</v>
      </c>
    </row>
    <row r="1646" spans="1:6" x14ac:dyDescent="0.35">
      <c r="A1646" t="s">
        <v>14354</v>
      </c>
      <c r="B1646">
        <v>1994</v>
      </c>
      <c r="C1646" t="s">
        <v>56</v>
      </c>
      <c r="D1646" t="s">
        <v>73</v>
      </c>
      <c r="E1646" t="s">
        <v>12710</v>
      </c>
      <c r="F1646">
        <v>1</v>
      </c>
    </row>
    <row r="1647" spans="1:6" x14ac:dyDescent="0.35">
      <c r="A1647" t="s">
        <v>14355</v>
      </c>
      <c r="B1647">
        <v>1994</v>
      </c>
      <c r="C1647" t="s">
        <v>56</v>
      </c>
      <c r="D1647" t="s">
        <v>73</v>
      </c>
      <c r="E1647" t="s">
        <v>12710</v>
      </c>
      <c r="F1647">
        <v>1</v>
      </c>
    </row>
    <row r="1648" spans="1:6" x14ac:dyDescent="0.35">
      <c r="A1648" t="s">
        <v>14356</v>
      </c>
      <c r="B1648">
        <v>1994</v>
      </c>
      <c r="C1648" t="s">
        <v>56</v>
      </c>
      <c r="D1648" t="s">
        <v>117</v>
      </c>
      <c r="E1648" t="s">
        <v>12710</v>
      </c>
      <c r="F1648">
        <v>1</v>
      </c>
    </row>
    <row r="1649" spans="1:6" x14ac:dyDescent="0.35">
      <c r="A1649" t="s">
        <v>14357</v>
      </c>
      <c r="B1649">
        <v>1995</v>
      </c>
      <c r="C1649" t="s">
        <v>56</v>
      </c>
      <c r="D1649" t="s">
        <v>73</v>
      </c>
      <c r="E1649" t="s">
        <v>12710</v>
      </c>
      <c r="F1649">
        <v>1</v>
      </c>
    </row>
    <row r="1650" spans="1:6" x14ac:dyDescent="0.35">
      <c r="A1650" t="s">
        <v>14358</v>
      </c>
      <c r="B1650">
        <v>1995</v>
      </c>
      <c r="C1650" t="s">
        <v>56</v>
      </c>
      <c r="D1650" t="s">
        <v>117</v>
      </c>
      <c r="E1650" t="s">
        <v>12710</v>
      </c>
      <c r="F1650">
        <v>1</v>
      </c>
    </row>
    <row r="1651" spans="1:6" x14ac:dyDescent="0.35">
      <c r="A1651" t="s">
        <v>14359</v>
      </c>
      <c r="B1651">
        <v>1995</v>
      </c>
      <c r="C1651" t="s">
        <v>56</v>
      </c>
      <c r="D1651" t="s">
        <v>73</v>
      </c>
      <c r="E1651" t="s">
        <v>12710</v>
      </c>
      <c r="F1651">
        <v>1</v>
      </c>
    </row>
    <row r="1652" spans="1:6" x14ac:dyDescent="0.35">
      <c r="A1652" t="s">
        <v>14360</v>
      </c>
      <c r="B1652">
        <v>1995</v>
      </c>
      <c r="C1652" t="s">
        <v>54</v>
      </c>
      <c r="D1652" t="s">
        <v>73</v>
      </c>
      <c r="E1652" t="s">
        <v>12710</v>
      </c>
      <c r="F1652">
        <v>1</v>
      </c>
    </row>
    <row r="1653" spans="1:6" x14ac:dyDescent="0.35">
      <c r="A1653" t="s">
        <v>14361</v>
      </c>
      <c r="B1653">
        <v>1995</v>
      </c>
      <c r="C1653" t="s">
        <v>55</v>
      </c>
      <c r="D1653" t="s">
        <v>73</v>
      </c>
      <c r="E1653" t="s">
        <v>12710</v>
      </c>
      <c r="F1653">
        <v>1</v>
      </c>
    </row>
    <row r="1654" spans="1:6" x14ac:dyDescent="0.35">
      <c r="A1654" t="s">
        <v>14362</v>
      </c>
      <c r="B1654">
        <v>1995</v>
      </c>
      <c r="C1654" t="s">
        <v>56</v>
      </c>
      <c r="D1654" t="s">
        <v>73</v>
      </c>
      <c r="E1654" t="s">
        <v>12710</v>
      </c>
      <c r="F1654">
        <v>1</v>
      </c>
    </row>
    <row r="1655" spans="1:6" x14ac:dyDescent="0.35">
      <c r="A1655" t="s">
        <v>14363</v>
      </c>
      <c r="B1655">
        <v>1995</v>
      </c>
      <c r="C1655" t="s">
        <v>56</v>
      </c>
      <c r="D1655" t="s">
        <v>73</v>
      </c>
      <c r="E1655" t="s">
        <v>12710</v>
      </c>
      <c r="F1655">
        <v>1</v>
      </c>
    </row>
    <row r="1656" spans="1:6" x14ac:dyDescent="0.35">
      <c r="A1656" t="s">
        <v>14364</v>
      </c>
      <c r="B1656">
        <v>1995</v>
      </c>
      <c r="C1656" t="s">
        <v>56</v>
      </c>
      <c r="D1656" t="s">
        <v>117</v>
      </c>
      <c r="E1656" t="s">
        <v>12710</v>
      </c>
      <c r="F1656">
        <v>1</v>
      </c>
    </row>
    <row r="1657" spans="1:6" x14ac:dyDescent="0.35">
      <c r="A1657" t="s">
        <v>14365</v>
      </c>
      <c r="B1657">
        <v>1995</v>
      </c>
      <c r="C1657" t="s">
        <v>56</v>
      </c>
      <c r="D1657" t="s">
        <v>73</v>
      </c>
      <c r="E1657" t="s">
        <v>12710</v>
      </c>
      <c r="F1657">
        <v>1</v>
      </c>
    </row>
    <row r="1658" spans="1:6" x14ac:dyDescent="0.35">
      <c r="A1658" t="s">
        <v>14366</v>
      </c>
      <c r="B1658">
        <v>1995</v>
      </c>
      <c r="C1658" t="s">
        <v>56</v>
      </c>
      <c r="D1658" t="s">
        <v>73</v>
      </c>
      <c r="E1658" t="s">
        <v>12710</v>
      </c>
      <c r="F1658">
        <v>1</v>
      </c>
    </row>
    <row r="1659" spans="1:6" x14ac:dyDescent="0.35">
      <c r="A1659" t="s">
        <v>14367</v>
      </c>
      <c r="B1659">
        <v>1995</v>
      </c>
      <c r="C1659" t="s">
        <v>56</v>
      </c>
      <c r="D1659" t="s">
        <v>73</v>
      </c>
      <c r="E1659" t="s">
        <v>12710</v>
      </c>
      <c r="F1659">
        <v>1</v>
      </c>
    </row>
    <row r="1660" spans="1:6" x14ac:dyDescent="0.35">
      <c r="A1660" t="s">
        <v>14368</v>
      </c>
      <c r="B1660">
        <v>1995</v>
      </c>
      <c r="C1660" t="s">
        <v>56</v>
      </c>
      <c r="D1660" t="s">
        <v>117</v>
      </c>
      <c r="E1660" t="s">
        <v>12710</v>
      </c>
      <c r="F1660">
        <v>1</v>
      </c>
    </row>
    <row r="1661" spans="1:6" x14ac:dyDescent="0.35">
      <c r="A1661" t="s">
        <v>14369</v>
      </c>
      <c r="B1661">
        <v>1995</v>
      </c>
      <c r="C1661" t="s">
        <v>56</v>
      </c>
      <c r="D1661" t="s">
        <v>73</v>
      </c>
      <c r="E1661" t="s">
        <v>12710</v>
      </c>
      <c r="F1661">
        <v>1</v>
      </c>
    </row>
    <row r="1662" spans="1:6" x14ac:dyDescent="0.35">
      <c r="A1662" t="s">
        <v>14370</v>
      </c>
      <c r="B1662">
        <v>1995</v>
      </c>
      <c r="C1662" t="s">
        <v>56</v>
      </c>
      <c r="D1662" t="s">
        <v>73</v>
      </c>
      <c r="E1662" t="s">
        <v>12710</v>
      </c>
      <c r="F1662">
        <v>1</v>
      </c>
    </row>
    <row r="1663" spans="1:6" x14ac:dyDescent="0.35">
      <c r="A1663" t="s">
        <v>14371</v>
      </c>
      <c r="B1663">
        <v>1995</v>
      </c>
      <c r="C1663" t="s">
        <v>56</v>
      </c>
      <c r="D1663" t="s">
        <v>73</v>
      </c>
      <c r="E1663" t="s">
        <v>12710</v>
      </c>
      <c r="F1663">
        <v>1</v>
      </c>
    </row>
    <row r="1664" spans="1:6" x14ac:dyDescent="0.35">
      <c r="A1664" t="s">
        <v>14372</v>
      </c>
      <c r="B1664">
        <v>1995</v>
      </c>
      <c r="C1664" t="s">
        <v>56</v>
      </c>
      <c r="D1664" t="s">
        <v>73</v>
      </c>
      <c r="E1664" t="s">
        <v>12710</v>
      </c>
      <c r="F1664">
        <v>1</v>
      </c>
    </row>
    <row r="1665" spans="1:6" x14ac:dyDescent="0.35">
      <c r="A1665" t="s">
        <v>14373</v>
      </c>
      <c r="B1665">
        <v>1995</v>
      </c>
      <c r="C1665" t="s">
        <v>56</v>
      </c>
      <c r="D1665" t="s">
        <v>73</v>
      </c>
      <c r="E1665" t="s">
        <v>12710</v>
      </c>
      <c r="F1665">
        <v>1</v>
      </c>
    </row>
    <row r="1666" spans="1:6" x14ac:dyDescent="0.35">
      <c r="A1666" t="s">
        <v>14374</v>
      </c>
      <c r="B1666">
        <v>1995</v>
      </c>
      <c r="C1666" t="s">
        <v>56</v>
      </c>
      <c r="D1666" t="s">
        <v>73</v>
      </c>
      <c r="E1666" t="s">
        <v>12710</v>
      </c>
      <c r="F1666">
        <v>1</v>
      </c>
    </row>
    <row r="1667" spans="1:6" x14ac:dyDescent="0.35">
      <c r="A1667" t="s">
        <v>14375</v>
      </c>
      <c r="B1667">
        <v>1995</v>
      </c>
      <c r="C1667" t="s">
        <v>56</v>
      </c>
      <c r="D1667" t="s">
        <v>117</v>
      </c>
      <c r="E1667" t="s">
        <v>12710</v>
      </c>
      <c r="F1667">
        <v>1</v>
      </c>
    </row>
    <row r="1668" spans="1:6" x14ac:dyDescent="0.35">
      <c r="A1668" t="s">
        <v>14376</v>
      </c>
      <c r="B1668">
        <v>1995</v>
      </c>
      <c r="C1668" t="s">
        <v>56</v>
      </c>
      <c r="D1668" t="s">
        <v>73</v>
      </c>
      <c r="E1668" t="s">
        <v>12710</v>
      </c>
      <c r="F1668">
        <v>1</v>
      </c>
    </row>
    <row r="1669" spans="1:6" x14ac:dyDescent="0.35">
      <c r="A1669" t="s">
        <v>14377</v>
      </c>
      <c r="B1669">
        <v>1995</v>
      </c>
      <c r="C1669" t="s">
        <v>56</v>
      </c>
      <c r="D1669" t="s">
        <v>117</v>
      </c>
      <c r="E1669" t="s">
        <v>12710</v>
      </c>
      <c r="F1669">
        <v>1</v>
      </c>
    </row>
    <row r="1670" spans="1:6" x14ac:dyDescent="0.35">
      <c r="A1670" t="s">
        <v>14378</v>
      </c>
      <c r="B1670">
        <v>1995</v>
      </c>
      <c r="C1670" t="s">
        <v>56</v>
      </c>
      <c r="D1670" t="s">
        <v>73</v>
      </c>
      <c r="E1670" t="s">
        <v>12710</v>
      </c>
      <c r="F1670">
        <v>1</v>
      </c>
    </row>
    <row r="1671" spans="1:6" x14ac:dyDescent="0.35">
      <c r="A1671" t="s">
        <v>14379</v>
      </c>
      <c r="B1671">
        <v>1995</v>
      </c>
      <c r="C1671" t="s">
        <v>54</v>
      </c>
      <c r="D1671" t="s">
        <v>73</v>
      </c>
      <c r="E1671" t="s">
        <v>12710</v>
      </c>
      <c r="F1671">
        <v>1</v>
      </c>
    </row>
    <row r="1672" spans="1:6" x14ac:dyDescent="0.35">
      <c r="A1672" t="s">
        <v>14380</v>
      </c>
      <c r="B1672">
        <v>1995</v>
      </c>
      <c r="C1672" t="s">
        <v>56</v>
      </c>
      <c r="D1672" t="s">
        <v>73</v>
      </c>
      <c r="E1672" t="s">
        <v>12710</v>
      </c>
      <c r="F1672">
        <v>1</v>
      </c>
    </row>
    <row r="1673" spans="1:6" x14ac:dyDescent="0.35">
      <c r="A1673" t="s">
        <v>14381</v>
      </c>
      <c r="B1673">
        <v>1995</v>
      </c>
      <c r="C1673" t="s">
        <v>56</v>
      </c>
      <c r="D1673" t="s">
        <v>117</v>
      </c>
      <c r="E1673" t="s">
        <v>12710</v>
      </c>
      <c r="F1673">
        <v>1</v>
      </c>
    </row>
    <row r="1674" spans="1:6" x14ac:dyDescent="0.35">
      <c r="A1674" t="s">
        <v>14382</v>
      </c>
      <c r="B1674">
        <v>1995</v>
      </c>
      <c r="C1674" t="s">
        <v>56</v>
      </c>
      <c r="D1674" t="s">
        <v>117</v>
      </c>
      <c r="E1674" t="s">
        <v>12710</v>
      </c>
      <c r="F1674">
        <v>1</v>
      </c>
    </row>
    <row r="1675" spans="1:6" x14ac:dyDescent="0.35">
      <c r="A1675" t="s">
        <v>14383</v>
      </c>
      <c r="B1675">
        <v>1995</v>
      </c>
      <c r="C1675" t="s">
        <v>56</v>
      </c>
      <c r="D1675" t="s">
        <v>117</v>
      </c>
      <c r="E1675" t="s">
        <v>12710</v>
      </c>
      <c r="F1675">
        <v>1</v>
      </c>
    </row>
    <row r="1676" spans="1:6" x14ac:dyDescent="0.35">
      <c r="A1676" t="s">
        <v>14384</v>
      </c>
      <c r="B1676">
        <v>1995</v>
      </c>
      <c r="C1676" t="s">
        <v>56</v>
      </c>
      <c r="D1676" t="s">
        <v>73</v>
      </c>
      <c r="E1676" t="s">
        <v>12710</v>
      </c>
      <c r="F1676">
        <v>1</v>
      </c>
    </row>
    <row r="1677" spans="1:6" x14ac:dyDescent="0.35">
      <c r="A1677" t="s">
        <v>14385</v>
      </c>
      <c r="B1677">
        <v>1995</v>
      </c>
      <c r="C1677" t="s">
        <v>56</v>
      </c>
      <c r="D1677" t="s">
        <v>117</v>
      </c>
      <c r="E1677" t="s">
        <v>12710</v>
      </c>
      <c r="F1677">
        <v>1</v>
      </c>
    </row>
    <row r="1678" spans="1:6" x14ac:dyDescent="0.35">
      <c r="A1678" t="s">
        <v>14386</v>
      </c>
      <c r="B1678">
        <v>1995</v>
      </c>
      <c r="C1678" t="s">
        <v>55</v>
      </c>
      <c r="D1678" t="s">
        <v>117</v>
      </c>
      <c r="E1678" t="s">
        <v>12710</v>
      </c>
      <c r="F1678">
        <v>0</v>
      </c>
    </row>
    <row r="1679" spans="1:6" x14ac:dyDescent="0.35">
      <c r="A1679" t="s">
        <v>14387</v>
      </c>
      <c r="B1679">
        <v>1995</v>
      </c>
      <c r="C1679" t="s">
        <v>56</v>
      </c>
      <c r="D1679" t="s">
        <v>117</v>
      </c>
      <c r="E1679" t="s">
        <v>12710</v>
      </c>
      <c r="F1679">
        <v>1</v>
      </c>
    </row>
    <row r="1680" spans="1:6" x14ac:dyDescent="0.35">
      <c r="A1680" t="s">
        <v>14388</v>
      </c>
      <c r="B1680">
        <v>1995</v>
      </c>
      <c r="C1680" t="s">
        <v>56</v>
      </c>
      <c r="D1680" t="s">
        <v>117</v>
      </c>
      <c r="E1680" t="s">
        <v>12710</v>
      </c>
      <c r="F1680">
        <v>1</v>
      </c>
    </row>
    <row r="1681" spans="1:6" x14ac:dyDescent="0.35">
      <c r="A1681" t="s">
        <v>14389</v>
      </c>
      <c r="B1681">
        <v>1995</v>
      </c>
      <c r="C1681" t="s">
        <v>56</v>
      </c>
      <c r="D1681" t="s">
        <v>117</v>
      </c>
      <c r="E1681" t="s">
        <v>12710</v>
      </c>
      <c r="F1681">
        <v>1</v>
      </c>
    </row>
    <row r="1682" spans="1:6" x14ac:dyDescent="0.35">
      <c r="A1682" t="s">
        <v>14390</v>
      </c>
      <c r="B1682">
        <v>1995</v>
      </c>
      <c r="C1682" t="s">
        <v>56</v>
      </c>
      <c r="D1682" t="s">
        <v>73</v>
      </c>
      <c r="E1682" t="s">
        <v>12710</v>
      </c>
      <c r="F1682">
        <v>1</v>
      </c>
    </row>
    <row r="1683" spans="1:6" x14ac:dyDescent="0.35">
      <c r="A1683" t="s">
        <v>14391</v>
      </c>
      <c r="B1683">
        <v>1995</v>
      </c>
      <c r="C1683" t="s">
        <v>56</v>
      </c>
      <c r="D1683" t="s">
        <v>73</v>
      </c>
      <c r="E1683" t="s">
        <v>12710</v>
      </c>
      <c r="F1683">
        <v>1</v>
      </c>
    </row>
    <row r="1684" spans="1:6" x14ac:dyDescent="0.35">
      <c r="A1684" t="s">
        <v>14392</v>
      </c>
      <c r="B1684">
        <v>1996</v>
      </c>
      <c r="C1684" t="s">
        <v>54</v>
      </c>
      <c r="D1684" t="s">
        <v>73</v>
      </c>
      <c r="E1684" t="s">
        <v>12710</v>
      </c>
      <c r="F1684">
        <v>1</v>
      </c>
    </row>
    <row r="1685" spans="1:6" x14ac:dyDescent="0.35">
      <c r="A1685" t="s">
        <v>14393</v>
      </c>
      <c r="B1685">
        <v>1996</v>
      </c>
      <c r="C1685" t="s">
        <v>55</v>
      </c>
      <c r="D1685" t="s">
        <v>73</v>
      </c>
      <c r="E1685" t="s">
        <v>12710</v>
      </c>
      <c r="F1685">
        <v>1</v>
      </c>
    </row>
    <row r="1686" spans="1:6" x14ac:dyDescent="0.35">
      <c r="A1686" t="s">
        <v>14394</v>
      </c>
      <c r="B1686">
        <v>1996</v>
      </c>
      <c r="C1686" t="s">
        <v>54</v>
      </c>
      <c r="D1686" t="s">
        <v>73</v>
      </c>
      <c r="E1686" t="s">
        <v>12710</v>
      </c>
      <c r="F1686">
        <v>1</v>
      </c>
    </row>
    <row r="1687" spans="1:6" x14ac:dyDescent="0.35">
      <c r="A1687" t="s">
        <v>14395</v>
      </c>
      <c r="B1687">
        <v>1996</v>
      </c>
      <c r="C1687" t="s">
        <v>56</v>
      </c>
      <c r="D1687" t="s">
        <v>73</v>
      </c>
      <c r="E1687" t="s">
        <v>12710</v>
      </c>
      <c r="F1687">
        <v>1</v>
      </c>
    </row>
    <row r="1688" spans="1:6" x14ac:dyDescent="0.35">
      <c r="A1688" t="s">
        <v>14396</v>
      </c>
      <c r="B1688">
        <v>1996</v>
      </c>
      <c r="C1688" t="s">
        <v>56</v>
      </c>
      <c r="D1688" t="s">
        <v>73</v>
      </c>
      <c r="E1688" t="s">
        <v>12710</v>
      </c>
      <c r="F1688">
        <v>1</v>
      </c>
    </row>
    <row r="1689" spans="1:6" x14ac:dyDescent="0.35">
      <c r="A1689" t="s">
        <v>14397</v>
      </c>
      <c r="B1689">
        <v>1996</v>
      </c>
      <c r="C1689" t="s">
        <v>56</v>
      </c>
      <c r="D1689" t="s">
        <v>73</v>
      </c>
      <c r="E1689" t="s">
        <v>12710</v>
      </c>
      <c r="F1689">
        <v>1</v>
      </c>
    </row>
    <row r="1690" spans="1:6" x14ac:dyDescent="0.35">
      <c r="A1690" t="s">
        <v>14398</v>
      </c>
      <c r="B1690">
        <v>1996</v>
      </c>
      <c r="C1690" t="s">
        <v>56</v>
      </c>
      <c r="D1690" t="s">
        <v>73</v>
      </c>
      <c r="E1690" t="s">
        <v>12710</v>
      </c>
      <c r="F1690">
        <v>1</v>
      </c>
    </row>
    <row r="1691" spans="1:6" x14ac:dyDescent="0.35">
      <c r="A1691" t="s">
        <v>14399</v>
      </c>
      <c r="B1691">
        <v>1996</v>
      </c>
      <c r="C1691" t="s">
        <v>56</v>
      </c>
      <c r="D1691" t="s">
        <v>73</v>
      </c>
      <c r="E1691" t="s">
        <v>12710</v>
      </c>
      <c r="F1691">
        <v>1</v>
      </c>
    </row>
    <row r="1692" spans="1:6" x14ac:dyDescent="0.35">
      <c r="A1692" t="s">
        <v>14400</v>
      </c>
      <c r="B1692">
        <v>1996</v>
      </c>
      <c r="C1692" t="s">
        <v>54</v>
      </c>
      <c r="D1692" t="s">
        <v>73</v>
      </c>
      <c r="E1692" t="s">
        <v>12710</v>
      </c>
      <c r="F1692">
        <v>1</v>
      </c>
    </row>
    <row r="1693" spans="1:6" x14ac:dyDescent="0.35">
      <c r="A1693" t="s">
        <v>14401</v>
      </c>
      <c r="B1693">
        <v>1996</v>
      </c>
      <c r="C1693" t="s">
        <v>56</v>
      </c>
      <c r="D1693" t="s">
        <v>117</v>
      </c>
      <c r="E1693" t="s">
        <v>12710</v>
      </c>
      <c r="F1693">
        <v>1</v>
      </c>
    </row>
    <row r="1694" spans="1:6" x14ac:dyDescent="0.35">
      <c r="A1694" t="s">
        <v>14402</v>
      </c>
      <c r="B1694">
        <v>1996</v>
      </c>
      <c r="C1694" t="s">
        <v>56</v>
      </c>
      <c r="D1694" t="s">
        <v>73</v>
      </c>
      <c r="E1694" t="s">
        <v>12710</v>
      </c>
      <c r="F1694">
        <v>1</v>
      </c>
    </row>
    <row r="1695" spans="1:6" x14ac:dyDescent="0.35">
      <c r="A1695" t="s">
        <v>14403</v>
      </c>
      <c r="B1695">
        <v>1996</v>
      </c>
      <c r="C1695" t="s">
        <v>56</v>
      </c>
      <c r="D1695" t="s">
        <v>73</v>
      </c>
      <c r="E1695" t="s">
        <v>12710</v>
      </c>
      <c r="F1695">
        <v>1</v>
      </c>
    </row>
    <row r="1696" spans="1:6" x14ac:dyDescent="0.35">
      <c r="A1696" t="s">
        <v>14404</v>
      </c>
      <c r="B1696">
        <v>1996</v>
      </c>
      <c r="C1696" t="s">
        <v>56</v>
      </c>
      <c r="D1696" t="s">
        <v>73</v>
      </c>
      <c r="E1696" t="s">
        <v>12710</v>
      </c>
      <c r="F1696">
        <v>1</v>
      </c>
    </row>
    <row r="1697" spans="1:6" x14ac:dyDescent="0.35">
      <c r="A1697" t="s">
        <v>14405</v>
      </c>
      <c r="B1697">
        <v>1996</v>
      </c>
      <c r="C1697" t="s">
        <v>56</v>
      </c>
      <c r="D1697" t="s">
        <v>73</v>
      </c>
      <c r="E1697" t="s">
        <v>12710</v>
      </c>
      <c r="F1697">
        <v>1</v>
      </c>
    </row>
    <row r="1698" spans="1:6" x14ac:dyDescent="0.35">
      <c r="A1698" t="s">
        <v>14406</v>
      </c>
      <c r="B1698">
        <v>1996</v>
      </c>
      <c r="C1698" t="s">
        <v>56</v>
      </c>
      <c r="D1698" t="s">
        <v>73</v>
      </c>
      <c r="E1698" t="s">
        <v>12710</v>
      </c>
      <c r="F1698">
        <v>1</v>
      </c>
    </row>
    <row r="1699" spans="1:6" x14ac:dyDescent="0.35">
      <c r="A1699" t="s">
        <v>14407</v>
      </c>
      <c r="B1699">
        <v>1996</v>
      </c>
      <c r="C1699" t="s">
        <v>56</v>
      </c>
      <c r="D1699" t="s">
        <v>73</v>
      </c>
      <c r="E1699" t="s">
        <v>12710</v>
      </c>
      <c r="F1699">
        <v>1</v>
      </c>
    </row>
    <row r="1700" spans="1:6" x14ac:dyDescent="0.35">
      <c r="A1700" t="s">
        <v>14408</v>
      </c>
      <c r="B1700">
        <v>1996</v>
      </c>
      <c r="C1700" t="s">
        <v>56</v>
      </c>
      <c r="D1700" t="s">
        <v>73</v>
      </c>
      <c r="E1700" t="s">
        <v>12710</v>
      </c>
      <c r="F1700">
        <v>1</v>
      </c>
    </row>
    <row r="1701" spans="1:6" x14ac:dyDescent="0.35">
      <c r="A1701" t="s">
        <v>14409</v>
      </c>
      <c r="B1701">
        <v>1996</v>
      </c>
      <c r="C1701" t="s">
        <v>56</v>
      </c>
      <c r="D1701" t="s">
        <v>73</v>
      </c>
      <c r="E1701" t="s">
        <v>12710</v>
      </c>
      <c r="F1701">
        <v>1</v>
      </c>
    </row>
    <row r="1702" spans="1:6" x14ac:dyDescent="0.35">
      <c r="A1702" t="s">
        <v>14410</v>
      </c>
      <c r="B1702">
        <v>1996</v>
      </c>
      <c r="C1702" t="s">
        <v>56</v>
      </c>
      <c r="D1702" t="s">
        <v>73</v>
      </c>
      <c r="E1702" t="s">
        <v>12710</v>
      </c>
      <c r="F1702">
        <v>1</v>
      </c>
    </row>
    <row r="1703" spans="1:6" x14ac:dyDescent="0.35">
      <c r="A1703" t="s">
        <v>14411</v>
      </c>
      <c r="B1703">
        <v>1996</v>
      </c>
      <c r="C1703" t="s">
        <v>56</v>
      </c>
      <c r="D1703" t="s">
        <v>73</v>
      </c>
      <c r="E1703" t="s">
        <v>12710</v>
      </c>
      <c r="F1703">
        <v>1</v>
      </c>
    </row>
    <row r="1704" spans="1:6" x14ac:dyDescent="0.35">
      <c r="A1704" t="s">
        <v>14412</v>
      </c>
      <c r="B1704">
        <v>1996</v>
      </c>
      <c r="C1704" t="s">
        <v>56</v>
      </c>
      <c r="D1704" t="s">
        <v>73</v>
      </c>
      <c r="E1704" t="s">
        <v>12710</v>
      </c>
      <c r="F1704">
        <v>1</v>
      </c>
    </row>
    <row r="1705" spans="1:6" x14ac:dyDescent="0.35">
      <c r="A1705" t="s">
        <v>14413</v>
      </c>
      <c r="B1705">
        <v>1996</v>
      </c>
      <c r="C1705" t="s">
        <v>56</v>
      </c>
      <c r="D1705" t="s">
        <v>73</v>
      </c>
      <c r="E1705" t="s">
        <v>12710</v>
      </c>
      <c r="F1705">
        <v>1</v>
      </c>
    </row>
    <row r="1706" spans="1:6" x14ac:dyDescent="0.35">
      <c r="A1706" t="s">
        <v>14414</v>
      </c>
      <c r="B1706">
        <v>1996</v>
      </c>
      <c r="C1706" t="s">
        <v>56</v>
      </c>
      <c r="D1706" t="s">
        <v>73</v>
      </c>
      <c r="E1706" t="s">
        <v>12710</v>
      </c>
      <c r="F1706">
        <v>1</v>
      </c>
    </row>
    <row r="1707" spans="1:6" x14ac:dyDescent="0.35">
      <c r="A1707" t="s">
        <v>14415</v>
      </c>
      <c r="B1707">
        <v>1996</v>
      </c>
      <c r="C1707" t="s">
        <v>56</v>
      </c>
      <c r="D1707" t="s">
        <v>117</v>
      </c>
      <c r="E1707" t="s">
        <v>12710</v>
      </c>
      <c r="F1707">
        <v>1</v>
      </c>
    </row>
    <row r="1708" spans="1:6" x14ac:dyDescent="0.35">
      <c r="A1708" t="s">
        <v>14416</v>
      </c>
      <c r="B1708">
        <v>1996</v>
      </c>
      <c r="C1708" t="s">
        <v>56</v>
      </c>
      <c r="D1708" t="s">
        <v>73</v>
      </c>
      <c r="E1708" t="s">
        <v>12710</v>
      </c>
      <c r="F1708">
        <v>1</v>
      </c>
    </row>
    <row r="1709" spans="1:6" x14ac:dyDescent="0.35">
      <c r="A1709" t="s">
        <v>14417</v>
      </c>
      <c r="B1709">
        <v>1996</v>
      </c>
      <c r="C1709" t="s">
        <v>56</v>
      </c>
      <c r="D1709" t="s">
        <v>73</v>
      </c>
      <c r="E1709" t="s">
        <v>12710</v>
      </c>
      <c r="F1709">
        <v>1</v>
      </c>
    </row>
    <row r="1710" spans="1:6" x14ac:dyDescent="0.35">
      <c r="A1710" t="s">
        <v>14418</v>
      </c>
      <c r="B1710">
        <v>1996</v>
      </c>
      <c r="C1710" t="s">
        <v>56</v>
      </c>
      <c r="D1710" t="s">
        <v>73</v>
      </c>
      <c r="E1710" t="s">
        <v>12710</v>
      </c>
      <c r="F1710">
        <v>1</v>
      </c>
    </row>
    <row r="1711" spans="1:6" x14ac:dyDescent="0.35">
      <c r="A1711" t="s">
        <v>14419</v>
      </c>
      <c r="B1711">
        <v>1996</v>
      </c>
      <c r="C1711" t="s">
        <v>56</v>
      </c>
      <c r="D1711" t="s">
        <v>73</v>
      </c>
      <c r="E1711" t="s">
        <v>12710</v>
      </c>
      <c r="F1711">
        <v>1</v>
      </c>
    </row>
    <row r="1712" spans="1:6" x14ac:dyDescent="0.35">
      <c r="A1712" t="s">
        <v>14420</v>
      </c>
      <c r="B1712">
        <v>1996</v>
      </c>
      <c r="C1712" t="s">
        <v>54</v>
      </c>
      <c r="D1712" t="s">
        <v>117</v>
      </c>
      <c r="E1712" t="s">
        <v>12710</v>
      </c>
      <c r="F1712">
        <v>0</v>
      </c>
    </row>
    <row r="1713" spans="1:6" x14ac:dyDescent="0.35">
      <c r="A1713" t="s">
        <v>14421</v>
      </c>
      <c r="B1713">
        <v>1996</v>
      </c>
      <c r="C1713" t="s">
        <v>54</v>
      </c>
      <c r="D1713" t="s">
        <v>73</v>
      </c>
      <c r="E1713" t="s">
        <v>12710</v>
      </c>
      <c r="F1713">
        <v>1</v>
      </c>
    </row>
    <row r="1714" spans="1:6" x14ac:dyDescent="0.35">
      <c r="A1714" t="s">
        <v>14422</v>
      </c>
      <c r="B1714">
        <v>1996</v>
      </c>
      <c r="C1714" t="s">
        <v>56</v>
      </c>
      <c r="D1714" t="s">
        <v>73</v>
      </c>
      <c r="E1714" t="s">
        <v>12710</v>
      </c>
      <c r="F1714">
        <v>1</v>
      </c>
    </row>
    <row r="1715" spans="1:6" x14ac:dyDescent="0.35">
      <c r="A1715" t="s">
        <v>14423</v>
      </c>
      <c r="B1715">
        <v>1996</v>
      </c>
      <c r="C1715" t="s">
        <v>56</v>
      </c>
      <c r="D1715" t="s">
        <v>73</v>
      </c>
      <c r="E1715" t="s">
        <v>12710</v>
      </c>
      <c r="F1715">
        <v>1</v>
      </c>
    </row>
    <row r="1716" spans="1:6" x14ac:dyDescent="0.35">
      <c r="A1716" t="s">
        <v>14424</v>
      </c>
      <c r="B1716">
        <v>1996</v>
      </c>
      <c r="C1716" t="s">
        <v>56</v>
      </c>
      <c r="D1716" t="s">
        <v>73</v>
      </c>
      <c r="E1716" t="s">
        <v>12710</v>
      </c>
      <c r="F1716">
        <v>1</v>
      </c>
    </row>
    <row r="1717" spans="1:6" x14ac:dyDescent="0.35">
      <c r="A1717" t="s">
        <v>14425</v>
      </c>
      <c r="B1717">
        <v>1996</v>
      </c>
      <c r="C1717" t="s">
        <v>56</v>
      </c>
      <c r="D1717" t="s">
        <v>73</v>
      </c>
      <c r="E1717" t="s">
        <v>12710</v>
      </c>
      <c r="F1717">
        <v>1</v>
      </c>
    </row>
    <row r="1718" spans="1:6" x14ac:dyDescent="0.35">
      <c r="A1718" t="s">
        <v>14426</v>
      </c>
      <c r="B1718">
        <v>1996</v>
      </c>
      <c r="C1718" t="s">
        <v>56</v>
      </c>
      <c r="D1718" t="s">
        <v>73</v>
      </c>
      <c r="E1718" t="s">
        <v>12710</v>
      </c>
      <c r="F1718">
        <v>1</v>
      </c>
    </row>
    <row r="1719" spans="1:6" x14ac:dyDescent="0.35">
      <c r="A1719" t="s">
        <v>14427</v>
      </c>
      <c r="B1719">
        <v>1996</v>
      </c>
      <c r="C1719" t="s">
        <v>55</v>
      </c>
      <c r="D1719" t="s">
        <v>73</v>
      </c>
      <c r="E1719" t="s">
        <v>12710</v>
      </c>
      <c r="F1719">
        <v>1</v>
      </c>
    </row>
    <row r="1720" spans="1:6" x14ac:dyDescent="0.35">
      <c r="A1720" t="s">
        <v>14428</v>
      </c>
      <c r="B1720">
        <v>1996</v>
      </c>
      <c r="C1720" t="s">
        <v>56</v>
      </c>
      <c r="D1720" t="s">
        <v>73</v>
      </c>
      <c r="E1720" t="s">
        <v>12710</v>
      </c>
      <c r="F1720">
        <v>1</v>
      </c>
    </row>
    <row r="1721" spans="1:6" x14ac:dyDescent="0.35">
      <c r="A1721" t="s">
        <v>14429</v>
      </c>
      <c r="B1721">
        <v>1996</v>
      </c>
      <c r="C1721" t="s">
        <v>54</v>
      </c>
      <c r="D1721" t="s">
        <v>73</v>
      </c>
      <c r="E1721" t="s">
        <v>12710</v>
      </c>
      <c r="F1721">
        <v>1</v>
      </c>
    </row>
    <row r="1722" spans="1:6" x14ac:dyDescent="0.35">
      <c r="A1722" t="s">
        <v>14430</v>
      </c>
      <c r="B1722">
        <v>1996</v>
      </c>
      <c r="C1722" t="s">
        <v>56</v>
      </c>
      <c r="D1722" t="s">
        <v>73</v>
      </c>
      <c r="E1722" t="s">
        <v>12710</v>
      </c>
      <c r="F1722">
        <v>1</v>
      </c>
    </row>
    <row r="1723" spans="1:6" x14ac:dyDescent="0.35">
      <c r="A1723" t="s">
        <v>14431</v>
      </c>
      <c r="B1723">
        <v>1996</v>
      </c>
      <c r="C1723" t="s">
        <v>56</v>
      </c>
      <c r="D1723" t="s">
        <v>117</v>
      </c>
      <c r="E1723" t="s">
        <v>12710</v>
      </c>
      <c r="F1723">
        <v>1</v>
      </c>
    </row>
    <row r="1724" spans="1:6" x14ac:dyDescent="0.35">
      <c r="A1724" t="s">
        <v>14432</v>
      </c>
      <c r="B1724">
        <v>1996</v>
      </c>
      <c r="C1724" t="s">
        <v>56</v>
      </c>
      <c r="D1724" t="s">
        <v>117</v>
      </c>
      <c r="E1724" t="s">
        <v>12710</v>
      </c>
      <c r="F1724">
        <v>1</v>
      </c>
    </row>
    <row r="1725" spans="1:6" x14ac:dyDescent="0.35">
      <c r="A1725" t="s">
        <v>14433</v>
      </c>
      <c r="B1725">
        <v>1997</v>
      </c>
      <c r="C1725" t="s">
        <v>54</v>
      </c>
      <c r="D1725" t="s">
        <v>73</v>
      </c>
      <c r="E1725" t="s">
        <v>12710</v>
      </c>
      <c r="F1725">
        <v>1</v>
      </c>
    </row>
    <row r="1726" spans="1:6" x14ac:dyDescent="0.35">
      <c r="A1726" t="s">
        <v>14434</v>
      </c>
      <c r="B1726">
        <v>1997</v>
      </c>
      <c r="C1726" t="s">
        <v>56</v>
      </c>
      <c r="D1726" t="s">
        <v>73</v>
      </c>
      <c r="E1726" t="s">
        <v>12710</v>
      </c>
      <c r="F1726">
        <v>1</v>
      </c>
    </row>
    <row r="1727" spans="1:6" x14ac:dyDescent="0.35">
      <c r="A1727" t="s">
        <v>14435</v>
      </c>
      <c r="B1727">
        <v>1997</v>
      </c>
      <c r="C1727" t="s">
        <v>56</v>
      </c>
      <c r="D1727" t="s">
        <v>117</v>
      </c>
      <c r="E1727" t="s">
        <v>12710</v>
      </c>
      <c r="F1727">
        <v>1</v>
      </c>
    </row>
    <row r="1728" spans="1:6" x14ac:dyDescent="0.35">
      <c r="A1728" t="s">
        <v>14436</v>
      </c>
      <c r="B1728">
        <v>1997</v>
      </c>
      <c r="C1728" t="s">
        <v>56</v>
      </c>
      <c r="D1728" t="s">
        <v>73</v>
      </c>
      <c r="E1728" t="s">
        <v>12710</v>
      </c>
      <c r="F1728">
        <v>1</v>
      </c>
    </row>
    <row r="1729" spans="1:6" x14ac:dyDescent="0.35">
      <c r="A1729" t="s">
        <v>14437</v>
      </c>
      <c r="B1729">
        <v>1997</v>
      </c>
      <c r="C1729" t="s">
        <v>54</v>
      </c>
      <c r="D1729" t="s">
        <v>73</v>
      </c>
      <c r="E1729" t="s">
        <v>12710</v>
      </c>
      <c r="F1729">
        <v>1</v>
      </c>
    </row>
    <row r="1730" spans="1:6" x14ac:dyDescent="0.35">
      <c r="A1730" t="s">
        <v>14438</v>
      </c>
      <c r="B1730">
        <v>1997</v>
      </c>
      <c r="C1730" t="s">
        <v>54</v>
      </c>
      <c r="D1730" t="s">
        <v>117</v>
      </c>
      <c r="E1730" t="s">
        <v>12710</v>
      </c>
      <c r="F1730">
        <v>0</v>
      </c>
    </row>
    <row r="1731" spans="1:6" x14ac:dyDescent="0.35">
      <c r="A1731" t="s">
        <v>14439</v>
      </c>
      <c r="B1731">
        <v>1997</v>
      </c>
      <c r="C1731" t="s">
        <v>55</v>
      </c>
      <c r="D1731" t="s">
        <v>73</v>
      </c>
      <c r="E1731" t="s">
        <v>12710</v>
      </c>
      <c r="F1731">
        <v>1</v>
      </c>
    </row>
    <row r="1732" spans="1:6" x14ac:dyDescent="0.35">
      <c r="A1732" t="s">
        <v>14440</v>
      </c>
      <c r="B1732">
        <v>1997</v>
      </c>
      <c r="C1732" t="s">
        <v>56</v>
      </c>
      <c r="D1732" t="s">
        <v>117</v>
      </c>
      <c r="E1732" t="s">
        <v>12710</v>
      </c>
      <c r="F1732">
        <v>1</v>
      </c>
    </row>
    <row r="1733" spans="1:6" x14ac:dyDescent="0.35">
      <c r="A1733" t="s">
        <v>14441</v>
      </c>
      <c r="B1733">
        <v>1997</v>
      </c>
      <c r="C1733" t="s">
        <v>54</v>
      </c>
      <c r="D1733" t="s">
        <v>73</v>
      </c>
      <c r="E1733" t="s">
        <v>12710</v>
      </c>
      <c r="F1733">
        <v>1</v>
      </c>
    </row>
    <row r="1734" spans="1:6" x14ac:dyDescent="0.35">
      <c r="A1734" t="s">
        <v>14442</v>
      </c>
      <c r="B1734">
        <v>1997</v>
      </c>
      <c r="C1734" t="s">
        <v>54</v>
      </c>
      <c r="D1734" t="s">
        <v>73</v>
      </c>
      <c r="E1734" t="s">
        <v>12710</v>
      </c>
      <c r="F1734">
        <v>1</v>
      </c>
    </row>
    <row r="1735" spans="1:6" x14ac:dyDescent="0.35">
      <c r="A1735" t="s">
        <v>14443</v>
      </c>
      <c r="B1735">
        <v>1997</v>
      </c>
      <c r="C1735" t="s">
        <v>56</v>
      </c>
      <c r="D1735" t="s">
        <v>73</v>
      </c>
      <c r="E1735" t="s">
        <v>12710</v>
      </c>
      <c r="F1735">
        <v>1</v>
      </c>
    </row>
    <row r="1736" spans="1:6" x14ac:dyDescent="0.35">
      <c r="A1736" t="s">
        <v>14444</v>
      </c>
      <c r="B1736">
        <v>1997</v>
      </c>
      <c r="C1736" t="s">
        <v>56</v>
      </c>
      <c r="D1736" t="s">
        <v>73</v>
      </c>
      <c r="E1736" t="s">
        <v>12710</v>
      </c>
      <c r="F1736">
        <v>1</v>
      </c>
    </row>
    <row r="1737" spans="1:6" x14ac:dyDescent="0.35">
      <c r="A1737" t="s">
        <v>14445</v>
      </c>
      <c r="B1737">
        <v>1997</v>
      </c>
      <c r="C1737" t="s">
        <v>56</v>
      </c>
      <c r="D1737" t="s">
        <v>73</v>
      </c>
      <c r="E1737" t="s">
        <v>12710</v>
      </c>
      <c r="F1737">
        <v>1</v>
      </c>
    </row>
    <row r="1738" spans="1:6" x14ac:dyDescent="0.35">
      <c r="A1738" t="s">
        <v>14446</v>
      </c>
      <c r="B1738">
        <v>1997</v>
      </c>
      <c r="C1738" t="s">
        <v>56</v>
      </c>
      <c r="D1738" t="s">
        <v>117</v>
      </c>
      <c r="E1738" t="s">
        <v>12710</v>
      </c>
      <c r="F1738">
        <v>1</v>
      </c>
    </row>
    <row r="1739" spans="1:6" x14ac:dyDescent="0.35">
      <c r="A1739" t="s">
        <v>14447</v>
      </c>
      <c r="B1739">
        <v>1997</v>
      </c>
      <c r="C1739" t="s">
        <v>56</v>
      </c>
      <c r="D1739" t="s">
        <v>73</v>
      </c>
      <c r="E1739" t="s">
        <v>12710</v>
      </c>
      <c r="F1739">
        <v>1</v>
      </c>
    </row>
    <row r="1740" spans="1:6" x14ac:dyDescent="0.35">
      <c r="A1740" t="s">
        <v>14448</v>
      </c>
      <c r="B1740">
        <v>1997</v>
      </c>
      <c r="C1740" t="s">
        <v>56</v>
      </c>
      <c r="D1740" t="s">
        <v>117</v>
      </c>
      <c r="E1740" t="s">
        <v>12710</v>
      </c>
      <c r="F1740">
        <v>1</v>
      </c>
    </row>
    <row r="1741" spans="1:6" x14ac:dyDescent="0.35">
      <c r="A1741" t="s">
        <v>14449</v>
      </c>
      <c r="B1741">
        <v>1997</v>
      </c>
      <c r="C1741" t="s">
        <v>56</v>
      </c>
      <c r="D1741" t="s">
        <v>73</v>
      </c>
      <c r="E1741" t="s">
        <v>12710</v>
      </c>
      <c r="F1741">
        <v>1</v>
      </c>
    </row>
    <row r="1742" spans="1:6" x14ac:dyDescent="0.35">
      <c r="A1742" t="s">
        <v>14450</v>
      </c>
      <c r="B1742">
        <v>1997</v>
      </c>
      <c r="C1742" t="s">
        <v>56</v>
      </c>
      <c r="D1742" t="s">
        <v>117</v>
      </c>
      <c r="E1742" t="s">
        <v>12710</v>
      </c>
      <c r="F1742">
        <v>1</v>
      </c>
    </row>
    <row r="1743" spans="1:6" x14ac:dyDescent="0.35">
      <c r="A1743" t="s">
        <v>14451</v>
      </c>
      <c r="B1743">
        <v>1997</v>
      </c>
      <c r="C1743" t="s">
        <v>56</v>
      </c>
      <c r="D1743" t="s">
        <v>73</v>
      </c>
      <c r="E1743" t="s">
        <v>12710</v>
      </c>
      <c r="F1743">
        <v>1</v>
      </c>
    </row>
    <row r="1744" spans="1:6" x14ac:dyDescent="0.35">
      <c r="A1744" t="s">
        <v>14452</v>
      </c>
      <c r="B1744">
        <v>1997</v>
      </c>
      <c r="C1744" t="s">
        <v>56</v>
      </c>
      <c r="D1744" t="s">
        <v>117</v>
      </c>
      <c r="E1744" t="s">
        <v>12710</v>
      </c>
      <c r="F1744">
        <v>1</v>
      </c>
    </row>
    <row r="1745" spans="1:6" x14ac:dyDescent="0.35">
      <c r="A1745" t="s">
        <v>14453</v>
      </c>
      <c r="B1745">
        <v>1997</v>
      </c>
      <c r="C1745" t="s">
        <v>56</v>
      </c>
      <c r="D1745" t="s">
        <v>117</v>
      </c>
      <c r="E1745" t="s">
        <v>12710</v>
      </c>
      <c r="F1745">
        <v>1</v>
      </c>
    </row>
    <row r="1746" spans="1:6" x14ac:dyDescent="0.35">
      <c r="A1746" t="s">
        <v>14454</v>
      </c>
      <c r="B1746">
        <v>1997</v>
      </c>
      <c r="C1746" t="s">
        <v>56</v>
      </c>
      <c r="D1746" t="s">
        <v>73</v>
      </c>
      <c r="E1746" t="s">
        <v>12710</v>
      </c>
      <c r="F1746">
        <v>1</v>
      </c>
    </row>
    <row r="1747" spans="1:6" x14ac:dyDescent="0.35">
      <c r="A1747" t="s">
        <v>14455</v>
      </c>
      <c r="B1747">
        <v>1997</v>
      </c>
      <c r="C1747" t="s">
        <v>56</v>
      </c>
      <c r="D1747" t="s">
        <v>73</v>
      </c>
      <c r="E1747" t="s">
        <v>12710</v>
      </c>
      <c r="F1747">
        <v>1</v>
      </c>
    </row>
    <row r="1748" spans="1:6" x14ac:dyDescent="0.35">
      <c r="A1748" t="s">
        <v>14456</v>
      </c>
      <c r="B1748">
        <v>1997</v>
      </c>
      <c r="C1748" t="s">
        <v>56</v>
      </c>
      <c r="D1748" t="s">
        <v>73</v>
      </c>
      <c r="E1748" t="s">
        <v>12710</v>
      </c>
      <c r="F1748">
        <v>1</v>
      </c>
    </row>
    <row r="1749" spans="1:6" x14ac:dyDescent="0.35">
      <c r="A1749" t="s">
        <v>14457</v>
      </c>
      <c r="B1749">
        <v>1997</v>
      </c>
      <c r="C1749" t="s">
        <v>56</v>
      </c>
      <c r="D1749" t="s">
        <v>73</v>
      </c>
      <c r="E1749" t="s">
        <v>12710</v>
      </c>
      <c r="F1749">
        <v>1</v>
      </c>
    </row>
    <row r="1750" spans="1:6" x14ac:dyDescent="0.35">
      <c r="A1750" t="s">
        <v>14458</v>
      </c>
      <c r="B1750">
        <v>1997</v>
      </c>
      <c r="C1750" t="s">
        <v>56</v>
      </c>
      <c r="D1750" t="s">
        <v>117</v>
      </c>
      <c r="E1750" t="s">
        <v>12710</v>
      </c>
      <c r="F1750">
        <v>1</v>
      </c>
    </row>
    <row r="1751" spans="1:6" x14ac:dyDescent="0.35">
      <c r="A1751" t="s">
        <v>14459</v>
      </c>
      <c r="B1751">
        <v>1997</v>
      </c>
      <c r="C1751" t="s">
        <v>55</v>
      </c>
      <c r="D1751" t="s">
        <v>117</v>
      </c>
      <c r="E1751" t="s">
        <v>12710</v>
      </c>
      <c r="F1751">
        <v>0</v>
      </c>
    </row>
    <row r="1752" spans="1:6" x14ac:dyDescent="0.35">
      <c r="A1752" t="s">
        <v>14460</v>
      </c>
      <c r="B1752">
        <v>1997</v>
      </c>
      <c r="C1752" t="s">
        <v>55</v>
      </c>
      <c r="D1752" t="s">
        <v>117</v>
      </c>
      <c r="E1752" t="s">
        <v>12710</v>
      </c>
      <c r="F1752">
        <v>0</v>
      </c>
    </row>
    <row r="1753" spans="1:6" x14ac:dyDescent="0.35">
      <c r="A1753" t="s">
        <v>14461</v>
      </c>
      <c r="B1753">
        <v>1997</v>
      </c>
      <c r="C1753" t="s">
        <v>55</v>
      </c>
      <c r="D1753" t="s">
        <v>117</v>
      </c>
      <c r="E1753" t="s">
        <v>12710</v>
      </c>
      <c r="F1753">
        <v>0</v>
      </c>
    </row>
    <row r="1754" spans="1:6" x14ac:dyDescent="0.35">
      <c r="A1754" t="s">
        <v>14462</v>
      </c>
      <c r="B1754">
        <v>1997</v>
      </c>
      <c r="C1754" t="s">
        <v>54</v>
      </c>
      <c r="D1754" t="s">
        <v>73</v>
      </c>
      <c r="E1754" t="s">
        <v>12710</v>
      </c>
      <c r="F1754">
        <v>1</v>
      </c>
    </row>
    <row r="1755" spans="1:6" x14ac:dyDescent="0.35">
      <c r="A1755" t="s">
        <v>14463</v>
      </c>
      <c r="B1755">
        <v>1997</v>
      </c>
      <c r="C1755" t="s">
        <v>54</v>
      </c>
      <c r="D1755" t="s">
        <v>73</v>
      </c>
      <c r="E1755" t="s">
        <v>12710</v>
      </c>
      <c r="F1755">
        <v>1</v>
      </c>
    </row>
    <row r="1756" spans="1:6" x14ac:dyDescent="0.35">
      <c r="A1756" t="s">
        <v>14464</v>
      </c>
      <c r="B1756">
        <v>1997</v>
      </c>
      <c r="C1756" t="s">
        <v>54</v>
      </c>
      <c r="D1756" t="s">
        <v>117</v>
      </c>
      <c r="E1756" t="s">
        <v>12710</v>
      </c>
      <c r="F1756">
        <v>0</v>
      </c>
    </row>
    <row r="1757" spans="1:6" x14ac:dyDescent="0.35">
      <c r="A1757" t="s">
        <v>14465</v>
      </c>
      <c r="B1757">
        <v>1997</v>
      </c>
      <c r="C1757" t="s">
        <v>54</v>
      </c>
      <c r="D1757" t="s">
        <v>73</v>
      </c>
      <c r="E1757" t="s">
        <v>12710</v>
      </c>
      <c r="F1757">
        <v>1</v>
      </c>
    </row>
    <row r="1758" spans="1:6" x14ac:dyDescent="0.35">
      <c r="A1758" t="s">
        <v>14466</v>
      </c>
      <c r="B1758">
        <v>1997</v>
      </c>
      <c r="C1758" t="s">
        <v>54</v>
      </c>
      <c r="D1758" t="s">
        <v>441</v>
      </c>
      <c r="E1758" t="s">
        <v>12710</v>
      </c>
      <c r="F1758">
        <v>1</v>
      </c>
    </row>
    <row r="1759" spans="1:6" x14ac:dyDescent="0.35">
      <c r="A1759" t="s">
        <v>14467</v>
      </c>
      <c r="B1759">
        <v>1997</v>
      </c>
      <c r="C1759" t="s">
        <v>56</v>
      </c>
      <c r="D1759" t="s">
        <v>117</v>
      </c>
      <c r="E1759" t="s">
        <v>12710</v>
      </c>
      <c r="F1759">
        <v>1</v>
      </c>
    </row>
    <row r="1760" spans="1:6" x14ac:dyDescent="0.35">
      <c r="A1760" t="s">
        <v>14468</v>
      </c>
      <c r="B1760">
        <v>1997</v>
      </c>
      <c r="C1760" t="s">
        <v>56</v>
      </c>
      <c r="D1760" t="s">
        <v>73</v>
      </c>
      <c r="E1760" t="s">
        <v>12710</v>
      </c>
      <c r="F1760">
        <v>1</v>
      </c>
    </row>
    <row r="1761" spans="1:6" x14ac:dyDescent="0.35">
      <c r="A1761" t="s">
        <v>14469</v>
      </c>
      <c r="B1761">
        <v>1997</v>
      </c>
      <c r="C1761" t="s">
        <v>56</v>
      </c>
      <c r="D1761" t="s">
        <v>441</v>
      </c>
      <c r="E1761" t="s">
        <v>12710</v>
      </c>
      <c r="F1761">
        <v>1</v>
      </c>
    </row>
    <row r="1762" spans="1:6" x14ac:dyDescent="0.35">
      <c r="A1762" t="s">
        <v>14470</v>
      </c>
      <c r="B1762">
        <v>1997</v>
      </c>
      <c r="C1762" t="s">
        <v>56</v>
      </c>
      <c r="D1762" t="s">
        <v>117</v>
      </c>
      <c r="E1762" t="s">
        <v>12710</v>
      </c>
      <c r="F1762">
        <v>1</v>
      </c>
    </row>
    <row r="1763" spans="1:6" x14ac:dyDescent="0.35">
      <c r="A1763" t="s">
        <v>14471</v>
      </c>
      <c r="B1763">
        <v>1997</v>
      </c>
      <c r="C1763" t="s">
        <v>56</v>
      </c>
      <c r="D1763" t="s">
        <v>73</v>
      </c>
      <c r="E1763" t="s">
        <v>12710</v>
      </c>
      <c r="F1763">
        <v>1</v>
      </c>
    </row>
    <row r="1764" spans="1:6" x14ac:dyDescent="0.35">
      <c r="A1764" t="s">
        <v>14472</v>
      </c>
      <c r="B1764">
        <v>1997</v>
      </c>
      <c r="C1764" t="s">
        <v>56</v>
      </c>
      <c r="D1764" t="s">
        <v>73</v>
      </c>
      <c r="E1764" t="s">
        <v>12710</v>
      </c>
      <c r="F1764">
        <v>1</v>
      </c>
    </row>
    <row r="1765" spans="1:6" x14ac:dyDescent="0.35">
      <c r="A1765" t="s">
        <v>14473</v>
      </c>
      <c r="B1765">
        <v>1997</v>
      </c>
      <c r="C1765" t="s">
        <v>56</v>
      </c>
      <c r="D1765" t="s">
        <v>117</v>
      </c>
      <c r="E1765" t="s">
        <v>12710</v>
      </c>
      <c r="F1765">
        <v>1</v>
      </c>
    </row>
    <row r="1766" spans="1:6" x14ac:dyDescent="0.35">
      <c r="A1766" t="s">
        <v>14474</v>
      </c>
      <c r="B1766">
        <v>1997</v>
      </c>
      <c r="C1766" t="s">
        <v>56</v>
      </c>
      <c r="D1766" t="s">
        <v>117</v>
      </c>
      <c r="E1766" t="s">
        <v>12710</v>
      </c>
      <c r="F1766">
        <v>1</v>
      </c>
    </row>
    <row r="1767" spans="1:6" x14ac:dyDescent="0.35">
      <c r="A1767" t="s">
        <v>14475</v>
      </c>
      <c r="B1767">
        <v>1997</v>
      </c>
      <c r="C1767" t="s">
        <v>56</v>
      </c>
      <c r="D1767" t="s">
        <v>117</v>
      </c>
      <c r="E1767" t="s">
        <v>12710</v>
      </c>
      <c r="F1767">
        <v>1</v>
      </c>
    </row>
    <row r="1768" spans="1:6" x14ac:dyDescent="0.35">
      <c r="A1768" t="s">
        <v>14476</v>
      </c>
      <c r="B1768">
        <v>1997</v>
      </c>
      <c r="C1768" t="s">
        <v>56</v>
      </c>
      <c r="D1768" t="s">
        <v>73</v>
      </c>
      <c r="E1768" t="s">
        <v>12710</v>
      </c>
      <c r="F1768">
        <v>1</v>
      </c>
    </row>
    <row r="1769" spans="1:6" x14ac:dyDescent="0.35">
      <c r="A1769" t="s">
        <v>14477</v>
      </c>
      <c r="B1769">
        <v>1997</v>
      </c>
      <c r="C1769" t="s">
        <v>56</v>
      </c>
      <c r="D1769" t="s">
        <v>73</v>
      </c>
      <c r="E1769" t="s">
        <v>12710</v>
      </c>
      <c r="F1769">
        <v>1</v>
      </c>
    </row>
    <row r="1770" spans="1:6" x14ac:dyDescent="0.35">
      <c r="A1770" t="s">
        <v>14478</v>
      </c>
      <c r="B1770">
        <v>1997</v>
      </c>
      <c r="C1770" t="s">
        <v>56</v>
      </c>
      <c r="D1770" t="s">
        <v>73</v>
      </c>
      <c r="E1770" t="s">
        <v>12710</v>
      </c>
      <c r="F1770">
        <v>1</v>
      </c>
    </row>
    <row r="1771" spans="1:6" x14ac:dyDescent="0.35">
      <c r="A1771" t="s">
        <v>14479</v>
      </c>
      <c r="B1771">
        <v>1997</v>
      </c>
      <c r="C1771" t="s">
        <v>54</v>
      </c>
      <c r="D1771" t="s">
        <v>73</v>
      </c>
      <c r="E1771" t="s">
        <v>12710</v>
      </c>
      <c r="F1771">
        <v>1</v>
      </c>
    </row>
    <row r="1772" spans="1:6" x14ac:dyDescent="0.35">
      <c r="A1772" t="s">
        <v>14480</v>
      </c>
      <c r="B1772">
        <v>1997</v>
      </c>
      <c r="C1772" t="s">
        <v>56</v>
      </c>
      <c r="D1772" t="s">
        <v>73</v>
      </c>
      <c r="E1772" t="s">
        <v>12710</v>
      </c>
      <c r="F1772">
        <v>1</v>
      </c>
    </row>
    <row r="1773" spans="1:6" x14ac:dyDescent="0.35">
      <c r="A1773" t="s">
        <v>14481</v>
      </c>
      <c r="B1773">
        <v>1997</v>
      </c>
      <c r="C1773" t="s">
        <v>54</v>
      </c>
      <c r="D1773" t="s">
        <v>73</v>
      </c>
      <c r="E1773" t="s">
        <v>12710</v>
      </c>
      <c r="F1773">
        <v>1</v>
      </c>
    </row>
    <row r="1774" spans="1:6" x14ac:dyDescent="0.35">
      <c r="A1774" t="s">
        <v>14482</v>
      </c>
      <c r="B1774">
        <v>1997</v>
      </c>
      <c r="C1774" t="s">
        <v>56</v>
      </c>
      <c r="D1774" t="s">
        <v>117</v>
      </c>
      <c r="E1774" t="s">
        <v>12710</v>
      </c>
      <c r="F1774">
        <v>1</v>
      </c>
    </row>
    <row r="1775" spans="1:6" x14ac:dyDescent="0.35">
      <c r="A1775" t="s">
        <v>14483</v>
      </c>
      <c r="B1775">
        <v>1998</v>
      </c>
      <c r="C1775" t="s">
        <v>56</v>
      </c>
      <c r="D1775" t="s">
        <v>117</v>
      </c>
      <c r="E1775" t="s">
        <v>12710</v>
      </c>
      <c r="F1775">
        <v>1</v>
      </c>
    </row>
    <row r="1776" spans="1:6" x14ac:dyDescent="0.35">
      <c r="A1776" t="s">
        <v>14484</v>
      </c>
      <c r="B1776">
        <v>1998</v>
      </c>
      <c r="C1776" t="s">
        <v>54</v>
      </c>
      <c r="D1776" t="s">
        <v>73</v>
      </c>
      <c r="E1776" t="s">
        <v>12710</v>
      </c>
      <c r="F1776">
        <v>1</v>
      </c>
    </row>
    <row r="1777" spans="1:6" x14ac:dyDescent="0.35">
      <c r="A1777" t="s">
        <v>14485</v>
      </c>
      <c r="B1777">
        <v>1998</v>
      </c>
      <c r="C1777" t="s">
        <v>55</v>
      </c>
      <c r="D1777" t="s">
        <v>441</v>
      </c>
      <c r="E1777" t="s">
        <v>12710</v>
      </c>
      <c r="F1777">
        <v>1</v>
      </c>
    </row>
    <row r="1778" spans="1:6" x14ac:dyDescent="0.35">
      <c r="A1778" t="s">
        <v>14486</v>
      </c>
      <c r="B1778">
        <v>1998</v>
      </c>
      <c r="C1778" t="s">
        <v>55</v>
      </c>
      <c r="D1778" t="s">
        <v>441</v>
      </c>
      <c r="E1778" t="s">
        <v>12710</v>
      </c>
      <c r="F1778">
        <v>1</v>
      </c>
    </row>
    <row r="1779" spans="1:6" x14ac:dyDescent="0.35">
      <c r="A1779" t="s">
        <v>14487</v>
      </c>
      <c r="B1779">
        <v>1998</v>
      </c>
      <c r="C1779" t="s">
        <v>56</v>
      </c>
      <c r="D1779" t="s">
        <v>73</v>
      </c>
      <c r="E1779" t="s">
        <v>12710</v>
      </c>
      <c r="F1779">
        <v>1</v>
      </c>
    </row>
    <row r="1780" spans="1:6" x14ac:dyDescent="0.35">
      <c r="A1780" t="s">
        <v>14488</v>
      </c>
      <c r="B1780">
        <v>1998</v>
      </c>
      <c r="C1780" t="s">
        <v>56</v>
      </c>
      <c r="D1780" t="s">
        <v>73</v>
      </c>
      <c r="E1780" t="s">
        <v>12710</v>
      </c>
      <c r="F1780">
        <v>1</v>
      </c>
    </row>
    <row r="1781" spans="1:6" x14ac:dyDescent="0.35">
      <c r="A1781" t="s">
        <v>14489</v>
      </c>
      <c r="B1781">
        <v>1998</v>
      </c>
      <c r="C1781" t="s">
        <v>54</v>
      </c>
      <c r="D1781" t="s">
        <v>73</v>
      </c>
      <c r="E1781" t="s">
        <v>12710</v>
      </c>
      <c r="F1781">
        <v>1</v>
      </c>
    </row>
    <row r="1782" spans="1:6" x14ac:dyDescent="0.35">
      <c r="A1782" t="s">
        <v>14490</v>
      </c>
      <c r="B1782">
        <v>1998</v>
      </c>
      <c r="C1782" t="s">
        <v>56</v>
      </c>
      <c r="D1782" t="s">
        <v>117</v>
      </c>
      <c r="E1782" t="s">
        <v>12710</v>
      </c>
      <c r="F1782">
        <v>1</v>
      </c>
    </row>
    <row r="1783" spans="1:6" x14ac:dyDescent="0.35">
      <c r="A1783" t="s">
        <v>14491</v>
      </c>
      <c r="B1783">
        <v>1998</v>
      </c>
      <c r="C1783" t="s">
        <v>55</v>
      </c>
      <c r="D1783" t="s">
        <v>73</v>
      </c>
      <c r="E1783" t="s">
        <v>12710</v>
      </c>
      <c r="F1783">
        <v>1</v>
      </c>
    </row>
    <row r="1784" spans="1:6" x14ac:dyDescent="0.35">
      <c r="A1784" t="s">
        <v>14492</v>
      </c>
      <c r="B1784">
        <v>1998</v>
      </c>
      <c r="C1784" t="s">
        <v>54</v>
      </c>
      <c r="D1784" t="s">
        <v>73</v>
      </c>
      <c r="E1784" t="s">
        <v>12710</v>
      </c>
      <c r="F1784">
        <v>1</v>
      </c>
    </row>
    <row r="1785" spans="1:6" x14ac:dyDescent="0.35">
      <c r="A1785" t="s">
        <v>14493</v>
      </c>
      <c r="B1785">
        <v>1998</v>
      </c>
      <c r="C1785" t="s">
        <v>56</v>
      </c>
      <c r="D1785" t="s">
        <v>117</v>
      </c>
      <c r="E1785" t="s">
        <v>12710</v>
      </c>
      <c r="F1785">
        <v>1</v>
      </c>
    </row>
    <row r="1786" spans="1:6" x14ac:dyDescent="0.35">
      <c r="A1786" t="s">
        <v>14494</v>
      </c>
      <c r="B1786">
        <v>1998</v>
      </c>
      <c r="C1786" t="s">
        <v>56</v>
      </c>
      <c r="D1786" t="s">
        <v>73</v>
      </c>
      <c r="E1786" t="s">
        <v>12710</v>
      </c>
      <c r="F1786">
        <v>1</v>
      </c>
    </row>
    <row r="1787" spans="1:6" x14ac:dyDescent="0.35">
      <c r="A1787" t="s">
        <v>14495</v>
      </c>
      <c r="B1787">
        <v>1998</v>
      </c>
      <c r="C1787" t="s">
        <v>56</v>
      </c>
      <c r="D1787" t="s">
        <v>73</v>
      </c>
      <c r="E1787" t="s">
        <v>12710</v>
      </c>
      <c r="F1787">
        <v>1</v>
      </c>
    </row>
    <row r="1788" spans="1:6" x14ac:dyDescent="0.35">
      <c r="A1788" t="s">
        <v>14496</v>
      </c>
      <c r="B1788">
        <v>1998</v>
      </c>
      <c r="C1788" t="s">
        <v>55</v>
      </c>
      <c r="D1788" t="s">
        <v>73</v>
      </c>
      <c r="E1788" t="s">
        <v>12710</v>
      </c>
      <c r="F1788">
        <v>1</v>
      </c>
    </row>
    <row r="1789" spans="1:6" x14ac:dyDescent="0.35">
      <c r="A1789" t="s">
        <v>14497</v>
      </c>
      <c r="B1789">
        <v>1998</v>
      </c>
      <c r="C1789" t="s">
        <v>55</v>
      </c>
      <c r="D1789" t="s">
        <v>73</v>
      </c>
      <c r="E1789" t="s">
        <v>12710</v>
      </c>
      <c r="F1789">
        <v>1</v>
      </c>
    </row>
    <row r="1790" spans="1:6" x14ac:dyDescent="0.35">
      <c r="A1790" t="s">
        <v>14498</v>
      </c>
      <c r="B1790">
        <v>1998</v>
      </c>
      <c r="C1790" t="s">
        <v>55</v>
      </c>
      <c r="D1790" t="s">
        <v>117</v>
      </c>
      <c r="E1790" t="s">
        <v>12710</v>
      </c>
      <c r="F1790">
        <v>0</v>
      </c>
    </row>
    <row r="1791" spans="1:6" x14ac:dyDescent="0.35">
      <c r="A1791" t="s">
        <v>14499</v>
      </c>
      <c r="B1791">
        <v>1998</v>
      </c>
      <c r="C1791" t="s">
        <v>55</v>
      </c>
      <c r="D1791" t="s">
        <v>117</v>
      </c>
      <c r="E1791" t="s">
        <v>12710</v>
      </c>
      <c r="F1791">
        <v>0</v>
      </c>
    </row>
    <row r="1792" spans="1:6" x14ac:dyDescent="0.35">
      <c r="A1792" t="s">
        <v>14500</v>
      </c>
      <c r="B1792">
        <v>1998</v>
      </c>
      <c r="C1792" t="s">
        <v>55</v>
      </c>
      <c r="D1792" t="s">
        <v>73</v>
      </c>
      <c r="E1792" t="s">
        <v>12710</v>
      </c>
      <c r="F1792">
        <v>1</v>
      </c>
    </row>
    <row r="1793" spans="1:6" x14ac:dyDescent="0.35">
      <c r="A1793" t="s">
        <v>14501</v>
      </c>
      <c r="B1793">
        <v>1998</v>
      </c>
      <c r="C1793" t="s">
        <v>56</v>
      </c>
      <c r="D1793" t="s">
        <v>117</v>
      </c>
      <c r="E1793" t="s">
        <v>12710</v>
      </c>
      <c r="F1793">
        <v>1</v>
      </c>
    </row>
    <row r="1794" spans="1:6" x14ac:dyDescent="0.35">
      <c r="A1794" t="s">
        <v>14502</v>
      </c>
      <c r="B1794">
        <v>1998</v>
      </c>
      <c r="C1794" t="s">
        <v>56</v>
      </c>
      <c r="D1794" t="s">
        <v>117</v>
      </c>
      <c r="E1794" t="s">
        <v>12710</v>
      </c>
      <c r="F1794">
        <v>1</v>
      </c>
    </row>
    <row r="1795" spans="1:6" x14ac:dyDescent="0.35">
      <c r="A1795" t="s">
        <v>14503</v>
      </c>
      <c r="B1795">
        <v>1998</v>
      </c>
      <c r="C1795" t="s">
        <v>56</v>
      </c>
      <c r="D1795" t="s">
        <v>117</v>
      </c>
      <c r="E1795" t="s">
        <v>12710</v>
      </c>
      <c r="F1795">
        <v>1</v>
      </c>
    </row>
    <row r="1796" spans="1:6" x14ac:dyDescent="0.35">
      <c r="A1796" t="s">
        <v>14504</v>
      </c>
      <c r="B1796">
        <v>1998</v>
      </c>
      <c r="C1796" t="s">
        <v>56</v>
      </c>
      <c r="D1796" t="s">
        <v>441</v>
      </c>
      <c r="E1796" t="s">
        <v>12710</v>
      </c>
      <c r="F1796">
        <v>1</v>
      </c>
    </row>
    <row r="1797" spans="1:6" x14ac:dyDescent="0.35">
      <c r="A1797" t="s">
        <v>14505</v>
      </c>
      <c r="B1797">
        <v>1998</v>
      </c>
      <c r="C1797" t="s">
        <v>56</v>
      </c>
      <c r="D1797" t="s">
        <v>441</v>
      </c>
      <c r="E1797" t="s">
        <v>12710</v>
      </c>
      <c r="F1797">
        <v>1</v>
      </c>
    </row>
    <row r="1798" spans="1:6" x14ac:dyDescent="0.35">
      <c r="A1798" t="s">
        <v>14506</v>
      </c>
      <c r="B1798">
        <v>1998</v>
      </c>
      <c r="C1798" t="s">
        <v>56</v>
      </c>
      <c r="D1798" t="s">
        <v>117</v>
      </c>
      <c r="E1798" t="s">
        <v>12710</v>
      </c>
      <c r="F1798">
        <v>1</v>
      </c>
    </row>
    <row r="1799" spans="1:6" x14ac:dyDescent="0.35">
      <c r="A1799" t="s">
        <v>14507</v>
      </c>
      <c r="B1799">
        <v>1998</v>
      </c>
      <c r="C1799" t="s">
        <v>56</v>
      </c>
      <c r="D1799" t="s">
        <v>117</v>
      </c>
      <c r="E1799" t="s">
        <v>12710</v>
      </c>
      <c r="F1799">
        <v>1</v>
      </c>
    </row>
    <row r="1800" spans="1:6" x14ac:dyDescent="0.35">
      <c r="A1800" t="s">
        <v>14508</v>
      </c>
      <c r="B1800">
        <v>1998</v>
      </c>
      <c r="C1800" t="s">
        <v>56</v>
      </c>
      <c r="D1800" t="s">
        <v>117</v>
      </c>
      <c r="E1800" t="s">
        <v>12710</v>
      </c>
      <c r="F1800">
        <v>1</v>
      </c>
    </row>
    <row r="1801" spans="1:6" x14ac:dyDescent="0.35">
      <c r="A1801" t="s">
        <v>14509</v>
      </c>
      <c r="B1801">
        <v>1998</v>
      </c>
      <c r="C1801" t="s">
        <v>56</v>
      </c>
      <c r="D1801" t="s">
        <v>117</v>
      </c>
      <c r="E1801" t="s">
        <v>12710</v>
      </c>
      <c r="F1801">
        <v>1</v>
      </c>
    </row>
    <row r="1802" spans="1:6" x14ac:dyDescent="0.35">
      <c r="A1802" t="s">
        <v>14510</v>
      </c>
      <c r="B1802">
        <v>1998</v>
      </c>
      <c r="C1802" t="s">
        <v>56</v>
      </c>
      <c r="D1802" t="s">
        <v>117</v>
      </c>
      <c r="E1802" t="s">
        <v>12710</v>
      </c>
      <c r="F1802">
        <v>1</v>
      </c>
    </row>
    <row r="1803" spans="1:6" x14ac:dyDescent="0.35">
      <c r="A1803" t="s">
        <v>14511</v>
      </c>
      <c r="B1803">
        <v>1998</v>
      </c>
      <c r="C1803" t="s">
        <v>56</v>
      </c>
      <c r="D1803" t="s">
        <v>73</v>
      </c>
      <c r="E1803" t="s">
        <v>12710</v>
      </c>
      <c r="F1803">
        <v>1</v>
      </c>
    </row>
    <row r="1804" spans="1:6" x14ac:dyDescent="0.35">
      <c r="A1804" t="s">
        <v>14512</v>
      </c>
      <c r="B1804">
        <v>1998</v>
      </c>
      <c r="C1804" t="s">
        <v>56</v>
      </c>
      <c r="D1804" t="s">
        <v>73</v>
      </c>
      <c r="E1804" t="s">
        <v>12710</v>
      </c>
      <c r="F1804">
        <v>1</v>
      </c>
    </row>
    <row r="1805" spans="1:6" x14ac:dyDescent="0.35">
      <c r="A1805" t="s">
        <v>14513</v>
      </c>
      <c r="B1805">
        <v>1998</v>
      </c>
      <c r="C1805" t="s">
        <v>56</v>
      </c>
      <c r="D1805" t="s">
        <v>117</v>
      </c>
      <c r="E1805" t="s">
        <v>12710</v>
      </c>
      <c r="F1805">
        <v>1</v>
      </c>
    </row>
    <row r="1806" spans="1:6" x14ac:dyDescent="0.35">
      <c r="A1806" t="s">
        <v>14514</v>
      </c>
      <c r="B1806">
        <v>1998</v>
      </c>
      <c r="C1806" t="s">
        <v>56</v>
      </c>
      <c r="D1806" t="s">
        <v>73</v>
      </c>
      <c r="E1806" t="s">
        <v>12710</v>
      </c>
      <c r="F1806">
        <v>1</v>
      </c>
    </row>
    <row r="1807" spans="1:6" x14ac:dyDescent="0.35">
      <c r="A1807" t="s">
        <v>14515</v>
      </c>
      <c r="B1807">
        <v>1998</v>
      </c>
      <c r="C1807" t="s">
        <v>56</v>
      </c>
      <c r="D1807" t="s">
        <v>73</v>
      </c>
      <c r="E1807" t="s">
        <v>12710</v>
      </c>
      <c r="F1807">
        <v>1</v>
      </c>
    </row>
    <row r="1808" spans="1:6" x14ac:dyDescent="0.35">
      <c r="A1808" t="s">
        <v>14516</v>
      </c>
      <c r="B1808">
        <v>1998</v>
      </c>
      <c r="C1808" t="s">
        <v>56</v>
      </c>
      <c r="D1808" t="s">
        <v>73</v>
      </c>
      <c r="E1808" t="s">
        <v>12710</v>
      </c>
      <c r="F1808">
        <v>1</v>
      </c>
    </row>
    <row r="1809" spans="1:6" x14ac:dyDescent="0.35">
      <c r="A1809" t="s">
        <v>14517</v>
      </c>
      <c r="B1809">
        <v>1998</v>
      </c>
      <c r="C1809" t="s">
        <v>56</v>
      </c>
      <c r="D1809" t="s">
        <v>117</v>
      </c>
      <c r="E1809" t="s">
        <v>12710</v>
      </c>
      <c r="F1809">
        <v>1</v>
      </c>
    </row>
    <row r="1810" spans="1:6" x14ac:dyDescent="0.35">
      <c r="A1810" t="s">
        <v>14518</v>
      </c>
      <c r="B1810">
        <v>1998</v>
      </c>
      <c r="C1810" t="s">
        <v>56</v>
      </c>
      <c r="D1810" t="s">
        <v>117</v>
      </c>
      <c r="E1810" t="s">
        <v>12710</v>
      </c>
      <c r="F1810">
        <v>1</v>
      </c>
    </row>
    <row r="1811" spans="1:6" x14ac:dyDescent="0.35">
      <c r="A1811" t="s">
        <v>14519</v>
      </c>
      <c r="B1811">
        <v>1998</v>
      </c>
      <c r="C1811" t="s">
        <v>56</v>
      </c>
      <c r="D1811" t="s">
        <v>117</v>
      </c>
      <c r="E1811" t="s">
        <v>12710</v>
      </c>
      <c r="F1811">
        <v>1</v>
      </c>
    </row>
    <row r="1812" spans="1:6" x14ac:dyDescent="0.35">
      <c r="A1812" t="s">
        <v>14520</v>
      </c>
      <c r="B1812">
        <v>1998</v>
      </c>
      <c r="C1812" t="s">
        <v>56</v>
      </c>
      <c r="D1812" t="s">
        <v>73</v>
      </c>
      <c r="E1812" t="s">
        <v>12710</v>
      </c>
      <c r="F1812">
        <v>1</v>
      </c>
    </row>
    <row r="1813" spans="1:6" x14ac:dyDescent="0.35">
      <c r="A1813" t="s">
        <v>14521</v>
      </c>
      <c r="B1813">
        <v>1998</v>
      </c>
      <c r="C1813" t="s">
        <v>54</v>
      </c>
      <c r="D1813" t="s">
        <v>73</v>
      </c>
      <c r="E1813" t="s">
        <v>12710</v>
      </c>
      <c r="F1813">
        <v>1</v>
      </c>
    </row>
    <row r="1814" spans="1:6" x14ac:dyDescent="0.35">
      <c r="A1814" t="s">
        <v>14522</v>
      </c>
      <c r="B1814">
        <v>1998</v>
      </c>
      <c r="C1814" t="s">
        <v>56</v>
      </c>
      <c r="D1814" t="s">
        <v>117</v>
      </c>
      <c r="E1814" t="s">
        <v>12710</v>
      </c>
      <c r="F1814">
        <v>1</v>
      </c>
    </row>
    <row r="1815" spans="1:6" x14ac:dyDescent="0.35">
      <c r="A1815" t="s">
        <v>14523</v>
      </c>
      <c r="B1815">
        <v>1998</v>
      </c>
      <c r="C1815" t="s">
        <v>54</v>
      </c>
      <c r="D1815" t="s">
        <v>73</v>
      </c>
      <c r="E1815" t="s">
        <v>12710</v>
      </c>
      <c r="F1815">
        <v>1</v>
      </c>
    </row>
    <row r="1816" spans="1:6" x14ac:dyDescent="0.35">
      <c r="A1816" t="s">
        <v>14524</v>
      </c>
      <c r="B1816">
        <v>1998</v>
      </c>
      <c r="C1816" t="s">
        <v>55</v>
      </c>
      <c r="D1816" t="s">
        <v>73</v>
      </c>
      <c r="E1816" t="s">
        <v>12710</v>
      </c>
      <c r="F1816">
        <v>1</v>
      </c>
    </row>
    <row r="1817" spans="1:6" x14ac:dyDescent="0.35">
      <c r="A1817" t="s">
        <v>14525</v>
      </c>
      <c r="B1817">
        <v>1998</v>
      </c>
      <c r="C1817" t="s">
        <v>55</v>
      </c>
      <c r="D1817" t="s">
        <v>441</v>
      </c>
      <c r="E1817" t="s">
        <v>12710</v>
      </c>
      <c r="F1817">
        <v>1</v>
      </c>
    </row>
    <row r="1818" spans="1:6" x14ac:dyDescent="0.35">
      <c r="A1818" t="s">
        <v>14526</v>
      </c>
      <c r="B1818">
        <v>1999</v>
      </c>
      <c r="C1818" t="s">
        <v>56</v>
      </c>
      <c r="D1818" t="s">
        <v>117</v>
      </c>
      <c r="E1818" t="s">
        <v>12710</v>
      </c>
      <c r="F1818">
        <v>1</v>
      </c>
    </row>
    <row r="1819" spans="1:6" x14ac:dyDescent="0.35">
      <c r="A1819" t="s">
        <v>14527</v>
      </c>
      <c r="B1819">
        <v>1999</v>
      </c>
      <c r="C1819" t="s">
        <v>54</v>
      </c>
      <c r="D1819" t="s">
        <v>73</v>
      </c>
      <c r="E1819" t="s">
        <v>12710</v>
      </c>
      <c r="F1819">
        <v>1</v>
      </c>
    </row>
    <row r="1820" spans="1:6" x14ac:dyDescent="0.35">
      <c r="A1820" t="s">
        <v>14528</v>
      </c>
      <c r="B1820">
        <v>1999</v>
      </c>
      <c r="C1820" t="s">
        <v>55</v>
      </c>
      <c r="D1820" t="s">
        <v>73</v>
      </c>
      <c r="E1820" t="s">
        <v>12710</v>
      </c>
      <c r="F1820">
        <v>1</v>
      </c>
    </row>
    <row r="1821" spans="1:6" x14ac:dyDescent="0.35">
      <c r="A1821" t="s">
        <v>14529</v>
      </c>
      <c r="B1821">
        <v>1999</v>
      </c>
      <c r="C1821" t="s">
        <v>55</v>
      </c>
      <c r="D1821" t="s">
        <v>441</v>
      </c>
      <c r="E1821" t="s">
        <v>12710</v>
      </c>
      <c r="F1821">
        <v>1</v>
      </c>
    </row>
    <row r="1822" spans="1:6" x14ac:dyDescent="0.35">
      <c r="A1822" t="s">
        <v>14530</v>
      </c>
      <c r="B1822">
        <v>1999</v>
      </c>
      <c r="C1822" t="s">
        <v>56</v>
      </c>
      <c r="D1822" t="s">
        <v>73</v>
      </c>
      <c r="E1822" t="s">
        <v>12710</v>
      </c>
      <c r="F1822">
        <v>1</v>
      </c>
    </row>
    <row r="1823" spans="1:6" x14ac:dyDescent="0.35">
      <c r="A1823" t="s">
        <v>14531</v>
      </c>
      <c r="B1823">
        <v>1999</v>
      </c>
      <c r="C1823" t="s">
        <v>56</v>
      </c>
      <c r="D1823" t="s">
        <v>117</v>
      </c>
      <c r="E1823" t="s">
        <v>12710</v>
      </c>
      <c r="F1823">
        <v>1</v>
      </c>
    </row>
    <row r="1824" spans="1:6" x14ac:dyDescent="0.35">
      <c r="A1824" t="s">
        <v>14532</v>
      </c>
      <c r="B1824">
        <v>1999</v>
      </c>
      <c r="C1824" t="s">
        <v>56</v>
      </c>
      <c r="D1824" t="s">
        <v>73</v>
      </c>
      <c r="E1824" t="s">
        <v>12710</v>
      </c>
      <c r="F1824">
        <v>1</v>
      </c>
    </row>
    <row r="1825" spans="1:6" x14ac:dyDescent="0.35">
      <c r="A1825" t="s">
        <v>14533</v>
      </c>
      <c r="B1825">
        <v>1999</v>
      </c>
      <c r="C1825" t="s">
        <v>56</v>
      </c>
      <c r="D1825" t="s">
        <v>117</v>
      </c>
      <c r="E1825" t="s">
        <v>12710</v>
      </c>
      <c r="F1825">
        <v>1</v>
      </c>
    </row>
    <row r="1826" spans="1:6" x14ac:dyDescent="0.35">
      <c r="A1826" t="s">
        <v>14534</v>
      </c>
      <c r="B1826">
        <v>1999</v>
      </c>
      <c r="C1826" t="s">
        <v>56</v>
      </c>
      <c r="D1826" t="s">
        <v>73</v>
      </c>
      <c r="E1826" t="s">
        <v>12710</v>
      </c>
      <c r="F1826">
        <v>1</v>
      </c>
    </row>
    <row r="1827" spans="1:6" x14ac:dyDescent="0.35">
      <c r="A1827" t="s">
        <v>14535</v>
      </c>
      <c r="B1827">
        <v>1999</v>
      </c>
      <c r="C1827" t="s">
        <v>56</v>
      </c>
      <c r="D1827" t="s">
        <v>117</v>
      </c>
      <c r="E1827" t="s">
        <v>12710</v>
      </c>
      <c r="F1827">
        <v>1</v>
      </c>
    </row>
    <row r="1828" spans="1:6" x14ac:dyDescent="0.35">
      <c r="A1828" t="s">
        <v>14536</v>
      </c>
      <c r="B1828">
        <v>1999</v>
      </c>
      <c r="C1828" t="s">
        <v>56</v>
      </c>
      <c r="D1828" t="s">
        <v>73</v>
      </c>
      <c r="E1828" t="s">
        <v>12710</v>
      </c>
      <c r="F1828">
        <v>1</v>
      </c>
    </row>
    <row r="1829" spans="1:6" x14ac:dyDescent="0.35">
      <c r="A1829" t="s">
        <v>14537</v>
      </c>
      <c r="B1829">
        <v>1999</v>
      </c>
      <c r="C1829" t="s">
        <v>54</v>
      </c>
      <c r="D1829" t="s">
        <v>73</v>
      </c>
      <c r="E1829" t="s">
        <v>12710</v>
      </c>
      <c r="F1829">
        <v>1</v>
      </c>
    </row>
    <row r="1830" spans="1:6" x14ac:dyDescent="0.35">
      <c r="A1830" t="s">
        <v>14538</v>
      </c>
      <c r="B1830">
        <v>1999</v>
      </c>
      <c r="C1830" t="s">
        <v>54</v>
      </c>
      <c r="D1830" t="s">
        <v>73</v>
      </c>
      <c r="E1830" t="s">
        <v>12710</v>
      </c>
      <c r="F1830">
        <v>1</v>
      </c>
    </row>
    <row r="1831" spans="1:6" x14ac:dyDescent="0.35">
      <c r="A1831" t="s">
        <v>14539</v>
      </c>
      <c r="B1831">
        <v>1999</v>
      </c>
      <c r="C1831" t="s">
        <v>56</v>
      </c>
      <c r="D1831" t="s">
        <v>73</v>
      </c>
      <c r="E1831" t="s">
        <v>12710</v>
      </c>
      <c r="F1831">
        <v>1</v>
      </c>
    </row>
    <row r="1832" spans="1:6" x14ac:dyDescent="0.35">
      <c r="A1832" t="s">
        <v>14540</v>
      </c>
      <c r="B1832">
        <v>1999</v>
      </c>
      <c r="C1832" t="s">
        <v>56</v>
      </c>
      <c r="D1832" t="s">
        <v>117</v>
      </c>
      <c r="E1832" t="s">
        <v>12710</v>
      </c>
      <c r="F1832">
        <v>1</v>
      </c>
    </row>
    <row r="1833" spans="1:6" x14ac:dyDescent="0.35">
      <c r="A1833" t="s">
        <v>14541</v>
      </c>
      <c r="B1833">
        <v>1999</v>
      </c>
      <c r="C1833" t="s">
        <v>56</v>
      </c>
      <c r="D1833" t="s">
        <v>73</v>
      </c>
      <c r="E1833" t="s">
        <v>12710</v>
      </c>
      <c r="F1833">
        <v>1</v>
      </c>
    </row>
    <row r="1834" spans="1:6" x14ac:dyDescent="0.35">
      <c r="A1834" t="s">
        <v>14542</v>
      </c>
      <c r="B1834">
        <v>1999</v>
      </c>
      <c r="C1834" t="s">
        <v>56</v>
      </c>
      <c r="D1834" t="s">
        <v>117</v>
      </c>
      <c r="E1834" t="s">
        <v>12710</v>
      </c>
      <c r="F1834">
        <v>1</v>
      </c>
    </row>
    <row r="1835" spans="1:6" x14ac:dyDescent="0.35">
      <c r="A1835" t="s">
        <v>14543</v>
      </c>
      <c r="B1835">
        <v>1999</v>
      </c>
      <c r="C1835" t="s">
        <v>54</v>
      </c>
      <c r="D1835" t="s">
        <v>73</v>
      </c>
      <c r="E1835" t="s">
        <v>12710</v>
      </c>
      <c r="F1835">
        <v>1</v>
      </c>
    </row>
    <row r="1836" spans="1:6" x14ac:dyDescent="0.35">
      <c r="A1836" t="s">
        <v>14544</v>
      </c>
      <c r="B1836">
        <v>1999</v>
      </c>
      <c r="C1836" t="s">
        <v>54</v>
      </c>
      <c r="D1836" t="s">
        <v>73</v>
      </c>
      <c r="E1836" t="s">
        <v>12710</v>
      </c>
      <c r="F1836">
        <v>1</v>
      </c>
    </row>
    <row r="1837" spans="1:6" x14ac:dyDescent="0.35">
      <c r="A1837" t="s">
        <v>14545</v>
      </c>
      <c r="B1837">
        <v>1999</v>
      </c>
      <c r="C1837" t="s">
        <v>54</v>
      </c>
      <c r="D1837" t="s">
        <v>73</v>
      </c>
      <c r="E1837" t="s">
        <v>12710</v>
      </c>
      <c r="F1837">
        <v>1</v>
      </c>
    </row>
    <row r="1838" spans="1:6" x14ac:dyDescent="0.35">
      <c r="A1838" t="s">
        <v>14546</v>
      </c>
      <c r="B1838">
        <v>2000</v>
      </c>
      <c r="C1838" t="s">
        <v>54</v>
      </c>
      <c r="D1838" t="s">
        <v>73</v>
      </c>
      <c r="E1838" t="s">
        <v>12710</v>
      </c>
      <c r="F1838">
        <v>1</v>
      </c>
    </row>
    <row r="1839" spans="1:6" x14ac:dyDescent="0.35">
      <c r="A1839" t="s">
        <v>14547</v>
      </c>
      <c r="B1839">
        <v>2000</v>
      </c>
      <c r="C1839" t="s">
        <v>54</v>
      </c>
      <c r="D1839" t="s">
        <v>73</v>
      </c>
      <c r="E1839" t="s">
        <v>12710</v>
      </c>
      <c r="F1839">
        <v>1</v>
      </c>
    </row>
    <row r="1840" spans="1:6" x14ac:dyDescent="0.35">
      <c r="A1840" t="s">
        <v>14548</v>
      </c>
      <c r="B1840">
        <v>2000</v>
      </c>
      <c r="C1840" t="s">
        <v>54</v>
      </c>
      <c r="D1840" t="s">
        <v>73</v>
      </c>
      <c r="E1840" t="s">
        <v>12710</v>
      </c>
      <c r="F1840">
        <v>1</v>
      </c>
    </row>
    <row r="1841" spans="1:6" x14ac:dyDescent="0.35">
      <c r="A1841" t="s">
        <v>14549</v>
      </c>
      <c r="B1841">
        <v>2000</v>
      </c>
      <c r="C1841" t="s">
        <v>56</v>
      </c>
      <c r="D1841" t="s">
        <v>73</v>
      </c>
      <c r="E1841" t="s">
        <v>12710</v>
      </c>
      <c r="F1841">
        <v>1</v>
      </c>
    </row>
    <row r="1842" spans="1:6" x14ac:dyDescent="0.35">
      <c r="A1842" t="s">
        <v>14550</v>
      </c>
      <c r="B1842">
        <v>2000</v>
      </c>
      <c r="C1842" t="s">
        <v>56</v>
      </c>
      <c r="D1842" t="s">
        <v>73</v>
      </c>
      <c r="E1842" t="s">
        <v>12710</v>
      </c>
      <c r="F1842">
        <v>1</v>
      </c>
    </row>
    <row r="1843" spans="1:6" x14ac:dyDescent="0.35">
      <c r="A1843" t="s">
        <v>14551</v>
      </c>
      <c r="B1843">
        <v>2000</v>
      </c>
      <c r="C1843" t="s">
        <v>56</v>
      </c>
      <c r="D1843" t="s">
        <v>441</v>
      </c>
      <c r="E1843" t="s">
        <v>12710</v>
      </c>
      <c r="F1843">
        <v>1</v>
      </c>
    </row>
    <row r="1844" spans="1:6" x14ac:dyDescent="0.35">
      <c r="A1844" t="s">
        <v>14552</v>
      </c>
      <c r="B1844">
        <v>2000</v>
      </c>
      <c r="C1844" t="s">
        <v>56</v>
      </c>
      <c r="D1844" t="s">
        <v>117</v>
      </c>
      <c r="E1844" t="s">
        <v>12710</v>
      </c>
      <c r="F1844">
        <v>1</v>
      </c>
    </row>
    <row r="1845" spans="1:6" x14ac:dyDescent="0.35">
      <c r="A1845" t="s">
        <v>14553</v>
      </c>
      <c r="B1845">
        <v>2000</v>
      </c>
      <c r="C1845" t="s">
        <v>56</v>
      </c>
      <c r="D1845" t="s">
        <v>73</v>
      </c>
      <c r="E1845" t="s">
        <v>12710</v>
      </c>
      <c r="F1845">
        <v>1</v>
      </c>
    </row>
    <row r="1846" spans="1:6" x14ac:dyDescent="0.35">
      <c r="A1846" t="s">
        <v>14554</v>
      </c>
      <c r="B1846">
        <v>2000</v>
      </c>
      <c r="C1846" t="s">
        <v>56</v>
      </c>
      <c r="D1846" t="s">
        <v>117</v>
      </c>
      <c r="E1846" t="s">
        <v>12710</v>
      </c>
      <c r="F1846">
        <v>1</v>
      </c>
    </row>
    <row r="1847" spans="1:6" x14ac:dyDescent="0.35">
      <c r="A1847" t="s">
        <v>14555</v>
      </c>
      <c r="B1847">
        <v>2000</v>
      </c>
      <c r="C1847" t="s">
        <v>56</v>
      </c>
      <c r="D1847" t="s">
        <v>117</v>
      </c>
      <c r="E1847" t="s">
        <v>12710</v>
      </c>
      <c r="F1847">
        <v>1</v>
      </c>
    </row>
    <row r="1848" spans="1:6" x14ac:dyDescent="0.35">
      <c r="A1848" t="s">
        <v>14556</v>
      </c>
      <c r="B1848">
        <v>2000</v>
      </c>
      <c r="C1848" t="s">
        <v>56</v>
      </c>
      <c r="D1848" t="s">
        <v>117</v>
      </c>
      <c r="E1848" t="s">
        <v>12710</v>
      </c>
      <c r="F1848">
        <v>1</v>
      </c>
    </row>
    <row r="1849" spans="1:6" x14ac:dyDescent="0.35">
      <c r="A1849" t="s">
        <v>14557</v>
      </c>
      <c r="B1849">
        <v>2000</v>
      </c>
      <c r="C1849" t="s">
        <v>56</v>
      </c>
      <c r="D1849" t="s">
        <v>73</v>
      </c>
      <c r="E1849" t="s">
        <v>12710</v>
      </c>
      <c r="F1849">
        <v>1</v>
      </c>
    </row>
    <row r="1850" spans="1:6" x14ac:dyDescent="0.35">
      <c r="A1850" t="s">
        <v>14558</v>
      </c>
      <c r="B1850">
        <v>2000</v>
      </c>
      <c r="C1850" t="s">
        <v>56</v>
      </c>
      <c r="D1850" t="s">
        <v>117</v>
      </c>
      <c r="E1850" t="s">
        <v>12710</v>
      </c>
      <c r="F1850">
        <v>1</v>
      </c>
    </row>
    <row r="1851" spans="1:6" x14ac:dyDescent="0.35">
      <c r="A1851" t="s">
        <v>14559</v>
      </c>
      <c r="B1851">
        <v>2000</v>
      </c>
      <c r="C1851" t="s">
        <v>56</v>
      </c>
      <c r="D1851" t="s">
        <v>117</v>
      </c>
      <c r="E1851" t="s">
        <v>12710</v>
      </c>
      <c r="F1851">
        <v>1</v>
      </c>
    </row>
    <row r="1852" spans="1:6" x14ac:dyDescent="0.35">
      <c r="A1852" t="s">
        <v>14560</v>
      </c>
      <c r="B1852">
        <v>2000</v>
      </c>
      <c r="C1852" t="s">
        <v>54</v>
      </c>
      <c r="D1852" t="s">
        <v>117</v>
      </c>
      <c r="E1852" t="s">
        <v>12710</v>
      </c>
      <c r="F1852">
        <v>0</v>
      </c>
    </row>
    <row r="1853" spans="1:6" x14ac:dyDescent="0.35">
      <c r="A1853" t="s">
        <v>14561</v>
      </c>
      <c r="B1853">
        <v>2000</v>
      </c>
      <c r="C1853" t="s">
        <v>54</v>
      </c>
      <c r="D1853" t="s">
        <v>73</v>
      </c>
      <c r="E1853" t="s">
        <v>12710</v>
      </c>
      <c r="F1853">
        <v>1</v>
      </c>
    </row>
    <row r="1854" spans="1:6" x14ac:dyDescent="0.35">
      <c r="A1854" t="s">
        <v>14562</v>
      </c>
      <c r="B1854">
        <v>2000</v>
      </c>
      <c r="C1854" t="s">
        <v>54</v>
      </c>
      <c r="D1854" t="s">
        <v>73</v>
      </c>
      <c r="E1854" t="s">
        <v>12710</v>
      </c>
      <c r="F1854">
        <v>1</v>
      </c>
    </row>
    <row r="1855" spans="1:6" x14ac:dyDescent="0.35">
      <c r="A1855" t="s">
        <v>14563</v>
      </c>
      <c r="B1855">
        <v>2000</v>
      </c>
      <c r="C1855" t="s">
        <v>54</v>
      </c>
      <c r="D1855" t="s">
        <v>73</v>
      </c>
      <c r="E1855" t="s">
        <v>12710</v>
      </c>
      <c r="F1855">
        <v>1</v>
      </c>
    </row>
    <row r="1856" spans="1:6" x14ac:dyDescent="0.35">
      <c r="A1856" t="s">
        <v>14564</v>
      </c>
      <c r="B1856">
        <v>2000</v>
      </c>
      <c r="C1856" t="s">
        <v>54</v>
      </c>
      <c r="D1856" t="s">
        <v>73</v>
      </c>
      <c r="E1856" t="s">
        <v>12710</v>
      </c>
      <c r="F1856">
        <v>1</v>
      </c>
    </row>
    <row r="1857" spans="1:6" x14ac:dyDescent="0.35">
      <c r="A1857" t="s">
        <v>14565</v>
      </c>
      <c r="B1857">
        <v>2000</v>
      </c>
      <c r="C1857" t="s">
        <v>54</v>
      </c>
      <c r="D1857" t="s">
        <v>73</v>
      </c>
      <c r="E1857" t="s">
        <v>12710</v>
      </c>
      <c r="F1857">
        <v>1</v>
      </c>
    </row>
    <row r="1858" spans="1:6" x14ac:dyDescent="0.35">
      <c r="A1858" t="s">
        <v>14566</v>
      </c>
      <c r="B1858">
        <v>2000</v>
      </c>
      <c r="C1858" t="s">
        <v>55</v>
      </c>
      <c r="D1858" t="s">
        <v>73</v>
      </c>
      <c r="E1858" t="s">
        <v>12710</v>
      </c>
      <c r="F1858">
        <v>1</v>
      </c>
    </row>
    <row r="1859" spans="1:6" x14ac:dyDescent="0.35">
      <c r="A1859" t="s">
        <v>14567</v>
      </c>
      <c r="B1859">
        <v>2000</v>
      </c>
      <c r="C1859" t="s">
        <v>55</v>
      </c>
      <c r="D1859" t="s">
        <v>73</v>
      </c>
      <c r="E1859" t="s">
        <v>12710</v>
      </c>
      <c r="F1859">
        <v>1</v>
      </c>
    </row>
    <row r="1860" spans="1:6" x14ac:dyDescent="0.35">
      <c r="A1860" t="s">
        <v>14568</v>
      </c>
      <c r="B1860">
        <v>2000</v>
      </c>
      <c r="C1860" t="s">
        <v>55</v>
      </c>
      <c r="D1860" t="s">
        <v>73</v>
      </c>
      <c r="E1860" t="s">
        <v>12710</v>
      </c>
      <c r="F1860">
        <v>1</v>
      </c>
    </row>
    <row r="1861" spans="1:6" x14ac:dyDescent="0.35">
      <c r="A1861" t="s">
        <v>14569</v>
      </c>
      <c r="B1861">
        <v>2000</v>
      </c>
      <c r="C1861" t="s">
        <v>55</v>
      </c>
      <c r="D1861" t="s">
        <v>73</v>
      </c>
      <c r="E1861" t="s">
        <v>12710</v>
      </c>
      <c r="F1861">
        <v>1</v>
      </c>
    </row>
    <row r="1862" spans="1:6" x14ac:dyDescent="0.35">
      <c r="A1862" t="s">
        <v>14570</v>
      </c>
      <c r="B1862">
        <v>2000</v>
      </c>
      <c r="C1862" t="s">
        <v>56</v>
      </c>
      <c r="D1862" t="s">
        <v>73</v>
      </c>
      <c r="E1862" t="s">
        <v>12710</v>
      </c>
      <c r="F1862">
        <v>1</v>
      </c>
    </row>
    <row r="1863" spans="1:6" x14ac:dyDescent="0.35">
      <c r="A1863" t="s">
        <v>14571</v>
      </c>
      <c r="B1863">
        <v>2000</v>
      </c>
      <c r="C1863" t="s">
        <v>54</v>
      </c>
      <c r="D1863" t="s">
        <v>73</v>
      </c>
      <c r="E1863" t="s">
        <v>12710</v>
      </c>
      <c r="F1863">
        <v>1</v>
      </c>
    </row>
    <row r="1864" spans="1:6" x14ac:dyDescent="0.35">
      <c r="A1864" t="s">
        <v>14572</v>
      </c>
      <c r="B1864">
        <v>2000</v>
      </c>
      <c r="C1864" t="s">
        <v>54</v>
      </c>
      <c r="D1864" t="s">
        <v>73</v>
      </c>
      <c r="E1864" t="s">
        <v>12710</v>
      </c>
      <c r="F1864">
        <v>1</v>
      </c>
    </row>
    <row r="1865" spans="1:6" x14ac:dyDescent="0.35">
      <c r="A1865" t="s">
        <v>14573</v>
      </c>
      <c r="B1865">
        <v>2000</v>
      </c>
      <c r="C1865" t="s">
        <v>56</v>
      </c>
      <c r="D1865" t="s">
        <v>117</v>
      </c>
      <c r="E1865" t="s">
        <v>12710</v>
      </c>
      <c r="F1865">
        <v>1</v>
      </c>
    </row>
    <row r="1866" spans="1:6" x14ac:dyDescent="0.35">
      <c r="A1866" t="s">
        <v>14574</v>
      </c>
      <c r="B1866">
        <v>2001</v>
      </c>
      <c r="C1866" t="s">
        <v>56</v>
      </c>
      <c r="D1866" t="s">
        <v>117</v>
      </c>
      <c r="E1866" t="s">
        <v>12710</v>
      </c>
      <c r="F1866">
        <v>1</v>
      </c>
    </row>
    <row r="1867" spans="1:6" x14ac:dyDescent="0.35">
      <c r="A1867" t="s">
        <v>14575</v>
      </c>
      <c r="B1867">
        <v>2001</v>
      </c>
      <c r="C1867" t="s">
        <v>56</v>
      </c>
      <c r="D1867" t="s">
        <v>73</v>
      </c>
      <c r="E1867" t="s">
        <v>12710</v>
      </c>
      <c r="F1867">
        <v>1</v>
      </c>
    </row>
    <row r="1868" spans="1:6" x14ac:dyDescent="0.35">
      <c r="A1868" t="s">
        <v>14576</v>
      </c>
      <c r="B1868">
        <v>2001</v>
      </c>
      <c r="C1868" t="s">
        <v>56</v>
      </c>
      <c r="D1868" t="s">
        <v>441</v>
      </c>
      <c r="E1868" t="s">
        <v>12710</v>
      </c>
      <c r="F1868">
        <v>1</v>
      </c>
    </row>
    <row r="1869" spans="1:6" x14ac:dyDescent="0.35">
      <c r="A1869" t="s">
        <v>14577</v>
      </c>
      <c r="B1869">
        <v>2001</v>
      </c>
      <c r="C1869" t="s">
        <v>56</v>
      </c>
      <c r="D1869" t="s">
        <v>73</v>
      </c>
      <c r="E1869" t="s">
        <v>12710</v>
      </c>
      <c r="F1869">
        <v>1</v>
      </c>
    </row>
    <row r="1870" spans="1:6" x14ac:dyDescent="0.35">
      <c r="A1870" t="s">
        <v>14578</v>
      </c>
      <c r="B1870">
        <v>2001</v>
      </c>
      <c r="C1870" t="s">
        <v>56</v>
      </c>
      <c r="D1870" t="s">
        <v>117</v>
      </c>
      <c r="E1870" t="s">
        <v>12710</v>
      </c>
      <c r="F1870">
        <v>1</v>
      </c>
    </row>
    <row r="1871" spans="1:6" x14ac:dyDescent="0.35">
      <c r="A1871" t="s">
        <v>14579</v>
      </c>
      <c r="B1871">
        <v>2001</v>
      </c>
      <c r="C1871" t="s">
        <v>56</v>
      </c>
      <c r="D1871" t="s">
        <v>117</v>
      </c>
      <c r="E1871" t="s">
        <v>12710</v>
      </c>
      <c r="F1871">
        <v>1</v>
      </c>
    </row>
    <row r="1872" spans="1:6" x14ac:dyDescent="0.35">
      <c r="A1872" t="s">
        <v>14580</v>
      </c>
      <c r="B1872">
        <v>2001</v>
      </c>
      <c r="C1872" t="s">
        <v>54</v>
      </c>
      <c r="D1872" t="s">
        <v>73</v>
      </c>
      <c r="E1872" t="s">
        <v>12710</v>
      </c>
      <c r="F1872">
        <v>1</v>
      </c>
    </row>
    <row r="1873" spans="1:6" x14ac:dyDescent="0.35">
      <c r="A1873" t="s">
        <v>14581</v>
      </c>
      <c r="B1873">
        <v>2001</v>
      </c>
      <c r="C1873" t="s">
        <v>56</v>
      </c>
      <c r="D1873" t="s">
        <v>117</v>
      </c>
      <c r="E1873" t="s">
        <v>12710</v>
      </c>
      <c r="F1873">
        <v>1</v>
      </c>
    </row>
    <row r="1874" spans="1:6" x14ac:dyDescent="0.35">
      <c r="A1874" t="s">
        <v>14582</v>
      </c>
      <c r="B1874">
        <v>2001</v>
      </c>
      <c r="C1874" t="s">
        <v>56</v>
      </c>
      <c r="D1874" t="s">
        <v>117</v>
      </c>
      <c r="E1874" t="s">
        <v>12710</v>
      </c>
      <c r="F1874">
        <v>1</v>
      </c>
    </row>
    <row r="1875" spans="1:6" x14ac:dyDescent="0.35">
      <c r="A1875" t="s">
        <v>14583</v>
      </c>
      <c r="B1875">
        <v>2001</v>
      </c>
      <c r="C1875" t="s">
        <v>56</v>
      </c>
      <c r="D1875" t="s">
        <v>117</v>
      </c>
      <c r="E1875" t="s">
        <v>12710</v>
      </c>
      <c r="F1875">
        <v>1</v>
      </c>
    </row>
    <row r="1876" spans="1:6" x14ac:dyDescent="0.35">
      <c r="A1876" t="s">
        <v>14584</v>
      </c>
      <c r="B1876">
        <v>2001</v>
      </c>
      <c r="C1876" t="s">
        <v>56</v>
      </c>
      <c r="D1876" t="s">
        <v>117</v>
      </c>
      <c r="E1876" t="s">
        <v>12710</v>
      </c>
      <c r="F1876">
        <v>1</v>
      </c>
    </row>
    <row r="1877" spans="1:6" x14ac:dyDescent="0.35">
      <c r="A1877" t="s">
        <v>14585</v>
      </c>
      <c r="B1877">
        <v>2001</v>
      </c>
      <c r="C1877" t="s">
        <v>56</v>
      </c>
      <c r="D1877" t="s">
        <v>117</v>
      </c>
      <c r="E1877" t="s">
        <v>12710</v>
      </c>
      <c r="F1877">
        <v>1</v>
      </c>
    </row>
    <row r="1878" spans="1:6" x14ac:dyDescent="0.35">
      <c r="A1878" t="s">
        <v>14586</v>
      </c>
      <c r="B1878">
        <v>2001</v>
      </c>
      <c r="C1878" t="s">
        <v>56</v>
      </c>
      <c r="D1878" t="s">
        <v>117</v>
      </c>
      <c r="E1878" t="s">
        <v>12710</v>
      </c>
      <c r="F1878">
        <v>1</v>
      </c>
    </row>
    <row r="1879" spans="1:6" x14ac:dyDescent="0.35">
      <c r="A1879" t="s">
        <v>14587</v>
      </c>
      <c r="B1879">
        <v>2001</v>
      </c>
      <c r="C1879" t="s">
        <v>56</v>
      </c>
      <c r="D1879" t="s">
        <v>117</v>
      </c>
      <c r="E1879" t="s">
        <v>12710</v>
      </c>
      <c r="F1879">
        <v>1</v>
      </c>
    </row>
    <row r="1880" spans="1:6" x14ac:dyDescent="0.35">
      <c r="A1880" t="s">
        <v>14588</v>
      </c>
      <c r="B1880">
        <v>2001</v>
      </c>
      <c r="C1880" t="s">
        <v>56</v>
      </c>
      <c r="D1880" t="s">
        <v>117</v>
      </c>
      <c r="E1880" t="s">
        <v>12710</v>
      </c>
      <c r="F1880">
        <v>1</v>
      </c>
    </row>
    <row r="1881" spans="1:6" x14ac:dyDescent="0.35">
      <c r="A1881" t="s">
        <v>14589</v>
      </c>
      <c r="B1881">
        <v>2001</v>
      </c>
      <c r="C1881" t="s">
        <v>56</v>
      </c>
      <c r="D1881" t="s">
        <v>441</v>
      </c>
      <c r="E1881" t="s">
        <v>12710</v>
      </c>
      <c r="F1881">
        <v>1</v>
      </c>
    </row>
    <row r="1882" spans="1:6" x14ac:dyDescent="0.35">
      <c r="A1882" t="s">
        <v>14590</v>
      </c>
      <c r="B1882">
        <v>2001</v>
      </c>
      <c r="C1882" t="s">
        <v>56</v>
      </c>
      <c r="D1882" t="s">
        <v>441</v>
      </c>
      <c r="E1882" t="s">
        <v>12710</v>
      </c>
      <c r="F1882">
        <v>1</v>
      </c>
    </row>
    <row r="1883" spans="1:6" x14ac:dyDescent="0.35">
      <c r="A1883" t="s">
        <v>14591</v>
      </c>
      <c r="B1883">
        <v>2001</v>
      </c>
      <c r="C1883" t="s">
        <v>56</v>
      </c>
      <c r="D1883" t="s">
        <v>117</v>
      </c>
      <c r="E1883" t="s">
        <v>12710</v>
      </c>
      <c r="F1883">
        <v>1</v>
      </c>
    </row>
    <row r="1884" spans="1:6" x14ac:dyDescent="0.35">
      <c r="A1884" t="s">
        <v>14592</v>
      </c>
      <c r="B1884">
        <v>2001</v>
      </c>
      <c r="C1884" t="s">
        <v>56</v>
      </c>
      <c r="D1884" t="s">
        <v>441</v>
      </c>
      <c r="E1884" t="s">
        <v>12710</v>
      </c>
      <c r="F1884">
        <v>1</v>
      </c>
    </row>
    <row r="1885" spans="1:6" x14ac:dyDescent="0.35">
      <c r="A1885" t="s">
        <v>14593</v>
      </c>
      <c r="B1885">
        <v>2001</v>
      </c>
      <c r="C1885" t="s">
        <v>56</v>
      </c>
      <c r="D1885" t="s">
        <v>441</v>
      </c>
      <c r="E1885" t="s">
        <v>12710</v>
      </c>
      <c r="F1885">
        <v>1</v>
      </c>
    </row>
    <row r="1886" spans="1:6" x14ac:dyDescent="0.35">
      <c r="A1886" t="s">
        <v>14594</v>
      </c>
      <c r="B1886">
        <v>2001</v>
      </c>
      <c r="C1886" t="s">
        <v>56</v>
      </c>
      <c r="D1886" t="s">
        <v>117</v>
      </c>
      <c r="E1886" t="s">
        <v>12710</v>
      </c>
      <c r="F1886">
        <v>1</v>
      </c>
    </row>
    <row r="1887" spans="1:6" x14ac:dyDescent="0.35">
      <c r="A1887" t="s">
        <v>14595</v>
      </c>
      <c r="B1887">
        <v>2001</v>
      </c>
      <c r="C1887" t="s">
        <v>54</v>
      </c>
      <c r="D1887" t="s">
        <v>73</v>
      </c>
      <c r="E1887" t="s">
        <v>12710</v>
      </c>
      <c r="F1887">
        <v>1</v>
      </c>
    </row>
    <row r="1888" spans="1:6" x14ac:dyDescent="0.35">
      <c r="A1888" t="s">
        <v>14596</v>
      </c>
      <c r="B1888">
        <v>2001</v>
      </c>
      <c r="C1888" t="s">
        <v>54</v>
      </c>
      <c r="D1888" t="s">
        <v>73</v>
      </c>
      <c r="E1888" t="s">
        <v>12710</v>
      </c>
      <c r="F1888">
        <v>1</v>
      </c>
    </row>
    <row r="1889" spans="1:6" x14ac:dyDescent="0.35">
      <c r="A1889" t="s">
        <v>14597</v>
      </c>
      <c r="B1889">
        <v>2001</v>
      </c>
      <c r="C1889" t="s">
        <v>54</v>
      </c>
      <c r="D1889" t="s">
        <v>73</v>
      </c>
      <c r="E1889" t="s">
        <v>12710</v>
      </c>
      <c r="F1889">
        <v>1</v>
      </c>
    </row>
    <row r="1890" spans="1:6" x14ac:dyDescent="0.35">
      <c r="A1890" t="s">
        <v>14598</v>
      </c>
      <c r="B1890">
        <v>2001</v>
      </c>
      <c r="C1890" t="s">
        <v>54</v>
      </c>
      <c r="D1890" t="s">
        <v>73</v>
      </c>
      <c r="E1890" t="s">
        <v>12710</v>
      </c>
      <c r="F1890">
        <v>1</v>
      </c>
    </row>
    <row r="1891" spans="1:6" x14ac:dyDescent="0.35">
      <c r="A1891" t="s">
        <v>14599</v>
      </c>
      <c r="B1891">
        <v>2001</v>
      </c>
      <c r="C1891" t="s">
        <v>55</v>
      </c>
      <c r="D1891" t="s">
        <v>73</v>
      </c>
      <c r="E1891" t="s">
        <v>12710</v>
      </c>
      <c r="F1891">
        <v>1</v>
      </c>
    </row>
    <row r="1892" spans="1:6" x14ac:dyDescent="0.35">
      <c r="A1892" t="s">
        <v>14600</v>
      </c>
      <c r="B1892">
        <v>2001</v>
      </c>
      <c r="C1892" t="s">
        <v>54</v>
      </c>
      <c r="D1892" t="s">
        <v>73</v>
      </c>
      <c r="E1892" t="s">
        <v>12710</v>
      </c>
      <c r="F1892">
        <v>1</v>
      </c>
    </row>
    <row r="1893" spans="1:6" x14ac:dyDescent="0.35">
      <c r="A1893" t="s">
        <v>14601</v>
      </c>
      <c r="B1893">
        <v>2001</v>
      </c>
      <c r="C1893" t="s">
        <v>56</v>
      </c>
      <c r="D1893" t="s">
        <v>73</v>
      </c>
      <c r="E1893" t="s">
        <v>12710</v>
      </c>
      <c r="F1893">
        <v>1</v>
      </c>
    </row>
    <row r="1894" spans="1:6" x14ac:dyDescent="0.35">
      <c r="A1894" t="s">
        <v>14602</v>
      </c>
      <c r="B1894">
        <v>2002</v>
      </c>
      <c r="C1894" t="s">
        <v>54</v>
      </c>
      <c r="D1894" t="s">
        <v>73</v>
      </c>
      <c r="E1894" t="s">
        <v>12710</v>
      </c>
      <c r="F1894">
        <v>1</v>
      </c>
    </row>
    <row r="1895" spans="1:6" x14ac:dyDescent="0.35">
      <c r="A1895" t="s">
        <v>14603</v>
      </c>
      <c r="B1895">
        <v>2002</v>
      </c>
      <c r="C1895" t="s">
        <v>54</v>
      </c>
      <c r="D1895" t="s">
        <v>73</v>
      </c>
      <c r="E1895" t="s">
        <v>12710</v>
      </c>
      <c r="F1895">
        <v>1</v>
      </c>
    </row>
    <row r="1896" spans="1:6" x14ac:dyDescent="0.35">
      <c r="A1896" t="s">
        <v>14604</v>
      </c>
      <c r="B1896">
        <v>2002</v>
      </c>
      <c r="C1896" t="s">
        <v>54</v>
      </c>
      <c r="D1896" t="s">
        <v>73</v>
      </c>
      <c r="E1896" t="s">
        <v>12710</v>
      </c>
      <c r="F1896">
        <v>1</v>
      </c>
    </row>
    <row r="1897" spans="1:6" x14ac:dyDescent="0.35">
      <c r="A1897" t="s">
        <v>14605</v>
      </c>
      <c r="B1897">
        <v>2002</v>
      </c>
      <c r="C1897" t="s">
        <v>54</v>
      </c>
      <c r="D1897" t="s">
        <v>73</v>
      </c>
      <c r="E1897" t="s">
        <v>12710</v>
      </c>
      <c r="F1897">
        <v>1</v>
      </c>
    </row>
    <row r="1898" spans="1:6" x14ac:dyDescent="0.35">
      <c r="A1898" t="s">
        <v>14606</v>
      </c>
      <c r="B1898">
        <v>2002</v>
      </c>
      <c r="C1898" t="s">
        <v>54</v>
      </c>
      <c r="D1898" t="s">
        <v>73</v>
      </c>
      <c r="E1898" t="s">
        <v>12710</v>
      </c>
      <c r="F1898">
        <v>1</v>
      </c>
    </row>
    <row r="1899" spans="1:6" x14ac:dyDescent="0.35">
      <c r="A1899" t="s">
        <v>14607</v>
      </c>
      <c r="B1899">
        <v>2002</v>
      </c>
      <c r="C1899" t="s">
        <v>54</v>
      </c>
      <c r="D1899" t="s">
        <v>73</v>
      </c>
      <c r="E1899" t="s">
        <v>12710</v>
      </c>
      <c r="F1899">
        <v>1</v>
      </c>
    </row>
    <row r="1900" spans="1:6" x14ac:dyDescent="0.35">
      <c r="A1900" t="s">
        <v>14608</v>
      </c>
      <c r="B1900">
        <v>2002</v>
      </c>
      <c r="C1900" t="s">
        <v>56</v>
      </c>
      <c r="D1900" t="s">
        <v>73</v>
      </c>
      <c r="E1900" t="s">
        <v>12710</v>
      </c>
      <c r="F1900">
        <v>1</v>
      </c>
    </row>
    <row r="1901" spans="1:6" x14ac:dyDescent="0.35">
      <c r="A1901" t="s">
        <v>14609</v>
      </c>
      <c r="B1901">
        <v>2002</v>
      </c>
      <c r="C1901" t="s">
        <v>56</v>
      </c>
      <c r="D1901" t="s">
        <v>117</v>
      </c>
      <c r="E1901" t="s">
        <v>12710</v>
      </c>
      <c r="F1901">
        <v>1</v>
      </c>
    </row>
    <row r="1902" spans="1:6" x14ac:dyDescent="0.35">
      <c r="A1902" t="s">
        <v>14610</v>
      </c>
      <c r="B1902">
        <v>2002</v>
      </c>
      <c r="C1902" t="s">
        <v>56</v>
      </c>
      <c r="D1902" t="s">
        <v>117</v>
      </c>
      <c r="E1902" t="s">
        <v>12710</v>
      </c>
      <c r="F1902">
        <v>1</v>
      </c>
    </row>
    <row r="1903" spans="1:6" x14ac:dyDescent="0.35">
      <c r="A1903" t="s">
        <v>14611</v>
      </c>
      <c r="B1903">
        <v>2002</v>
      </c>
      <c r="C1903" t="s">
        <v>54</v>
      </c>
      <c r="D1903" t="s">
        <v>73</v>
      </c>
      <c r="E1903" t="s">
        <v>12710</v>
      </c>
      <c r="F1903">
        <v>1</v>
      </c>
    </row>
    <row r="1904" spans="1:6" x14ac:dyDescent="0.35">
      <c r="A1904" t="s">
        <v>14612</v>
      </c>
      <c r="B1904">
        <v>2002</v>
      </c>
      <c r="C1904" t="s">
        <v>56</v>
      </c>
      <c r="D1904" t="s">
        <v>73</v>
      </c>
      <c r="E1904" t="s">
        <v>12710</v>
      </c>
      <c r="F1904">
        <v>1</v>
      </c>
    </row>
    <row r="1905" spans="1:6" x14ac:dyDescent="0.35">
      <c r="A1905" t="s">
        <v>14613</v>
      </c>
      <c r="B1905">
        <v>2002</v>
      </c>
      <c r="C1905" t="s">
        <v>56</v>
      </c>
      <c r="D1905" t="s">
        <v>117</v>
      </c>
      <c r="E1905" t="s">
        <v>12710</v>
      </c>
      <c r="F1905">
        <v>1</v>
      </c>
    </row>
    <row r="1906" spans="1:6" x14ac:dyDescent="0.35">
      <c r="A1906" t="s">
        <v>14614</v>
      </c>
      <c r="B1906">
        <v>2002</v>
      </c>
      <c r="C1906" t="s">
        <v>56</v>
      </c>
      <c r="D1906" t="s">
        <v>117</v>
      </c>
      <c r="E1906" t="s">
        <v>12710</v>
      </c>
      <c r="F1906">
        <v>1</v>
      </c>
    </row>
    <row r="1907" spans="1:6" x14ac:dyDescent="0.35">
      <c r="A1907" t="s">
        <v>14615</v>
      </c>
      <c r="B1907">
        <v>2002</v>
      </c>
      <c r="C1907" t="s">
        <v>56</v>
      </c>
      <c r="D1907" t="s">
        <v>73</v>
      </c>
      <c r="E1907" t="s">
        <v>12710</v>
      </c>
      <c r="F1907">
        <v>1</v>
      </c>
    </row>
    <row r="1908" spans="1:6" x14ac:dyDescent="0.35">
      <c r="A1908" t="s">
        <v>14616</v>
      </c>
      <c r="B1908">
        <v>2002</v>
      </c>
      <c r="C1908" t="s">
        <v>56</v>
      </c>
      <c r="D1908" t="s">
        <v>117</v>
      </c>
      <c r="E1908" t="s">
        <v>12710</v>
      </c>
      <c r="F1908">
        <v>1</v>
      </c>
    </row>
    <row r="1909" spans="1:6" x14ac:dyDescent="0.35">
      <c r="A1909" t="s">
        <v>14617</v>
      </c>
      <c r="B1909">
        <v>2002</v>
      </c>
      <c r="C1909" t="s">
        <v>54</v>
      </c>
      <c r="D1909" t="s">
        <v>73</v>
      </c>
      <c r="E1909" t="s">
        <v>12710</v>
      </c>
      <c r="F1909">
        <v>1</v>
      </c>
    </row>
    <row r="1910" spans="1:6" x14ac:dyDescent="0.35">
      <c r="A1910" t="s">
        <v>14618</v>
      </c>
      <c r="B1910">
        <v>2002</v>
      </c>
      <c r="C1910" t="s">
        <v>56</v>
      </c>
      <c r="D1910" t="s">
        <v>117</v>
      </c>
      <c r="E1910" t="s">
        <v>12710</v>
      </c>
      <c r="F1910">
        <v>1</v>
      </c>
    </row>
    <row r="1911" spans="1:6" x14ac:dyDescent="0.35">
      <c r="A1911" t="s">
        <v>14619</v>
      </c>
      <c r="B1911">
        <v>2002</v>
      </c>
      <c r="C1911" t="s">
        <v>56</v>
      </c>
      <c r="D1911" t="s">
        <v>117</v>
      </c>
      <c r="E1911" t="s">
        <v>12710</v>
      </c>
      <c r="F1911">
        <v>1</v>
      </c>
    </row>
    <row r="1912" spans="1:6" x14ac:dyDescent="0.35">
      <c r="A1912" t="s">
        <v>14620</v>
      </c>
      <c r="B1912">
        <v>2002</v>
      </c>
      <c r="C1912" t="s">
        <v>56</v>
      </c>
      <c r="D1912" t="s">
        <v>117</v>
      </c>
      <c r="E1912" t="s">
        <v>12710</v>
      </c>
      <c r="F1912">
        <v>1</v>
      </c>
    </row>
    <row r="1913" spans="1:6" x14ac:dyDescent="0.35">
      <c r="A1913" t="s">
        <v>14621</v>
      </c>
      <c r="B1913">
        <v>2002</v>
      </c>
      <c r="C1913" t="s">
        <v>56</v>
      </c>
      <c r="D1913" t="s">
        <v>117</v>
      </c>
      <c r="E1913" t="s">
        <v>12710</v>
      </c>
      <c r="F1913">
        <v>1</v>
      </c>
    </row>
    <row r="1914" spans="1:6" x14ac:dyDescent="0.35">
      <c r="A1914" t="s">
        <v>14622</v>
      </c>
      <c r="B1914">
        <v>2002</v>
      </c>
      <c r="C1914" t="s">
        <v>56</v>
      </c>
      <c r="D1914" t="s">
        <v>117</v>
      </c>
      <c r="E1914" t="s">
        <v>12710</v>
      </c>
      <c r="F1914">
        <v>1</v>
      </c>
    </row>
    <row r="1915" spans="1:6" x14ac:dyDescent="0.35">
      <c r="A1915" t="s">
        <v>14623</v>
      </c>
      <c r="B1915">
        <v>2002</v>
      </c>
      <c r="C1915" t="s">
        <v>56</v>
      </c>
      <c r="D1915" t="s">
        <v>117</v>
      </c>
      <c r="E1915" t="s">
        <v>12710</v>
      </c>
      <c r="F1915">
        <v>1</v>
      </c>
    </row>
    <row r="1916" spans="1:6" x14ac:dyDescent="0.35">
      <c r="A1916" t="s">
        <v>14624</v>
      </c>
      <c r="B1916">
        <v>2002</v>
      </c>
      <c r="C1916" t="s">
        <v>56</v>
      </c>
      <c r="D1916" t="s">
        <v>117</v>
      </c>
      <c r="E1916" t="s">
        <v>12710</v>
      </c>
      <c r="F1916">
        <v>1</v>
      </c>
    </row>
    <row r="1917" spans="1:6" x14ac:dyDescent="0.35">
      <c r="A1917" t="s">
        <v>14625</v>
      </c>
      <c r="B1917">
        <v>2002</v>
      </c>
      <c r="C1917" t="s">
        <v>56</v>
      </c>
      <c r="D1917" t="s">
        <v>73</v>
      </c>
      <c r="E1917" t="s">
        <v>12710</v>
      </c>
      <c r="F1917">
        <v>1</v>
      </c>
    </row>
    <row r="1918" spans="1:6" x14ac:dyDescent="0.35">
      <c r="A1918" t="s">
        <v>14626</v>
      </c>
      <c r="B1918">
        <v>2002</v>
      </c>
      <c r="C1918" t="s">
        <v>56</v>
      </c>
      <c r="D1918" t="s">
        <v>117</v>
      </c>
      <c r="E1918" t="s">
        <v>12710</v>
      </c>
      <c r="F1918">
        <v>1</v>
      </c>
    </row>
    <row r="1919" spans="1:6" x14ac:dyDescent="0.35">
      <c r="A1919" t="s">
        <v>14627</v>
      </c>
      <c r="B1919">
        <v>2002</v>
      </c>
      <c r="C1919" t="s">
        <v>56</v>
      </c>
      <c r="D1919" t="s">
        <v>117</v>
      </c>
      <c r="E1919" t="s">
        <v>12710</v>
      </c>
      <c r="F1919">
        <v>1</v>
      </c>
    </row>
    <row r="1920" spans="1:6" x14ac:dyDescent="0.35">
      <c r="A1920" t="s">
        <v>14628</v>
      </c>
      <c r="B1920">
        <v>2002</v>
      </c>
      <c r="C1920" t="s">
        <v>56</v>
      </c>
      <c r="D1920" t="s">
        <v>73</v>
      </c>
      <c r="E1920" t="s">
        <v>12710</v>
      </c>
      <c r="F1920">
        <v>1</v>
      </c>
    </row>
    <row r="1921" spans="1:6" x14ac:dyDescent="0.35">
      <c r="A1921" t="s">
        <v>14629</v>
      </c>
      <c r="B1921">
        <v>2002</v>
      </c>
      <c r="C1921" t="s">
        <v>54</v>
      </c>
      <c r="D1921" t="s">
        <v>73</v>
      </c>
      <c r="E1921" t="s">
        <v>12710</v>
      </c>
      <c r="F1921">
        <v>1</v>
      </c>
    </row>
    <row r="1922" spans="1:6" x14ac:dyDescent="0.35">
      <c r="A1922" t="s">
        <v>14630</v>
      </c>
      <c r="B1922">
        <v>2002</v>
      </c>
      <c r="C1922" t="s">
        <v>54</v>
      </c>
      <c r="D1922" t="s">
        <v>73</v>
      </c>
      <c r="E1922" t="s">
        <v>12710</v>
      </c>
      <c r="F1922">
        <v>1</v>
      </c>
    </row>
    <row r="1923" spans="1:6" x14ac:dyDescent="0.35">
      <c r="A1923" t="s">
        <v>14631</v>
      </c>
      <c r="B1923">
        <v>2002</v>
      </c>
      <c r="C1923" t="s">
        <v>54</v>
      </c>
      <c r="D1923" t="s">
        <v>73</v>
      </c>
      <c r="E1923" t="s">
        <v>12710</v>
      </c>
      <c r="F1923">
        <v>1</v>
      </c>
    </row>
    <row r="1924" spans="1:6" x14ac:dyDescent="0.35">
      <c r="A1924" t="s">
        <v>14632</v>
      </c>
      <c r="B1924">
        <v>2002</v>
      </c>
      <c r="C1924" t="s">
        <v>55</v>
      </c>
      <c r="D1924" t="s">
        <v>73</v>
      </c>
      <c r="E1924" t="s">
        <v>12710</v>
      </c>
      <c r="F1924">
        <v>1</v>
      </c>
    </row>
    <row r="1925" spans="1:6" x14ac:dyDescent="0.35">
      <c r="A1925" t="s">
        <v>14633</v>
      </c>
      <c r="B1925">
        <v>2002</v>
      </c>
      <c r="C1925" t="s">
        <v>54</v>
      </c>
      <c r="D1925" t="s">
        <v>73</v>
      </c>
      <c r="E1925" t="s">
        <v>12710</v>
      </c>
      <c r="F1925">
        <v>1</v>
      </c>
    </row>
    <row r="1926" spans="1:6" x14ac:dyDescent="0.35">
      <c r="A1926" t="s">
        <v>14634</v>
      </c>
      <c r="B1926">
        <v>2002</v>
      </c>
      <c r="C1926" t="s">
        <v>54</v>
      </c>
      <c r="D1926" t="s">
        <v>73</v>
      </c>
      <c r="E1926" t="s">
        <v>12710</v>
      </c>
      <c r="F1926">
        <v>1</v>
      </c>
    </row>
    <row r="1927" spans="1:6" x14ac:dyDescent="0.35">
      <c r="A1927" t="s">
        <v>14635</v>
      </c>
      <c r="B1927">
        <v>2002</v>
      </c>
      <c r="C1927" t="s">
        <v>54</v>
      </c>
      <c r="D1927" t="s">
        <v>73</v>
      </c>
      <c r="E1927" t="s">
        <v>12710</v>
      </c>
      <c r="F1927">
        <v>1</v>
      </c>
    </row>
    <row r="1928" spans="1:6" x14ac:dyDescent="0.35">
      <c r="A1928" t="s">
        <v>14636</v>
      </c>
      <c r="B1928">
        <v>2002</v>
      </c>
      <c r="C1928" t="s">
        <v>54</v>
      </c>
      <c r="D1928" t="s">
        <v>73</v>
      </c>
      <c r="E1928" t="s">
        <v>12710</v>
      </c>
      <c r="F1928">
        <v>1</v>
      </c>
    </row>
    <row r="1929" spans="1:6" x14ac:dyDescent="0.35">
      <c r="A1929" t="s">
        <v>14637</v>
      </c>
      <c r="B1929">
        <v>2002</v>
      </c>
      <c r="C1929" t="s">
        <v>54</v>
      </c>
      <c r="D1929" t="s">
        <v>117</v>
      </c>
      <c r="E1929" t="s">
        <v>12710</v>
      </c>
      <c r="F1929">
        <v>0</v>
      </c>
    </row>
    <row r="1930" spans="1:6" x14ac:dyDescent="0.35">
      <c r="A1930" t="s">
        <v>14638</v>
      </c>
      <c r="B1930">
        <v>2002</v>
      </c>
      <c r="C1930" t="s">
        <v>56</v>
      </c>
      <c r="D1930" t="s">
        <v>117</v>
      </c>
      <c r="E1930" t="s">
        <v>12710</v>
      </c>
      <c r="F1930">
        <v>1</v>
      </c>
    </row>
    <row r="1931" spans="1:6" x14ac:dyDescent="0.35">
      <c r="A1931" t="s">
        <v>14639</v>
      </c>
      <c r="B1931">
        <v>2003</v>
      </c>
      <c r="C1931" t="s">
        <v>56</v>
      </c>
      <c r="D1931" t="s">
        <v>73</v>
      </c>
      <c r="E1931" t="s">
        <v>12710</v>
      </c>
      <c r="F1931">
        <v>1</v>
      </c>
    </row>
    <row r="1932" spans="1:6" x14ac:dyDescent="0.35">
      <c r="A1932" t="s">
        <v>14640</v>
      </c>
      <c r="B1932">
        <v>2003</v>
      </c>
      <c r="C1932" t="s">
        <v>56</v>
      </c>
      <c r="D1932" t="s">
        <v>73</v>
      </c>
      <c r="E1932" t="s">
        <v>12710</v>
      </c>
      <c r="F1932">
        <v>1</v>
      </c>
    </row>
    <row r="1933" spans="1:6" x14ac:dyDescent="0.35">
      <c r="A1933" t="s">
        <v>14641</v>
      </c>
      <c r="B1933">
        <v>2003</v>
      </c>
      <c r="C1933" t="s">
        <v>56</v>
      </c>
      <c r="D1933" t="s">
        <v>117</v>
      </c>
      <c r="E1933" t="s">
        <v>12710</v>
      </c>
      <c r="F1933">
        <v>1</v>
      </c>
    </row>
    <row r="1934" spans="1:6" x14ac:dyDescent="0.35">
      <c r="A1934" t="s">
        <v>14642</v>
      </c>
      <c r="B1934">
        <v>2003</v>
      </c>
      <c r="C1934" t="s">
        <v>56</v>
      </c>
      <c r="D1934" t="s">
        <v>117</v>
      </c>
      <c r="E1934" t="s">
        <v>12710</v>
      </c>
      <c r="F1934">
        <v>1</v>
      </c>
    </row>
    <row r="1935" spans="1:6" x14ac:dyDescent="0.35">
      <c r="A1935" t="s">
        <v>14643</v>
      </c>
      <c r="B1935">
        <v>2003</v>
      </c>
      <c r="C1935" t="s">
        <v>55</v>
      </c>
      <c r="D1935" t="s">
        <v>73</v>
      </c>
      <c r="E1935" t="s">
        <v>12710</v>
      </c>
      <c r="F1935">
        <v>1</v>
      </c>
    </row>
    <row r="1936" spans="1:6" x14ac:dyDescent="0.35">
      <c r="A1936" t="s">
        <v>14644</v>
      </c>
      <c r="B1936">
        <v>2003</v>
      </c>
      <c r="C1936" t="s">
        <v>56</v>
      </c>
      <c r="D1936" t="s">
        <v>73</v>
      </c>
      <c r="E1936" t="s">
        <v>12710</v>
      </c>
      <c r="F1936">
        <v>1</v>
      </c>
    </row>
    <row r="1937" spans="1:6" x14ac:dyDescent="0.35">
      <c r="A1937" t="s">
        <v>14645</v>
      </c>
      <c r="B1937">
        <v>2003</v>
      </c>
      <c r="C1937" t="s">
        <v>56</v>
      </c>
      <c r="D1937" t="s">
        <v>117</v>
      </c>
      <c r="E1937" t="s">
        <v>12710</v>
      </c>
      <c r="F1937">
        <v>1</v>
      </c>
    </row>
    <row r="1938" spans="1:6" x14ac:dyDescent="0.35">
      <c r="A1938" t="s">
        <v>14646</v>
      </c>
      <c r="B1938">
        <v>2003</v>
      </c>
      <c r="C1938" t="s">
        <v>56</v>
      </c>
      <c r="D1938" t="s">
        <v>117</v>
      </c>
      <c r="E1938" t="s">
        <v>12710</v>
      </c>
      <c r="F1938">
        <v>1</v>
      </c>
    </row>
    <row r="1939" spans="1:6" x14ac:dyDescent="0.35">
      <c r="A1939" t="s">
        <v>14647</v>
      </c>
      <c r="B1939">
        <v>2003</v>
      </c>
      <c r="C1939" t="s">
        <v>56</v>
      </c>
      <c r="D1939" t="s">
        <v>73</v>
      </c>
      <c r="E1939" t="s">
        <v>12710</v>
      </c>
      <c r="F1939">
        <v>1</v>
      </c>
    </row>
    <row r="1940" spans="1:6" x14ac:dyDescent="0.35">
      <c r="A1940" t="s">
        <v>14648</v>
      </c>
      <c r="B1940">
        <v>2003</v>
      </c>
      <c r="C1940" t="s">
        <v>56</v>
      </c>
      <c r="D1940" t="s">
        <v>117</v>
      </c>
      <c r="E1940" t="s">
        <v>12710</v>
      </c>
      <c r="F1940">
        <v>1</v>
      </c>
    </row>
    <row r="1941" spans="1:6" x14ac:dyDescent="0.35">
      <c r="A1941" t="s">
        <v>14649</v>
      </c>
      <c r="B1941">
        <v>2003</v>
      </c>
      <c r="C1941" t="s">
        <v>56</v>
      </c>
      <c r="D1941" t="s">
        <v>117</v>
      </c>
      <c r="E1941" t="s">
        <v>12710</v>
      </c>
      <c r="F1941">
        <v>1</v>
      </c>
    </row>
    <row r="1942" spans="1:6" x14ac:dyDescent="0.35">
      <c r="A1942" t="s">
        <v>14650</v>
      </c>
      <c r="B1942">
        <v>2003</v>
      </c>
      <c r="C1942" t="s">
        <v>56</v>
      </c>
      <c r="D1942" t="s">
        <v>117</v>
      </c>
      <c r="E1942" t="s">
        <v>12710</v>
      </c>
      <c r="F1942">
        <v>1</v>
      </c>
    </row>
    <row r="1943" spans="1:6" x14ac:dyDescent="0.35">
      <c r="A1943" t="s">
        <v>14651</v>
      </c>
      <c r="B1943">
        <v>2003</v>
      </c>
      <c r="C1943" t="s">
        <v>56</v>
      </c>
      <c r="D1943" t="s">
        <v>117</v>
      </c>
      <c r="E1943" t="s">
        <v>12710</v>
      </c>
      <c r="F1943">
        <v>1</v>
      </c>
    </row>
    <row r="1944" spans="1:6" x14ac:dyDescent="0.35">
      <c r="A1944" t="s">
        <v>14652</v>
      </c>
      <c r="B1944">
        <v>2003</v>
      </c>
      <c r="C1944" t="s">
        <v>56</v>
      </c>
      <c r="D1944" t="s">
        <v>117</v>
      </c>
      <c r="E1944" t="s">
        <v>12710</v>
      </c>
      <c r="F1944">
        <v>1</v>
      </c>
    </row>
    <row r="1945" spans="1:6" x14ac:dyDescent="0.35">
      <c r="A1945" t="s">
        <v>14653</v>
      </c>
      <c r="B1945">
        <v>2003</v>
      </c>
      <c r="C1945" t="s">
        <v>56</v>
      </c>
      <c r="D1945" t="s">
        <v>117</v>
      </c>
      <c r="E1945" t="s">
        <v>12710</v>
      </c>
      <c r="F1945">
        <v>1</v>
      </c>
    </row>
    <row r="1946" spans="1:6" x14ac:dyDescent="0.35">
      <c r="A1946" t="s">
        <v>14654</v>
      </c>
      <c r="B1946">
        <v>2003</v>
      </c>
      <c r="C1946" t="s">
        <v>56</v>
      </c>
      <c r="D1946" t="s">
        <v>117</v>
      </c>
      <c r="E1946" t="s">
        <v>12710</v>
      </c>
      <c r="F1946">
        <v>1</v>
      </c>
    </row>
    <row r="1947" spans="1:6" x14ac:dyDescent="0.35">
      <c r="A1947" t="s">
        <v>14655</v>
      </c>
      <c r="B1947">
        <v>2003</v>
      </c>
      <c r="C1947" t="s">
        <v>54</v>
      </c>
      <c r="D1947" t="s">
        <v>73</v>
      </c>
      <c r="E1947" t="s">
        <v>12710</v>
      </c>
      <c r="F1947">
        <v>1</v>
      </c>
    </row>
    <row r="1948" spans="1:6" x14ac:dyDescent="0.35">
      <c r="A1948" t="s">
        <v>14656</v>
      </c>
      <c r="B1948">
        <v>2003</v>
      </c>
      <c r="C1948" t="s">
        <v>56</v>
      </c>
      <c r="D1948" t="s">
        <v>73</v>
      </c>
      <c r="E1948" t="s">
        <v>12710</v>
      </c>
      <c r="F1948">
        <v>1</v>
      </c>
    </row>
    <row r="1949" spans="1:6" x14ac:dyDescent="0.35">
      <c r="A1949" t="s">
        <v>14657</v>
      </c>
      <c r="B1949">
        <v>2003</v>
      </c>
      <c r="C1949" t="s">
        <v>54</v>
      </c>
      <c r="D1949" t="s">
        <v>73</v>
      </c>
      <c r="E1949" t="s">
        <v>12710</v>
      </c>
      <c r="F1949">
        <v>1</v>
      </c>
    </row>
    <row r="1950" spans="1:6" x14ac:dyDescent="0.35">
      <c r="A1950" t="s">
        <v>14658</v>
      </c>
      <c r="B1950">
        <v>2003</v>
      </c>
      <c r="C1950" t="s">
        <v>55</v>
      </c>
      <c r="D1950" t="s">
        <v>117</v>
      </c>
      <c r="E1950" t="s">
        <v>12710</v>
      </c>
      <c r="F1950">
        <v>0</v>
      </c>
    </row>
    <row r="1951" spans="1:6" x14ac:dyDescent="0.35">
      <c r="A1951" t="s">
        <v>14659</v>
      </c>
      <c r="B1951">
        <v>2003</v>
      </c>
      <c r="C1951" t="s">
        <v>56</v>
      </c>
      <c r="D1951" t="s">
        <v>73</v>
      </c>
      <c r="E1951" t="s">
        <v>12710</v>
      </c>
      <c r="F1951">
        <v>1</v>
      </c>
    </row>
    <row r="1952" spans="1:6" x14ac:dyDescent="0.35">
      <c r="A1952" t="s">
        <v>14660</v>
      </c>
      <c r="B1952">
        <v>2003</v>
      </c>
      <c r="C1952" t="s">
        <v>56</v>
      </c>
      <c r="D1952" t="s">
        <v>117</v>
      </c>
      <c r="E1952" t="s">
        <v>12710</v>
      </c>
      <c r="F1952">
        <v>1</v>
      </c>
    </row>
    <row r="1953" spans="1:6" x14ac:dyDescent="0.35">
      <c r="A1953" t="s">
        <v>14661</v>
      </c>
      <c r="B1953">
        <v>2004</v>
      </c>
      <c r="C1953" t="s">
        <v>54</v>
      </c>
      <c r="D1953" t="s">
        <v>73</v>
      </c>
      <c r="E1953" t="s">
        <v>12710</v>
      </c>
      <c r="F1953">
        <v>1</v>
      </c>
    </row>
    <row r="1954" spans="1:6" x14ac:dyDescent="0.35">
      <c r="A1954" t="s">
        <v>14662</v>
      </c>
      <c r="B1954">
        <v>2004</v>
      </c>
      <c r="C1954" t="s">
        <v>56</v>
      </c>
      <c r="D1954" t="s">
        <v>73</v>
      </c>
      <c r="E1954" t="s">
        <v>12710</v>
      </c>
      <c r="F1954">
        <v>1</v>
      </c>
    </row>
    <row r="1955" spans="1:6" x14ac:dyDescent="0.35">
      <c r="A1955" t="s">
        <v>14663</v>
      </c>
      <c r="B1955">
        <v>2004</v>
      </c>
      <c r="C1955" t="s">
        <v>56</v>
      </c>
      <c r="D1955" t="s">
        <v>117</v>
      </c>
      <c r="E1955" t="s">
        <v>12710</v>
      </c>
      <c r="F1955">
        <v>1</v>
      </c>
    </row>
    <row r="1956" spans="1:6" x14ac:dyDescent="0.35">
      <c r="A1956" t="s">
        <v>14664</v>
      </c>
      <c r="B1956">
        <v>2004</v>
      </c>
      <c r="C1956" t="s">
        <v>56</v>
      </c>
      <c r="D1956" t="s">
        <v>117</v>
      </c>
      <c r="E1956" t="s">
        <v>12710</v>
      </c>
      <c r="F1956">
        <v>1</v>
      </c>
    </row>
    <row r="1957" spans="1:6" x14ac:dyDescent="0.35">
      <c r="A1957" t="s">
        <v>14665</v>
      </c>
      <c r="B1957">
        <v>2004</v>
      </c>
      <c r="C1957" t="s">
        <v>56</v>
      </c>
      <c r="D1957" t="s">
        <v>73</v>
      </c>
      <c r="E1957" t="s">
        <v>12710</v>
      </c>
      <c r="F1957">
        <v>1</v>
      </c>
    </row>
    <row r="1958" spans="1:6" x14ac:dyDescent="0.35">
      <c r="A1958" t="s">
        <v>14666</v>
      </c>
      <c r="B1958">
        <v>2004</v>
      </c>
      <c r="C1958" t="s">
        <v>56</v>
      </c>
      <c r="D1958" t="s">
        <v>73</v>
      </c>
      <c r="E1958" t="s">
        <v>12710</v>
      </c>
      <c r="F1958">
        <v>1</v>
      </c>
    </row>
    <row r="1959" spans="1:6" x14ac:dyDescent="0.35">
      <c r="A1959" t="s">
        <v>14667</v>
      </c>
      <c r="B1959">
        <v>2004</v>
      </c>
      <c r="C1959" t="s">
        <v>56</v>
      </c>
      <c r="D1959" t="s">
        <v>117</v>
      </c>
      <c r="E1959" t="s">
        <v>12710</v>
      </c>
      <c r="F1959">
        <v>1</v>
      </c>
    </row>
    <row r="1960" spans="1:6" x14ac:dyDescent="0.35">
      <c r="A1960" t="s">
        <v>14668</v>
      </c>
      <c r="B1960">
        <v>2004</v>
      </c>
      <c r="C1960" t="s">
        <v>56</v>
      </c>
      <c r="D1960" t="s">
        <v>117</v>
      </c>
      <c r="E1960" t="s">
        <v>12710</v>
      </c>
      <c r="F1960">
        <v>1</v>
      </c>
    </row>
    <row r="1961" spans="1:6" x14ac:dyDescent="0.35">
      <c r="A1961" t="s">
        <v>14669</v>
      </c>
      <c r="B1961">
        <v>2004</v>
      </c>
      <c r="C1961" t="s">
        <v>56</v>
      </c>
      <c r="D1961" t="s">
        <v>117</v>
      </c>
      <c r="E1961" t="s">
        <v>12710</v>
      </c>
      <c r="F1961">
        <v>1</v>
      </c>
    </row>
    <row r="1962" spans="1:6" x14ac:dyDescent="0.35">
      <c r="A1962" t="s">
        <v>14670</v>
      </c>
      <c r="B1962">
        <v>2004</v>
      </c>
      <c r="C1962" t="s">
        <v>56</v>
      </c>
      <c r="D1962" t="s">
        <v>441</v>
      </c>
      <c r="E1962" t="s">
        <v>12710</v>
      </c>
      <c r="F1962">
        <v>1</v>
      </c>
    </row>
    <row r="1963" spans="1:6" x14ac:dyDescent="0.35">
      <c r="A1963" t="s">
        <v>14671</v>
      </c>
      <c r="B1963">
        <v>2004</v>
      </c>
      <c r="C1963" t="s">
        <v>56</v>
      </c>
      <c r="D1963" t="s">
        <v>441</v>
      </c>
      <c r="E1963" t="s">
        <v>12710</v>
      </c>
      <c r="F1963">
        <v>1</v>
      </c>
    </row>
    <row r="1964" spans="1:6" x14ac:dyDescent="0.35">
      <c r="A1964" t="s">
        <v>14672</v>
      </c>
      <c r="B1964">
        <v>2004</v>
      </c>
      <c r="C1964" t="s">
        <v>56</v>
      </c>
      <c r="D1964" t="s">
        <v>441</v>
      </c>
      <c r="E1964" t="s">
        <v>12710</v>
      </c>
      <c r="F1964">
        <v>1</v>
      </c>
    </row>
    <row r="1965" spans="1:6" x14ac:dyDescent="0.35">
      <c r="A1965" t="s">
        <v>14673</v>
      </c>
      <c r="B1965">
        <v>2004</v>
      </c>
      <c r="C1965" t="s">
        <v>56</v>
      </c>
      <c r="D1965" t="s">
        <v>441</v>
      </c>
      <c r="E1965" t="s">
        <v>12710</v>
      </c>
      <c r="F1965">
        <v>1</v>
      </c>
    </row>
    <row r="1966" spans="1:6" x14ac:dyDescent="0.35">
      <c r="A1966" t="s">
        <v>14674</v>
      </c>
      <c r="B1966">
        <v>2004</v>
      </c>
      <c r="C1966" t="s">
        <v>55</v>
      </c>
      <c r="D1966" t="s">
        <v>73</v>
      </c>
      <c r="E1966" t="s">
        <v>12710</v>
      </c>
      <c r="F1966">
        <v>1</v>
      </c>
    </row>
    <row r="1967" spans="1:6" x14ac:dyDescent="0.35">
      <c r="A1967" t="s">
        <v>14675</v>
      </c>
      <c r="B1967">
        <v>2004</v>
      </c>
      <c r="C1967" t="s">
        <v>56</v>
      </c>
      <c r="D1967" t="s">
        <v>73</v>
      </c>
      <c r="E1967" t="s">
        <v>12710</v>
      </c>
      <c r="F1967">
        <v>1</v>
      </c>
    </row>
    <row r="1968" spans="1:6" x14ac:dyDescent="0.35">
      <c r="A1968" t="s">
        <v>14676</v>
      </c>
      <c r="B1968">
        <v>2004</v>
      </c>
      <c r="C1968" t="s">
        <v>54</v>
      </c>
      <c r="D1968" t="s">
        <v>73</v>
      </c>
      <c r="E1968" t="s">
        <v>12710</v>
      </c>
      <c r="F1968">
        <v>1</v>
      </c>
    </row>
    <row r="1969" spans="1:6" x14ac:dyDescent="0.35">
      <c r="A1969" t="s">
        <v>14677</v>
      </c>
      <c r="B1969">
        <v>2004</v>
      </c>
      <c r="C1969" t="s">
        <v>54</v>
      </c>
      <c r="D1969" t="s">
        <v>73</v>
      </c>
      <c r="E1969" t="s">
        <v>12710</v>
      </c>
      <c r="F1969">
        <v>1</v>
      </c>
    </row>
    <row r="1970" spans="1:6" x14ac:dyDescent="0.35">
      <c r="A1970" t="s">
        <v>14678</v>
      </c>
      <c r="B1970">
        <v>2004</v>
      </c>
      <c r="C1970" t="s">
        <v>54</v>
      </c>
      <c r="D1970" t="s">
        <v>73</v>
      </c>
      <c r="E1970" t="s">
        <v>12710</v>
      </c>
      <c r="F1970">
        <v>1</v>
      </c>
    </row>
    <row r="1971" spans="1:6" x14ac:dyDescent="0.35">
      <c r="A1971" t="s">
        <v>14679</v>
      </c>
      <c r="B1971">
        <v>2004</v>
      </c>
      <c r="C1971" t="s">
        <v>56</v>
      </c>
      <c r="D1971" t="s">
        <v>73</v>
      </c>
      <c r="E1971" t="s">
        <v>12710</v>
      </c>
      <c r="F1971">
        <v>1</v>
      </c>
    </row>
    <row r="1972" spans="1:6" x14ac:dyDescent="0.35">
      <c r="A1972" t="s">
        <v>14680</v>
      </c>
      <c r="B1972">
        <v>2005</v>
      </c>
      <c r="C1972" t="s">
        <v>54</v>
      </c>
      <c r="D1972" t="s">
        <v>73</v>
      </c>
      <c r="E1972" t="s">
        <v>12710</v>
      </c>
      <c r="F1972">
        <v>1</v>
      </c>
    </row>
    <row r="1973" spans="1:6" x14ac:dyDescent="0.35">
      <c r="A1973" t="s">
        <v>14681</v>
      </c>
      <c r="B1973">
        <v>2005</v>
      </c>
      <c r="C1973" t="s">
        <v>56</v>
      </c>
      <c r="D1973" t="s">
        <v>73</v>
      </c>
      <c r="E1973" t="s">
        <v>12710</v>
      </c>
      <c r="F1973">
        <v>1</v>
      </c>
    </row>
    <row r="1974" spans="1:6" x14ac:dyDescent="0.35">
      <c r="A1974" t="s">
        <v>14682</v>
      </c>
      <c r="B1974">
        <v>2005</v>
      </c>
      <c r="C1974" t="s">
        <v>56</v>
      </c>
      <c r="D1974" t="s">
        <v>73</v>
      </c>
      <c r="E1974" t="s">
        <v>12710</v>
      </c>
      <c r="F1974">
        <v>1</v>
      </c>
    </row>
    <row r="1975" spans="1:6" x14ac:dyDescent="0.35">
      <c r="A1975" t="s">
        <v>14683</v>
      </c>
      <c r="B1975">
        <v>2005</v>
      </c>
      <c r="C1975" t="s">
        <v>56</v>
      </c>
      <c r="D1975" t="s">
        <v>73</v>
      </c>
      <c r="E1975" t="s">
        <v>12710</v>
      </c>
      <c r="F1975">
        <v>1</v>
      </c>
    </row>
    <row r="1976" spans="1:6" x14ac:dyDescent="0.35">
      <c r="A1976" t="s">
        <v>14684</v>
      </c>
      <c r="B1976">
        <v>2005</v>
      </c>
      <c r="C1976" t="s">
        <v>55</v>
      </c>
      <c r="D1976" t="s">
        <v>73</v>
      </c>
      <c r="E1976" t="s">
        <v>12710</v>
      </c>
      <c r="F1976">
        <v>1</v>
      </c>
    </row>
    <row r="1977" spans="1:6" x14ac:dyDescent="0.35">
      <c r="A1977" t="s">
        <v>14685</v>
      </c>
      <c r="B1977">
        <v>2005</v>
      </c>
      <c r="C1977" t="s">
        <v>56</v>
      </c>
      <c r="D1977" t="s">
        <v>117</v>
      </c>
      <c r="E1977" t="s">
        <v>12710</v>
      </c>
      <c r="F1977">
        <v>1</v>
      </c>
    </row>
    <row r="1978" spans="1:6" x14ac:dyDescent="0.35">
      <c r="A1978" t="s">
        <v>14686</v>
      </c>
      <c r="B1978">
        <v>2005</v>
      </c>
      <c r="C1978" t="s">
        <v>56</v>
      </c>
      <c r="D1978" t="s">
        <v>117</v>
      </c>
      <c r="E1978" t="s">
        <v>12710</v>
      </c>
      <c r="F1978">
        <v>1</v>
      </c>
    </row>
    <row r="1979" spans="1:6" x14ac:dyDescent="0.35">
      <c r="A1979" t="s">
        <v>14687</v>
      </c>
      <c r="B1979">
        <v>2005</v>
      </c>
      <c r="C1979" t="s">
        <v>56</v>
      </c>
      <c r="D1979" t="s">
        <v>117</v>
      </c>
      <c r="E1979" t="s">
        <v>12710</v>
      </c>
      <c r="F1979">
        <v>1</v>
      </c>
    </row>
    <row r="1980" spans="1:6" x14ac:dyDescent="0.35">
      <c r="A1980" t="s">
        <v>14688</v>
      </c>
      <c r="B1980">
        <v>2005</v>
      </c>
      <c r="C1980" t="s">
        <v>56</v>
      </c>
      <c r="D1980" t="s">
        <v>117</v>
      </c>
      <c r="E1980" t="s">
        <v>12710</v>
      </c>
      <c r="F1980">
        <v>1</v>
      </c>
    </row>
    <row r="1981" spans="1:6" x14ac:dyDescent="0.35">
      <c r="A1981" t="s">
        <v>14689</v>
      </c>
      <c r="B1981">
        <v>2005</v>
      </c>
      <c r="C1981" t="s">
        <v>56</v>
      </c>
      <c r="D1981" t="s">
        <v>117</v>
      </c>
      <c r="E1981" t="s">
        <v>12710</v>
      </c>
      <c r="F1981">
        <v>1</v>
      </c>
    </row>
    <row r="1982" spans="1:6" x14ac:dyDescent="0.35">
      <c r="A1982" t="s">
        <v>14690</v>
      </c>
      <c r="B1982">
        <v>2005</v>
      </c>
      <c r="C1982" t="s">
        <v>56</v>
      </c>
      <c r="D1982" t="s">
        <v>117</v>
      </c>
      <c r="E1982" t="s">
        <v>12710</v>
      </c>
      <c r="F1982">
        <v>1</v>
      </c>
    </row>
    <row r="1983" spans="1:6" x14ac:dyDescent="0.35">
      <c r="A1983" t="s">
        <v>14691</v>
      </c>
      <c r="B1983">
        <v>2005</v>
      </c>
      <c r="C1983" t="s">
        <v>56</v>
      </c>
      <c r="D1983" t="s">
        <v>117</v>
      </c>
      <c r="E1983" t="s">
        <v>12710</v>
      </c>
      <c r="F1983">
        <v>1</v>
      </c>
    </row>
    <row r="1984" spans="1:6" x14ac:dyDescent="0.35">
      <c r="A1984" t="s">
        <v>14692</v>
      </c>
      <c r="B1984">
        <v>2005</v>
      </c>
      <c r="C1984" t="s">
        <v>56</v>
      </c>
      <c r="D1984" t="s">
        <v>117</v>
      </c>
      <c r="E1984" t="s">
        <v>12710</v>
      </c>
      <c r="F1984">
        <v>1</v>
      </c>
    </row>
    <row r="1985" spans="1:6" x14ac:dyDescent="0.35">
      <c r="A1985" t="s">
        <v>14693</v>
      </c>
      <c r="B1985">
        <v>2005</v>
      </c>
      <c r="C1985" t="s">
        <v>56</v>
      </c>
      <c r="D1985" t="s">
        <v>117</v>
      </c>
      <c r="E1985" t="s">
        <v>12710</v>
      </c>
      <c r="F1985">
        <v>1</v>
      </c>
    </row>
    <row r="1986" spans="1:6" x14ac:dyDescent="0.35">
      <c r="A1986" t="s">
        <v>14694</v>
      </c>
      <c r="B1986">
        <v>2005</v>
      </c>
      <c r="C1986" t="s">
        <v>56</v>
      </c>
      <c r="D1986" t="s">
        <v>117</v>
      </c>
      <c r="E1986" t="s">
        <v>12710</v>
      </c>
      <c r="F1986">
        <v>1</v>
      </c>
    </row>
    <row r="1987" spans="1:6" x14ac:dyDescent="0.35">
      <c r="A1987" t="s">
        <v>14695</v>
      </c>
      <c r="B1987">
        <v>2005</v>
      </c>
      <c r="C1987" t="s">
        <v>56</v>
      </c>
      <c r="D1987" t="s">
        <v>117</v>
      </c>
      <c r="E1987" t="s">
        <v>12710</v>
      </c>
      <c r="F1987">
        <v>1</v>
      </c>
    </row>
    <row r="1988" spans="1:6" x14ac:dyDescent="0.35">
      <c r="A1988" t="s">
        <v>14696</v>
      </c>
      <c r="B1988">
        <v>2005</v>
      </c>
      <c r="C1988" t="s">
        <v>54</v>
      </c>
      <c r="D1988" t="s">
        <v>73</v>
      </c>
      <c r="E1988" t="s">
        <v>12710</v>
      </c>
      <c r="F1988">
        <v>1</v>
      </c>
    </row>
    <row r="1989" spans="1:6" x14ac:dyDescent="0.35">
      <c r="A1989" t="s">
        <v>14697</v>
      </c>
      <c r="B1989">
        <v>2005</v>
      </c>
      <c r="C1989" t="s">
        <v>54</v>
      </c>
      <c r="D1989" t="s">
        <v>73</v>
      </c>
      <c r="E1989" t="s">
        <v>12710</v>
      </c>
      <c r="F1989">
        <v>1</v>
      </c>
    </row>
    <row r="1990" spans="1:6" x14ac:dyDescent="0.35">
      <c r="A1990" t="s">
        <v>14698</v>
      </c>
      <c r="B1990">
        <v>2005</v>
      </c>
      <c r="C1990" t="s">
        <v>54</v>
      </c>
      <c r="D1990" t="s">
        <v>117</v>
      </c>
      <c r="E1990" t="s">
        <v>12710</v>
      </c>
      <c r="F1990">
        <v>0</v>
      </c>
    </row>
    <row r="1991" spans="1:6" x14ac:dyDescent="0.35">
      <c r="A1991" t="s">
        <v>14699</v>
      </c>
      <c r="B1991">
        <v>2005</v>
      </c>
      <c r="C1991" t="s">
        <v>56</v>
      </c>
      <c r="D1991" t="s">
        <v>117</v>
      </c>
      <c r="E1991" t="s">
        <v>12710</v>
      </c>
      <c r="F1991">
        <v>1</v>
      </c>
    </row>
    <row r="1992" spans="1:6" x14ac:dyDescent="0.35">
      <c r="A1992" t="s">
        <v>14700</v>
      </c>
      <c r="B1992">
        <v>2005</v>
      </c>
      <c r="C1992" t="s">
        <v>56</v>
      </c>
      <c r="D1992" t="s">
        <v>73</v>
      </c>
      <c r="E1992" t="s">
        <v>12710</v>
      </c>
      <c r="F1992">
        <v>1</v>
      </c>
    </row>
    <row r="1993" spans="1:6" x14ac:dyDescent="0.35">
      <c r="A1993" t="s">
        <v>14701</v>
      </c>
      <c r="B1993">
        <v>2005</v>
      </c>
      <c r="C1993" t="s">
        <v>55</v>
      </c>
      <c r="D1993" t="s">
        <v>73</v>
      </c>
      <c r="E1993" t="s">
        <v>12710</v>
      </c>
      <c r="F1993">
        <v>1</v>
      </c>
    </row>
    <row r="1994" spans="1:6" x14ac:dyDescent="0.35">
      <c r="A1994" t="s">
        <v>14702</v>
      </c>
      <c r="B1994">
        <v>2005</v>
      </c>
      <c r="C1994" t="s">
        <v>54</v>
      </c>
      <c r="D1994" t="s">
        <v>73</v>
      </c>
      <c r="E1994" t="s">
        <v>12710</v>
      </c>
      <c r="F1994">
        <v>1</v>
      </c>
    </row>
    <row r="1995" spans="1:6" x14ac:dyDescent="0.35">
      <c r="A1995" t="s">
        <v>14703</v>
      </c>
      <c r="B1995">
        <v>2005</v>
      </c>
      <c r="C1995" t="s">
        <v>54</v>
      </c>
      <c r="D1995" t="s">
        <v>73</v>
      </c>
      <c r="E1995" t="s">
        <v>12710</v>
      </c>
      <c r="F1995">
        <v>1</v>
      </c>
    </row>
    <row r="1996" spans="1:6" x14ac:dyDescent="0.35">
      <c r="A1996" t="s">
        <v>14704</v>
      </c>
      <c r="B1996">
        <v>2005</v>
      </c>
      <c r="C1996" t="s">
        <v>56</v>
      </c>
      <c r="D1996" t="s">
        <v>73</v>
      </c>
      <c r="E1996" t="s">
        <v>12710</v>
      </c>
      <c r="F1996">
        <v>1</v>
      </c>
    </row>
    <row r="1997" spans="1:6" x14ac:dyDescent="0.35">
      <c r="A1997" t="s">
        <v>14705</v>
      </c>
      <c r="B1997">
        <v>2005</v>
      </c>
      <c r="C1997" t="s">
        <v>56</v>
      </c>
      <c r="D1997" t="s">
        <v>73</v>
      </c>
      <c r="E1997" t="s">
        <v>12710</v>
      </c>
      <c r="F1997">
        <v>1</v>
      </c>
    </row>
    <row r="1998" spans="1:6" x14ac:dyDescent="0.35">
      <c r="A1998" t="s">
        <v>14706</v>
      </c>
      <c r="B1998">
        <v>2005</v>
      </c>
      <c r="C1998" t="s">
        <v>56</v>
      </c>
      <c r="D1998" t="s">
        <v>73</v>
      </c>
      <c r="E1998" t="s">
        <v>12710</v>
      </c>
      <c r="F1998">
        <v>1</v>
      </c>
    </row>
    <row r="1999" spans="1:6" x14ac:dyDescent="0.35">
      <c r="A1999" t="s">
        <v>14707</v>
      </c>
      <c r="B1999">
        <v>2005</v>
      </c>
      <c r="C1999" t="s">
        <v>56</v>
      </c>
      <c r="D1999" t="s">
        <v>73</v>
      </c>
      <c r="E1999" t="s">
        <v>12710</v>
      </c>
      <c r="F1999">
        <v>1</v>
      </c>
    </row>
    <row r="2000" spans="1:6" x14ac:dyDescent="0.35">
      <c r="A2000" t="s">
        <v>14708</v>
      </c>
      <c r="B2000">
        <v>2005</v>
      </c>
      <c r="C2000" t="s">
        <v>56</v>
      </c>
      <c r="D2000" t="s">
        <v>117</v>
      </c>
      <c r="E2000" t="s">
        <v>12710</v>
      </c>
      <c r="F2000">
        <v>1</v>
      </c>
    </row>
    <row r="2001" spans="1:6" x14ac:dyDescent="0.35">
      <c r="A2001" t="s">
        <v>14709</v>
      </c>
      <c r="B2001">
        <v>2005</v>
      </c>
      <c r="C2001" t="s">
        <v>56</v>
      </c>
      <c r="D2001" t="s">
        <v>73</v>
      </c>
      <c r="E2001" t="s">
        <v>12710</v>
      </c>
      <c r="F2001">
        <v>1</v>
      </c>
    </row>
    <row r="2002" spans="1:6" x14ac:dyDescent="0.35">
      <c r="A2002" t="s">
        <v>14710</v>
      </c>
      <c r="B2002">
        <v>2005</v>
      </c>
      <c r="C2002" t="s">
        <v>56</v>
      </c>
      <c r="D2002" t="s">
        <v>117</v>
      </c>
      <c r="E2002" t="s">
        <v>12710</v>
      </c>
      <c r="F2002">
        <v>1</v>
      </c>
    </row>
    <row r="2003" spans="1:6" x14ac:dyDescent="0.35">
      <c r="A2003" t="s">
        <v>14711</v>
      </c>
      <c r="B2003">
        <v>2006</v>
      </c>
      <c r="C2003" t="s">
        <v>54</v>
      </c>
      <c r="D2003" t="s">
        <v>73</v>
      </c>
      <c r="E2003" t="s">
        <v>12710</v>
      </c>
      <c r="F2003">
        <v>1</v>
      </c>
    </row>
    <row r="2004" spans="1:6" x14ac:dyDescent="0.35">
      <c r="A2004" t="s">
        <v>14712</v>
      </c>
      <c r="B2004">
        <v>2006</v>
      </c>
      <c r="C2004" t="s">
        <v>56</v>
      </c>
      <c r="D2004" t="s">
        <v>73</v>
      </c>
      <c r="E2004" t="s">
        <v>12710</v>
      </c>
      <c r="F2004">
        <v>1</v>
      </c>
    </row>
    <row r="2005" spans="1:6" x14ac:dyDescent="0.35">
      <c r="A2005" t="s">
        <v>14713</v>
      </c>
      <c r="B2005">
        <v>2006</v>
      </c>
      <c r="C2005" t="s">
        <v>54</v>
      </c>
      <c r="D2005" t="s">
        <v>73</v>
      </c>
      <c r="E2005" t="s">
        <v>12710</v>
      </c>
      <c r="F2005">
        <v>1</v>
      </c>
    </row>
    <row r="2006" spans="1:6" x14ac:dyDescent="0.35">
      <c r="A2006" t="s">
        <v>14714</v>
      </c>
      <c r="B2006">
        <v>2006</v>
      </c>
      <c r="C2006" t="s">
        <v>56</v>
      </c>
      <c r="D2006" t="s">
        <v>73</v>
      </c>
      <c r="E2006" t="s">
        <v>12710</v>
      </c>
      <c r="F2006">
        <v>1</v>
      </c>
    </row>
    <row r="2007" spans="1:6" x14ac:dyDescent="0.35">
      <c r="A2007" t="s">
        <v>14715</v>
      </c>
      <c r="B2007">
        <v>2006</v>
      </c>
      <c r="C2007" t="s">
        <v>56</v>
      </c>
      <c r="D2007" t="s">
        <v>73</v>
      </c>
      <c r="E2007" t="s">
        <v>12710</v>
      </c>
      <c r="F2007">
        <v>1</v>
      </c>
    </row>
    <row r="2008" spans="1:6" x14ac:dyDescent="0.35">
      <c r="A2008" t="s">
        <v>14716</v>
      </c>
      <c r="B2008">
        <v>2006</v>
      </c>
      <c r="C2008" t="s">
        <v>56</v>
      </c>
      <c r="D2008" t="s">
        <v>117</v>
      </c>
      <c r="E2008" t="s">
        <v>12710</v>
      </c>
      <c r="F2008">
        <v>1</v>
      </c>
    </row>
    <row r="2009" spans="1:6" x14ac:dyDescent="0.35">
      <c r="A2009" t="s">
        <v>14717</v>
      </c>
      <c r="B2009">
        <v>2006</v>
      </c>
      <c r="C2009" t="s">
        <v>56</v>
      </c>
      <c r="D2009" t="s">
        <v>117</v>
      </c>
      <c r="E2009" t="s">
        <v>12710</v>
      </c>
      <c r="F2009">
        <v>1</v>
      </c>
    </row>
    <row r="2010" spans="1:6" x14ac:dyDescent="0.35">
      <c r="A2010" t="s">
        <v>14718</v>
      </c>
      <c r="B2010">
        <v>2006</v>
      </c>
      <c r="C2010" t="s">
        <v>56</v>
      </c>
      <c r="D2010" t="s">
        <v>117</v>
      </c>
      <c r="E2010" t="s">
        <v>12710</v>
      </c>
      <c r="F2010">
        <v>1</v>
      </c>
    </row>
    <row r="2011" spans="1:6" x14ac:dyDescent="0.35">
      <c r="A2011" t="s">
        <v>14719</v>
      </c>
      <c r="B2011">
        <v>2006</v>
      </c>
      <c r="C2011" t="s">
        <v>56</v>
      </c>
      <c r="D2011" t="s">
        <v>117</v>
      </c>
      <c r="E2011" t="s">
        <v>12710</v>
      </c>
      <c r="F2011">
        <v>1</v>
      </c>
    </row>
    <row r="2012" spans="1:6" x14ac:dyDescent="0.35">
      <c r="A2012" t="s">
        <v>14720</v>
      </c>
      <c r="B2012">
        <v>2006</v>
      </c>
      <c r="C2012" t="s">
        <v>56</v>
      </c>
      <c r="D2012" t="s">
        <v>117</v>
      </c>
      <c r="E2012" t="s">
        <v>12710</v>
      </c>
      <c r="F2012">
        <v>1</v>
      </c>
    </row>
    <row r="2013" spans="1:6" x14ac:dyDescent="0.35">
      <c r="A2013" t="s">
        <v>14721</v>
      </c>
      <c r="B2013">
        <v>2006</v>
      </c>
      <c r="C2013" t="s">
        <v>55</v>
      </c>
      <c r="D2013" t="s">
        <v>73</v>
      </c>
      <c r="E2013" t="s">
        <v>12710</v>
      </c>
      <c r="F2013">
        <v>1</v>
      </c>
    </row>
    <row r="2014" spans="1:6" x14ac:dyDescent="0.35">
      <c r="A2014" t="s">
        <v>14722</v>
      </c>
      <c r="B2014">
        <v>2006</v>
      </c>
      <c r="C2014" t="s">
        <v>56</v>
      </c>
      <c r="D2014" t="s">
        <v>117</v>
      </c>
      <c r="E2014" t="s">
        <v>12710</v>
      </c>
      <c r="F2014">
        <v>1</v>
      </c>
    </row>
    <row r="2015" spans="1:6" x14ac:dyDescent="0.35">
      <c r="A2015" t="s">
        <v>14723</v>
      </c>
      <c r="B2015">
        <v>2006</v>
      </c>
      <c r="C2015" t="s">
        <v>56</v>
      </c>
      <c r="D2015" t="s">
        <v>117</v>
      </c>
      <c r="E2015" t="s">
        <v>12710</v>
      </c>
      <c r="F2015">
        <v>1</v>
      </c>
    </row>
    <row r="2016" spans="1:6" x14ac:dyDescent="0.35">
      <c r="A2016" t="s">
        <v>14724</v>
      </c>
      <c r="B2016">
        <v>2006</v>
      </c>
      <c r="C2016" t="s">
        <v>55</v>
      </c>
      <c r="D2016" t="s">
        <v>441</v>
      </c>
      <c r="E2016" t="s">
        <v>12710</v>
      </c>
      <c r="F2016">
        <v>1</v>
      </c>
    </row>
    <row r="2017" spans="1:6" x14ac:dyDescent="0.35">
      <c r="A2017" t="s">
        <v>14725</v>
      </c>
      <c r="B2017">
        <v>2006</v>
      </c>
      <c r="C2017" t="s">
        <v>55</v>
      </c>
      <c r="D2017" t="s">
        <v>117</v>
      </c>
      <c r="E2017" t="s">
        <v>12710</v>
      </c>
      <c r="F2017">
        <v>0</v>
      </c>
    </row>
    <row r="2018" spans="1:6" x14ac:dyDescent="0.35">
      <c r="A2018" t="s">
        <v>14726</v>
      </c>
      <c r="B2018">
        <v>2006</v>
      </c>
      <c r="C2018" t="s">
        <v>55</v>
      </c>
      <c r="D2018" t="s">
        <v>117</v>
      </c>
      <c r="E2018" t="s">
        <v>12710</v>
      </c>
      <c r="F2018">
        <v>0</v>
      </c>
    </row>
    <row r="2019" spans="1:6" x14ac:dyDescent="0.35">
      <c r="A2019" t="s">
        <v>14727</v>
      </c>
      <c r="B2019">
        <v>2006</v>
      </c>
      <c r="C2019" t="s">
        <v>56</v>
      </c>
      <c r="D2019" t="s">
        <v>73</v>
      </c>
      <c r="E2019" t="s">
        <v>12710</v>
      </c>
      <c r="F2019">
        <v>1</v>
      </c>
    </row>
    <row r="2020" spans="1:6" x14ac:dyDescent="0.35">
      <c r="A2020" t="s">
        <v>14728</v>
      </c>
      <c r="B2020">
        <v>2006</v>
      </c>
      <c r="C2020" t="s">
        <v>56</v>
      </c>
      <c r="D2020" t="s">
        <v>441</v>
      </c>
      <c r="E2020" t="s">
        <v>12710</v>
      </c>
      <c r="F2020">
        <v>1</v>
      </c>
    </row>
    <row r="2021" spans="1:6" x14ac:dyDescent="0.35">
      <c r="A2021" t="s">
        <v>14729</v>
      </c>
      <c r="B2021">
        <v>2006</v>
      </c>
      <c r="C2021" t="s">
        <v>55</v>
      </c>
      <c r="D2021" t="s">
        <v>441</v>
      </c>
      <c r="E2021" t="s">
        <v>12710</v>
      </c>
      <c r="F2021">
        <v>1</v>
      </c>
    </row>
    <row r="2022" spans="1:6" x14ac:dyDescent="0.35">
      <c r="A2022" t="s">
        <v>14730</v>
      </c>
      <c r="B2022">
        <v>2006</v>
      </c>
      <c r="C2022" t="s">
        <v>54</v>
      </c>
      <c r="D2022" t="s">
        <v>73</v>
      </c>
      <c r="E2022" t="s">
        <v>12710</v>
      </c>
      <c r="F2022">
        <v>1</v>
      </c>
    </row>
    <row r="2023" spans="1:6" x14ac:dyDescent="0.35">
      <c r="A2023" t="s">
        <v>14731</v>
      </c>
      <c r="B2023">
        <v>2006</v>
      </c>
      <c r="C2023" t="s">
        <v>54</v>
      </c>
      <c r="D2023" t="s">
        <v>73</v>
      </c>
      <c r="E2023" t="s">
        <v>12710</v>
      </c>
      <c r="F2023">
        <v>1</v>
      </c>
    </row>
    <row r="2024" spans="1:6" x14ac:dyDescent="0.35">
      <c r="A2024" t="s">
        <v>14732</v>
      </c>
      <c r="B2024">
        <v>2006</v>
      </c>
      <c r="C2024" t="s">
        <v>54</v>
      </c>
      <c r="D2024" t="s">
        <v>117</v>
      </c>
      <c r="E2024" t="s">
        <v>12710</v>
      </c>
      <c r="F2024">
        <v>0</v>
      </c>
    </row>
    <row r="2025" spans="1:6" x14ac:dyDescent="0.35">
      <c r="A2025" t="s">
        <v>14733</v>
      </c>
      <c r="B2025">
        <v>2006</v>
      </c>
      <c r="C2025" t="s">
        <v>56</v>
      </c>
      <c r="D2025" t="s">
        <v>73</v>
      </c>
      <c r="E2025" t="s">
        <v>12710</v>
      </c>
      <c r="F2025">
        <v>1</v>
      </c>
    </row>
    <row r="2026" spans="1:6" x14ac:dyDescent="0.35">
      <c r="A2026" t="s">
        <v>14734</v>
      </c>
      <c r="B2026">
        <v>2006</v>
      </c>
      <c r="C2026" t="s">
        <v>54</v>
      </c>
      <c r="D2026" t="s">
        <v>73</v>
      </c>
      <c r="E2026" t="s">
        <v>12710</v>
      </c>
      <c r="F2026">
        <v>1</v>
      </c>
    </row>
    <row r="2027" spans="1:6" x14ac:dyDescent="0.35">
      <c r="A2027" t="s">
        <v>14735</v>
      </c>
      <c r="B2027">
        <v>2006</v>
      </c>
      <c r="C2027" t="s">
        <v>54</v>
      </c>
      <c r="D2027" t="s">
        <v>73</v>
      </c>
      <c r="E2027" t="s">
        <v>12710</v>
      </c>
      <c r="F2027">
        <v>1</v>
      </c>
    </row>
    <row r="2028" spans="1:6" x14ac:dyDescent="0.35">
      <c r="A2028" t="s">
        <v>14736</v>
      </c>
      <c r="B2028">
        <v>2006</v>
      </c>
      <c r="C2028" t="s">
        <v>54</v>
      </c>
      <c r="D2028" t="s">
        <v>73</v>
      </c>
      <c r="E2028" t="s">
        <v>12710</v>
      </c>
      <c r="F2028">
        <v>1</v>
      </c>
    </row>
    <row r="2029" spans="1:6" x14ac:dyDescent="0.35">
      <c r="A2029" t="s">
        <v>14737</v>
      </c>
      <c r="B2029">
        <v>2006</v>
      </c>
      <c r="C2029" t="s">
        <v>55</v>
      </c>
      <c r="D2029" t="s">
        <v>73</v>
      </c>
      <c r="E2029" t="s">
        <v>12710</v>
      </c>
      <c r="F2029">
        <v>1</v>
      </c>
    </row>
    <row r="2030" spans="1:6" x14ac:dyDescent="0.35">
      <c r="A2030" t="s">
        <v>14738</v>
      </c>
      <c r="B2030">
        <v>2006</v>
      </c>
      <c r="C2030" t="s">
        <v>56</v>
      </c>
      <c r="D2030" t="s">
        <v>73</v>
      </c>
      <c r="E2030" t="s">
        <v>12710</v>
      </c>
      <c r="F2030">
        <v>1</v>
      </c>
    </row>
    <row r="2031" spans="1:6" x14ac:dyDescent="0.35">
      <c r="A2031" t="s">
        <v>14739</v>
      </c>
      <c r="B2031">
        <v>2006</v>
      </c>
      <c r="C2031" t="s">
        <v>56</v>
      </c>
      <c r="D2031" t="s">
        <v>441</v>
      </c>
      <c r="E2031" t="s">
        <v>12710</v>
      </c>
      <c r="F2031">
        <v>1</v>
      </c>
    </row>
    <row r="2032" spans="1:6" x14ac:dyDescent="0.35">
      <c r="A2032" t="s">
        <v>14740</v>
      </c>
      <c r="B2032">
        <v>2006</v>
      </c>
      <c r="C2032" t="s">
        <v>56</v>
      </c>
      <c r="D2032" t="s">
        <v>73</v>
      </c>
      <c r="E2032" t="s">
        <v>12710</v>
      </c>
      <c r="F2032">
        <v>1</v>
      </c>
    </row>
    <row r="2033" spans="1:6" x14ac:dyDescent="0.35">
      <c r="A2033" t="s">
        <v>14741</v>
      </c>
      <c r="B2033">
        <v>2007</v>
      </c>
      <c r="C2033" t="s">
        <v>54</v>
      </c>
      <c r="D2033" t="s">
        <v>73</v>
      </c>
      <c r="E2033" t="s">
        <v>12710</v>
      </c>
      <c r="F2033">
        <v>1</v>
      </c>
    </row>
    <row r="2034" spans="1:6" x14ac:dyDescent="0.35">
      <c r="A2034" t="s">
        <v>14742</v>
      </c>
      <c r="B2034">
        <v>2007</v>
      </c>
      <c r="C2034" t="s">
        <v>54</v>
      </c>
      <c r="D2034" t="s">
        <v>73</v>
      </c>
      <c r="E2034" t="s">
        <v>12710</v>
      </c>
      <c r="F2034">
        <v>1</v>
      </c>
    </row>
    <row r="2035" spans="1:6" x14ac:dyDescent="0.35">
      <c r="A2035" t="s">
        <v>14743</v>
      </c>
      <c r="B2035">
        <v>2007</v>
      </c>
      <c r="C2035" t="s">
        <v>54</v>
      </c>
      <c r="D2035" t="s">
        <v>73</v>
      </c>
      <c r="E2035" t="s">
        <v>12710</v>
      </c>
      <c r="F2035">
        <v>1</v>
      </c>
    </row>
    <row r="2036" spans="1:6" x14ac:dyDescent="0.35">
      <c r="A2036" t="s">
        <v>14744</v>
      </c>
      <c r="B2036">
        <v>2007</v>
      </c>
      <c r="C2036" t="s">
        <v>54</v>
      </c>
      <c r="D2036" t="s">
        <v>73</v>
      </c>
      <c r="E2036" t="s">
        <v>12710</v>
      </c>
      <c r="F2036">
        <v>1</v>
      </c>
    </row>
    <row r="2037" spans="1:6" x14ac:dyDescent="0.35">
      <c r="A2037" t="s">
        <v>14745</v>
      </c>
      <c r="B2037">
        <v>2007</v>
      </c>
      <c r="C2037" t="s">
        <v>54</v>
      </c>
      <c r="D2037" t="s">
        <v>73</v>
      </c>
      <c r="E2037" t="s">
        <v>12710</v>
      </c>
      <c r="F2037">
        <v>1</v>
      </c>
    </row>
    <row r="2038" spans="1:6" x14ac:dyDescent="0.35">
      <c r="A2038" t="s">
        <v>14746</v>
      </c>
      <c r="B2038">
        <v>2007</v>
      </c>
      <c r="C2038" t="s">
        <v>54</v>
      </c>
      <c r="D2038" t="s">
        <v>73</v>
      </c>
      <c r="E2038" t="s">
        <v>12710</v>
      </c>
      <c r="F2038">
        <v>1</v>
      </c>
    </row>
    <row r="2039" spans="1:6" x14ac:dyDescent="0.35">
      <c r="A2039" t="s">
        <v>14747</v>
      </c>
      <c r="B2039">
        <v>2007</v>
      </c>
      <c r="C2039" t="s">
        <v>54</v>
      </c>
      <c r="D2039" t="s">
        <v>73</v>
      </c>
      <c r="E2039" t="s">
        <v>12710</v>
      </c>
      <c r="F2039">
        <v>1</v>
      </c>
    </row>
    <row r="2040" spans="1:6" x14ac:dyDescent="0.35">
      <c r="A2040" t="s">
        <v>14748</v>
      </c>
      <c r="B2040">
        <v>2007</v>
      </c>
      <c r="C2040" t="s">
        <v>54</v>
      </c>
      <c r="D2040" t="s">
        <v>73</v>
      </c>
      <c r="E2040" t="s">
        <v>12710</v>
      </c>
      <c r="F2040">
        <v>1</v>
      </c>
    </row>
    <row r="2041" spans="1:6" x14ac:dyDescent="0.35">
      <c r="A2041" t="s">
        <v>14749</v>
      </c>
      <c r="B2041">
        <v>2007</v>
      </c>
      <c r="C2041" t="s">
        <v>56</v>
      </c>
      <c r="D2041" t="s">
        <v>117</v>
      </c>
      <c r="E2041" t="s">
        <v>12710</v>
      </c>
      <c r="F2041">
        <v>1</v>
      </c>
    </row>
    <row r="2042" spans="1:6" x14ac:dyDescent="0.35">
      <c r="A2042" t="s">
        <v>14750</v>
      </c>
      <c r="B2042">
        <v>2007</v>
      </c>
      <c r="C2042" t="s">
        <v>56</v>
      </c>
      <c r="D2042" t="s">
        <v>441</v>
      </c>
      <c r="E2042" t="s">
        <v>12710</v>
      </c>
      <c r="F2042">
        <v>1</v>
      </c>
    </row>
    <row r="2043" spans="1:6" x14ac:dyDescent="0.35">
      <c r="A2043" t="s">
        <v>14751</v>
      </c>
      <c r="B2043">
        <v>2007</v>
      </c>
      <c r="C2043" t="s">
        <v>56</v>
      </c>
      <c r="D2043" t="s">
        <v>73</v>
      </c>
      <c r="E2043" t="s">
        <v>12710</v>
      </c>
      <c r="F2043">
        <v>1</v>
      </c>
    </row>
    <row r="2044" spans="1:6" x14ac:dyDescent="0.35">
      <c r="A2044" t="s">
        <v>14752</v>
      </c>
      <c r="B2044">
        <v>2007</v>
      </c>
      <c r="C2044" t="s">
        <v>56</v>
      </c>
      <c r="D2044" t="s">
        <v>441</v>
      </c>
      <c r="E2044" t="s">
        <v>12710</v>
      </c>
      <c r="F2044">
        <v>1</v>
      </c>
    </row>
    <row r="2045" spans="1:6" x14ac:dyDescent="0.35">
      <c r="A2045" t="s">
        <v>14753</v>
      </c>
      <c r="B2045">
        <v>2007</v>
      </c>
      <c r="C2045" t="s">
        <v>56</v>
      </c>
      <c r="D2045" t="s">
        <v>73</v>
      </c>
      <c r="E2045" t="s">
        <v>12710</v>
      </c>
      <c r="F2045">
        <v>1</v>
      </c>
    </row>
    <row r="2046" spans="1:6" x14ac:dyDescent="0.35">
      <c r="A2046" t="s">
        <v>14754</v>
      </c>
      <c r="B2046">
        <v>2007</v>
      </c>
      <c r="C2046" t="s">
        <v>56</v>
      </c>
      <c r="D2046" t="s">
        <v>73</v>
      </c>
      <c r="E2046" t="s">
        <v>12710</v>
      </c>
      <c r="F2046">
        <v>1</v>
      </c>
    </row>
    <row r="2047" spans="1:6" x14ac:dyDescent="0.35">
      <c r="A2047" t="s">
        <v>14755</v>
      </c>
      <c r="B2047">
        <v>2007</v>
      </c>
      <c r="C2047" t="s">
        <v>56</v>
      </c>
      <c r="D2047" t="s">
        <v>73</v>
      </c>
      <c r="E2047" t="s">
        <v>12710</v>
      </c>
      <c r="F2047">
        <v>1</v>
      </c>
    </row>
    <row r="2048" spans="1:6" x14ac:dyDescent="0.35">
      <c r="A2048" t="s">
        <v>14756</v>
      </c>
      <c r="B2048">
        <v>2007</v>
      </c>
      <c r="C2048" t="s">
        <v>56</v>
      </c>
      <c r="D2048" t="s">
        <v>117</v>
      </c>
      <c r="E2048" t="s">
        <v>12710</v>
      </c>
      <c r="F2048">
        <v>1</v>
      </c>
    </row>
    <row r="2049" spans="1:6" x14ac:dyDescent="0.35">
      <c r="A2049" t="s">
        <v>14757</v>
      </c>
      <c r="B2049">
        <v>2007</v>
      </c>
      <c r="C2049" t="s">
        <v>56</v>
      </c>
      <c r="D2049" t="s">
        <v>117</v>
      </c>
      <c r="E2049" t="s">
        <v>12710</v>
      </c>
      <c r="F2049">
        <v>1</v>
      </c>
    </row>
    <row r="2050" spans="1:6" x14ac:dyDescent="0.35">
      <c r="A2050" t="s">
        <v>14758</v>
      </c>
      <c r="B2050">
        <v>2007</v>
      </c>
      <c r="C2050" t="s">
        <v>56</v>
      </c>
      <c r="D2050" t="s">
        <v>441</v>
      </c>
      <c r="E2050" t="s">
        <v>12710</v>
      </c>
      <c r="F2050">
        <v>1</v>
      </c>
    </row>
    <row r="2051" spans="1:6" x14ac:dyDescent="0.35">
      <c r="A2051" t="s">
        <v>14759</v>
      </c>
      <c r="B2051">
        <v>2007</v>
      </c>
      <c r="C2051" t="s">
        <v>54</v>
      </c>
      <c r="D2051" t="s">
        <v>73</v>
      </c>
      <c r="E2051" t="s">
        <v>12710</v>
      </c>
      <c r="F2051">
        <v>1</v>
      </c>
    </row>
    <row r="2052" spans="1:6" x14ac:dyDescent="0.35">
      <c r="A2052" t="s">
        <v>14760</v>
      </c>
      <c r="B2052">
        <v>2007</v>
      </c>
      <c r="C2052" t="s">
        <v>54</v>
      </c>
      <c r="D2052" t="s">
        <v>73</v>
      </c>
      <c r="E2052" t="s">
        <v>12710</v>
      </c>
      <c r="F2052">
        <v>1</v>
      </c>
    </row>
    <row r="2053" spans="1:6" x14ac:dyDescent="0.35">
      <c r="A2053" t="s">
        <v>14761</v>
      </c>
      <c r="B2053">
        <v>2007</v>
      </c>
      <c r="C2053" t="s">
        <v>54</v>
      </c>
      <c r="D2053" t="s">
        <v>117</v>
      </c>
      <c r="E2053" t="s">
        <v>12710</v>
      </c>
      <c r="F2053">
        <v>0</v>
      </c>
    </row>
    <row r="2054" spans="1:6" x14ac:dyDescent="0.35">
      <c r="A2054" t="s">
        <v>14762</v>
      </c>
      <c r="B2054">
        <v>2007</v>
      </c>
      <c r="C2054" t="s">
        <v>56</v>
      </c>
      <c r="D2054" t="s">
        <v>73</v>
      </c>
      <c r="E2054" t="s">
        <v>12710</v>
      </c>
      <c r="F2054">
        <v>1</v>
      </c>
    </row>
    <row r="2055" spans="1:6" x14ac:dyDescent="0.35">
      <c r="A2055" t="s">
        <v>14763</v>
      </c>
      <c r="B2055">
        <v>2007</v>
      </c>
      <c r="C2055" t="s">
        <v>56</v>
      </c>
      <c r="D2055" t="s">
        <v>117</v>
      </c>
      <c r="E2055" t="s">
        <v>12710</v>
      </c>
      <c r="F2055">
        <v>1</v>
      </c>
    </row>
    <row r="2056" spans="1:6" x14ac:dyDescent="0.35">
      <c r="A2056" t="s">
        <v>14764</v>
      </c>
      <c r="B2056">
        <v>2007</v>
      </c>
      <c r="C2056" t="s">
        <v>56</v>
      </c>
      <c r="D2056" t="s">
        <v>117</v>
      </c>
      <c r="E2056" t="s">
        <v>12710</v>
      </c>
      <c r="F2056">
        <v>1</v>
      </c>
    </row>
    <row r="2057" spans="1:6" x14ac:dyDescent="0.35">
      <c r="A2057" t="s">
        <v>14765</v>
      </c>
      <c r="B2057">
        <v>2007</v>
      </c>
      <c r="C2057" t="s">
        <v>56</v>
      </c>
      <c r="D2057" t="s">
        <v>73</v>
      </c>
      <c r="E2057" t="s">
        <v>12710</v>
      </c>
      <c r="F2057">
        <v>1</v>
      </c>
    </row>
    <row r="2058" spans="1:6" x14ac:dyDescent="0.35">
      <c r="A2058" t="s">
        <v>14766</v>
      </c>
      <c r="B2058">
        <v>2007</v>
      </c>
      <c r="C2058" t="s">
        <v>56</v>
      </c>
      <c r="D2058" t="s">
        <v>73</v>
      </c>
      <c r="E2058" t="s">
        <v>12710</v>
      </c>
      <c r="F2058">
        <v>1</v>
      </c>
    </row>
    <row r="2059" spans="1:6" x14ac:dyDescent="0.35">
      <c r="A2059" t="s">
        <v>14767</v>
      </c>
      <c r="B2059">
        <v>2007</v>
      </c>
      <c r="C2059" t="s">
        <v>56</v>
      </c>
      <c r="D2059" t="s">
        <v>73</v>
      </c>
      <c r="E2059" t="s">
        <v>12710</v>
      </c>
      <c r="F2059">
        <v>1</v>
      </c>
    </row>
    <row r="2060" spans="1:6" x14ac:dyDescent="0.35">
      <c r="A2060" t="s">
        <v>14768</v>
      </c>
      <c r="B2060">
        <v>2007</v>
      </c>
      <c r="C2060" t="s">
        <v>54</v>
      </c>
      <c r="D2060" t="s">
        <v>73</v>
      </c>
      <c r="E2060" t="s">
        <v>12710</v>
      </c>
      <c r="F2060">
        <v>1</v>
      </c>
    </row>
    <row r="2061" spans="1:6" x14ac:dyDescent="0.35">
      <c r="A2061" t="s">
        <v>14769</v>
      </c>
      <c r="B2061">
        <v>2007</v>
      </c>
      <c r="C2061" t="s">
        <v>54</v>
      </c>
      <c r="D2061" t="s">
        <v>73</v>
      </c>
      <c r="E2061" t="s">
        <v>12710</v>
      </c>
      <c r="F2061">
        <v>1</v>
      </c>
    </row>
    <row r="2062" spans="1:6" x14ac:dyDescent="0.35">
      <c r="A2062" t="s">
        <v>14770</v>
      </c>
      <c r="B2062">
        <v>2007</v>
      </c>
      <c r="C2062" t="s">
        <v>54</v>
      </c>
      <c r="D2062" t="s">
        <v>73</v>
      </c>
      <c r="E2062" t="s">
        <v>12710</v>
      </c>
      <c r="F2062">
        <v>1</v>
      </c>
    </row>
    <row r="2063" spans="1:6" x14ac:dyDescent="0.35">
      <c r="A2063" t="s">
        <v>14771</v>
      </c>
      <c r="B2063">
        <v>2007</v>
      </c>
      <c r="C2063" t="s">
        <v>55</v>
      </c>
      <c r="D2063" t="s">
        <v>117</v>
      </c>
      <c r="E2063" t="s">
        <v>12710</v>
      </c>
      <c r="F2063">
        <v>0</v>
      </c>
    </row>
    <row r="2064" spans="1:6" x14ac:dyDescent="0.35">
      <c r="A2064" t="s">
        <v>14772</v>
      </c>
      <c r="B2064">
        <v>2007</v>
      </c>
      <c r="C2064" t="s">
        <v>56</v>
      </c>
      <c r="D2064" t="s">
        <v>73</v>
      </c>
      <c r="E2064" t="s">
        <v>12710</v>
      </c>
      <c r="F2064">
        <v>1</v>
      </c>
    </row>
    <row r="2065" spans="1:6" x14ac:dyDescent="0.35">
      <c r="A2065" t="s">
        <v>14773</v>
      </c>
      <c r="B2065">
        <v>2007</v>
      </c>
      <c r="C2065" t="s">
        <v>56</v>
      </c>
      <c r="D2065" t="s">
        <v>73</v>
      </c>
      <c r="E2065" t="s">
        <v>12710</v>
      </c>
      <c r="F2065">
        <v>1</v>
      </c>
    </row>
    <row r="2066" spans="1:6" x14ac:dyDescent="0.35">
      <c r="A2066" t="s">
        <v>14774</v>
      </c>
      <c r="B2066">
        <v>2007</v>
      </c>
      <c r="C2066" t="s">
        <v>56</v>
      </c>
      <c r="D2066" t="s">
        <v>73</v>
      </c>
      <c r="E2066" t="s">
        <v>12710</v>
      </c>
      <c r="F2066">
        <v>1</v>
      </c>
    </row>
    <row r="2067" spans="1:6" x14ac:dyDescent="0.35">
      <c r="A2067" t="s">
        <v>14775</v>
      </c>
      <c r="B2067">
        <v>2008</v>
      </c>
      <c r="C2067" t="s">
        <v>54</v>
      </c>
      <c r="D2067" t="s">
        <v>73</v>
      </c>
      <c r="E2067" t="s">
        <v>12710</v>
      </c>
      <c r="F2067">
        <v>1</v>
      </c>
    </row>
    <row r="2068" spans="1:6" x14ac:dyDescent="0.35">
      <c r="A2068" t="s">
        <v>14776</v>
      </c>
      <c r="B2068">
        <v>2008</v>
      </c>
      <c r="C2068" t="s">
        <v>56</v>
      </c>
      <c r="D2068" t="s">
        <v>73</v>
      </c>
      <c r="E2068" t="s">
        <v>12710</v>
      </c>
      <c r="F2068">
        <v>1</v>
      </c>
    </row>
    <row r="2069" spans="1:6" x14ac:dyDescent="0.35">
      <c r="A2069" t="s">
        <v>14777</v>
      </c>
      <c r="B2069">
        <v>2008</v>
      </c>
      <c r="C2069" t="s">
        <v>56</v>
      </c>
      <c r="D2069" t="s">
        <v>73</v>
      </c>
      <c r="E2069" t="s">
        <v>12710</v>
      </c>
      <c r="F2069">
        <v>1</v>
      </c>
    </row>
    <row r="2070" spans="1:6" x14ac:dyDescent="0.35">
      <c r="A2070" t="s">
        <v>14778</v>
      </c>
      <c r="B2070">
        <v>2008</v>
      </c>
      <c r="C2070" t="s">
        <v>56</v>
      </c>
      <c r="D2070" t="s">
        <v>441</v>
      </c>
      <c r="E2070" t="s">
        <v>12710</v>
      </c>
      <c r="F2070">
        <v>1</v>
      </c>
    </row>
    <row r="2071" spans="1:6" x14ac:dyDescent="0.35">
      <c r="A2071" t="s">
        <v>14779</v>
      </c>
      <c r="B2071">
        <v>2008</v>
      </c>
      <c r="C2071" t="s">
        <v>54</v>
      </c>
      <c r="D2071" t="s">
        <v>73</v>
      </c>
      <c r="E2071" t="s">
        <v>12710</v>
      </c>
      <c r="F2071">
        <v>1</v>
      </c>
    </row>
    <row r="2072" spans="1:6" x14ac:dyDescent="0.35">
      <c r="A2072" t="s">
        <v>14780</v>
      </c>
      <c r="B2072">
        <v>2008</v>
      </c>
      <c r="C2072" t="s">
        <v>55</v>
      </c>
      <c r="D2072" t="s">
        <v>73</v>
      </c>
      <c r="E2072" t="s">
        <v>12710</v>
      </c>
      <c r="F2072">
        <v>1</v>
      </c>
    </row>
    <row r="2073" spans="1:6" x14ac:dyDescent="0.35">
      <c r="A2073" t="s">
        <v>14781</v>
      </c>
      <c r="B2073">
        <v>2008</v>
      </c>
      <c r="C2073" t="s">
        <v>55</v>
      </c>
      <c r="D2073" t="s">
        <v>441</v>
      </c>
      <c r="E2073" t="s">
        <v>12710</v>
      </c>
      <c r="F2073">
        <v>1</v>
      </c>
    </row>
    <row r="2074" spans="1:6" x14ac:dyDescent="0.35">
      <c r="A2074" t="s">
        <v>14782</v>
      </c>
      <c r="B2074">
        <v>2008</v>
      </c>
      <c r="C2074" t="s">
        <v>55</v>
      </c>
      <c r="D2074" t="s">
        <v>73</v>
      </c>
      <c r="E2074" t="s">
        <v>12710</v>
      </c>
      <c r="F2074">
        <v>1</v>
      </c>
    </row>
    <row r="2075" spans="1:6" x14ac:dyDescent="0.35">
      <c r="A2075" t="s">
        <v>14783</v>
      </c>
      <c r="B2075">
        <v>2008</v>
      </c>
      <c r="C2075" t="s">
        <v>55</v>
      </c>
      <c r="D2075" t="s">
        <v>441</v>
      </c>
      <c r="E2075" t="s">
        <v>12710</v>
      </c>
      <c r="F2075">
        <v>1</v>
      </c>
    </row>
    <row r="2076" spans="1:6" x14ac:dyDescent="0.35">
      <c r="A2076" t="s">
        <v>14784</v>
      </c>
      <c r="B2076">
        <v>2008</v>
      </c>
      <c r="C2076" t="s">
        <v>55</v>
      </c>
      <c r="D2076" t="s">
        <v>73</v>
      </c>
      <c r="E2076" t="s">
        <v>12710</v>
      </c>
      <c r="F2076">
        <v>1</v>
      </c>
    </row>
    <row r="2077" spans="1:6" x14ac:dyDescent="0.35">
      <c r="A2077" t="s">
        <v>14785</v>
      </c>
      <c r="B2077">
        <v>2008</v>
      </c>
      <c r="C2077" t="s">
        <v>55</v>
      </c>
      <c r="D2077" t="s">
        <v>441</v>
      </c>
      <c r="E2077" t="s">
        <v>12710</v>
      </c>
      <c r="F2077">
        <v>1</v>
      </c>
    </row>
    <row r="2078" spans="1:6" x14ac:dyDescent="0.35">
      <c r="A2078" t="s">
        <v>14786</v>
      </c>
      <c r="B2078">
        <v>2008</v>
      </c>
      <c r="C2078" t="s">
        <v>54</v>
      </c>
      <c r="D2078" t="s">
        <v>73</v>
      </c>
      <c r="E2078" t="s">
        <v>12710</v>
      </c>
      <c r="F2078">
        <v>1</v>
      </c>
    </row>
    <row r="2079" spans="1:6" x14ac:dyDescent="0.35">
      <c r="A2079" t="s">
        <v>14787</v>
      </c>
      <c r="B2079">
        <v>2008</v>
      </c>
      <c r="C2079" t="s">
        <v>54</v>
      </c>
      <c r="D2079" t="s">
        <v>73</v>
      </c>
      <c r="E2079" t="s">
        <v>12710</v>
      </c>
      <c r="F2079">
        <v>1</v>
      </c>
    </row>
    <row r="2080" spans="1:6" x14ac:dyDescent="0.35">
      <c r="A2080" t="s">
        <v>14788</v>
      </c>
      <c r="B2080">
        <v>2008</v>
      </c>
      <c r="C2080" t="s">
        <v>54</v>
      </c>
      <c r="D2080" t="s">
        <v>73</v>
      </c>
      <c r="E2080" t="s">
        <v>12710</v>
      </c>
      <c r="F2080">
        <v>1</v>
      </c>
    </row>
    <row r="2081" spans="1:6" x14ac:dyDescent="0.35">
      <c r="A2081" t="s">
        <v>14789</v>
      </c>
      <c r="B2081">
        <v>2008</v>
      </c>
      <c r="C2081" t="s">
        <v>56</v>
      </c>
      <c r="D2081" t="s">
        <v>441</v>
      </c>
      <c r="E2081" t="s">
        <v>12710</v>
      </c>
      <c r="F2081">
        <v>1</v>
      </c>
    </row>
    <row r="2082" spans="1:6" x14ac:dyDescent="0.35">
      <c r="A2082" t="s">
        <v>14790</v>
      </c>
      <c r="B2082">
        <v>2008</v>
      </c>
      <c r="C2082" t="s">
        <v>55</v>
      </c>
      <c r="D2082" t="s">
        <v>73</v>
      </c>
      <c r="E2082" t="s">
        <v>12710</v>
      </c>
      <c r="F2082">
        <v>1</v>
      </c>
    </row>
    <row r="2083" spans="1:6" x14ac:dyDescent="0.35">
      <c r="A2083" t="s">
        <v>14791</v>
      </c>
      <c r="B2083">
        <v>2008</v>
      </c>
      <c r="C2083" t="s">
        <v>56</v>
      </c>
      <c r="D2083" t="s">
        <v>117</v>
      </c>
      <c r="E2083" t="s">
        <v>12710</v>
      </c>
      <c r="F2083">
        <v>1</v>
      </c>
    </row>
    <row r="2084" spans="1:6" x14ac:dyDescent="0.35">
      <c r="A2084" t="s">
        <v>14792</v>
      </c>
      <c r="B2084">
        <v>2008</v>
      </c>
      <c r="C2084" t="s">
        <v>56</v>
      </c>
      <c r="D2084" t="s">
        <v>117</v>
      </c>
      <c r="E2084" t="s">
        <v>12710</v>
      </c>
      <c r="F2084">
        <v>1</v>
      </c>
    </row>
    <row r="2085" spans="1:6" x14ac:dyDescent="0.35">
      <c r="A2085" t="s">
        <v>14793</v>
      </c>
      <c r="B2085">
        <v>2008</v>
      </c>
      <c r="C2085" t="s">
        <v>56</v>
      </c>
      <c r="D2085" t="s">
        <v>441</v>
      </c>
      <c r="E2085" t="s">
        <v>12710</v>
      </c>
      <c r="F2085">
        <v>1</v>
      </c>
    </row>
    <row r="2086" spans="1:6" x14ac:dyDescent="0.35">
      <c r="A2086" t="s">
        <v>14794</v>
      </c>
      <c r="B2086">
        <v>2008</v>
      </c>
      <c r="C2086" t="s">
        <v>56</v>
      </c>
      <c r="D2086" t="s">
        <v>441</v>
      </c>
      <c r="E2086" t="s">
        <v>12710</v>
      </c>
      <c r="F2086">
        <v>1</v>
      </c>
    </row>
    <row r="2087" spans="1:6" x14ac:dyDescent="0.35">
      <c r="A2087" t="s">
        <v>14795</v>
      </c>
      <c r="B2087">
        <v>2008</v>
      </c>
      <c r="C2087" t="s">
        <v>56</v>
      </c>
      <c r="D2087" t="s">
        <v>441</v>
      </c>
      <c r="E2087" t="s">
        <v>12710</v>
      </c>
      <c r="F2087">
        <v>1</v>
      </c>
    </row>
    <row r="2088" spans="1:6" x14ac:dyDescent="0.35">
      <c r="A2088" t="s">
        <v>14796</v>
      </c>
      <c r="B2088">
        <v>2008</v>
      </c>
      <c r="C2088" t="s">
        <v>56</v>
      </c>
      <c r="D2088" t="s">
        <v>441</v>
      </c>
      <c r="E2088" t="s">
        <v>12710</v>
      </c>
      <c r="F2088">
        <v>1</v>
      </c>
    </row>
    <row r="2089" spans="1:6" x14ac:dyDescent="0.35">
      <c r="A2089" t="s">
        <v>14797</v>
      </c>
      <c r="B2089">
        <v>2008</v>
      </c>
      <c r="C2089" t="s">
        <v>56</v>
      </c>
      <c r="D2089" t="s">
        <v>441</v>
      </c>
      <c r="E2089" t="s">
        <v>12710</v>
      </c>
      <c r="F2089">
        <v>1</v>
      </c>
    </row>
    <row r="2090" spans="1:6" x14ac:dyDescent="0.35">
      <c r="A2090" t="s">
        <v>14798</v>
      </c>
      <c r="B2090">
        <v>2008</v>
      </c>
      <c r="C2090" t="s">
        <v>56</v>
      </c>
      <c r="D2090" t="s">
        <v>441</v>
      </c>
      <c r="E2090" t="s">
        <v>12710</v>
      </c>
      <c r="F2090">
        <v>1</v>
      </c>
    </row>
    <row r="2091" spans="1:6" x14ac:dyDescent="0.35">
      <c r="A2091" t="s">
        <v>14799</v>
      </c>
      <c r="B2091">
        <v>2008</v>
      </c>
      <c r="C2091" t="s">
        <v>56</v>
      </c>
      <c r="D2091" t="s">
        <v>441</v>
      </c>
      <c r="E2091" t="s">
        <v>12710</v>
      </c>
      <c r="F2091">
        <v>1</v>
      </c>
    </row>
    <row r="2092" spans="1:6" x14ac:dyDescent="0.35">
      <c r="A2092" t="s">
        <v>14800</v>
      </c>
      <c r="B2092">
        <v>2008</v>
      </c>
      <c r="C2092" t="s">
        <v>56</v>
      </c>
      <c r="D2092" t="s">
        <v>441</v>
      </c>
      <c r="E2092" t="s">
        <v>12710</v>
      </c>
      <c r="F2092">
        <v>1</v>
      </c>
    </row>
    <row r="2093" spans="1:6" x14ac:dyDescent="0.35">
      <c r="A2093" t="s">
        <v>14801</v>
      </c>
      <c r="B2093">
        <v>2008</v>
      </c>
      <c r="C2093" t="s">
        <v>56</v>
      </c>
      <c r="D2093" t="s">
        <v>441</v>
      </c>
      <c r="E2093" t="s">
        <v>12710</v>
      </c>
      <c r="F2093">
        <v>1</v>
      </c>
    </row>
    <row r="2094" spans="1:6" x14ac:dyDescent="0.35">
      <c r="A2094" t="s">
        <v>14802</v>
      </c>
      <c r="B2094">
        <v>2008</v>
      </c>
      <c r="C2094" t="s">
        <v>56</v>
      </c>
      <c r="D2094" t="s">
        <v>441</v>
      </c>
      <c r="E2094" t="s">
        <v>12710</v>
      </c>
      <c r="F2094">
        <v>1</v>
      </c>
    </row>
    <row r="2095" spans="1:6" x14ac:dyDescent="0.35">
      <c r="A2095" t="s">
        <v>14803</v>
      </c>
      <c r="B2095">
        <v>2008</v>
      </c>
      <c r="C2095" t="s">
        <v>56</v>
      </c>
      <c r="D2095" t="s">
        <v>441</v>
      </c>
      <c r="E2095" t="s">
        <v>12710</v>
      </c>
      <c r="F2095">
        <v>1</v>
      </c>
    </row>
    <row r="2096" spans="1:6" x14ac:dyDescent="0.35">
      <c r="A2096" t="s">
        <v>14804</v>
      </c>
      <c r="B2096">
        <v>2008</v>
      </c>
      <c r="C2096" t="s">
        <v>56</v>
      </c>
      <c r="D2096" t="s">
        <v>441</v>
      </c>
      <c r="E2096" t="s">
        <v>12710</v>
      </c>
      <c r="F2096">
        <v>1</v>
      </c>
    </row>
    <row r="2097" spans="1:6" x14ac:dyDescent="0.35">
      <c r="A2097" t="s">
        <v>14805</v>
      </c>
      <c r="B2097">
        <v>2008</v>
      </c>
      <c r="C2097" t="s">
        <v>56</v>
      </c>
      <c r="D2097" t="s">
        <v>441</v>
      </c>
      <c r="E2097" t="s">
        <v>12710</v>
      </c>
      <c r="F2097">
        <v>1</v>
      </c>
    </row>
    <row r="2098" spans="1:6" x14ac:dyDescent="0.35">
      <c r="A2098" t="s">
        <v>14806</v>
      </c>
      <c r="B2098">
        <v>2008</v>
      </c>
      <c r="C2098" t="s">
        <v>54</v>
      </c>
      <c r="D2098" t="s">
        <v>73</v>
      </c>
      <c r="E2098" t="s">
        <v>12710</v>
      </c>
      <c r="F2098">
        <v>1</v>
      </c>
    </row>
    <row r="2099" spans="1:6" x14ac:dyDescent="0.35">
      <c r="A2099" t="s">
        <v>14807</v>
      </c>
      <c r="B2099">
        <v>2008</v>
      </c>
      <c r="C2099" t="s">
        <v>54</v>
      </c>
      <c r="D2099" t="s">
        <v>73</v>
      </c>
      <c r="E2099" t="s">
        <v>12710</v>
      </c>
      <c r="F2099">
        <v>1</v>
      </c>
    </row>
    <row r="2100" spans="1:6" x14ac:dyDescent="0.35">
      <c r="A2100" t="s">
        <v>14808</v>
      </c>
      <c r="B2100">
        <v>2008</v>
      </c>
      <c r="C2100" t="s">
        <v>56</v>
      </c>
      <c r="D2100" t="s">
        <v>117</v>
      </c>
      <c r="E2100" t="s">
        <v>12710</v>
      </c>
      <c r="F2100">
        <v>1</v>
      </c>
    </row>
    <row r="2101" spans="1:6" x14ac:dyDescent="0.35">
      <c r="A2101" t="s">
        <v>14809</v>
      </c>
      <c r="B2101">
        <v>2008</v>
      </c>
      <c r="C2101" t="s">
        <v>56</v>
      </c>
      <c r="D2101" t="s">
        <v>117</v>
      </c>
      <c r="E2101" t="s">
        <v>12710</v>
      </c>
      <c r="F2101">
        <v>1</v>
      </c>
    </row>
    <row r="2102" spans="1:6" x14ac:dyDescent="0.35">
      <c r="A2102" t="s">
        <v>14810</v>
      </c>
      <c r="B2102">
        <v>2008</v>
      </c>
      <c r="C2102" t="s">
        <v>56</v>
      </c>
      <c r="D2102" t="s">
        <v>117</v>
      </c>
      <c r="E2102" t="s">
        <v>12710</v>
      </c>
      <c r="F2102">
        <v>1</v>
      </c>
    </row>
    <row r="2103" spans="1:6" x14ac:dyDescent="0.35">
      <c r="A2103" t="s">
        <v>14811</v>
      </c>
      <c r="B2103">
        <v>2008</v>
      </c>
      <c r="C2103" t="s">
        <v>55</v>
      </c>
      <c r="D2103" t="s">
        <v>441</v>
      </c>
      <c r="E2103" t="s">
        <v>12710</v>
      </c>
      <c r="F2103">
        <v>1</v>
      </c>
    </row>
    <row r="2104" spans="1:6" x14ac:dyDescent="0.35">
      <c r="A2104" t="s">
        <v>14812</v>
      </c>
      <c r="B2104">
        <v>2008</v>
      </c>
      <c r="C2104" t="s">
        <v>54</v>
      </c>
      <c r="D2104" t="s">
        <v>73</v>
      </c>
      <c r="E2104" t="s">
        <v>12710</v>
      </c>
      <c r="F2104">
        <v>1</v>
      </c>
    </row>
    <row r="2105" spans="1:6" x14ac:dyDescent="0.35">
      <c r="A2105" t="s">
        <v>14813</v>
      </c>
      <c r="B2105">
        <v>2008</v>
      </c>
      <c r="C2105" t="s">
        <v>54</v>
      </c>
      <c r="D2105" t="s">
        <v>73</v>
      </c>
      <c r="E2105" t="s">
        <v>12710</v>
      </c>
      <c r="F2105">
        <v>1</v>
      </c>
    </row>
    <row r="2106" spans="1:6" x14ac:dyDescent="0.35">
      <c r="A2106" t="s">
        <v>14814</v>
      </c>
      <c r="B2106">
        <v>2008</v>
      </c>
      <c r="C2106" t="s">
        <v>54</v>
      </c>
      <c r="D2106" t="s">
        <v>73</v>
      </c>
      <c r="E2106" t="s">
        <v>12710</v>
      </c>
      <c r="F2106">
        <v>1</v>
      </c>
    </row>
    <row r="2107" spans="1:6" x14ac:dyDescent="0.35">
      <c r="A2107" t="s">
        <v>14815</v>
      </c>
      <c r="B2107">
        <v>2008</v>
      </c>
      <c r="C2107" t="s">
        <v>56</v>
      </c>
      <c r="D2107" t="s">
        <v>73</v>
      </c>
      <c r="E2107" t="s">
        <v>12710</v>
      </c>
      <c r="F2107">
        <v>1</v>
      </c>
    </row>
    <row r="2108" spans="1:6" x14ac:dyDescent="0.35">
      <c r="A2108" t="s">
        <v>14816</v>
      </c>
      <c r="B2108">
        <v>2008</v>
      </c>
      <c r="C2108" t="s">
        <v>56</v>
      </c>
      <c r="D2108" t="s">
        <v>441</v>
      </c>
      <c r="E2108" t="s">
        <v>12710</v>
      </c>
      <c r="F2108">
        <v>1</v>
      </c>
    </row>
    <row r="2109" spans="1:6" x14ac:dyDescent="0.35">
      <c r="A2109" t="s">
        <v>14817</v>
      </c>
      <c r="B2109">
        <v>2008</v>
      </c>
      <c r="C2109" t="s">
        <v>56</v>
      </c>
      <c r="D2109" t="s">
        <v>73</v>
      </c>
      <c r="E2109" t="s">
        <v>12710</v>
      </c>
      <c r="F2109">
        <v>1</v>
      </c>
    </row>
    <row r="2110" spans="1:6" x14ac:dyDescent="0.35">
      <c r="A2110" t="s">
        <v>14818</v>
      </c>
      <c r="B2110">
        <v>2008</v>
      </c>
      <c r="C2110" t="s">
        <v>55</v>
      </c>
      <c r="D2110" t="s">
        <v>73</v>
      </c>
      <c r="E2110" t="s">
        <v>12710</v>
      </c>
      <c r="F2110">
        <v>1</v>
      </c>
    </row>
    <row r="2111" spans="1:6" x14ac:dyDescent="0.35">
      <c r="A2111" t="s">
        <v>14819</v>
      </c>
      <c r="B2111">
        <v>2008</v>
      </c>
      <c r="C2111" t="s">
        <v>55</v>
      </c>
      <c r="D2111" t="s">
        <v>73</v>
      </c>
      <c r="E2111" t="s">
        <v>12710</v>
      </c>
      <c r="F2111">
        <v>1</v>
      </c>
    </row>
    <row r="2112" spans="1:6" x14ac:dyDescent="0.35">
      <c r="A2112" t="s">
        <v>14820</v>
      </c>
      <c r="B2112">
        <v>2009</v>
      </c>
      <c r="C2112" t="s">
        <v>54</v>
      </c>
      <c r="D2112" t="s">
        <v>73</v>
      </c>
      <c r="E2112" t="s">
        <v>12710</v>
      </c>
      <c r="F2112">
        <v>1</v>
      </c>
    </row>
    <row r="2113" spans="1:6" x14ac:dyDescent="0.35">
      <c r="A2113" t="s">
        <v>14821</v>
      </c>
      <c r="B2113">
        <v>2009</v>
      </c>
      <c r="C2113" t="s">
        <v>56</v>
      </c>
      <c r="D2113" t="s">
        <v>441</v>
      </c>
      <c r="E2113" t="s">
        <v>12710</v>
      </c>
      <c r="F2113">
        <v>1</v>
      </c>
    </row>
    <row r="2114" spans="1:6" x14ac:dyDescent="0.35">
      <c r="A2114" t="s">
        <v>14822</v>
      </c>
      <c r="B2114">
        <v>2009</v>
      </c>
      <c r="C2114" t="s">
        <v>56</v>
      </c>
      <c r="D2114" t="s">
        <v>73</v>
      </c>
      <c r="E2114" t="s">
        <v>12710</v>
      </c>
      <c r="F2114">
        <v>1</v>
      </c>
    </row>
    <row r="2115" spans="1:6" x14ac:dyDescent="0.35">
      <c r="A2115" t="s">
        <v>14823</v>
      </c>
      <c r="B2115">
        <v>2009</v>
      </c>
      <c r="C2115" t="s">
        <v>54</v>
      </c>
      <c r="D2115" t="s">
        <v>73</v>
      </c>
      <c r="E2115" t="s">
        <v>12710</v>
      </c>
      <c r="F2115">
        <v>1</v>
      </c>
    </row>
    <row r="2116" spans="1:6" x14ac:dyDescent="0.35">
      <c r="A2116" t="s">
        <v>14824</v>
      </c>
      <c r="B2116">
        <v>2009</v>
      </c>
      <c r="C2116" t="s">
        <v>54</v>
      </c>
      <c r="D2116" t="s">
        <v>73</v>
      </c>
      <c r="E2116" t="s">
        <v>12710</v>
      </c>
      <c r="F2116">
        <v>1</v>
      </c>
    </row>
    <row r="2117" spans="1:6" x14ac:dyDescent="0.35">
      <c r="A2117" t="s">
        <v>14825</v>
      </c>
      <c r="B2117">
        <v>2009</v>
      </c>
      <c r="C2117" t="s">
        <v>54</v>
      </c>
      <c r="D2117" t="s">
        <v>73</v>
      </c>
      <c r="E2117" t="s">
        <v>12710</v>
      </c>
      <c r="F2117">
        <v>1</v>
      </c>
    </row>
    <row r="2118" spans="1:6" x14ac:dyDescent="0.35">
      <c r="A2118" t="s">
        <v>14826</v>
      </c>
      <c r="B2118">
        <v>2009</v>
      </c>
      <c r="C2118" t="s">
        <v>54</v>
      </c>
      <c r="D2118" t="s">
        <v>73</v>
      </c>
      <c r="E2118" t="s">
        <v>12710</v>
      </c>
      <c r="F2118">
        <v>1</v>
      </c>
    </row>
    <row r="2119" spans="1:6" x14ac:dyDescent="0.35">
      <c r="A2119" t="s">
        <v>14827</v>
      </c>
      <c r="B2119">
        <v>2009</v>
      </c>
      <c r="C2119" t="s">
        <v>54</v>
      </c>
      <c r="D2119" t="s">
        <v>73</v>
      </c>
      <c r="E2119" t="s">
        <v>12710</v>
      </c>
      <c r="F2119">
        <v>1</v>
      </c>
    </row>
    <row r="2120" spans="1:6" x14ac:dyDescent="0.35">
      <c r="A2120" t="s">
        <v>14828</v>
      </c>
      <c r="B2120">
        <v>2009</v>
      </c>
      <c r="C2120" t="s">
        <v>54</v>
      </c>
      <c r="D2120" t="s">
        <v>73</v>
      </c>
      <c r="E2120" t="s">
        <v>12710</v>
      </c>
      <c r="F2120">
        <v>1</v>
      </c>
    </row>
    <row r="2121" spans="1:6" x14ac:dyDescent="0.35">
      <c r="A2121" t="s">
        <v>14829</v>
      </c>
      <c r="B2121">
        <v>2009</v>
      </c>
      <c r="C2121" t="s">
        <v>54</v>
      </c>
      <c r="D2121" t="s">
        <v>441</v>
      </c>
      <c r="E2121" t="s">
        <v>12710</v>
      </c>
      <c r="F2121">
        <v>1</v>
      </c>
    </row>
    <row r="2122" spans="1:6" x14ac:dyDescent="0.35">
      <c r="A2122" t="s">
        <v>14830</v>
      </c>
      <c r="B2122">
        <v>2009</v>
      </c>
      <c r="C2122" t="s">
        <v>54</v>
      </c>
      <c r="D2122" t="s">
        <v>73</v>
      </c>
      <c r="E2122" t="s">
        <v>12710</v>
      </c>
      <c r="F2122">
        <v>1</v>
      </c>
    </row>
    <row r="2123" spans="1:6" x14ac:dyDescent="0.35">
      <c r="A2123" t="s">
        <v>14831</v>
      </c>
      <c r="B2123">
        <v>2009</v>
      </c>
      <c r="C2123" t="s">
        <v>56</v>
      </c>
      <c r="D2123" t="s">
        <v>73</v>
      </c>
      <c r="E2123" t="s">
        <v>12710</v>
      </c>
      <c r="F2123">
        <v>1</v>
      </c>
    </row>
    <row r="2124" spans="1:6" x14ac:dyDescent="0.35">
      <c r="A2124" t="s">
        <v>14832</v>
      </c>
      <c r="B2124">
        <v>2009</v>
      </c>
      <c r="C2124" t="s">
        <v>56</v>
      </c>
      <c r="D2124" t="s">
        <v>441</v>
      </c>
      <c r="E2124" t="s">
        <v>12710</v>
      </c>
      <c r="F2124">
        <v>1</v>
      </c>
    </row>
    <row r="2125" spans="1:6" x14ac:dyDescent="0.35">
      <c r="A2125" t="s">
        <v>14833</v>
      </c>
      <c r="B2125">
        <v>2009</v>
      </c>
      <c r="C2125" t="s">
        <v>56</v>
      </c>
      <c r="D2125" t="s">
        <v>117</v>
      </c>
      <c r="E2125" t="s">
        <v>12710</v>
      </c>
      <c r="F2125">
        <v>1</v>
      </c>
    </row>
    <row r="2126" spans="1:6" x14ac:dyDescent="0.35">
      <c r="A2126" t="s">
        <v>14834</v>
      </c>
      <c r="B2126">
        <v>2009</v>
      </c>
      <c r="C2126" t="s">
        <v>56</v>
      </c>
      <c r="D2126" t="s">
        <v>117</v>
      </c>
      <c r="E2126" t="s">
        <v>12710</v>
      </c>
      <c r="F2126">
        <v>1</v>
      </c>
    </row>
    <row r="2127" spans="1:6" x14ac:dyDescent="0.35">
      <c r="A2127" t="s">
        <v>14835</v>
      </c>
      <c r="B2127">
        <v>2009</v>
      </c>
      <c r="C2127" t="s">
        <v>56</v>
      </c>
      <c r="D2127" t="s">
        <v>73</v>
      </c>
      <c r="E2127" t="s">
        <v>12710</v>
      </c>
      <c r="F2127">
        <v>1</v>
      </c>
    </row>
    <row r="2128" spans="1:6" x14ac:dyDescent="0.35">
      <c r="A2128" t="s">
        <v>14836</v>
      </c>
      <c r="B2128">
        <v>2009</v>
      </c>
      <c r="C2128" t="s">
        <v>54</v>
      </c>
      <c r="D2128" t="s">
        <v>73</v>
      </c>
      <c r="E2128" t="s">
        <v>12710</v>
      </c>
      <c r="F2128">
        <v>1</v>
      </c>
    </row>
    <row r="2129" spans="1:6" x14ac:dyDescent="0.35">
      <c r="A2129" t="s">
        <v>14837</v>
      </c>
      <c r="B2129">
        <v>2009</v>
      </c>
      <c r="C2129" t="s">
        <v>55</v>
      </c>
      <c r="D2129" t="s">
        <v>441</v>
      </c>
      <c r="E2129" t="s">
        <v>12710</v>
      </c>
      <c r="F2129">
        <v>1</v>
      </c>
    </row>
    <row r="2130" spans="1:6" x14ac:dyDescent="0.35">
      <c r="A2130" t="s">
        <v>14838</v>
      </c>
      <c r="B2130">
        <v>2009</v>
      </c>
      <c r="C2130" t="s">
        <v>54</v>
      </c>
      <c r="D2130" t="s">
        <v>73</v>
      </c>
      <c r="E2130" t="s">
        <v>12710</v>
      </c>
      <c r="F2130">
        <v>1</v>
      </c>
    </row>
    <row r="2131" spans="1:6" x14ac:dyDescent="0.35">
      <c r="A2131" t="s">
        <v>14839</v>
      </c>
      <c r="B2131">
        <v>2009</v>
      </c>
      <c r="C2131" t="s">
        <v>56</v>
      </c>
      <c r="D2131" t="s">
        <v>73</v>
      </c>
      <c r="E2131" t="s">
        <v>12710</v>
      </c>
      <c r="F2131">
        <v>1</v>
      </c>
    </row>
    <row r="2132" spans="1:6" x14ac:dyDescent="0.35">
      <c r="A2132" t="s">
        <v>14840</v>
      </c>
      <c r="B2132">
        <v>2009</v>
      </c>
      <c r="C2132" t="s">
        <v>54</v>
      </c>
      <c r="D2132" t="s">
        <v>73</v>
      </c>
      <c r="E2132" t="s">
        <v>12710</v>
      </c>
      <c r="F2132">
        <v>1</v>
      </c>
    </row>
    <row r="2133" spans="1:6" x14ac:dyDescent="0.35">
      <c r="A2133" t="s">
        <v>14841</v>
      </c>
      <c r="B2133">
        <v>2009</v>
      </c>
      <c r="C2133" t="s">
        <v>54</v>
      </c>
      <c r="D2133" t="s">
        <v>73</v>
      </c>
      <c r="E2133" t="s">
        <v>12710</v>
      </c>
      <c r="F2133">
        <v>1</v>
      </c>
    </row>
    <row r="2134" spans="1:6" x14ac:dyDescent="0.35">
      <c r="A2134" t="s">
        <v>14842</v>
      </c>
      <c r="B2134">
        <v>2009</v>
      </c>
      <c r="C2134" t="s">
        <v>56</v>
      </c>
      <c r="D2134" t="s">
        <v>73</v>
      </c>
      <c r="E2134" t="s">
        <v>12710</v>
      </c>
      <c r="F2134">
        <v>1</v>
      </c>
    </row>
    <row r="2135" spans="1:6" x14ac:dyDescent="0.35">
      <c r="A2135" t="s">
        <v>14843</v>
      </c>
      <c r="B2135">
        <v>2009</v>
      </c>
      <c r="C2135" t="s">
        <v>56</v>
      </c>
      <c r="D2135" t="s">
        <v>117</v>
      </c>
      <c r="E2135" t="s">
        <v>12710</v>
      </c>
      <c r="F2135">
        <v>1</v>
      </c>
    </row>
    <row r="2136" spans="1:6" x14ac:dyDescent="0.35">
      <c r="A2136" t="s">
        <v>14844</v>
      </c>
      <c r="B2136">
        <v>2009</v>
      </c>
      <c r="C2136" t="s">
        <v>56</v>
      </c>
      <c r="D2136" t="s">
        <v>73</v>
      </c>
      <c r="E2136" t="s">
        <v>12710</v>
      </c>
      <c r="F2136">
        <v>1</v>
      </c>
    </row>
    <row r="2137" spans="1:6" x14ac:dyDescent="0.35">
      <c r="A2137" t="s">
        <v>14845</v>
      </c>
      <c r="B2137">
        <v>2009</v>
      </c>
      <c r="C2137" t="s">
        <v>56</v>
      </c>
      <c r="D2137" t="s">
        <v>117</v>
      </c>
      <c r="E2137" t="s">
        <v>12710</v>
      </c>
      <c r="F2137">
        <v>1</v>
      </c>
    </row>
    <row r="2138" spans="1:6" x14ac:dyDescent="0.35">
      <c r="A2138" t="s">
        <v>14846</v>
      </c>
      <c r="B2138">
        <v>2010</v>
      </c>
      <c r="C2138" t="s">
        <v>56</v>
      </c>
      <c r="D2138" t="s">
        <v>117</v>
      </c>
      <c r="E2138" t="s">
        <v>12710</v>
      </c>
      <c r="F2138">
        <v>1</v>
      </c>
    </row>
    <row r="2139" spans="1:6" x14ac:dyDescent="0.35">
      <c r="A2139" t="s">
        <v>14847</v>
      </c>
      <c r="B2139">
        <v>2010</v>
      </c>
      <c r="C2139" t="s">
        <v>56</v>
      </c>
      <c r="D2139" t="s">
        <v>117</v>
      </c>
      <c r="E2139" t="s">
        <v>12710</v>
      </c>
      <c r="F2139">
        <v>1</v>
      </c>
    </row>
    <row r="2140" spans="1:6" x14ac:dyDescent="0.35">
      <c r="A2140" t="s">
        <v>14848</v>
      </c>
      <c r="B2140">
        <v>2010</v>
      </c>
      <c r="C2140" t="s">
        <v>56</v>
      </c>
      <c r="D2140" t="s">
        <v>441</v>
      </c>
      <c r="E2140" t="s">
        <v>12710</v>
      </c>
      <c r="F2140">
        <v>1</v>
      </c>
    </row>
    <row r="2141" spans="1:6" x14ac:dyDescent="0.35">
      <c r="A2141" t="s">
        <v>14849</v>
      </c>
      <c r="B2141">
        <v>2010</v>
      </c>
      <c r="C2141" t="s">
        <v>54</v>
      </c>
      <c r="D2141" t="s">
        <v>73</v>
      </c>
      <c r="E2141" t="s">
        <v>12710</v>
      </c>
      <c r="F2141">
        <v>1</v>
      </c>
    </row>
    <row r="2142" spans="1:6" x14ac:dyDescent="0.35">
      <c r="A2142" t="s">
        <v>14850</v>
      </c>
      <c r="B2142">
        <v>2010</v>
      </c>
      <c r="C2142" t="s">
        <v>54</v>
      </c>
      <c r="D2142" t="s">
        <v>73</v>
      </c>
      <c r="E2142" t="s">
        <v>12710</v>
      </c>
      <c r="F2142">
        <v>1</v>
      </c>
    </row>
    <row r="2143" spans="1:6" x14ac:dyDescent="0.35">
      <c r="A2143" t="s">
        <v>14851</v>
      </c>
      <c r="B2143">
        <v>2010</v>
      </c>
      <c r="C2143" t="s">
        <v>56</v>
      </c>
      <c r="D2143" t="s">
        <v>441</v>
      </c>
      <c r="E2143" t="s">
        <v>12710</v>
      </c>
      <c r="F2143">
        <v>1</v>
      </c>
    </row>
    <row r="2144" spans="1:6" x14ac:dyDescent="0.35">
      <c r="A2144" t="s">
        <v>14852</v>
      </c>
      <c r="B2144">
        <v>2010</v>
      </c>
      <c r="C2144" t="s">
        <v>56</v>
      </c>
      <c r="D2144" t="s">
        <v>441</v>
      </c>
      <c r="E2144" t="s">
        <v>12710</v>
      </c>
      <c r="F2144">
        <v>1</v>
      </c>
    </row>
    <row r="2145" spans="1:6" x14ac:dyDescent="0.35">
      <c r="A2145" t="s">
        <v>14853</v>
      </c>
      <c r="B2145">
        <v>2010</v>
      </c>
      <c r="C2145" t="s">
        <v>56</v>
      </c>
      <c r="D2145" t="s">
        <v>441</v>
      </c>
      <c r="E2145" t="s">
        <v>12710</v>
      </c>
      <c r="F2145">
        <v>1</v>
      </c>
    </row>
    <row r="2146" spans="1:6" x14ac:dyDescent="0.35">
      <c r="A2146" t="s">
        <v>14854</v>
      </c>
      <c r="B2146">
        <v>2010</v>
      </c>
      <c r="C2146" t="s">
        <v>56</v>
      </c>
      <c r="D2146" t="s">
        <v>441</v>
      </c>
      <c r="E2146" t="s">
        <v>12710</v>
      </c>
      <c r="F2146">
        <v>1</v>
      </c>
    </row>
    <row r="2147" spans="1:6" x14ac:dyDescent="0.35">
      <c r="A2147" t="s">
        <v>14855</v>
      </c>
      <c r="B2147">
        <v>2010</v>
      </c>
      <c r="C2147" t="s">
        <v>55</v>
      </c>
      <c r="D2147" t="s">
        <v>73</v>
      </c>
      <c r="E2147" t="s">
        <v>12710</v>
      </c>
      <c r="F2147">
        <v>1</v>
      </c>
    </row>
    <row r="2148" spans="1:6" x14ac:dyDescent="0.35">
      <c r="A2148" t="s">
        <v>14856</v>
      </c>
      <c r="B2148">
        <v>2010</v>
      </c>
      <c r="C2148" t="s">
        <v>56</v>
      </c>
      <c r="D2148" t="s">
        <v>441</v>
      </c>
      <c r="E2148" t="s">
        <v>12710</v>
      </c>
      <c r="F2148">
        <v>1</v>
      </c>
    </row>
    <row r="2149" spans="1:6" x14ac:dyDescent="0.35">
      <c r="A2149" t="s">
        <v>14857</v>
      </c>
      <c r="B2149">
        <v>2010</v>
      </c>
      <c r="C2149" t="s">
        <v>56</v>
      </c>
      <c r="D2149" t="s">
        <v>117</v>
      </c>
      <c r="E2149" t="s">
        <v>12710</v>
      </c>
      <c r="F2149">
        <v>1</v>
      </c>
    </row>
    <row r="2150" spans="1:6" x14ac:dyDescent="0.35">
      <c r="A2150" t="s">
        <v>14858</v>
      </c>
      <c r="B2150">
        <v>2010</v>
      </c>
      <c r="C2150" t="s">
        <v>56</v>
      </c>
      <c r="D2150" t="s">
        <v>441</v>
      </c>
      <c r="E2150" t="s">
        <v>12710</v>
      </c>
      <c r="F2150">
        <v>1</v>
      </c>
    </row>
    <row r="2151" spans="1:6" x14ac:dyDescent="0.35">
      <c r="A2151" t="s">
        <v>14859</v>
      </c>
      <c r="B2151">
        <v>2010</v>
      </c>
      <c r="C2151" t="s">
        <v>54</v>
      </c>
      <c r="D2151" t="s">
        <v>73</v>
      </c>
      <c r="E2151" t="s">
        <v>12710</v>
      </c>
      <c r="F2151">
        <v>1</v>
      </c>
    </row>
    <row r="2152" spans="1:6" x14ac:dyDescent="0.35">
      <c r="A2152" t="s">
        <v>14860</v>
      </c>
      <c r="B2152">
        <v>2010</v>
      </c>
      <c r="C2152" t="s">
        <v>54</v>
      </c>
      <c r="D2152" t="s">
        <v>73</v>
      </c>
      <c r="E2152" t="s">
        <v>12710</v>
      </c>
      <c r="F2152">
        <v>1</v>
      </c>
    </row>
    <row r="2153" spans="1:6" x14ac:dyDescent="0.35">
      <c r="A2153" t="s">
        <v>14861</v>
      </c>
      <c r="B2153">
        <v>2010</v>
      </c>
      <c r="C2153" t="s">
        <v>54</v>
      </c>
      <c r="D2153" t="s">
        <v>73</v>
      </c>
      <c r="E2153" t="s">
        <v>12710</v>
      </c>
      <c r="F2153">
        <v>1</v>
      </c>
    </row>
    <row r="2154" spans="1:6" x14ac:dyDescent="0.35">
      <c r="A2154" t="s">
        <v>14862</v>
      </c>
      <c r="B2154">
        <v>2010</v>
      </c>
      <c r="C2154" t="s">
        <v>54</v>
      </c>
      <c r="D2154" t="s">
        <v>73</v>
      </c>
      <c r="E2154" t="s">
        <v>12710</v>
      </c>
      <c r="F2154">
        <v>1</v>
      </c>
    </row>
    <row r="2155" spans="1:6" x14ac:dyDescent="0.35">
      <c r="A2155" t="s">
        <v>14863</v>
      </c>
      <c r="B2155">
        <v>2010</v>
      </c>
      <c r="C2155" t="s">
        <v>56</v>
      </c>
      <c r="D2155" t="s">
        <v>117</v>
      </c>
      <c r="E2155" t="s">
        <v>12710</v>
      </c>
      <c r="F2155">
        <v>1</v>
      </c>
    </row>
    <row r="2156" spans="1:6" x14ac:dyDescent="0.35">
      <c r="A2156" t="s">
        <v>14864</v>
      </c>
      <c r="B2156">
        <v>2010</v>
      </c>
      <c r="C2156" t="s">
        <v>54</v>
      </c>
      <c r="D2156" t="s">
        <v>117</v>
      </c>
      <c r="E2156" t="s">
        <v>12710</v>
      </c>
      <c r="F2156">
        <v>0</v>
      </c>
    </row>
    <row r="2157" spans="1:6" x14ac:dyDescent="0.35">
      <c r="A2157" t="s">
        <v>14865</v>
      </c>
      <c r="B2157">
        <v>2010</v>
      </c>
      <c r="C2157" t="s">
        <v>54</v>
      </c>
      <c r="D2157" t="s">
        <v>441</v>
      </c>
      <c r="E2157" t="s">
        <v>12710</v>
      </c>
      <c r="F2157">
        <v>1</v>
      </c>
    </row>
    <row r="2158" spans="1:6" x14ac:dyDescent="0.35">
      <c r="A2158" t="s">
        <v>14866</v>
      </c>
      <c r="B2158">
        <v>2010</v>
      </c>
      <c r="C2158" t="s">
        <v>56</v>
      </c>
      <c r="D2158" t="s">
        <v>441</v>
      </c>
      <c r="E2158" t="s">
        <v>12710</v>
      </c>
      <c r="F2158">
        <v>1</v>
      </c>
    </row>
    <row r="2159" spans="1:6" x14ac:dyDescent="0.35">
      <c r="A2159" t="s">
        <v>14867</v>
      </c>
      <c r="B2159">
        <v>2010</v>
      </c>
      <c r="C2159" t="s">
        <v>56</v>
      </c>
      <c r="D2159" t="s">
        <v>73</v>
      </c>
      <c r="E2159" t="s">
        <v>12710</v>
      </c>
      <c r="F2159">
        <v>1</v>
      </c>
    </row>
    <row r="2160" spans="1:6" x14ac:dyDescent="0.35">
      <c r="A2160" t="s">
        <v>14868</v>
      </c>
      <c r="B2160">
        <v>2011</v>
      </c>
      <c r="C2160" t="s">
        <v>54</v>
      </c>
      <c r="D2160" t="s">
        <v>73</v>
      </c>
      <c r="E2160" t="s">
        <v>12710</v>
      </c>
      <c r="F2160">
        <v>1</v>
      </c>
    </row>
    <row r="2161" spans="1:6" x14ac:dyDescent="0.35">
      <c r="A2161" t="s">
        <v>14869</v>
      </c>
      <c r="B2161">
        <v>2011</v>
      </c>
      <c r="C2161" t="s">
        <v>54</v>
      </c>
      <c r="D2161" t="s">
        <v>73</v>
      </c>
      <c r="E2161" t="s">
        <v>12710</v>
      </c>
      <c r="F2161">
        <v>1</v>
      </c>
    </row>
    <row r="2162" spans="1:6" x14ac:dyDescent="0.35">
      <c r="A2162" t="s">
        <v>14870</v>
      </c>
      <c r="B2162">
        <v>2011</v>
      </c>
      <c r="C2162" t="s">
        <v>54</v>
      </c>
      <c r="D2162" t="s">
        <v>73</v>
      </c>
      <c r="E2162" t="s">
        <v>12710</v>
      </c>
      <c r="F2162">
        <v>1</v>
      </c>
    </row>
    <row r="2163" spans="1:6" x14ac:dyDescent="0.35">
      <c r="A2163" t="s">
        <v>14871</v>
      </c>
      <c r="B2163">
        <v>2011</v>
      </c>
      <c r="C2163" t="s">
        <v>55</v>
      </c>
      <c r="D2163" t="s">
        <v>117</v>
      </c>
      <c r="E2163" t="s">
        <v>12710</v>
      </c>
      <c r="F2163">
        <v>0</v>
      </c>
    </row>
    <row r="2164" spans="1:6" x14ac:dyDescent="0.35">
      <c r="A2164" t="s">
        <v>14872</v>
      </c>
      <c r="B2164">
        <v>2011</v>
      </c>
      <c r="C2164" t="s">
        <v>56</v>
      </c>
      <c r="D2164" t="s">
        <v>117</v>
      </c>
      <c r="E2164" t="s">
        <v>12710</v>
      </c>
      <c r="F2164">
        <v>1</v>
      </c>
    </row>
    <row r="2165" spans="1:6" x14ac:dyDescent="0.35">
      <c r="A2165" t="s">
        <v>14873</v>
      </c>
      <c r="B2165">
        <v>2011</v>
      </c>
      <c r="C2165" t="s">
        <v>56</v>
      </c>
      <c r="D2165" t="s">
        <v>117</v>
      </c>
      <c r="E2165" t="s">
        <v>12710</v>
      </c>
      <c r="F2165">
        <v>1</v>
      </c>
    </row>
    <row r="2166" spans="1:6" x14ac:dyDescent="0.35">
      <c r="A2166" t="s">
        <v>14874</v>
      </c>
      <c r="B2166">
        <v>2011</v>
      </c>
      <c r="C2166" t="s">
        <v>56</v>
      </c>
      <c r="D2166" t="s">
        <v>73</v>
      </c>
      <c r="E2166" t="s">
        <v>12710</v>
      </c>
      <c r="F2166">
        <v>1</v>
      </c>
    </row>
    <row r="2167" spans="1:6" x14ac:dyDescent="0.35">
      <c r="A2167" t="s">
        <v>14875</v>
      </c>
      <c r="B2167">
        <v>2011</v>
      </c>
      <c r="C2167" t="s">
        <v>56</v>
      </c>
      <c r="D2167" t="s">
        <v>73</v>
      </c>
      <c r="E2167" t="s">
        <v>12710</v>
      </c>
      <c r="F2167">
        <v>1</v>
      </c>
    </row>
    <row r="2168" spans="1:6" x14ac:dyDescent="0.35">
      <c r="A2168" t="s">
        <v>14876</v>
      </c>
      <c r="B2168">
        <v>2011</v>
      </c>
      <c r="C2168" t="s">
        <v>56</v>
      </c>
      <c r="D2168" t="s">
        <v>441</v>
      </c>
      <c r="E2168" t="s">
        <v>12710</v>
      </c>
      <c r="F2168">
        <v>1</v>
      </c>
    </row>
    <row r="2169" spans="1:6" x14ac:dyDescent="0.35">
      <c r="A2169" t="s">
        <v>14877</v>
      </c>
      <c r="B2169">
        <v>2011</v>
      </c>
      <c r="C2169" t="s">
        <v>56</v>
      </c>
      <c r="D2169" t="s">
        <v>73</v>
      </c>
      <c r="E2169" t="s">
        <v>12710</v>
      </c>
      <c r="F2169">
        <v>1</v>
      </c>
    </row>
    <row r="2170" spans="1:6" x14ac:dyDescent="0.35">
      <c r="A2170" t="s">
        <v>14878</v>
      </c>
      <c r="B2170">
        <v>2011</v>
      </c>
      <c r="C2170" t="s">
        <v>56</v>
      </c>
      <c r="D2170" t="s">
        <v>73</v>
      </c>
      <c r="E2170" t="s">
        <v>12710</v>
      </c>
      <c r="F2170">
        <v>1</v>
      </c>
    </row>
    <row r="2171" spans="1:6" x14ac:dyDescent="0.35">
      <c r="A2171" t="s">
        <v>14879</v>
      </c>
      <c r="B2171">
        <v>2011</v>
      </c>
      <c r="C2171" t="s">
        <v>56</v>
      </c>
      <c r="D2171" t="s">
        <v>117</v>
      </c>
      <c r="E2171" t="s">
        <v>12710</v>
      </c>
      <c r="F2171">
        <v>1</v>
      </c>
    </row>
    <row r="2172" spans="1:6" x14ac:dyDescent="0.35">
      <c r="A2172" t="s">
        <v>14880</v>
      </c>
      <c r="B2172">
        <v>2011</v>
      </c>
      <c r="C2172" t="s">
        <v>56</v>
      </c>
      <c r="D2172" t="s">
        <v>117</v>
      </c>
      <c r="E2172" t="s">
        <v>12710</v>
      </c>
      <c r="F2172">
        <v>1</v>
      </c>
    </row>
    <row r="2173" spans="1:6" x14ac:dyDescent="0.35">
      <c r="A2173" t="s">
        <v>14881</v>
      </c>
      <c r="B2173">
        <v>2011</v>
      </c>
      <c r="C2173" t="s">
        <v>56</v>
      </c>
      <c r="D2173" t="s">
        <v>117</v>
      </c>
      <c r="E2173" t="s">
        <v>12710</v>
      </c>
      <c r="F2173">
        <v>1</v>
      </c>
    </row>
    <row r="2174" spans="1:6" x14ac:dyDescent="0.35">
      <c r="A2174" t="s">
        <v>14882</v>
      </c>
      <c r="B2174">
        <v>2011</v>
      </c>
      <c r="C2174" t="s">
        <v>54</v>
      </c>
      <c r="D2174" t="s">
        <v>73</v>
      </c>
      <c r="E2174" t="s">
        <v>12710</v>
      </c>
      <c r="F2174">
        <v>1</v>
      </c>
    </row>
    <row r="2175" spans="1:6" x14ac:dyDescent="0.35">
      <c r="A2175" t="s">
        <v>14883</v>
      </c>
      <c r="B2175">
        <v>2011</v>
      </c>
      <c r="C2175" t="s">
        <v>54</v>
      </c>
      <c r="D2175" t="s">
        <v>117</v>
      </c>
      <c r="E2175" t="s">
        <v>12710</v>
      </c>
      <c r="F2175">
        <v>0</v>
      </c>
    </row>
    <row r="2176" spans="1:6" x14ac:dyDescent="0.35">
      <c r="A2176" t="s">
        <v>14884</v>
      </c>
      <c r="B2176">
        <v>2011</v>
      </c>
      <c r="C2176" t="s">
        <v>54</v>
      </c>
      <c r="D2176" t="s">
        <v>73</v>
      </c>
      <c r="E2176" t="s">
        <v>12710</v>
      </c>
      <c r="F2176">
        <v>1</v>
      </c>
    </row>
    <row r="2177" spans="1:6" x14ac:dyDescent="0.35">
      <c r="A2177" t="s">
        <v>14885</v>
      </c>
      <c r="B2177">
        <v>2011</v>
      </c>
      <c r="C2177" t="s">
        <v>54</v>
      </c>
      <c r="D2177" t="s">
        <v>117</v>
      </c>
      <c r="E2177" t="s">
        <v>12710</v>
      </c>
      <c r="F2177">
        <v>0</v>
      </c>
    </row>
    <row r="2178" spans="1:6" x14ac:dyDescent="0.35">
      <c r="A2178" t="s">
        <v>14886</v>
      </c>
      <c r="B2178">
        <v>2011</v>
      </c>
      <c r="C2178" t="s">
        <v>56</v>
      </c>
      <c r="D2178" t="s">
        <v>73</v>
      </c>
      <c r="E2178" t="s">
        <v>12710</v>
      </c>
      <c r="F2178">
        <v>1</v>
      </c>
    </row>
    <row r="2179" spans="1:6" x14ac:dyDescent="0.35">
      <c r="A2179" t="s">
        <v>14887</v>
      </c>
      <c r="B2179">
        <v>2011</v>
      </c>
      <c r="C2179" t="s">
        <v>56</v>
      </c>
      <c r="D2179" t="s">
        <v>117</v>
      </c>
      <c r="E2179" t="s">
        <v>12710</v>
      </c>
      <c r="F2179">
        <v>1</v>
      </c>
    </row>
    <row r="2180" spans="1:6" x14ac:dyDescent="0.35">
      <c r="A2180" t="s">
        <v>14888</v>
      </c>
      <c r="B2180">
        <v>2011</v>
      </c>
      <c r="C2180" t="s">
        <v>56</v>
      </c>
      <c r="D2180" t="s">
        <v>441</v>
      </c>
      <c r="E2180" t="s">
        <v>12710</v>
      </c>
      <c r="F2180">
        <v>1</v>
      </c>
    </row>
    <row r="2181" spans="1:6" x14ac:dyDescent="0.35">
      <c r="A2181" t="s">
        <v>14889</v>
      </c>
      <c r="B2181">
        <v>2011</v>
      </c>
      <c r="C2181" t="s">
        <v>56</v>
      </c>
      <c r="D2181" t="s">
        <v>441</v>
      </c>
      <c r="E2181" t="s">
        <v>12710</v>
      </c>
      <c r="F2181">
        <v>1</v>
      </c>
    </row>
    <row r="2182" spans="1:6" x14ac:dyDescent="0.35">
      <c r="A2182" t="s">
        <v>14890</v>
      </c>
      <c r="B2182">
        <v>2011</v>
      </c>
      <c r="C2182" t="s">
        <v>56</v>
      </c>
      <c r="D2182" t="s">
        <v>441</v>
      </c>
      <c r="E2182" t="s">
        <v>12710</v>
      </c>
      <c r="F2182">
        <v>1</v>
      </c>
    </row>
    <row r="2183" spans="1:6" x14ac:dyDescent="0.35">
      <c r="A2183" t="s">
        <v>14891</v>
      </c>
      <c r="B2183">
        <v>2011</v>
      </c>
      <c r="C2183" t="s">
        <v>56</v>
      </c>
      <c r="D2183" t="s">
        <v>117</v>
      </c>
      <c r="E2183" t="s">
        <v>12710</v>
      </c>
      <c r="F2183">
        <v>1</v>
      </c>
    </row>
    <row r="2184" spans="1:6" x14ac:dyDescent="0.35">
      <c r="A2184" t="s">
        <v>14892</v>
      </c>
      <c r="B2184">
        <v>2011</v>
      </c>
      <c r="C2184" t="s">
        <v>56</v>
      </c>
      <c r="D2184" t="s">
        <v>117</v>
      </c>
      <c r="E2184" t="s">
        <v>12710</v>
      </c>
      <c r="F2184">
        <v>1</v>
      </c>
    </row>
    <row r="2185" spans="1:6" x14ac:dyDescent="0.35">
      <c r="A2185" t="s">
        <v>14893</v>
      </c>
      <c r="B2185">
        <v>2011</v>
      </c>
      <c r="C2185" t="s">
        <v>56</v>
      </c>
      <c r="D2185" t="s">
        <v>117</v>
      </c>
      <c r="E2185" t="s">
        <v>12710</v>
      </c>
      <c r="F2185">
        <v>1</v>
      </c>
    </row>
    <row r="2186" spans="1:6" x14ac:dyDescent="0.35">
      <c r="A2186" t="s">
        <v>14894</v>
      </c>
      <c r="B2186">
        <v>2011</v>
      </c>
      <c r="C2186" t="s">
        <v>56</v>
      </c>
      <c r="D2186" t="s">
        <v>441</v>
      </c>
      <c r="E2186" t="s">
        <v>12710</v>
      </c>
      <c r="F2186">
        <v>1</v>
      </c>
    </row>
    <row r="2187" spans="1:6" x14ac:dyDescent="0.35">
      <c r="A2187" t="s">
        <v>14895</v>
      </c>
      <c r="B2187">
        <v>2011</v>
      </c>
      <c r="C2187" t="s">
        <v>56</v>
      </c>
      <c r="D2187" t="s">
        <v>73</v>
      </c>
      <c r="E2187" t="s">
        <v>12710</v>
      </c>
      <c r="F2187">
        <v>1</v>
      </c>
    </row>
    <row r="2188" spans="1:6" x14ac:dyDescent="0.35">
      <c r="A2188" t="s">
        <v>14896</v>
      </c>
      <c r="B2188">
        <v>2011</v>
      </c>
      <c r="C2188" t="s">
        <v>56</v>
      </c>
      <c r="D2188" t="s">
        <v>117</v>
      </c>
      <c r="E2188" t="s">
        <v>12710</v>
      </c>
      <c r="F2188">
        <v>1</v>
      </c>
    </row>
    <row r="2189" spans="1:6" x14ac:dyDescent="0.35">
      <c r="A2189" t="s">
        <v>14897</v>
      </c>
      <c r="B2189">
        <v>2011</v>
      </c>
      <c r="C2189" t="s">
        <v>56</v>
      </c>
      <c r="D2189" t="s">
        <v>117</v>
      </c>
      <c r="E2189" t="s">
        <v>12710</v>
      </c>
      <c r="F2189">
        <v>1</v>
      </c>
    </row>
    <row r="2190" spans="1:6" x14ac:dyDescent="0.35">
      <c r="A2190" t="s">
        <v>14898</v>
      </c>
      <c r="B2190">
        <v>2011</v>
      </c>
      <c r="C2190" t="s">
        <v>56</v>
      </c>
      <c r="D2190" t="s">
        <v>117</v>
      </c>
      <c r="E2190" t="s">
        <v>12710</v>
      </c>
      <c r="F2190">
        <v>1</v>
      </c>
    </row>
    <row r="2191" spans="1:6" x14ac:dyDescent="0.35">
      <c r="A2191" t="s">
        <v>14899</v>
      </c>
      <c r="B2191">
        <v>2011</v>
      </c>
      <c r="C2191" t="s">
        <v>56</v>
      </c>
      <c r="D2191" t="s">
        <v>117</v>
      </c>
      <c r="E2191" t="s">
        <v>12710</v>
      </c>
      <c r="F2191">
        <v>1</v>
      </c>
    </row>
    <row r="2192" spans="1:6" x14ac:dyDescent="0.35">
      <c r="A2192" t="s">
        <v>14900</v>
      </c>
      <c r="B2192">
        <v>2011</v>
      </c>
      <c r="C2192" t="s">
        <v>56</v>
      </c>
      <c r="D2192" t="s">
        <v>117</v>
      </c>
      <c r="E2192" t="s">
        <v>12710</v>
      </c>
      <c r="F2192">
        <v>1</v>
      </c>
    </row>
    <row r="2193" spans="1:6" x14ac:dyDescent="0.35">
      <c r="A2193" t="s">
        <v>14901</v>
      </c>
      <c r="B2193">
        <v>2011</v>
      </c>
      <c r="C2193" t="s">
        <v>56</v>
      </c>
      <c r="D2193" t="s">
        <v>117</v>
      </c>
      <c r="E2193" t="s">
        <v>12710</v>
      </c>
      <c r="F2193">
        <v>1</v>
      </c>
    </row>
    <row r="2194" spans="1:6" x14ac:dyDescent="0.35">
      <c r="A2194" t="s">
        <v>14902</v>
      </c>
      <c r="B2194">
        <v>2011</v>
      </c>
      <c r="C2194" t="s">
        <v>56</v>
      </c>
      <c r="D2194" t="s">
        <v>117</v>
      </c>
      <c r="E2194" t="s">
        <v>12710</v>
      </c>
      <c r="F2194">
        <v>1</v>
      </c>
    </row>
    <row r="2195" spans="1:6" x14ac:dyDescent="0.35">
      <c r="A2195" t="s">
        <v>14903</v>
      </c>
      <c r="B2195">
        <v>2011</v>
      </c>
      <c r="C2195" t="s">
        <v>54</v>
      </c>
      <c r="D2195" t="s">
        <v>73</v>
      </c>
      <c r="E2195" t="s">
        <v>12710</v>
      </c>
      <c r="F2195">
        <v>1</v>
      </c>
    </row>
    <row r="2196" spans="1:6" x14ac:dyDescent="0.35">
      <c r="A2196" t="s">
        <v>14904</v>
      </c>
      <c r="B2196">
        <v>2011</v>
      </c>
      <c r="C2196" t="s">
        <v>54</v>
      </c>
      <c r="D2196" t="s">
        <v>73</v>
      </c>
      <c r="E2196" t="s">
        <v>12710</v>
      </c>
      <c r="F2196">
        <v>1</v>
      </c>
    </row>
    <row r="2197" spans="1:6" x14ac:dyDescent="0.35">
      <c r="A2197" t="s">
        <v>14905</v>
      </c>
      <c r="B2197">
        <v>2011</v>
      </c>
      <c r="C2197" t="s">
        <v>54</v>
      </c>
      <c r="D2197" t="s">
        <v>73</v>
      </c>
      <c r="E2197" t="s">
        <v>12710</v>
      </c>
      <c r="F2197">
        <v>1</v>
      </c>
    </row>
    <row r="2198" spans="1:6" x14ac:dyDescent="0.35">
      <c r="A2198" t="s">
        <v>14906</v>
      </c>
      <c r="B2198">
        <v>2011</v>
      </c>
      <c r="C2198" t="s">
        <v>54</v>
      </c>
      <c r="D2198" t="s">
        <v>73</v>
      </c>
      <c r="E2198" t="s">
        <v>12710</v>
      </c>
      <c r="F2198">
        <v>1</v>
      </c>
    </row>
    <row r="2199" spans="1:6" x14ac:dyDescent="0.35">
      <c r="A2199" t="s">
        <v>14907</v>
      </c>
      <c r="B2199">
        <v>2011</v>
      </c>
      <c r="C2199" t="s">
        <v>54</v>
      </c>
      <c r="D2199" t="s">
        <v>73</v>
      </c>
      <c r="E2199" t="s">
        <v>12710</v>
      </c>
      <c r="F2199">
        <v>1</v>
      </c>
    </row>
    <row r="2200" spans="1:6" x14ac:dyDescent="0.35">
      <c r="A2200" t="s">
        <v>14908</v>
      </c>
      <c r="B2200">
        <v>2011</v>
      </c>
      <c r="C2200" t="s">
        <v>54</v>
      </c>
      <c r="D2200" t="s">
        <v>73</v>
      </c>
      <c r="E2200" t="s">
        <v>12710</v>
      </c>
      <c r="F2200">
        <v>1</v>
      </c>
    </row>
    <row r="2201" spans="1:6" x14ac:dyDescent="0.35">
      <c r="A2201" t="s">
        <v>14909</v>
      </c>
      <c r="B2201">
        <v>2012</v>
      </c>
      <c r="C2201" t="s">
        <v>54</v>
      </c>
      <c r="D2201" t="s">
        <v>73</v>
      </c>
      <c r="E2201" t="s">
        <v>12710</v>
      </c>
      <c r="F2201">
        <v>1</v>
      </c>
    </row>
    <row r="2202" spans="1:6" x14ac:dyDescent="0.35">
      <c r="A2202" t="s">
        <v>14910</v>
      </c>
      <c r="B2202">
        <v>2012</v>
      </c>
      <c r="C2202" t="s">
        <v>55</v>
      </c>
      <c r="D2202" t="s">
        <v>73</v>
      </c>
      <c r="E2202" t="s">
        <v>12710</v>
      </c>
      <c r="F2202">
        <v>1</v>
      </c>
    </row>
    <row r="2203" spans="1:6" x14ac:dyDescent="0.35">
      <c r="A2203" t="s">
        <v>14911</v>
      </c>
      <c r="B2203">
        <v>2012</v>
      </c>
      <c r="C2203" t="s">
        <v>56</v>
      </c>
      <c r="D2203" t="s">
        <v>441</v>
      </c>
      <c r="E2203" t="s">
        <v>12710</v>
      </c>
      <c r="F2203">
        <v>1</v>
      </c>
    </row>
    <row r="2204" spans="1:6" x14ac:dyDescent="0.35">
      <c r="A2204" t="s">
        <v>14912</v>
      </c>
      <c r="B2204">
        <v>2012</v>
      </c>
      <c r="C2204" t="s">
        <v>54</v>
      </c>
      <c r="D2204" t="s">
        <v>73</v>
      </c>
      <c r="E2204" t="s">
        <v>12710</v>
      </c>
      <c r="F2204">
        <v>1</v>
      </c>
    </row>
    <row r="2205" spans="1:6" x14ac:dyDescent="0.35">
      <c r="A2205" t="s">
        <v>14913</v>
      </c>
      <c r="B2205">
        <v>2012</v>
      </c>
      <c r="C2205" t="s">
        <v>56</v>
      </c>
      <c r="D2205" t="s">
        <v>441</v>
      </c>
      <c r="E2205" t="s">
        <v>12710</v>
      </c>
      <c r="F2205">
        <v>1</v>
      </c>
    </row>
    <row r="2206" spans="1:6" x14ac:dyDescent="0.35">
      <c r="A2206" t="s">
        <v>14914</v>
      </c>
      <c r="B2206">
        <v>2012</v>
      </c>
      <c r="C2206" t="s">
        <v>56</v>
      </c>
      <c r="D2206" t="s">
        <v>441</v>
      </c>
      <c r="E2206" t="s">
        <v>12710</v>
      </c>
      <c r="F2206">
        <v>1</v>
      </c>
    </row>
    <row r="2207" spans="1:6" x14ac:dyDescent="0.35">
      <c r="A2207" t="s">
        <v>14915</v>
      </c>
      <c r="B2207">
        <v>2012</v>
      </c>
      <c r="C2207" t="s">
        <v>56</v>
      </c>
      <c r="D2207" t="s">
        <v>441</v>
      </c>
      <c r="E2207" t="s">
        <v>12710</v>
      </c>
      <c r="F2207">
        <v>1</v>
      </c>
    </row>
    <row r="2208" spans="1:6" x14ac:dyDescent="0.35">
      <c r="A2208" t="s">
        <v>14916</v>
      </c>
      <c r="B2208">
        <v>2012</v>
      </c>
      <c r="C2208" t="s">
        <v>56</v>
      </c>
      <c r="D2208" t="s">
        <v>441</v>
      </c>
      <c r="E2208" t="s">
        <v>12710</v>
      </c>
      <c r="F2208">
        <v>1</v>
      </c>
    </row>
    <row r="2209" spans="1:6" x14ac:dyDescent="0.35">
      <c r="A2209" t="s">
        <v>14917</v>
      </c>
      <c r="B2209">
        <v>2012</v>
      </c>
      <c r="C2209" t="s">
        <v>56</v>
      </c>
      <c r="D2209" t="s">
        <v>441</v>
      </c>
      <c r="E2209" t="s">
        <v>12710</v>
      </c>
      <c r="F2209">
        <v>1</v>
      </c>
    </row>
    <row r="2210" spans="1:6" x14ac:dyDescent="0.35">
      <c r="A2210" t="s">
        <v>14918</v>
      </c>
      <c r="B2210">
        <v>2012</v>
      </c>
      <c r="C2210" t="s">
        <v>56</v>
      </c>
      <c r="D2210" t="s">
        <v>73</v>
      </c>
      <c r="E2210" t="s">
        <v>12710</v>
      </c>
      <c r="F2210">
        <v>1</v>
      </c>
    </row>
    <row r="2211" spans="1:6" x14ac:dyDescent="0.35">
      <c r="A2211" t="s">
        <v>14919</v>
      </c>
      <c r="B2211">
        <v>2012</v>
      </c>
      <c r="C2211" t="s">
        <v>56</v>
      </c>
      <c r="D2211" t="s">
        <v>73</v>
      </c>
      <c r="E2211" t="s">
        <v>12710</v>
      </c>
      <c r="F2211">
        <v>1</v>
      </c>
    </row>
    <row r="2212" spans="1:6" x14ac:dyDescent="0.35">
      <c r="A2212" t="s">
        <v>14920</v>
      </c>
      <c r="B2212">
        <v>2012</v>
      </c>
      <c r="C2212" t="s">
        <v>56</v>
      </c>
      <c r="D2212" t="s">
        <v>117</v>
      </c>
      <c r="E2212" t="s">
        <v>12710</v>
      </c>
      <c r="F2212">
        <v>1</v>
      </c>
    </row>
    <row r="2213" spans="1:6" x14ac:dyDescent="0.35">
      <c r="A2213" t="s">
        <v>14921</v>
      </c>
      <c r="B2213">
        <v>2012</v>
      </c>
      <c r="C2213" t="s">
        <v>56</v>
      </c>
      <c r="D2213" t="s">
        <v>117</v>
      </c>
      <c r="E2213" t="s">
        <v>12710</v>
      </c>
      <c r="F2213">
        <v>1</v>
      </c>
    </row>
    <row r="2214" spans="1:6" x14ac:dyDescent="0.35">
      <c r="A2214" t="s">
        <v>14922</v>
      </c>
      <c r="B2214">
        <v>2012</v>
      </c>
      <c r="C2214" t="s">
        <v>56</v>
      </c>
      <c r="D2214" t="s">
        <v>117</v>
      </c>
      <c r="E2214" t="s">
        <v>12710</v>
      </c>
      <c r="F2214">
        <v>1</v>
      </c>
    </row>
    <row r="2215" spans="1:6" x14ac:dyDescent="0.35">
      <c r="A2215" t="s">
        <v>14923</v>
      </c>
      <c r="B2215">
        <v>2012</v>
      </c>
      <c r="C2215" t="s">
        <v>56</v>
      </c>
      <c r="D2215" t="s">
        <v>117</v>
      </c>
      <c r="E2215" t="s">
        <v>12710</v>
      </c>
      <c r="F2215">
        <v>1</v>
      </c>
    </row>
    <row r="2216" spans="1:6" x14ac:dyDescent="0.35">
      <c r="A2216" t="s">
        <v>14924</v>
      </c>
      <c r="B2216">
        <v>2012</v>
      </c>
      <c r="C2216" t="s">
        <v>56</v>
      </c>
      <c r="D2216" t="s">
        <v>117</v>
      </c>
      <c r="E2216" t="s">
        <v>12710</v>
      </c>
      <c r="F2216">
        <v>1</v>
      </c>
    </row>
    <row r="2217" spans="1:6" x14ac:dyDescent="0.35">
      <c r="A2217" t="s">
        <v>14925</v>
      </c>
      <c r="B2217">
        <v>2012</v>
      </c>
      <c r="C2217" t="s">
        <v>54</v>
      </c>
      <c r="D2217" t="s">
        <v>73</v>
      </c>
      <c r="E2217" t="s">
        <v>12710</v>
      </c>
      <c r="F2217">
        <v>1</v>
      </c>
    </row>
    <row r="2218" spans="1:6" x14ac:dyDescent="0.35">
      <c r="A2218" t="s">
        <v>14926</v>
      </c>
      <c r="B2218">
        <v>2013</v>
      </c>
      <c r="C2218" t="s">
        <v>55</v>
      </c>
      <c r="D2218" t="s">
        <v>73</v>
      </c>
      <c r="E2218" t="s">
        <v>12710</v>
      </c>
      <c r="F2218">
        <v>1</v>
      </c>
    </row>
    <row r="2219" spans="1:6" x14ac:dyDescent="0.35">
      <c r="A2219" t="s">
        <v>14927</v>
      </c>
      <c r="B2219">
        <v>2013</v>
      </c>
      <c r="C2219" t="s">
        <v>55</v>
      </c>
      <c r="D2219" t="s">
        <v>73</v>
      </c>
      <c r="E2219" t="s">
        <v>12710</v>
      </c>
      <c r="F2219">
        <v>1</v>
      </c>
    </row>
    <row r="2220" spans="1:6" x14ac:dyDescent="0.35">
      <c r="A2220" t="s">
        <v>14928</v>
      </c>
      <c r="B2220">
        <v>2013</v>
      </c>
      <c r="C2220" t="s">
        <v>54</v>
      </c>
      <c r="D2220" t="s">
        <v>73</v>
      </c>
      <c r="E2220" t="s">
        <v>12710</v>
      </c>
      <c r="F2220">
        <v>1</v>
      </c>
    </row>
    <row r="2221" spans="1:6" x14ac:dyDescent="0.35">
      <c r="A2221" t="s">
        <v>14929</v>
      </c>
      <c r="B2221">
        <v>2013</v>
      </c>
      <c r="C2221" t="s">
        <v>54</v>
      </c>
      <c r="D2221" t="s">
        <v>73</v>
      </c>
      <c r="E2221" t="s">
        <v>12710</v>
      </c>
      <c r="F2221">
        <v>1</v>
      </c>
    </row>
    <row r="2222" spans="1:6" x14ac:dyDescent="0.35">
      <c r="A2222" t="s">
        <v>14930</v>
      </c>
      <c r="B2222">
        <v>2013</v>
      </c>
      <c r="C2222" t="s">
        <v>56</v>
      </c>
      <c r="D2222" t="s">
        <v>441</v>
      </c>
      <c r="E2222" t="s">
        <v>12710</v>
      </c>
      <c r="F2222">
        <v>1</v>
      </c>
    </row>
    <row r="2223" spans="1:6" x14ac:dyDescent="0.35">
      <c r="A2223" t="s">
        <v>14931</v>
      </c>
      <c r="B2223">
        <v>2013</v>
      </c>
      <c r="C2223" t="s">
        <v>56</v>
      </c>
      <c r="D2223" t="s">
        <v>441</v>
      </c>
      <c r="E2223" t="s">
        <v>12710</v>
      </c>
      <c r="F2223">
        <v>1</v>
      </c>
    </row>
    <row r="2224" spans="1:6" x14ac:dyDescent="0.35">
      <c r="A2224" t="s">
        <v>14932</v>
      </c>
      <c r="B2224">
        <v>2013</v>
      </c>
      <c r="C2224" t="s">
        <v>56</v>
      </c>
      <c r="D2224" t="s">
        <v>441</v>
      </c>
      <c r="E2224" t="s">
        <v>12710</v>
      </c>
      <c r="F2224">
        <v>1</v>
      </c>
    </row>
    <row r="2225" spans="1:6" x14ac:dyDescent="0.35">
      <c r="A2225" t="s">
        <v>14933</v>
      </c>
      <c r="B2225">
        <v>2013</v>
      </c>
      <c r="C2225" t="s">
        <v>56</v>
      </c>
      <c r="D2225" t="s">
        <v>73</v>
      </c>
      <c r="E2225" t="s">
        <v>12710</v>
      </c>
      <c r="F2225">
        <v>1</v>
      </c>
    </row>
    <row r="2226" spans="1:6" x14ac:dyDescent="0.35">
      <c r="A2226" t="s">
        <v>14934</v>
      </c>
      <c r="B2226">
        <v>2013</v>
      </c>
      <c r="C2226" t="s">
        <v>56</v>
      </c>
      <c r="D2226" t="s">
        <v>73</v>
      </c>
      <c r="E2226" t="s">
        <v>12710</v>
      </c>
      <c r="F2226">
        <v>1</v>
      </c>
    </row>
    <row r="2227" spans="1:6" x14ac:dyDescent="0.35">
      <c r="A2227" t="s">
        <v>14935</v>
      </c>
      <c r="B2227">
        <v>2013</v>
      </c>
      <c r="C2227" t="s">
        <v>56</v>
      </c>
      <c r="D2227" t="s">
        <v>73</v>
      </c>
      <c r="E2227" t="s">
        <v>12710</v>
      </c>
      <c r="F2227">
        <v>1</v>
      </c>
    </row>
    <row r="2228" spans="1:6" x14ac:dyDescent="0.35">
      <c r="A2228" t="s">
        <v>14936</v>
      </c>
      <c r="B2228">
        <v>2013</v>
      </c>
      <c r="C2228" t="s">
        <v>56</v>
      </c>
      <c r="D2228" t="s">
        <v>73</v>
      </c>
      <c r="E2228" t="s">
        <v>12710</v>
      </c>
      <c r="F2228">
        <v>1</v>
      </c>
    </row>
    <row r="2229" spans="1:6" x14ac:dyDescent="0.35">
      <c r="A2229" t="s">
        <v>14937</v>
      </c>
      <c r="B2229">
        <v>2013</v>
      </c>
      <c r="C2229" t="s">
        <v>54</v>
      </c>
      <c r="D2229" t="s">
        <v>73</v>
      </c>
      <c r="E2229" t="s">
        <v>12710</v>
      </c>
      <c r="F2229">
        <v>1</v>
      </c>
    </row>
    <row r="2230" spans="1:6" x14ac:dyDescent="0.35">
      <c r="A2230" t="s">
        <v>14938</v>
      </c>
      <c r="B2230">
        <v>2013</v>
      </c>
      <c r="C2230" t="s">
        <v>56</v>
      </c>
      <c r="D2230" t="s">
        <v>441</v>
      </c>
      <c r="E2230" t="s">
        <v>12710</v>
      </c>
      <c r="F2230">
        <v>1</v>
      </c>
    </row>
    <row r="2231" spans="1:6" x14ac:dyDescent="0.35">
      <c r="A2231" t="s">
        <v>14939</v>
      </c>
      <c r="B2231">
        <v>2013</v>
      </c>
      <c r="C2231" t="s">
        <v>55</v>
      </c>
      <c r="D2231" t="s">
        <v>73</v>
      </c>
      <c r="E2231" t="s">
        <v>12710</v>
      </c>
      <c r="F2231">
        <v>1</v>
      </c>
    </row>
    <row r="2232" spans="1:6" x14ac:dyDescent="0.35">
      <c r="A2232" t="s">
        <v>14940</v>
      </c>
      <c r="B2232">
        <v>2013</v>
      </c>
      <c r="C2232" t="s">
        <v>55</v>
      </c>
      <c r="D2232" t="s">
        <v>441</v>
      </c>
      <c r="E2232" t="s">
        <v>12710</v>
      </c>
      <c r="F2232">
        <v>1</v>
      </c>
    </row>
    <row r="2233" spans="1:6" x14ac:dyDescent="0.35">
      <c r="A2233" t="s">
        <v>14941</v>
      </c>
      <c r="B2233">
        <v>2014</v>
      </c>
      <c r="C2233" t="s">
        <v>54</v>
      </c>
      <c r="D2233" t="s">
        <v>73</v>
      </c>
      <c r="E2233" t="s">
        <v>12710</v>
      </c>
      <c r="F2233">
        <v>1</v>
      </c>
    </row>
    <row r="2234" spans="1:6" x14ac:dyDescent="0.35">
      <c r="A2234" t="s">
        <v>14942</v>
      </c>
      <c r="B2234">
        <v>2014</v>
      </c>
      <c r="C2234" t="s">
        <v>54</v>
      </c>
      <c r="D2234" t="s">
        <v>73</v>
      </c>
      <c r="E2234" t="s">
        <v>12710</v>
      </c>
      <c r="F2234">
        <v>1</v>
      </c>
    </row>
    <row r="2235" spans="1:6" x14ac:dyDescent="0.35">
      <c r="A2235" t="s">
        <v>14943</v>
      </c>
      <c r="B2235">
        <v>2014</v>
      </c>
      <c r="C2235" t="s">
        <v>56</v>
      </c>
      <c r="D2235" t="s">
        <v>73</v>
      </c>
      <c r="E2235" t="s">
        <v>12710</v>
      </c>
      <c r="F2235">
        <v>1</v>
      </c>
    </row>
    <row r="2236" spans="1:6" x14ac:dyDescent="0.35">
      <c r="A2236" t="s">
        <v>14944</v>
      </c>
      <c r="B2236">
        <v>2014</v>
      </c>
      <c r="C2236" t="s">
        <v>56</v>
      </c>
      <c r="D2236" t="s">
        <v>441</v>
      </c>
      <c r="E2236" t="s">
        <v>12710</v>
      </c>
      <c r="F2236">
        <v>1</v>
      </c>
    </row>
    <row r="2237" spans="1:6" x14ac:dyDescent="0.35">
      <c r="A2237" t="s">
        <v>14945</v>
      </c>
      <c r="B2237">
        <v>2014</v>
      </c>
      <c r="C2237" t="s">
        <v>56</v>
      </c>
      <c r="D2237" t="s">
        <v>73</v>
      </c>
      <c r="E2237" t="s">
        <v>12710</v>
      </c>
      <c r="F2237">
        <v>1</v>
      </c>
    </row>
    <row r="2238" spans="1:6" x14ac:dyDescent="0.35">
      <c r="A2238" t="s">
        <v>14946</v>
      </c>
      <c r="B2238">
        <v>2014</v>
      </c>
      <c r="C2238" t="s">
        <v>56</v>
      </c>
      <c r="D2238" t="s">
        <v>73</v>
      </c>
      <c r="E2238" t="s">
        <v>12710</v>
      </c>
      <c r="F2238">
        <v>1</v>
      </c>
    </row>
    <row r="2239" spans="1:6" x14ac:dyDescent="0.35">
      <c r="A2239" t="s">
        <v>14947</v>
      </c>
      <c r="B2239">
        <v>2014</v>
      </c>
      <c r="C2239" t="s">
        <v>56</v>
      </c>
      <c r="D2239" t="s">
        <v>73</v>
      </c>
      <c r="E2239" t="s">
        <v>12710</v>
      </c>
      <c r="F2239">
        <v>1</v>
      </c>
    </row>
    <row r="2240" spans="1:6" x14ac:dyDescent="0.35">
      <c r="A2240" t="s">
        <v>14948</v>
      </c>
      <c r="B2240">
        <v>2014</v>
      </c>
      <c r="C2240" t="s">
        <v>56</v>
      </c>
      <c r="D2240" t="s">
        <v>73</v>
      </c>
      <c r="E2240" t="s">
        <v>12710</v>
      </c>
      <c r="F2240">
        <v>1</v>
      </c>
    </row>
    <row r="2241" spans="1:6" x14ac:dyDescent="0.35">
      <c r="A2241" t="s">
        <v>14949</v>
      </c>
      <c r="B2241">
        <v>2014</v>
      </c>
      <c r="C2241" t="s">
        <v>56</v>
      </c>
      <c r="D2241" t="s">
        <v>441</v>
      </c>
      <c r="E2241" t="s">
        <v>12710</v>
      </c>
      <c r="F2241">
        <v>1</v>
      </c>
    </row>
    <row r="2242" spans="1:6" x14ac:dyDescent="0.35">
      <c r="A2242" t="s">
        <v>14950</v>
      </c>
      <c r="B2242">
        <v>2014</v>
      </c>
      <c r="C2242" t="s">
        <v>56</v>
      </c>
      <c r="D2242" t="s">
        <v>73</v>
      </c>
      <c r="E2242" t="s">
        <v>12710</v>
      </c>
      <c r="F2242">
        <v>1</v>
      </c>
    </row>
    <row r="2243" spans="1:6" x14ac:dyDescent="0.35">
      <c r="A2243" t="s">
        <v>14951</v>
      </c>
      <c r="B2243">
        <v>2014</v>
      </c>
      <c r="C2243" t="s">
        <v>56</v>
      </c>
      <c r="D2243" t="s">
        <v>117</v>
      </c>
      <c r="E2243" t="s">
        <v>12710</v>
      </c>
      <c r="F2243">
        <v>1</v>
      </c>
    </row>
    <row r="2244" spans="1:6" x14ac:dyDescent="0.35">
      <c r="A2244" t="s">
        <v>14952</v>
      </c>
      <c r="B2244">
        <v>2014</v>
      </c>
      <c r="C2244" t="s">
        <v>56</v>
      </c>
      <c r="D2244" t="s">
        <v>117</v>
      </c>
      <c r="E2244" t="s">
        <v>12710</v>
      </c>
      <c r="F2244">
        <v>1</v>
      </c>
    </row>
    <row r="2245" spans="1:6" x14ac:dyDescent="0.35">
      <c r="A2245" t="s">
        <v>14953</v>
      </c>
      <c r="B2245">
        <v>2014</v>
      </c>
      <c r="C2245" t="s">
        <v>54</v>
      </c>
      <c r="D2245" t="s">
        <v>73</v>
      </c>
      <c r="E2245" t="s">
        <v>12710</v>
      </c>
      <c r="F2245">
        <v>1</v>
      </c>
    </row>
    <row r="2246" spans="1:6" x14ac:dyDescent="0.35">
      <c r="A2246" t="s">
        <v>14954</v>
      </c>
      <c r="B2246">
        <v>2014</v>
      </c>
      <c r="C2246" t="s">
        <v>55</v>
      </c>
      <c r="D2246" t="s">
        <v>441</v>
      </c>
      <c r="E2246" t="s">
        <v>12710</v>
      </c>
      <c r="F2246">
        <v>1</v>
      </c>
    </row>
    <row r="2247" spans="1:6" x14ac:dyDescent="0.35">
      <c r="A2247" t="s">
        <v>14955</v>
      </c>
      <c r="B2247">
        <v>2014</v>
      </c>
      <c r="C2247" t="s">
        <v>54</v>
      </c>
      <c r="D2247" t="s">
        <v>73</v>
      </c>
      <c r="E2247" t="s">
        <v>12710</v>
      </c>
      <c r="F2247">
        <v>1</v>
      </c>
    </row>
    <row r="2248" spans="1:6" x14ac:dyDescent="0.35">
      <c r="A2248" t="s">
        <v>14956</v>
      </c>
      <c r="B2248">
        <v>2014</v>
      </c>
      <c r="C2248" t="s">
        <v>54</v>
      </c>
      <c r="D2248" t="s">
        <v>73</v>
      </c>
      <c r="E2248" t="s">
        <v>12710</v>
      </c>
      <c r="F2248">
        <v>1</v>
      </c>
    </row>
    <row r="2249" spans="1:6" x14ac:dyDescent="0.35">
      <c r="A2249" t="s">
        <v>14957</v>
      </c>
      <c r="B2249">
        <v>2014</v>
      </c>
      <c r="C2249" t="s">
        <v>56</v>
      </c>
      <c r="D2249" t="s">
        <v>73</v>
      </c>
      <c r="E2249" t="s">
        <v>12710</v>
      </c>
      <c r="F2249">
        <v>1</v>
      </c>
    </row>
    <row r="2250" spans="1:6" x14ac:dyDescent="0.35">
      <c r="A2250" t="s">
        <v>14958</v>
      </c>
      <c r="B2250">
        <v>2014</v>
      </c>
      <c r="C2250" t="s">
        <v>54</v>
      </c>
      <c r="D2250" t="s">
        <v>73</v>
      </c>
      <c r="E2250" t="s">
        <v>12710</v>
      </c>
      <c r="F2250">
        <v>1</v>
      </c>
    </row>
    <row r="2251" spans="1:6" x14ac:dyDescent="0.35">
      <c r="A2251" t="s">
        <v>14959</v>
      </c>
      <c r="B2251">
        <v>2014</v>
      </c>
      <c r="C2251" t="s">
        <v>54</v>
      </c>
      <c r="D2251" t="s">
        <v>73</v>
      </c>
      <c r="E2251" t="s">
        <v>12710</v>
      </c>
      <c r="F2251">
        <v>1</v>
      </c>
    </row>
    <row r="2252" spans="1:6" x14ac:dyDescent="0.35">
      <c r="A2252" t="s">
        <v>14960</v>
      </c>
      <c r="B2252">
        <v>2015</v>
      </c>
      <c r="C2252" t="s">
        <v>54</v>
      </c>
      <c r="D2252" t="s">
        <v>73</v>
      </c>
      <c r="E2252" t="s">
        <v>12710</v>
      </c>
      <c r="F2252">
        <v>1</v>
      </c>
    </row>
    <row r="2253" spans="1:6" x14ac:dyDescent="0.35">
      <c r="A2253" t="s">
        <v>14961</v>
      </c>
      <c r="B2253">
        <v>2015</v>
      </c>
      <c r="C2253" t="s">
        <v>56</v>
      </c>
      <c r="D2253" t="s">
        <v>117</v>
      </c>
      <c r="E2253" t="s">
        <v>12710</v>
      </c>
      <c r="F2253">
        <v>1</v>
      </c>
    </row>
    <row r="2254" spans="1:6" x14ac:dyDescent="0.35">
      <c r="A2254" t="s">
        <v>14962</v>
      </c>
      <c r="B2254">
        <v>2015</v>
      </c>
      <c r="C2254" t="s">
        <v>56</v>
      </c>
      <c r="D2254" t="s">
        <v>441</v>
      </c>
      <c r="E2254" t="s">
        <v>12710</v>
      </c>
      <c r="F2254">
        <v>1</v>
      </c>
    </row>
    <row r="2255" spans="1:6" x14ac:dyDescent="0.35">
      <c r="A2255" t="s">
        <v>14963</v>
      </c>
      <c r="B2255">
        <v>2015</v>
      </c>
      <c r="C2255" t="s">
        <v>56</v>
      </c>
      <c r="D2255" t="s">
        <v>73</v>
      </c>
      <c r="E2255" t="s">
        <v>12710</v>
      </c>
      <c r="F2255">
        <v>1</v>
      </c>
    </row>
    <row r="2256" spans="1:6" x14ac:dyDescent="0.35">
      <c r="A2256" t="s">
        <v>14964</v>
      </c>
      <c r="B2256">
        <v>2015</v>
      </c>
      <c r="C2256" t="s">
        <v>56</v>
      </c>
      <c r="D2256" t="s">
        <v>441</v>
      </c>
      <c r="E2256" t="s">
        <v>12710</v>
      </c>
      <c r="F2256">
        <v>1</v>
      </c>
    </row>
    <row r="2257" spans="1:6" x14ac:dyDescent="0.35">
      <c r="A2257" t="s">
        <v>14965</v>
      </c>
      <c r="B2257">
        <v>2015</v>
      </c>
      <c r="C2257" t="s">
        <v>56</v>
      </c>
      <c r="D2257" t="s">
        <v>441</v>
      </c>
      <c r="E2257" t="s">
        <v>12710</v>
      </c>
      <c r="F2257">
        <v>1</v>
      </c>
    </row>
    <row r="2258" spans="1:6" x14ac:dyDescent="0.35">
      <c r="A2258" t="s">
        <v>14966</v>
      </c>
      <c r="B2258">
        <v>2015</v>
      </c>
      <c r="C2258" t="s">
        <v>56</v>
      </c>
      <c r="D2258" t="s">
        <v>441</v>
      </c>
      <c r="E2258" t="s">
        <v>12710</v>
      </c>
      <c r="F2258">
        <v>1</v>
      </c>
    </row>
    <row r="2259" spans="1:6" x14ac:dyDescent="0.35">
      <c r="A2259" t="s">
        <v>14967</v>
      </c>
      <c r="B2259">
        <v>2015</v>
      </c>
      <c r="C2259" t="s">
        <v>56</v>
      </c>
      <c r="D2259" t="s">
        <v>441</v>
      </c>
      <c r="E2259" t="s">
        <v>12710</v>
      </c>
      <c r="F2259">
        <v>1</v>
      </c>
    </row>
    <row r="2260" spans="1:6" x14ac:dyDescent="0.35">
      <c r="A2260" t="s">
        <v>14968</v>
      </c>
      <c r="B2260">
        <v>2016</v>
      </c>
      <c r="C2260" t="s">
        <v>54</v>
      </c>
      <c r="D2260" t="s">
        <v>73</v>
      </c>
      <c r="E2260" t="s">
        <v>12710</v>
      </c>
      <c r="F2260">
        <v>1</v>
      </c>
    </row>
    <row r="2261" spans="1:6" x14ac:dyDescent="0.35">
      <c r="A2261" t="s">
        <v>14969</v>
      </c>
      <c r="B2261">
        <v>2016</v>
      </c>
      <c r="C2261" t="s">
        <v>56</v>
      </c>
      <c r="D2261" t="s">
        <v>73</v>
      </c>
      <c r="E2261" t="s">
        <v>12710</v>
      </c>
      <c r="F2261">
        <v>1</v>
      </c>
    </row>
    <row r="2262" spans="1:6" x14ac:dyDescent="0.35">
      <c r="A2262" t="s">
        <v>14970</v>
      </c>
      <c r="B2262">
        <v>2016</v>
      </c>
      <c r="C2262" t="s">
        <v>56</v>
      </c>
      <c r="D2262" t="s">
        <v>117</v>
      </c>
      <c r="E2262" t="s">
        <v>12710</v>
      </c>
      <c r="F2262">
        <v>1</v>
      </c>
    </row>
    <row r="2263" spans="1:6" x14ac:dyDescent="0.35">
      <c r="A2263" t="s">
        <v>14971</v>
      </c>
      <c r="B2263">
        <v>2016</v>
      </c>
      <c r="C2263" t="s">
        <v>56</v>
      </c>
      <c r="D2263" t="s">
        <v>73</v>
      </c>
      <c r="E2263" t="s">
        <v>12710</v>
      </c>
      <c r="F2263">
        <v>1</v>
      </c>
    </row>
    <row r="2264" spans="1:6" x14ac:dyDescent="0.35">
      <c r="A2264" t="s">
        <v>14972</v>
      </c>
      <c r="B2264">
        <v>2016</v>
      </c>
      <c r="C2264" t="s">
        <v>56</v>
      </c>
      <c r="D2264" t="s">
        <v>441</v>
      </c>
      <c r="E2264" t="s">
        <v>12710</v>
      </c>
      <c r="F2264">
        <v>1</v>
      </c>
    </row>
    <row r="2265" spans="1:6" x14ac:dyDescent="0.35">
      <c r="A2265" t="s">
        <v>14973</v>
      </c>
      <c r="B2265">
        <v>2017</v>
      </c>
      <c r="C2265" t="s">
        <v>54</v>
      </c>
      <c r="D2265" t="s">
        <v>73</v>
      </c>
      <c r="E2265" t="s">
        <v>12710</v>
      </c>
      <c r="F2265">
        <v>1</v>
      </c>
    </row>
    <row r="2266" spans="1:6" x14ac:dyDescent="0.35">
      <c r="A2266" t="s">
        <v>14974</v>
      </c>
      <c r="B2266">
        <v>2017</v>
      </c>
      <c r="C2266" t="s">
        <v>54</v>
      </c>
      <c r="D2266" t="s">
        <v>117</v>
      </c>
      <c r="E2266" t="s">
        <v>12710</v>
      </c>
      <c r="F2266">
        <v>0</v>
      </c>
    </row>
    <row r="2267" spans="1:6" x14ac:dyDescent="0.35">
      <c r="A2267" t="s">
        <v>14975</v>
      </c>
      <c r="B2267">
        <v>2017</v>
      </c>
      <c r="C2267" t="s">
        <v>56</v>
      </c>
      <c r="D2267" t="s">
        <v>73</v>
      </c>
      <c r="E2267" t="s">
        <v>12710</v>
      </c>
      <c r="F2267">
        <v>1</v>
      </c>
    </row>
    <row r="2268" spans="1:6" x14ac:dyDescent="0.35">
      <c r="A2268" t="s">
        <v>14976</v>
      </c>
      <c r="B2268">
        <v>2017</v>
      </c>
      <c r="C2268" t="s">
        <v>54</v>
      </c>
      <c r="D2268" t="s">
        <v>73</v>
      </c>
      <c r="E2268" t="s">
        <v>12710</v>
      </c>
      <c r="F2268">
        <v>1</v>
      </c>
    </row>
    <row r="2269" spans="1:6" x14ac:dyDescent="0.35">
      <c r="A2269" t="s">
        <v>14977</v>
      </c>
      <c r="B2269">
        <v>2017</v>
      </c>
      <c r="C2269" t="s">
        <v>54</v>
      </c>
      <c r="D2269" t="s">
        <v>73</v>
      </c>
      <c r="E2269" t="s">
        <v>12710</v>
      </c>
      <c r="F2269">
        <v>1</v>
      </c>
    </row>
    <row r="2270" spans="1:6" x14ac:dyDescent="0.35">
      <c r="A2270" t="s">
        <v>14978</v>
      </c>
      <c r="B2270">
        <v>2017</v>
      </c>
      <c r="C2270" t="s">
        <v>56</v>
      </c>
      <c r="D2270" t="s">
        <v>441</v>
      </c>
      <c r="E2270" t="s">
        <v>12710</v>
      </c>
      <c r="F2270">
        <v>1</v>
      </c>
    </row>
    <row r="2271" spans="1:6" x14ac:dyDescent="0.35">
      <c r="A2271" t="s">
        <v>14979</v>
      </c>
      <c r="B2271">
        <v>2018</v>
      </c>
      <c r="C2271" t="s">
        <v>54</v>
      </c>
      <c r="D2271" t="s">
        <v>441</v>
      </c>
      <c r="E2271" t="s">
        <v>12710</v>
      </c>
      <c r="F2271">
        <v>1</v>
      </c>
    </row>
    <row r="2272" spans="1:6" x14ac:dyDescent="0.35">
      <c r="A2272" t="s">
        <v>14980</v>
      </c>
      <c r="B2272">
        <v>2018</v>
      </c>
      <c r="C2272" t="s">
        <v>54</v>
      </c>
      <c r="D2272" t="s">
        <v>73</v>
      </c>
      <c r="E2272" t="s">
        <v>12710</v>
      </c>
      <c r="F2272">
        <v>1</v>
      </c>
    </row>
    <row r="2273" spans="1:6" x14ac:dyDescent="0.35">
      <c r="A2273" t="s">
        <v>14981</v>
      </c>
      <c r="B2273">
        <v>2018</v>
      </c>
      <c r="C2273" t="s">
        <v>56</v>
      </c>
      <c r="D2273" t="s">
        <v>441</v>
      </c>
      <c r="E2273" t="s">
        <v>12710</v>
      </c>
      <c r="F2273">
        <v>1</v>
      </c>
    </row>
    <row r="2274" spans="1:6" x14ac:dyDescent="0.35">
      <c r="A2274" t="s">
        <v>14982</v>
      </c>
      <c r="B2274">
        <v>2019</v>
      </c>
      <c r="C2274" t="s">
        <v>55</v>
      </c>
      <c r="D2274" t="s">
        <v>73</v>
      </c>
      <c r="E2274" t="s">
        <v>12710</v>
      </c>
      <c r="F2274">
        <v>1</v>
      </c>
    </row>
    <row r="2275" spans="1:6" x14ac:dyDescent="0.35">
      <c r="A2275" t="s">
        <v>14983</v>
      </c>
      <c r="B2275">
        <v>2019</v>
      </c>
      <c r="C2275" t="s">
        <v>54</v>
      </c>
      <c r="D2275" t="s">
        <v>73</v>
      </c>
      <c r="E2275" t="s">
        <v>12710</v>
      </c>
      <c r="F2275">
        <v>1</v>
      </c>
    </row>
    <row r="2276" spans="1:6" x14ac:dyDescent="0.35">
      <c r="A2276" t="s">
        <v>14984</v>
      </c>
      <c r="B2276">
        <v>2019</v>
      </c>
      <c r="C2276" t="s">
        <v>54</v>
      </c>
      <c r="D2276" t="s">
        <v>73</v>
      </c>
      <c r="E2276" t="s">
        <v>12710</v>
      </c>
      <c r="F2276">
        <v>1</v>
      </c>
    </row>
    <row r="2277" spans="1:6" x14ac:dyDescent="0.35">
      <c r="A2277" t="s">
        <v>14985</v>
      </c>
      <c r="B2277">
        <v>2019</v>
      </c>
      <c r="C2277" t="s">
        <v>55</v>
      </c>
      <c r="D2277" t="s">
        <v>73</v>
      </c>
      <c r="E2277" t="s">
        <v>12710</v>
      </c>
      <c r="F2277">
        <v>1</v>
      </c>
    </row>
    <row r="2278" spans="1:6" x14ac:dyDescent="0.35">
      <c r="A2278" t="s">
        <v>14986</v>
      </c>
      <c r="B2278">
        <v>2019</v>
      </c>
      <c r="C2278" t="s">
        <v>55</v>
      </c>
      <c r="D2278" t="s">
        <v>441</v>
      </c>
      <c r="E2278" t="s">
        <v>12710</v>
      </c>
      <c r="F2278">
        <v>1</v>
      </c>
    </row>
    <row r="2279" spans="1:6" x14ac:dyDescent="0.35">
      <c r="A2279" t="s">
        <v>14987</v>
      </c>
      <c r="B2279">
        <v>2020</v>
      </c>
      <c r="C2279" t="s">
        <v>55</v>
      </c>
      <c r="D2279" t="s">
        <v>73</v>
      </c>
      <c r="E2279" t="s">
        <v>12710</v>
      </c>
      <c r="F2279">
        <v>1</v>
      </c>
    </row>
    <row r="2280" spans="1:6" x14ac:dyDescent="0.35">
      <c r="A2280" t="s">
        <v>14988</v>
      </c>
      <c r="B2280">
        <v>2020</v>
      </c>
      <c r="C2280" t="s">
        <v>55</v>
      </c>
      <c r="D2280" t="s">
        <v>441</v>
      </c>
      <c r="E2280" t="s">
        <v>12710</v>
      </c>
      <c r="F2280">
        <v>1</v>
      </c>
    </row>
    <row r="2281" spans="1:6" x14ac:dyDescent="0.35">
      <c r="A2281" t="s">
        <v>14989</v>
      </c>
      <c r="B2281">
        <v>2022</v>
      </c>
      <c r="C2281" t="s">
        <v>56</v>
      </c>
      <c r="D2281" t="s">
        <v>441</v>
      </c>
      <c r="E2281" t="s">
        <v>12710</v>
      </c>
      <c r="F2281">
        <v>1</v>
      </c>
    </row>
    <row r="2282" spans="1:6" x14ac:dyDescent="0.35">
      <c r="A2282" t="s">
        <v>14990</v>
      </c>
      <c r="B2282">
        <v>2022</v>
      </c>
      <c r="C2282" t="s">
        <v>56</v>
      </c>
      <c r="D2282" t="s">
        <v>441</v>
      </c>
      <c r="E2282" t="s">
        <v>12710</v>
      </c>
      <c r="F2282">
        <v>1</v>
      </c>
    </row>
    <row r="2283" spans="1:6" x14ac:dyDescent="0.35">
      <c r="A2283" t="s">
        <v>14991</v>
      </c>
      <c r="B2283">
        <v>2022</v>
      </c>
      <c r="C2283" t="s">
        <v>56</v>
      </c>
      <c r="D2283" t="s">
        <v>441</v>
      </c>
      <c r="E2283" t="s">
        <v>12710</v>
      </c>
      <c r="F2283">
        <v>1</v>
      </c>
    </row>
    <row r="2284" spans="1:6" x14ac:dyDescent="0.35">
      <c r="A2284" t="s">
        <v>14992</v>
      </c>
      <c r="B2284">
        <v>2023</v>
      </c>
      <c r="C2284" t="s">
        <v>56</v>
      </c>
      <c r="D2284" t="s">
        <v>73</v>
      </c>
      <c r="E2284" t="s">
        <v>12710</v>
      </c>
      <c r="F2284">
        <v>1</v>
      </c>
    </row>
    <row r="2285" spans="1:6" x14ac:dyDescent="0.35">
      <c r="A2285" t="s">
        <v>14993</v>
      </c>
      <c r="B2285">
        <v>2023</v>
      </c>
      <c r="C2285" t="s">
        <v>56</v>
      </c>
      <c r="D2285" t="s">
        <v>117</v>
      </c>
      <c r="E2285" t="s">
        <v>12710</v>
      </c>
      <c r="F2285">
        <v>1</v>
      </c>
    </row>
    <row r="2286" spans="1:6" x14ac:dyDescent="0.35">
      <c r="A2286" t="s">
        <v>14994</v>
      </c>
      <c r="B2286">
        <v>2023</v>
      </c>
      <c r="C2286" t="s">
        <v>56</v>
      </c>
      <c r="D2286" t="s">
        <v>441</v>
      </c>
      <c r="E2286" t="s">
        <v>12710</v>
      </c>
      <c r="F2286">
        <v>1</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85D6BF335D134389F2194265DABA84" ma:contentTypeVersion="12" ma:contentTypeDescription="Create a new document." ma:contentTypeScope="" ma:versionID="bcad7ade8710eeab6b652cf2a8a2b3cf">
  <xsd:schema xmlns:xsd="http://www.w3.org/2001/XMLSchema" xmlns:xs="http://www.w3.org/2001/XMLSchema" xmlns:p="http://schemas.microsoft.com/office/2006/metadata/properties" xmlns:ns2="28e53a92-c252-4f6a-ad1d-f4ff5f357f7c" xmlns:ns3="fedf4ee3-ee2e-4ae5-a797-75338f9969c0" targetNamespace="http://schemas.microsoft.com/office/2006/metadata/properties" ma:root="true" ma:fieldsID="2ae498e2153f12499f5644ff1680a568" ns2:_="" ns3:_="">
    <xsd:import namespace="28e53a92-c252-4f6a-ad1d-f4ff5f357f7c"/>
    <xsd:import namespace="fedf4ee3-ee2e-4ae5-a797-75338f9969c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c65f28d42c874e5a949fcc8cfb4e9132" minOccurs="0"/>
                <xsd:element ref="ns3:TaxCatchAll" minOccurs="0"/>
                <xsd:element ref="ns2:Year" minOccurs="0"/>
                <xsd:element ref="ns2:MediaServiceAutoKeyPoints" minOccurs="0"/>
                <xsd:element ref="ns2:MediaServiceKeyPoints" minOccurs="0"/>
                <xsd:element ref="ns2:Exploration_x0020_KPI"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e53a92-c252-4f6a-ad1d-f4ff5f357f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c65f28d42c874e5a949fcc8cfb4e9132" ma:index="13" nillable="true" ma:taxonomy="true" ma:internalName="c65f28d42c874e5a949fcc8cfb4e9132" ma:taxonomyFieldName="Category" ma:displayName="Category" ma:readOnly="false" ma:default="" ma:fieldId="{c65f28d4-2c87-4e5a-949f-cc8cfb4e9132}" ma:sspId="3110710f-af1f-4457-9596-69bff0e43749" ma:termSetId="83216b5c-1ebd-4abb-a445-ff298e4d6c57" ma:anchorId="00000000-0000-0000-0000-000000000000" ma:open="true" ma:isKeyword="false">
      <xsd:complexType>
        <xsd:sequence>
          <xsd:element ref="pc:Terms" minOccurs="0" maxOccurs="1"/>
        </xsd:sequence>
      </xsd:complexType>
    </xsd:element>
    <xsd:element name="Year" ma:index="15" nillable="true" ma:displayName="Year" ma:internalName="Year">
      <xsd:simpleType>
        <xsd:restriction base="dms:Text">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Exploration_x0020_KPI" ma:index="18" nillable="true" ma:displayName="Exploration KPI" ma:internalName="Exploration_x0020_KPI">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df4ee3-ee2e-4ae5-a797-75338f9969c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1329596a-1e11-4ca4-ae07-5bfeb785bf17}" ma:internalName="TaxCatchAll" ma:showField="CatchAllData" ma:web="fedf4ee3-ee2e-4ae5-a797-75338f9969c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edf4ee3-ee2e-4ae5-a797-75338f9969c0">
      <Value>17</Value>
    </TaxCatchAll>
    <Exploration_x0020_KPI xmlns="28e53a92-c252-4f6a-ad1d-f4ff5f357f7c" xsi:nil="true"/>
    <c65f28d42c874e5a949fcc8cfb4e9132 xmlns="28e53a92-c252-4f6a-ad1d-f4ff5f357f7c">
      <Terms xmlns="http://schemas.microsoft.com/office/infopath/2007/PartnerControls">
        <TermInfo xmlns="http://schemas.microsoft.com/office/infopath/2007/PartnerControls">
          <TermName xmlns="http://schemas.microsoft.com/office/infopath/2007/PartnerControls">Drilling Statistics</TermName>
          <TermId xmlns="http://schemas.microsoft.com/office/infopath/2007/PartnerControls">3c25cedb-cd86-4b24-aea0-1f9d3e4c62f1</TermId>
        </TermInfo>
      </Terms>
    </c65f28d42c874e5a949fcc8cfb4e9132>
    <Year xmlns="28e53a92-c252-4f6a-ad1d-f4ff5f357f7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s q m i d = " 0 f e c 4 5 0 6 - 5 a b 2 - 4 c 1 d - b a c b - 9 e 5 a 7 b c 2 0 0 1 f "   x m l n s = " h t t p : / / s c h e m a s . m i c r o s o f t . c o m / D a t a M a s h u p " > A A A A A O g E A A B Q S w M E F A A C A A g A 2 l 4 s W A e 8 f 1 2 k A A A A 9 g A A A B I A H A B D b 2 5 m a W c v U G F j a 2 F n Z S 5 4 b W w g o h g A K K A U A A A A A A A A A A A A A A A A A A A A A A A A A A A A h Y + 9 D o I w F I V f h X S n f y 6 G X G q i g 4 s k J i b G t S k V G u F i a B H e z c F H 8 h X E K O r m e L 7 z D e f c r z d Y D H U V X W z r X Y M p E Z S T y K J p c o d F S r p w j O d k o W C r z U k X N h p l 9 M n g 8 5 S U I Z w T x v q + p / 2 M N m 3 B J O e C H b L N z p S 2 1 u Q j u / 9 y 7 N A H j c Y S B f v X G C W p k I J K L i k H N k H I H H 6 F s e f P 9 g f C q q t C 1 1 p l M V 4 v g U 0 R 2 P u D e g B Q S w M E F A A C A A g A 2 l 4 s 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p e L F j b 4 E N x 4 g E A A C U G A A A T A B w A R m 9 y b X V s Y X M v U 2 V j d G l v b j E u b S C i G A A o o B Q A A A A A A A A A A A A A A A A A A A A A A A A A A A D t U 1 9 r 2 z A Q f w / k O x w e D A c 8 L w 1 d H j r 8 4 D k Z 2 9 i S t X Y p I w 5 B s S + J i C w V S Q 4 N J t 9 9 Z z u l L c l g 7 G 1 j f r G t 0 / 3 + 6 W Q w s 1 x J i N v 3 x f t u p 9 s x G 6 Y x h + l q Z T Z K 4 + I O h T C L L 0 w u B v 3 B J Q Q g 0 H Y 7 Q E + s S p 0 h r U R m 5 4 9 U V h Y o r f u R C / Q j J S 3 9 G N e J r t J b g 9 q k Y c 4 K P 9 Q r p k q e T i W O N N 8 h v I G J 0 n Z D E h g k m k n D G 0 V h a Y m c 2 3 3 6 i G v S R k h K b U J w u U 6 / M o v G Q q T K u v g L u X 5 m d k 7 P m 4 1 Q 8 I J b 1 I H j O R 4 1 i b K Q J h h 6 M J a Z y g k v G L 7 r 9 y 8 8 u C 6 V x d j u B Q Z P n / 5 E S Z z 3 v N b 3 K + e 7 V g X V c v i E L C d z D o W Q s C V t P F a O 6 2 4 b k Q e z 4 3 o o R J w x w b Q J r C 6 f Q 0 Y b J t e E m O z v 8 Q m u i W S l d N E q r o v G P c P v V Z V T O 4 c b X H N j N W t S n C i f z F p q A o s P 9 u B B 5 c T 3 Z Q 4 / k G m q f J Z 2 e O n X o E 1 p q v m a S y a g R l p S m P U G i v 4 U g + d I H N n 2 7 Q 0 a w j v Z U K s g / u s P J 5 V E W S J o D g 3 G D 5 m A 8 e s Q v m F G E 5 C 8 V H T o d T t c n o 3 n + Z y 2 V O b s X B I B C j 8 q t S Y X d 0 p v l 0 p t 3 V 4 1 m 7 A C A 6 e J e O D M D 7 P j u M 7 / 5 D S O R 1 w 9 u j Y v P P + m i 6 n 8 q y 7 b W b X / 7 9 o / e d d + A l B L A Q I t A B Q A A g A I A N p e L F g H v H 9 d p A A A A P Y A A A A S A A A A A A A A A A A A A A A A A A A A A A B D b 2 5 m a W c v U G F j a 2 F n Z S 5 4 b W x Q S w E C L Q A U A A I A C A D a X i x Y D 8 r p q 6 Q A A A D p A A A A E w A A A A A A A A A A A A A A A A D w A A A A W 0 N v b n R l b n R f V H l w Z X N d L n h t b F B L A Q I t A B Q A A g A I A N p e L F j b 4 E N x 4 g E A A C U G A A A T A A A A A A A A A A A A A A A A A O E B A A B G b 3 J t d W x h c y 9 T Z W N 0 a W 9 u M S 5 t U E s F B g A A A A A D A A M A w g A A A B A 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q U f A A A A A A A A g x 8 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9 m Z n N o b 3 J l X 1 d l b G x z X 0 p h b l 8 y M D I 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0 9 m Z n N o b 3 J l X 1 d l b G x z X 0 p h b l 8 y M D I 0 I i A v P j x F b n R y e S B U e X B l P S J G a W x s Z W R D b 2 1 w b G V 0 Z V J l c 3 V s d F R v V 2 9 y a 3 N o Z W V 0 I i B W Y W x 1 Z T 0 i b D E i I C 8 + P E V u d H J 5 I F R 5 c G U 9 I k Z p b G x T d G F 0 d X M i I F Z h b H V l P S J z Q 2 9 t c G x l d G U i I C 8 + P E V u d H J 5 I F R 5 c G U 9 I k Z p b G x D b 2 x 1 b W 5 O Y W 1 l c y I g V m F s d W U 9 I n N b J n F 1 b 3 Q 7 V 2 V s b C B S Z W d p c 3 R y Y X R p b 2 4 g T m 8 u J n F 1 b 3 Q 7 L C Z x d W 9 0 O 1 N w d W Q g W W V h c i Z x d W 9 0 O y w m c X V v d D t P c m l n a W 5 h b C B X Z W x s Y m 9 y Z S B J b n R l b n Q m c X V v d D s s J n F 1 b 3 Q 7 U 2 l k Z X R y Y W N r L 1 J l c 3 B 1 Z C Z x d W 9 0 O y w m c X V v d D t S Z W d p b 2 4 g U U I m c X V v d D s s J n F 1 b 3 Q 7 V G 9 0 Y W w g Q 2 9 1 b n Q g R X h j b C B F X H U w M D I 2 Q S B N Z W N o I F N U J n F 1 b 3 Q 7 X S I g L z 4 8 R W 5 0 c n k g V H l w Z T 0 i R m l s b E N v b H V t b l R 5 c G V z I i B W Y W x 1 Z T 0 i c 0 J n T U d C Z 1 l E I i A v P j x F b n R y e S B U e X B l P S J G a W x s T G F z d F V w Z G F 0 Z W Q i I F Z h b H V l P S J k M j A y N C 0 w M S 0 x M l Q x M T o 1 N D o 1 M y 4 3 N z c 0 O D I 2 W i I g L z 4 8 R W 5 0 c n k g V H l w Z T 0 i R m l s b E V y c m 9 y Q 2 9 1 b n Q i I F Z h b H V l P S J s M C I g L z 4 8 R W 5 0 c n k g V H l w Z T 0 i R m l s b E V y c m 9 y Q 2 9 k Z S I g V m F s d W U 9 I n N V b m t u b 3 d u I i A v P j x F b n R y e S B U e X B l P S J G a W x s Q 2 9 1 b n Q i I F Z h b H V l P S J s M T I 2 M j U i I C 8 + P E V u d H J 5 I F R 5 c G U 9 I k F k Z G V k V G 9 E Y X R h T W 9 k Z W w i I F Z h b H V l P S J s M C I g L z 4 8 R W 5 0 c n k g V H l w Z T 0 i U X V l c n l J R C I g V m F s d W U 9 I n M 5 N m Y w N W J m Y y 1 l M 2 U 0 L T Q 0 Y m E t Y j U z Z C 0 y M T d m Y 2 Y z M z c y M T g i I C 8 + P E V u d H J 5 I F R 5 c G U 9 I l J l b G F 0 a W 9 u c 2 h p c E l u Z m 9 D b 2 5 0 Y W l u Z X I i I F Z h b H V l P S J z e y Z x d W 9 0 O 2 N v b H V t b k N v d W 5 0 J n F 1 b 3 Q 7 O j Y s J n F 1 b 3 Q 7 a 2 V 5 Q 2 9 s d W 1 u T m F t Z X M m c X V v d D s 6 W 1 0 s J n F 1 b 3 Q 7 c X V l c n l S Z W x h d G l v b n N o a X B z J n F 1 b 3 Q 7 O l t d L C Z x d W 9 0 O 2 N v b H V t b k l k Z W 5 0 a X R p Z X M m c X V v d D s 6 W y Z x d W 9 0 O 1 N l Y 3 R p b 2 4 x L 0 9 m Z n N o b 3 J l X 1 d l b G x z X 0 p h b l 8 y M D I 0 L 0 F 1 d G 9 S Z W 1 v d m V k Q 2 9 s d W 1 u c z E u e 1 d l b G w g U m V n a X N 0 c m F 0 a W 9 u I E 5 v L i w w f S Z x d W 9 0 O y w m c X V v d D t T Z W N 0 a W 9 u M S 9 P Z m Z z a G 9 y Z V 9 X Z W x s c 1 9 K Y W 5 f M j A y N C 9 B d X R v U m V t b 3 Z l Z E N v b H V t b n M x L n t T c H V k I F l l Y X I s M X 0 m c X V v d D s s J n F 1 b 3 Q 7 U 2 V j d G l v b j E v T 2 Z m c 2 h v c m V f V 2 V s b H N f S m F u X z I w M j Q v Q X V 0 b 1 J l b W 9 2 Z W R D b 2 x 1 b W 5 z M S 5 7 T 3 J p Z 2 l u Y W w g V 2 V s b G J v c m U g S W 5 0 Z W 5 0 L D J 9 J n F 1 b 3 Q 7 L C Z x d W 9 0 O 1 N l Y 3 R p b 2 4 x L 0 9 m Z n N o b 3 J l X 1 d l b G x z X 0 p h b l 8 y M D I 0 L 0 F 1 d G 9 S Z W 1 v d m V k Q 2 9 s d W 1 u c z E u e 1 N p Z G V 0 c m F j a y 9 S Z X N w d W Q s M 3 0 m c X V v d D s s J n F 1 b 3 Q 7 U 2 V j d G l v b j E v T 2 Z m c 2 h v c m V f V 2 V s b H N f S m F u X z I w M j Q v Q X V 0 b 1 J l b W 9 2 Z W R D b 2 x 1 b W 5 z M S 5 7 U m V n a W 9 u I F F C L D R 9 J n F 1 b 3 Q 7 L C Z x d W 9 0 O 1 N l Y 3 R p b 2 4 x L 0 9 m Z n N o b 3 J l X 1 d l b G x z X 0 p h b l 8 y M D I 0 L 0 F 1 d G 9 S Z W 1 v d m V k Q 2 9 s d W 1 u c z E u e 1 R v d G F s I E N v d W 5 0 I E V 4 Y 2 w g R V x 1 M D A y N k E g T W V j a C B T V C w 1 f S Z x d W 9 0 O 1 0 s J n F 1 b 3 Q 7 Q 2 9 s d W 1 u Q 2 9 1 b n Q m c X V v d D s 6 N i w m c X V v d D t L Z X l D b 2 x 1 b W 5 O Y W 1 l c y Z x d W 9 0 O z p b X S w m c X V v d D t D b 2 x 1 b W 5 J Z G V u d G l 0 a W V z J n F 1 b 3 Q 7 O l s m c X V v d D t T Z W N 0 a W 9 u M S 9 P Z m Z z a G 9 y Z V 9 X Z W x s c 1 9 K Y W 5 f M j A y N C 9 B d X R v U m V t b 3 Z l Z E N v b H V t b n M x L n t X Z W x s I F J l Z 2 l z d H J h d G l v b i B O b y 4 s M H 0 m c X V v d D s s J n F 1 b 3 Q 7 U 2 V j d G l v b j E v T 2 Z m c 2 h v c m V f V 2 V s b H N f S m F u X z I w M j Q v Q X V 0 b 1 J l b W 9 2 Z W R D b 2 x 1 b W 5 z M S 5 7 U 3 B 1 Z C B Z Z W F y L D F 9 J n F 1 b 3 Q 7 L C Z x d W 9 0 O 1 N l Y 3 R p b 2 4 x L 0 9 m Z n N o b 3 J l X 1 d l b G x z X 0 p h b l 8 y M D I 0 L 0 F 1 d G 9 S Z W 1 v d m V k Q 2 9 s d W 1 u c z E u e 0 9 y a W d p b m F s I F d l b G x i b 3 J l I E l u d G V u d C w y f S Z x d W 9 0 O y w m c X V v d D t T Z W N 0 a W 9 u M S 9 P Z m Z z a G 9 y Z V 9 X Z W x s c 1 9 K Y W 5 f M j A y N C 9 B d X R v U m V t b 3 Z l Z E N v b H V t b n M x L n t T a W R l d H J h Y 2 s v U m V z c H V k L D N 9 J n F 1 b 3 Q 7 L C Z x d W 9 0 O 1 N l Y 3 R p b 2 4 x L 0 9 m Z n N o b 3 J l X 1 d l b G x z X 0 p h b l 8 y M D I 0 L 0 F 1 d G 9 S Z W 1 v d m V k Q 2 9 s d W 1 u c z E u e 1 J l Z 2 l v b i B R Q i w 0 f S Z x d W 9 0 O y w m c X V v d D t T Z W N 0 a W 9 u M S 9 P Z m Z z a G 9 y Z V 9 X Z W x s c 1 9 K Y W 5 f M j A y N C 9 B d X R v U m V t b 3 Z l Z E N v b H V t b n M x L n t U b 3 R h b C B D b 3 V u d C B F e G N s I E V c d T A w M j Z B I E 1 l Y 2 g g U 1 Q s N X 0 m c X V v d D t d L C Z x d W 9 0 O 1 J l b G F 0 a W 9 u c 2 h p c E l u Z m 8 m c X V v d D s 6 W 1 1 9 I i A v P j w v U 3 R h Y m x l R W 5 0 c m l l c z 4 8 L 0 l 0 Z W 0 + P E l 0 Z W 0 + P E l 0 Z W 1 M b 2 N h d G l v b j 4 8 S X R l b V R 5 c G U + R m 9 y b X V s Y T w v S X R l b V R 5 c G U + P E l 0 Z W 1 Q Y X R o P l N l Y 3 R p b 2 4 x L 0 9 m Z n N o b 3 J l X 1 d l b G x z X 0 p h b l 8 y M D I 0 L 1 N v d X J j Z T w v S X R l b V B h d G g + P C 9 J d G V t T G 9 j Y X R p b 2 4 + P F N 0 Y W J s Z U V u d H J p Z X M g L z 4 8 L 0 l 0 Z W 0 + P E l 0 Z W 0 + P E l 0 Z W 1 M b 2 N h d G l v b j 4 8 S X R l b V R 5 c G U + R m 9 y b X V s Y T w v S X R l b V R 5 c G U + P E l 0 Z W 1 Q Y X R o P l N l Y 3 R p b 2 4 x L 0 9 m Z n N o b 3 J l X 1 d l b G x z X 0 p h b l 8 y M D I 0 L 1 B y b 2 1 v d G V k J T I w S G V h Z G V y c z w v S X R l b V B h d G g + P C 9 J d G V t T G 9 j Y X R p b 2 4 + P F N 0 Y W J s Z U V u d H J p Z X M g L z 4 8 L 0 l 0 Z W 0 + P E l 0 Z W 0 + P E l 0 Z W 1 M b 2 N h d G l v b j 4 8 S X R l b V R 5 c G U + R m 9 y b X V s Y T w v S X R l b V R 5 c G U + P E l 0 Z W 1 Q Y X R o P l N l Y 3 R p b 2 4 x L 0 9 m Z n N o b 3 J l X 1 d l b G x z X 0 p h b l 8 y M D I 0 L 0 N o Y W 5 n Z W Q l M j B U e X B l P C 9 J d G V t U G F 0 a D 4 8 L 0 l 0 Z W 1 M b 2 N h d G l v b j 4 8 U 3 R h Y m x l R W 5 0 c m l l c y A v P j w v S X R l b T 4 8 S X R l b T 4 8 S X R l b U x v Y 2 F 0 a W 9 u P j x J d G V t V H l w Z T 5 G b 3 J t d W x h P C 9 J d G V t V H l w Z T 4 8 S X R l b V B h d G g + U 2 V j d G l v b j E v U m V n a W 9 u 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2 I i A v P j x F b n R y e S B U e X B l P S J G a W x s R X J y b 3 J D b 2 R l I i B W Y W x 1 Z T 0 i c 1 V u a 2 5 v d 2 4 i I C 8 + P E V u d H J 5 I F R 5 c G U 9 I k Z p b G x F c n J v c k N v d W 5 0 I i B W Y W x 1 Z T 0 i b D A i I C 8 + P E V u d H J 5 I F R 5 c G U 9 I k Z p b G x M Y X N 0 V X B k Y X R l Z C I g V m F s d W U 9 I m Q y M D I 0 L T A x L T E x V D E 1 O j E 5 O j U 1 L j Q x N T I 5 O T J a I i A v P j x F b n R y e S B U e X B l P S J G a W x s Q 2 9 s d W 1 u V H l w Z X M i I F Z h b H V l P S J z Q m c 9 P S I g L z 4 8 R W 5 0 c n k g V H l w Z T 0 i R m l s b E N v b H V t b k 5 h b W V z I i B W Y W x 1 Z T 0 i c 1 s m c X V v d D t S Z W d p b 2 5 z 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U m V n a W 9 u c y 9 B d X R v U m V t b 3 Z l Z E N v b H V t b n M x L n t S Z W d p b 2 5 z L D B 9 J n F 1 b 3 Q 7 X S w m c X V v d D t D b 2 x 1 b W 5 D b 3 V u d C Z x d W 9 0 O z o x L C Z x d W 9 0 O 0 t l e U N v b H V t b k 5 h b W V z J n F 1 b 3 Q 7 O l t d L C Z x d W 9 0 O 0 N v b H V t b k l k Z W 5 0 a X R p Z X M m c X V v d D s 6 W y Z x d W 9 0 O 1 N l Y 3 R p b 2 4 x L 1 J l Z 2 l v b n M v Q X V 0 b 1 J l b W 9 2 Z W R D b 2 x 1 b W 5 z M S 5 7 U m V n a W 9 u c y w w f S Z x d W 9 0 O 1 0 s J n F 1 b 3 Q 7 U m V s Y X R p b 2 5 z a G l w S W 5 m b y Z x d W 9 0 O z p b X X 0 i I C 8 + P C 9 T d G F i b G V F b n R y a W V z P j w v S X R l b T 4 8 S X R l b T 4 8 S X R l b U x v Y 2 F 0 a W 9 u P j x J d G V t V H l w Z T 5 G b 3 J t d W x h P C 9 J d G V t V H l w Z T 4 8 S X R l b V B h d G g + U 2 V j d G l v b j E v U m V n a W 9 u c y 9 T b 3 V y Y 2 U 8 L 0 l 0 Z W 1 Q Y X R o P j w v S X R l b U x v Y 2 F 0 a W 9 u P j x T d G F i b G V F b n R y a W V z I C 8 + P C 9 J d G V t P j x J d G V t P j x J d G V t T G 9 j Y X R p b 2 4 + P E l 0 Z W 1 U e X B l P k Z v c m 1 1 b G E 8 L 0 l 0 Z W 1 U e X B l P j x J d G V t U G F 0 a D 5 T Z W N 0 a W 9 u M S 9 S Z W d p b 2 5 z L 0 N o Y W 5 n Z W Q l M j B U e X B l P C 9 J d G V t U G F 0 a D 4 8 L 0 l 0 Z W 1 M b 2 N h d G l v b j 4 8 U 3 R h Y m x l R W 5 0 c m l l c y A v P j w v S X R l b T 4 8 S X R l b T 4 8 S X R l b U x v Y 2 F 0 a W 9 u P j x J d G V t V H l w Z T 5 G b 3 J t d W x h P C 9 J d G V t V H l w Z T 4 8 S X R l b V B h d G g + U 2 V j d G l v b j E v T 2 5 z a G 9 y Z V 9 X Z W x s c 1 9 K Y W 5 f M j A y N 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0 9 u c 2 h v c m V f V 2 V s b H N f S m F u X z I w M j Q i I C 8 + P E V u d H J 5 I F R 5 c G U 9 I k Z p b G x l Z E N v b X B s Z X R l U m V z d W x 0 V G 9 X b 3 J r c 2 h l Z X Q i I F Z h b H V l P S J s M S I g L z 4 8 R W 5 0 c n k g V H l w Z T 0 i Q W R k Z W R U b 0 R h d G F N b 2 R l b C I g V m F s d W U 9 I m w w I i A v P j x F b n R y e S B U e X B l P S J G a W x s Q 2 9 1 b n Q i I F Z h b H V l P S J s M j I 4 N S I g L z 4 8 R W 5 0 c n k g V H l w Z T 0 i R m l s b E V y c m 9 y Q 2 9 k Z S I g V m F s d W U 9 I n N V b m t u b 3 d u I i A v P j x F b n R y e S B U e X B l P S J G a W x s R X J y b 3 J D b 3 V u d C I g V m F s d W U 9 I m w w I i A v P j x F b n R y e S B U e X B l P S J G a W x s T G F z d F V w Z G F 0 Z W Q i I F Z h b H V l P S J k M j A y N C 0 w M S 0 x M V Q x N j o x N z o 0 O S 4 0 M T c y M T Y z W i I g L z 4 8 R W 5 0 c n k g V H l w Z T 0 i R m l s b E N v b H V t b l R 5 c G V z I i B W Y W x 1 Z T 0 i c 0 J n T U d C Z 1 l E I i A v P j x F b n R y e S B U e X B l P S J G a W x s Q 2 9 s d W 1 u T m F t Z X M i I F Z h b H V l P S J z W y Z x d W 9 0 O 1 d l b G w g U m V n a X N 0 c m F 0 a W 9 u I E 5 v L i Z x d W 9 0 O y w m c X V v d D t T c H V k I F l l Y X I m c X V v d D s s J n F 1 b 3 Q 7 T 3 J p Z 2 l u Y W w g V 2 V s b G J v c m U g S W 5 0 Z W 5 0 J n F 1 b 3 Q 7 L C Z x d W 9 0 O 1 N p Z G V 0 c m F j a y 9 S Z X N w d W Q m c X V v d D s s J n F 1 b 3 Q 7 U m V n a W 9 u I F F C J n F 1 b 3 Q 7 L C Z x d W 9 0 O 1 R v d G F s I E N v d W 5 0 I E V 4 Y 2 w g R V x 1 M D A y N k E g T W V j a C B T V C 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0 9 u c 2 h v c m V f V 2 V s b H N f S m F u X z I w M j Q v Q X V 0 b 1 J l b W 9 2 Z W R D b 2 x 1 b W 5 z M S 5 7 V 2 V s b C B S Z W d p c 3 R y Y X R p b 2 4 g T m 8 u L D B 9 J n F 1 b 3 Q 7 L C Z x d W 9 0 O 1 N l Y 3 R p b 2 4 x L 0 9 u c 2 h v c m V f V 2 V s b H N f S m F u X z I w M j Q v Q X V 0 b 1 J l b W 9 2 Z W R D b 2 x 1 b W 5 z M S 5 7 U 3 B 1 Z C B Z Z W F y L D F 9 J n F 1 b 3 Q 7 L C Z x d W 9 0 O 1 N l Y 3 R p b 2 4 x L 0 9 u c 2 h v c m V f V 2 V s b H N f S m F u X z I w M j Q v Q X V 0 b 1 J l b W 9 2 Z W R D b 2 x 1 b W 5 z M S 5 7 T 3 J p Z 2 l u Y W w g V 2 V s b G J v c m U g S W 5 0 Z W 5 0 L D J 9 J n F 1 b 3 Q 7 L C Z x d W 9 0 O 1 N l Y 3 R p b 2 4 x L 0 9 u c 2 h v c m V f V 2 V s b H N f S m F u X z I w M j Q v Q X V 0 b 1 J l b W 9 2 Z W R D b 2 x 1 b W 5 z M S 5 7 U 2 l k Z X R y Y W N r L 1 J l c 3 B 1 Z C w z f S Z x d W 9 0 O y w m c X V v d D t T Z W N 0 a W 9 u M S 9 P b n N o b 3 J l X 1 d l b G x z X 0 p h b l 8 y M D I 0 L 0 F 1 d G 9 S Z W 1 v d m V k Q 2 9 s d W 1 u c z E u e 1 J l Z 2 l v b i B R Q i w 0 f S Z x d W 9 0 O y w m c X V v d D t T Z W N 0 a W 9 u M S 9 P b n N o b 3 J l X 1 d l b G x z X 0 p h b l 8 y M D I 0 L 0 F 1 d G 9 S Z W 1 v d m V k Q 2 9 s d W 1 u c z E u e 1 R v d G F s I E N v d W 5 0 I E V 4 Y 2 w g R V x 1 M D A y N k E g T W V j a C B T V C w 1 f S Z x d W 9 0 O 1 0 s J n F 1 b 3 Q 7 Q 2 9 s d W 1 u Q 2 9 1 b n Q m c X V v d D s 6 N i w m c X V v d D t L Z X l D b 2 x 1 b W 5 O Y W 1 l c y Z x d W 9 0 O z p b X S w m c X V v d D t D b 2 x 1 b W 5 J Z G V u d G l 0 a W V z J n F 1 b 3 Q 7 O l s m c X V v d D t T Z W N 0 a W 9 u M S 9 P b n N o b 3 J l X 1 d l b G x z X 0 p h b l 8 y M D I 0 L 0 F 1 d G 9 S Z W 1 v d m V k Q 2 9 s d W 1 u c z E u e 1 d l b G w g U m V n a X N 0 c m F 0 a W 9 u I E 5 v L i w w f S Z x d W 9 0 O y w m c X V v d D t T Z W N 0 a W 9 u M S 9 P b n N o b 3 J l X 1 d l b G x z X 0 p h b l 8 y M D I 0 L 0 F 1 d G 9 S Z W 1 v d m V k Q 2 9 s d W 1 u c z E u e 1 N w d W Q g W W V h c i w x f S Z x d W 9 0 O y w m c X V v d D t T Z W N 0 a W 9 u M S 9 P b n N o b 3 J l X 1 d l b G x z X 0 p h b l 8 y M D I 0 L 0 F 1 d G 9 S Z W 1 v d m V k Q 2 9 s d W 1 u c z E u e 0 9 y a W d p b m F s I F d l b G x i b 3 J l I E l u d G V u d C w y f S Z x d W 9 0 O y w m c X V v d D t T Z W N 0 a W 9 u M S 9 P b n N o b 3 J l X 1 d l b G x z X 0 p h b l 8 y M D I 0 L 0 F 1 d G 9 S Z W 1 v d m V k Q 2 9 s d W 1 u c z E u e 1 N p Z G V 0 c m F j a y 9 S Z X N w d W Q s M 3 0 m c X V v d D s s J n F 1 b 3 Q 7 U 2 V j d G l v b j E v T 2 5 z a G 9 y Z V 9 X Z W x s c 1 9 K Y W 5 f M j A y N C 9 B d X R v U m V t b 3 Z l Z E N v b H V t b n M x L n t S Z W d p b 2 4 g U U I s N H 0 m c X V v d D s s J n F 1 b 3 Q 7 U 2 V j d G l v b j E v T 2 5 z a G 9 y Z V 9 X Z W x s c 1 9 K Y W 5 f M j A y N C 9 B d X R v U m V t b 3 Z l Z E N v b H V t b n M x L n t U b 3 R h b C B D b 3 V u d C B F e G N s I E V c d T A w M j Z B I E 1 l Y 2 g g U 1 Q s N X 0 m c X V v d D t d L C Z x d W 9 0 O 1 J l b G F 0 a W 9 u c 2 h p c E l u Z m 8 m c X V v d D s 6 W 1 1 9 I i A v P j w v U 3 R h Y m x l R W 5 0 c m l l c z 4 8 L 0 l 0 Z W 0 + P E l 0 Z W 0 + P E l 0 Z W 1 M b 2 N h d G l v b j 4 8 S X R l b V R 5 c G U + R m 9 y b X V s Y T w v S X R l b V R 5 c G U + P E l 0 Z W 1 Q Y X R o P l N l Y 3 R p b 2 4 x L 0 9 u c 2 h v c m V f V 2 V s b H N f S m F u X z I w M j Q v U 2 9 1 c m N l P C 9 J d G V t U G F 0 a D 4 8 L 0 l 0 Z W 1 M b 2 N h d G l v b j 4 8 U 3 R h Y m x l R W 5 0 c m l l c y A v P j w v S X R l b T 4 8 S X R l b T 4 8 S X R l b U x v Y 2 F 0 a W 9 u P j x J d G V t V H l w Z T 5 G b 3 J t d W x h P C 9 J d G V t V H l w Z T 4 8 S X R l b V B h d G g + U 2 V j d G l v b j E v T 2 5 z a G 9 y Z V 9 X Z W x s c 1 9 K Y W 5 f M j A y N C 9 Q c m 9 t b 3 R l Z C U y M E h l Y W R l c n M 8 L 0 l 0 Z W 1 Q Y X R o P j w v S X R l b U x v Y 2 F 0 a W 9 u P j x T d G F i b G V F b n R y a W V z I C 8 + P C 9 J d G V t P j x J d G V t P j x J d G V t T G 9 j Y X R p b 2 4 + P E l 0 Z W 1 U e X B l P k Z v c m 1 1 b G E 8 L 0 l 0 Z W 1 U e X B l P j x J d G V t U G F 0 a D 5 T Z W N 0 a W 9 u M S 9 P b n N o b 3 J l X 1 d l b G x z X 0 p h b l 8 y M D I 0 L 0 N o Y W 5 n Z W Q l M j B U e X B l P C 9 J d G V t U G F 0 a D 4 8 L 0 l 0 Z W 1 M b 2 N h d G l v b j 4 8 U 3 R h Y m x l R W 5 0 c m l l c y A v P j w v S X R l b T 4 8 L 0 l 0 Z W 1 z P j w v T G 9 j Y W x Q Y W N r Y W d l T W V 0 Y W R h d G F G a W x l P h Y A A A B Q S w U G A A A A A A A A A A A A A A A A A A A A A A A A 2 g A A A A E A A A D Q j J 3 f A R X R E Y x 6 A M B P w p f r A Q A A A E T k 6 v 5 c 9 7 t F j X v r k A V a G m Q A A A A A A g A A A A A A A 2 Y A A M A A A A A Q A A A A O A a p D d S 1 r d P O m T A 5 u h Z O p w A A A A A E g A A A o A A A A B A A A A D b 4 K m N T K I L 8 d w A e e b D B 6 u x U A A A A H 6 D p u D L v 2 x 0 y z 9 U V U x 5 F m u p + c 9 t K R i f 9 G k 3 Z r I n g v G Q 4 Y e + G 5 z r g g P J 5 W f P 3 P W l a z 5 j E X 1 n 5 9 S i n Z s F j X S R K T P n G Z f u P g B p n y S T i 4 7 L t / P s F A A A A B C n 9 U G s K q u W o l S U u h Y f q d l 9 S I u Q < / D a t a M a s h u p > 
</file>

<file path=customXml/itemProps1.xml><?xml version="1.0" encoding="utf-8"?>
<ds:datastoreItem xmlns:ds="http://schemas.openxmlformats.org/officeDocument/2006/customXml" ds:itemID="{E8D23F06-C85B-4B2C-B926-26A698B8A7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e53a92-c252-4f6a-ad1d-f4ff5f357f7c"/>
    <ds:schemaRef ds:uri="fedf4ee3-ee2e-4ae5-a797-75338f9969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914EA18-B6A8-479B-9892-F7A80D36F644}">
  <ds:schemaRefs>
    <ds:schemaRef ds:uri="fedf4ee3-ee2e-4ae5-a797-75338f9969c0"/>
    <ds:schemaRef ds:uri="http://schemas.microsoft.com/office/2006/metadata/properties"/>
    <ds:schemaRef ds:uri="http://www.w3.org/XML/1998/namespace"/>
    <ds:schemaRef ds:uri="http://schemas.microsoft.com/office/2006/documentManagement/types"/>
    <ds:schemaRef ds:uri="http://purl.org/dc/elements/1.1/"/>
    <ds:schemaRef ds:uri="28e53a92-c252-4f6a-ad1d-f4ff5f357f7c"/>
    <ds:schemaRef ds:uri="http://purl.org/dc/terms/"/>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9EDE974C-5EFD-4DF9-875D-B48E8E4D2CE6}">
  <ds:schemaRefs>
    <ds:schemaRef ds:uri="http://schemas.microsoft.com/sharepoint/v3/contenttype/forms"/>
  </ds:schemaRefs>
</ds:datastoreItem>
</file>

<file path=customXml/itemProps4.xml><?xml version="1.0" encoding="utf-8"?>
<ds:datastoreItem xmlns:ds="http://schemas.openxmlformats.org/officeDocument/2006/customXml" ds:itemID="{0B62F482-C137-4E48-A90A-9C03792D896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Notes</vt:lpstr>
      <vt:lpstr>Offshore wellbores</vt:lpstr>
      <vt:lpstr>Onshore wellbores</vt:lpstr>
      <vt:lpstr>Offshore_Wells_Jan_2024</vt:lpstr>
      <vt:lpstr>Onshore_Wells_Jan_2024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Niki Obiwulu (North Sea Transition Authority)</dc:creator>
  <cp:keywords/>
  <dc:description/>
  <cp:lastModifiedBy>Ian Furneaux (North Sea Transition Authority)</cp:lastModifiedBy>
  <cp:revision/>
  <dcterms:created xsi:type="dcterms:W3CDTF">2023-06-29T11:57:57Z</dcterms:created>
  <dcterms:modified xsi:type="dcterms:W3CDTF">2024-01-12T14:55:47Z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0x0101007785D6BF335D134389F2194265DABA84</vt:lpwstr>
  </property>
  <property fmtid="{D5CDD505-2E9C-101B-9397-08002B2CF9AE}" pid="3" name="Category">
    <vt:lpwstr>17;#Drilling Statistics|3c25cedb-cd86-4b24-aea0-1f9d3e4c62f1</vt:lpwstr>
  </property>
</Properties>
</file>