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Mike\Documents\"/>
    </mc:Choice>
  </mc:AlternateContent>
  <xr:revisionPtr revIDLastSave="0" documentId="8_{92DFAA80-7DBD-423C-ACA2-6BEB4E72EE32}" xr6:coauthVersionLast="47" xr6:coauthVersionMax="47" xr10:uidLastSave="{00000000-0000-0000-0000-000000000000}"/>
  <bookViews>
    <workbookView xWindow="-120" yWindow="-120" windowWidth="29040" windowHeight="15720" xr2:uid="{3D8FE3C9-A9D4-4EE7-868E-A8A3E22689C9}"/>
  </bookViews>
  <sheets>
    <sheet name="Public Table" sheetId="2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Z" localSheetId="0">#REF!</definedName>
    <definedName name="\Z">#REF!</definedName>
    <definedName name="_2004_Data_entered">#REF!</definedName>
    <definedName name="cb_gas_export_route_lookup">#REF!</definedName>
    <definedName name="con_bbl_per_tonne">#REF!</definedName>
    <definedName name="decline">#REF!</definedName>
    <definedName name="decline_126">#REF!</definedName>
    <definedName name="decline_190">#REF!</definedName>
    <definedName name="Excel_BuiltIn__FilterDatabase_1">#REF!</definedName>
    <definedName name="Excel_BuiltIn__FilterDatabase_1_1">#REF!</definedName>
    <definedName name="export_route_lookup_area" localSheetId="0">#REF!</definedName>
    <definedName name="export_route_lookup_area">#REF!</definedName>
    <definedName name="FIELD" localSheetId="0">#REF!</definedName>
    <definedName name="FIELD">#REF!</definedName>
    <definedName name="Field_names_area" localSheetId="0">#REF!</definedName>
    <definedName name="Field_names_area">#REF!</definedName>
    <definedName name="Filter">#REF!</definedName>
    <definedName name="fudge_factor">#REF!</definedName>
    <definedName name="fudge_factor_136">#REF!</definedName>
    <definedName name="fudge_factor_15">#REF!</definedName>
    <definedName name="fudge_factor_174">#REF!</definedName>
    <definedName name="fudge_factor_177">#REF!</definedName>
    <definedName name="fudge_factor_191">#REF!</definedName>
    <definedName name="fudge_factor_207">#REF!</definedName>
    <definedName name="fudge_factor_229">#REF!</definedName>
    <definedName name="fudge_factor_48">#REF!</definedName>
    <definedName name="fudge_factor_61">#REF!</definedName>
    <definedName name="fudge_factor_72">#REF!</definedName>
    <definedName name="Gas_1P_replacement">#REF!</definedName>
    <definedName name="Gas_2P_replacement">#REF!</definedName>
    <definedName name="Gas_3P_replacement">#REF!</definedName>
    <definedName name="Joule_per_BTU">#REF!</definedName>
    <definedName name="Liquid__Reserves">#REF!</definedName>
    <definedName name="m3_per_boe">#REF!</definedName>
    <definedName name="NGL_bbl_per_tonne">#REF!</definedName>
    <definedName name="Oil_1P_replacement">#REF!</definedName>
    <definedName name="Oil_2P_replacement">#REF!</definedName>
    <definedName name="Oil_3P_replacement">#REF!</definedName>
    <definedName name="oil_bbl_per_tonne">#REF!</definedName>
    <definedName name="Operator_filter">#REF!</definedName>
    <definedName name="_xlnm.Print_Area" localSheetId="0">'Public Table'!$A$2:$M$39</definedName>
    <definedName name="Profile?_YES_NO_filter" localSheetId="0">#REF!</definedName>
    <definedName name="Profile?_YES_NO_filter">#REF!</definedName>
    <definedName name="Res_codes_table" localSheetId="0">#REF!</definedName>
    <definedName name="Res_codes_table">#REF!</definedName>
    <definedName name="Reserves_data_sort_area" localSheetId="0">#REF!</definedName>
    <definedName name="Reserves_data_sort_area">#REF!</definedName>
    <definedName name="scf_per_boe">#REF!</definedName>
    <definedName name="shrinkage">#REF!</definedName>
    <definedName name="shrinkage_174">#REF!</definedName>
    <definedName name="subtotal_oil_gas">#REF!</definedName>
    <definedName name="subtotals">#REF!</definedName>
    <definedName name="table_8_full">#REF!</definedName>
    <definedName name="table_8_short">#REF!</definedName>
    <definedName name="therms_per_tonne_oil_equivalent">#REF!</definedName>
    <definedName name="Type_of_fluid_filt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M28" i="2"/>
  <c r="I28" i="2"/>
  <c r="D15" i="2"/>
  <c r="D23" i="2" s="1"/>
  <c r="E3" i="2"/>
  <c r="E15" i="2" s="1"/>
  <c r="E23" i="2" s="1"/>
  <c r="F28" i="2" l="1"/>
  <c r="J28" i="2"/>
  <c r="F3" i="2"/>
  <c r="G28" i="2"/>
  <c r="K28" i="2"/>
  <c r="D28" i="2"/>
  <c r="H28" i="2"/>
  <c r="L28" i="2"/>
  <c r="O17" i="2"/>
  <c r="N10" i="2" l="1"/>
  <c r="O4" i="2"/>
  <c r="O7" i="2"/>
  <c r="N4" i="2"/>
  <c r="F15" i="2"/>
  <c r="F23" i="2" s="1"/>
  <c r="G3" i="2"/>
  <c r="N3" i="2" s="1"/>
  <c r="N17" i="2"/>
  <c r="O11" i="2"/>
  <c r="N11" i="2"/>
  <c r="O10" i="2"/>
  <c r="N6" i="2"/>
  <c r="O5" i="2"/>
  <c r="N19" i="2"/>
  <c r="O19" i="2"/>
  <c r="O6" i="2"/>
  <c r="O16" i="2"/>
  <c r="O9" i="2"/>
  <c r="N7" i="2"/>
  <c r="N16" i="2"/>
  <c r="N9" i="2"/>
  <c r="N5" i="2"/>
  <c r="O18" i="2" l="1"/>
  <c r="N13" i="2"/>
  <c r="G15" i="2"/>
  <c r="G23" i="2" s="1"/>
  <c r="H3" i="2"/>
  <c r="O3" i="2"/>
  <c r="N18" i="2"/>
  <c r="O13" i="2"/>
  <c r="I3" i="2" l="1"/>
  <c r="H15" i="2"/>
  <c r="H23" i="2" s="1"/>
  <c r="N20" i="2"/>
  <c r="O20" i="2"/>
  <c r="I15" i="2" l="1"/>
  <c r="I23" i="2" s="1"/>
  <c r="J3" i="2"/>
  <c r="J15" i="2" l="1"/>
  <c r="J23" i="2" s="1"/>
  <c r="K3" i="2"/>
  <c r="K15" i="2" l="1"/>
  <c r="K23" i="2" s="1"/>
  <c r="L3" i="2"/>
  <c r="L15" i="2" l="1"/>
  <c r="L23" i="2" s="1"/>
  <c r="M3" i="2"/>
  <c r="M15" i="2" l="1"/>
  <c r="M23" i="2" s="1"/>
</calcChain>
</file>

<file path=xl/sharedStrings.xml><?xml version="1.0" encoding="utf-8"?>
<sst xmlns="http://schemas.openxmlformats.org/spreadsheetml/2006/main" count="35" uniqueCount="33">
  <si>
    <t>Production</t>
  </si>
  <si>
    <t>Crude Oil (million tonnes)</t>
  </si>
  <si>
    <t>NGLs (million tonnes)</t>
  </si>
  <si>
    <t>Oil (million tonnes)</t>
  </si>
  <si>
    <t>Oil (mtoe)</t>
  </si>
  <si>
    <t>Gross Gas (mtoe)</t>
  </si>
  <si>
    <t>Net Gas (mtoe)</t>
  </si>
  <si>
    <t>Net Gas (billion therms)</t>
  </si>
  <si>
    <t>Oil &amp; Net Gas (mtoe)</t>
  </si>
  <si>
    <t>Production Rate</t>
  </si>
  <si>
    <t>Crude Oil (million bbl/day)</t>
  </si>
  <si>
    <t>NGLs (million bbl/day)</t>
  </si>
  <si>
    <t>Oil (million bbl/day)</t>
  </si>
  <si>
    <t>Net Gas (million boe/day)</t>
  </si>
  <si>
    <t>Total (million boe/day)</t>
  </si>
  <si>
    <t>Expenditure (£ billion)</t>
  </si>
  <si>
    <t>Exploration &amp; Appraisal (E&amp;A)</t>
  </si>
  <si>
    <t>Total Expenditure</t>
  </si>
  <si>
    <t>Average Unit</t>
  </si>
  <si>
    <t>(£/boe)</t>
  </si>
  <si>
    <t>Operating Cost</t>
  </si>
  <si>
    <t>($/boe)</t>
  </si>
  <si>
    <t>Average Brent</t>
  </si>
  <si>
    <t>Oil Price</t>
  </si>
  <si>
    <t xml:space="preserve">NGLs = natural gas liquids; mtoe = million tonnes of oil equivalent; 1 mtoe = 11.63 TWh;
</t>
  </si>
  <si>
    <t>1 TWh =  1/29.3071 billion therms; bbl = barrels; boe = barrels of oil equivalent;</t>
  </si>
  <si>
    <t>net gas production = gross gas production less producers' own use;</t>
  </si>
  <si>
    <t>average Brent oil price = annual average BFOE (Brent–Forties–Oseberg–Ekofisk–Troll) spot price</t>
  </si>
  <si>
    <t>Capital Expenditure</t>
  </si>
  <si>
    <t>Operating Costs</t>
  </si>
  <si>
    <t>Decommissioning</t>
  </si>
  <si>
    <t>2022 prices</t>
  </si>
  <si>
    <t>Updated NSTA Projections of UK Oil and Gas Production and Expenditure (September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</si>
</sst>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"/>
      <name val="Calibri"/>
      <family val="2"/>
      <scheme val="minor"/>
    </font>
    <font>
      <i/>
      <sz val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quotePrefix="1" applyFont="1" applyAlignment="1">
      <alignment horizontal="left"/>
    </xf>
    <xf numFmtId="0" fontId="2" fillId="0" borderId="0" xfId="0" quotePrefix="1" applyFont="1"/>
    <xf numFmtId="0" fontId="3" fillId="0" borderId="0" xfId="0" applyFont="1"/>
    <xf numFmtId="0" fontId="2" fillId="0" borderId="0" xfId="0" applyFont="1"/>
    <xf numFmtId="0" fontId="2" fillId="0" borderId="0" xfId="0" quotePrefix="1" applyFont="1" applyAlignment="1">
      <alignment horizontal="right" wrapText="1"/>
    </xf>
    <xf numFmtId="0" fontId="4" fillId="0" borderId="0" xfId="0" quotePrefix="1" applyFont="1" applyAlignment="1">
      <alignment horizontal="left"/>
    </xf>
    <xf numFmtId="2" fontId="4" fillId="0" borderId="0" xfId="0" applyNumberFormat="1" applyFont="1"/>
    <xf numFmtId="2" fontId="3" fillId="0" borderId="0" xfId="0" applyNumberFormat="1" applyFont="1"/>
    <xf numFmtId="164" fontId="4" fillId="0" borderId="0" xfId="1" applyNumberFormat="1" applyFont="1"/>
    <xf numFmtId="0" fontId="4" fillId="0" borderId="0" xfId="0" quotePrefix="1" applyFont="1"/>
    <xf numFmtId="0" fontId="4" fillId="0" borderId="0" xfId="0" applyFont="1"/>
    <xf numFmtId="164" fontId="3" fillId="0" borderId="0" xfId="1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0" quotePrefix="1" applyFont="1"/>
    <xf numFmtId="0" fontId="5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2" fontId="2" fillId="0" borderId="0" xfId="0" applyNumberFormat="1" applyFont="1"/>
    <xf numFmtId="164" fontId="2" fillId="0" borderId="0" xfId="1" applyNumberFormat="1" applyFont="1"/>
    <xf numFmtId="1" fontId="3" fillId="0" borderId="0" xfId="0" applyNumberFormat="1" applyFont="1"/>
    <xf numFmtId="0" fontId="2" fillId="0" borderId="1" xfId="0" applyFont="1" applyBorder="1"/>
    <xf numFmtId="0" fontId="2" fillId="0" borderId="2" xfId="0" quotePrefix="1" applyFont="1" applyBorder="1"/>
    <xf numFmtId="2" fontId="2" fillId="0" borderId="2" xfId="0" applyNumberFormat="1" applyFont="1" applyBorder="1"/>
    <xf numFmtId="0" fontId="2" fillId="0" borderId="3" xfId="0" quotePrefix="1" applyFont="1" applyBorder="1" applyAlignment="1">
      <alignment horizontal="left"/>
    </xf>
    <xf numFmtId="0" fontId="2" fillId="0" borderId="4" xfId="0" quotePrefix="1" applyFont="1" applyBorder="1"/>
    <xf numFmtId="165" fontId="2" fillId="0" borderId="4" xfId="0" applyNumberFormat="1" applyFont="1" applyBorder="1"/>
    <xf numFmtId="165" fontId="2" fillId="0" borderId="5" xfId="0" applyNumberFormat="1" applyFont="1" applyBorder="1"/>
    <xf numFmtId="165" fontId="2" fillId="0" borderId="0" xfId="0" applyNumberFormat="1" applyFont="1"/>
    <xf numFmtId="0" fontId="2" fillId="0" borderId="6" xfId="0" quotePrefix="1" applyFont="1" applyBorder="1" applyAlignment="1">
      <alignment horizontal="left"/>
    </xf>
    <xf numFmtId="0" fontId="4" fillId="0" borderId="4" xfId="0" quotePrefix="1" applyFont="1" applyBorder="1"/>
    <xf numFmtId="165" fontId="4" fillId="0" borderId="1" xfId="0" applyNumberFormat="1" applyFont="1" applyBorder="1"/>
    <xf numFmtId="165" fontId="4" fillId="0" borderId="7" xfId="0" applyNumberFormat="1" applyFont="1" applyBorder="1"/>
    <xf numFmtId="165" fontId="4" fillId="0" borderId="5" xfId="0" applyNumberFormat="1" applyFont="1" applyBorder="1"/>
    <xf numFmtId="0" fontId="6" fillId="0" borderId="0" xfId="0" quotePrefix="1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4708-5F58-4A59-9B1A-3157E0A2A206}">
  <dimension ref="A2:X44"/>
  <sheetViews>
    <sheetView showGridLines="0" showZeros="0" tabSelected="1" workbookViewId="0"/>
  </sheetViews>
  <sheetFormatPr defaultColWidth="8.85546875" defaultRowHeight="15" x14ac:dyDescent="0.25"/>
  <cols>
    <col min="1" max="1" width="19.140625" style="3" customWidth="1"/>
    <col min="2" max="2" width="2.5703125" style="3" customWidth="1"/>
    <col min="3" max="3" width="4.7109375" style="3" customWidth="1"/>
    <col min="4" max="13" width="6.140625" style="3" bestFit="1" customWidth="1"/>
    <col min="14" max="15" width="7.5703125" style="3" bestFit="1" customWidth="1"/>
    <col min="25" max="16384" width="8.85546875" style="3"/>
  </cols>
  <sheetData>
    <row r="2" spans="1:15" x14ac:dyDescent="0.25">
      <c r="A2" s="1" t="s">
        <v>32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</row>
    <row r="3" spans="1:15" ht="45" x14ac:dyDescent="0.25">
      <c r="A3" s="4" t="s">
        <v>0</v>
      </c>
      <c r="B3" s="4"/>
      <c r="C3" s="4"/>
      <c r="D3" s="4">
        <v>2019</v>
      </c>
      <c r="E3" s="4">
        <f t="shared" ref="E3:M3" si="0">D3+1</f>
        <v>2020</v>
      </c>
      <c r="F3" s="4">
        <f t="shared" si="0"/>
        <v>2021</v>
      </c>
      <c r="G3" s="4">
        <f t="shared" si="0"/>
        <v>2022</v>
      </c>
      <c r="H3" s="4">
        <f t="shared" si="0"/>
        <v>2023</v>
      </c>
      <c r="I3" s="4">
        <f t="shared" si="0"/>
        <v>2024</v>
      </c>
      <c r="J3" s="4">
        <f t="shared" si="0"/>
        <v>2025</v>
      </c>
      <c r="K3" s="4">
        <f t="shared" si="0"/>
        <v>2026</v>
      </c>
      <c r="L3" s="4">
        <f t="shared" si="0"/>
        <v>2027</v>
      </c>
      <c r="M3" s="4">
        <f t="shared" si="0"/>
        <v>2028</v>
      </c>
      <c r="N3" s="5" t="str">
        <f>"Change
"&amp;F3&amp;" to
"&amp;G3</f>
        <v>Change
2021 to
2022</v>
      </c>
      <c r="O3" s="5" t="str">
        <f>"Change
"&amp;G3&amp;" to
"&amp;H3</f>
        <v>Change
2022 to
2023</v>
      </c>
    </row>
    <row r="4" spans="1:15" x14ac:dyDescent="0.25">
      <c r="A4" s="6" t="s">
        <v>1</v>
      </c>
      <c r="B4" s="6"/>
      <c r="C4" s="6"/>
      <c r="D4" s="7">
        <v>49.344100000000005</v>
      </c>
      <c r="E4" s="7">
        <v>45.658049999999996</v>
      </c>
      <c r="F4" s="7">
        <v>38.238500000000002</v>
      </c>
      <c r="G4" s="7">
        <v>34.934930000000001</v>
      </c>
      <c r="H4" s="7">
        <v>32.838834200000001</v>
      </c>
      <c r="I4" s="7">
        <v>31.940939500504108</v>
      </c>
      <c r="J4" s="7">
        <v>29.942449023559995</v>
      </c>
      <c r="K4" s="7">
        <v>28.145902082146396</v>
      </c>
      <c r="L4" s="7">
        <v>26.457147957217611</v>
      </c>
      <c r="M4" s="7">
        <v>24.937855296441498</v>
      </c>
      <c r="N4" s="9">
        <f t="shared" ref="N4:O7" si="1">G4/F4-1</f>
        <v>-8.6393817749127244E-2</v>
      </c>
      <c r="O4" s="9">
        <f t="shared" si="1"/>
        <v>-6.0000000000000053E-2</v>
      </c>
    </row>
    <row r="5" spans="1:15" x14ac:dyDescent="0.25">
      <c r="A5" s="10" t="s">
        <v>2</v>
      </c>
      <c r="B5" s="11"/>
      <c r="C5" s="11"/>
      <c r="D5" s="7">
        <v>3.1442699999999997</v>
      </c>
      <c r="E5" s="7">
        <v>3.3271900000000003</v>
      </c>
      <c r="F5" s="7">
        <v>2.62521</v>
      </c>
      <c r="G5" s="7">
        <v>2.8172799999999998</v>
      </c>
      <c r="H5" s="7">
        <v>2.6482431999999996</v>
      </c>
      <c r="I5" s="7">
        <v>2.5758337009972596</v>
      </c>
      <c r="J5" s="7">
        <v>2.4146681497599993</v>
      </c>
      <c r="K5" s="7">
        <v>2.2697880607743994</v>
      </c>
      <c r="L5" s="7">
        <v>2.1336007771279353</v>
      </c>
      <c r="M5" s="7">
        <v>2.011079483186561</v>
      </c>
      <c r="N5" s="9">
        <f t="shared" si="1"/>
        <v>7.3163670715866491E-2</v>
      </c>
      <c r="O5" s="9">
        <f t="shared" si="1"/>
        <v>-6.0000000000000053E-2</v>
      </c>
    </row>
    <row r="6" spans="1:15" x14ac:dyDescent="0.25">
      <c r="A6" s="3" t="s">
        <v>3</v>
      </c>
      <c r="D6" s="8">
        <v>52.488370000000003</v>
      </c>
      <c r="E6" s="8">
        <v>48.985239999999997</v>
      </c>
      <c r="F6" s="8">
        <v>40.863710000000005</v>
      </c>
      <c r="G6" s="8">
        <v>37.752209999999998</v>
      </c>
      <c r="H6" s="8">
        <v>35.487077400000004</v>
      </c>
      <c r="I6" s="8">
        <v>34.516773201501366</v>
      </c>
      <c r="J6" s="8">
        <v>32.357117173319992</v>
      </c>
      <c r="K6" s="8">
        <v>30.415690142920795</v>
      </c>
      <c r="L6" s="8">
        <v>28.590748734345546</v>
      </c>
      <c r="M6" s="8">
        <v>26.948934779628058</v>
      </c>
      <c r="N6" s="12">
        <f t="shared" si="1"/>
        <v>-7.6143355559248227E-2</v>
      </c>
      <c r="O6" s="12">
        <f t="shared" si="1"/>
        <v>-5.9999999999999831E-2</v>
      </c>
    </row>
    <row r="7" spans="1:15" x14ac:dyDescent="0.25">
      <c r="A7" s="3" t="s">
        <v>4</v>
      </c>
      <c r="D7" s="8">
        <v>57.5</v>
      </c>
      <c r="E7" s="8">
        <v>53.67</v>
      </c>
      <c r="F7" s="8">
        <v>44.75</v>
      </c>
      <c r="G7" s="8">
        <v>41.339999999999996</v>
      </c>
      <c r="H7" s="8">
        <v>38.859599999999993</v>
      </c>
      <c r="I7" s="8">
        <v>37.797082717808209</v>
      </c>
      <c r="J7" s="8">
        <v>35.43218327999999</v>
      </c>
      <c r="K7" s="8">
        <v>33.306252283199989</v>
      </c>
      <c r="L7" s="8">
        <v>31.307877146207989</v>
      </c>
      <c r="M7" s="8">
        <v>29.51003302296273</v>
      </c>
      <c r="N7" s="12">
        <f t="shared" si="1"/>
        <v>-7.6201117318435818E-2</v>
      </c>
      <c r="O7" s="12">
        <f t="shared" si="1"/>
        <v>-6.0000000000000053E-2</v>
      </c>
    </row>
    <row r="8" spans="1:15" s="14" customFormat="1" ht="5.25" x14ac:dyDescent="0.15">
      <c r="A8" s="13"/>
      <c r="B8" s="13"/>
      <c r="C8" s="13"/>
    </row>
    <row r="9" spans="1:15" x14ac:dyDescent="0.25">
      <c r="A9" s="10" t="s">
        <v>5</v>
      </c>
      <c r="B9" s="10"/>
      <c r="C9" s="10"/>
      <c r="D9" s="7">
        <v>37.417286447439054</v>
      </c>
      <c r="E9" s="7">
        <v>37.751182696210236</v>
      </c>
      <c r="F9" s="7">
        <v>31.422138622584235</v>
      </c>
      <c r="G9" s="7">
        <v>36.416899999999998</v>
      </c>
      <c r="H9" s="7">
        <v>32.775210000000001</v>
      </c>
      <c r="I9" s="7">
        <v>29.578504586301371</v>
      </c>
      <c r="J9" s="7">
        <v>26.547920100000002</v>
      </c>
      <c r="K9" s="7">
        <v>23.893128090000005</v>
      </c>
      <c r="L9" s="7">
        <v>21.503815281000005</v>
      </c>
      <c r="M9" s="7">
        <v>19.406456859072332</v>
      </c>
      <c r="N9" s="9">
        <f t="shared" ref="N9:O11" si="2">G9/F9-1</f>
        <v>0.15895676094515876</v>
      </c>
      <c r="O9" s="9">
        <f t="shared" si="2"/>
        <v>-9.9999999999999867E-2</v>
      </c>
    </row>
    <row r="10" spans="1:15" x14ac:dyDescent="0.25">
      <c r="A10" s="15" t="s">
        <v>6</v>
      </c>
      <c r="B10" s="15"/>
      <c r="C10" s="15"/>
      <c r="D10" s="8">
        <v>32.819340000000004</v>
      </c>
      <c r="E10" s="8">
        <v>33.320229999999995</v>
      </c>
      <c r="F10" s="8">
        <v>27.640989999999999</v>
      </c>
      <c r="G10" s="8">
        <v>32.575759999999995</v>
      </c>
      <c r="H10" s="8">
        <v>29.06638153311744</v>
      </c>
      <c r="I10" s="8">
        <v>25.930979955952491</v>
      </c>
      <c r="J10" s="8">
        <v>23.110965813636959</v>
      </c>
      <c r="K10" s="8">
        <v>20.603603260723233</v>
      </c>
      <c r="L10" s="8">
        <v>18.329159291349491</v>
      </c>
      <c r="M10" s="8">
        <v>16.314911752750241</v>
      </c>
      <c r="N10" s="12">
        <f t="shared" si="2"/>
        <v>0.17853087027635395</v>
      </c>
      <c r="O10" s="12">
        <f t="shared" si="2"/>
        <v>-0.10772974957092496</v>
      </c>
    </row>
    <row r="11" spans="1:15" x14ac:dyDescent="0.25">
      <c r="A11" s="15" t="s">
        <v>7</v>
      </c>
      <c r="B11" s="15"/>
      <c r="C11" s="15"/>
      <c r="D11" s="8">
        <v>13.023769810046034</v>
      </c>
      <c r="E11" s="8">
        <v>13.222539074149267</v>
      </c>
      <c r="F11" s="8">
        <v>10.968833958324092</v>
      </c>
      <c r="G11" s="8">
        <v>12.927109430820517</v>
      </c>
      <c r="H11" s="8">
        <v>11.534475169162281</v>
      </c>
      <c r="I11" s="8">
        <v>10.290246967039641</v>
      </c>
      <c r="J11" s="8">
        <v>9.1711746441168813</v>
      </c>
      <c r="K11" s="8">
        <v>8.1761725289165845</v>
      </c>
      <c r="L11" s="8">
        <v>7.2735999999452217</v>
      </c>
      <c r="M11" s="8">
        <v>6.474281784430576</v>
      </c>
      <c r="N11" s="12">
        <f t="shared" si="2"/>
        <v>0.17853087027635395</v>
      </c>
      <c r="O11" s="12">
        <f t="shared" si="2"/>
        <v>-0.10772974957092485</v>
      </c>
    </row>
    <row r="12" spans="1:15" s="14" customFormat="1" ht="5.25" x14ac:dyDescent="0.15">
      <c r="A12" s="16"/>
      <c r="B12" s="16"/>
      <c r="C12" s="16"/>
    </row>
    <row r="13" spans="1:15" x14ac:dyDescent="0.25">
      <c r="A13" s="3" t="s">
        <v>8</v>
      </c>
      <c r="D13" s="8">
        <v>90.319340000000011</v>
      </c>
      <c r="E13" s="8">
        <v>86.990229999999997</v>
      </c>
      <c r="F13" s="8">
        <v>72.390990000000002</v>
      </c>
      <c r="G13" s="8">
        <v>73.915759999999992</v>
      </c>
      <c r="H13" s="8">
        <v>67.925981533117437</v>
      </c>
      <c r="I13" s="8">
        <v>63.728062673760704</v>
      </c>
      <c r="J13" s="8">
        <v>58.543149093636949</v>
      </c>
      <c r="K13" s="8">
        <v>53.909855543923221</v>
      </c>
      <c r="L13" s="8">
        <v>49.637036437557484</v>
      </c>
      <c r="M13" s="8">
        <v>45.824944775712972</v>
      </c>
      <c r="N13" s="12">
        <f>G13/F13-1</f>
        <v>2.106298035156029E-2</v>
      </c>
      <c r="O13" s="12">
        <f>H13/G13-1</f>
        <v>-8.1035200975848154E-2</v>
      </c>
    </row>
    <row r="14" spans="1:15" s="14" customFormat="1" ht="5.25" x14ac:dyDescent="0.15"/>
    <row r="15" spans="1:15" x14ac:dyDescent="0.25">
      <c r="A15" s="2" t="s">
        <v>9</v>
      </c>
      <c r="B15" s="2"/>
      <c r="C15" s="2"/>
      <c r="D15" s="4">
        <f t="shared" ref="D15:M15" si="3">D3</f>
        <v>2019</v>
      </c>
      <c r="E15" s="4">
        <f t="shared" si="3"/>
        <v>2020</v>
      </c>
      <c r="F15" s="4">
        <f t="shared" si="3"/>
        <v>2021</v>
      </c>
      <c r="G15" s="4">
        <f t="shared" si="3"/>
        <v>2022</v>
      </c>
      <c r="H15" s="4">
        <f t="shared" si="3"/>
        <v>2023</v>
      </c>
      <c r="I15" s="4">
        <f t="shared" si="3"/>
        <v>2024</v>
      </c>
      <c r="J15" s="4">
        <f t="shared" si="3"/>
        <v>2025</v>
      </c>
      <c r="K15" s="4">
        <f t="shared" si="3"/>
        <v>2026</v>
      </c>
      <c r="L15" s="4">
        <f t="shared" si="3"/>
        <v>2027</v>
      </c>
      <c r="M15" s="4">
        <f t="shared" si="3"/>
        <v>2028</v>
      </c>
    </row>
    <row r="16" spans="1:15" x14ac:dyDescent="0.25">
      <c r="A16" s="6" t="s">
        <v>10</v>
      </c>
      <c r="B16" s="6"/>
      <c r="C16" s="6"/>
      <c r="D16" s="7">
        <v>0.9874760176039703</v>
      </c>
      <c r="E16" s="7">
        <v>0.91121416676921274</v>
      </c>
      <c r="F16" s="7">
        <v>0.76523032539147362</v>
      </c>
      <c r="G16" s="7">
        <v>0.6991191561234974</v>
      </c>
      <c r="H16" s="7">
        <v>0.65717200675608756</v>
      </c>
      <c r="I16" s="7">
        <v>0.63745684655340484</v>
      </c>
      <c r="J16" s="7">
        <v>0.59920943576020047</v>
      </c>
      <c r="K16" s="7">
        <v>0.56325686961458843</v>
      </c>
      <c r="L16" s="7">
        <v>0.52946145743771311</v>
      </c>
      <c r="M16" s="7">
        <v>0.49769376999145037</v>
      </c>
      <c r="N16" s="9">
        <f t="shared" ref="N16:O20" si="4">G16/F16-1</f>
        <v>-8.6393817749127133E-2</v>
      </c>
      <c r="O16" s="9">
        <f t="shared" si="4"/>
        <v>-5.9999999999999942E-2</v>
      </c>
    </row>
    <row r="17" spans="1:15" x14ac:dyDescent="0.25">
      <c r="A17" s="6" t="s">
        <v>11</v>
      </c>
      <c r="B17" s="6"/>
      <c r="C17" s="6"/>
      <c r="D17" s="7">
        <v>8.3665846177004177E-2</v>
      </c>
      <c r="E17" s="7">
        <v>8.8291268577798843E-2</v>
      </c>
      <c r="F17" s="7">
        <v>6.9854184291531313E-2</v>
      </c>
      <c r="G17" s="7">
        <v>7.4964972829162368E-2</v>
      </c>
      <c r="H17" s="7">
        <v>7.046707445941261E-2</v>
      </c>
      <c r="I17" s="7">
        <v>6.8353062225630229E-2</v>
      </c>
      <c r="J17" s="7">
        <v>6.4251878492092407E-2</v>
      </c>
      <c r="K17" s="7">
        <v>6.0396765782566877E-2</v>
      </c>
      <c r="L17" s="7">
        <v>5.6772959835612855E-2</v>
      </c>
      <c r="M17" s="7">
        <v>5.3366582245476073E-2</v>
      </c>
      <c r="N17" s="9">
        <f t="shared" si="4"/>
        <v>7.3163670715866491E-2</v>
      </c>
      <c r="O17" s="9">
        <f t="shared" si="4"/>
        <v>-6.0000000000000275E-2</v>
      </c>
    </row>
    <row r="18" spans="1:15" x14ac:dyDescent="0.25">
      <c r="A18" s="17" t="s">
        <v>12</v>
      </c>
      <c r="B18" s="17"/>
      <c r="C18" s="17"/>
      <c r="D18" s="8">
        <v>1.0711418637809744</v>
      </c>
      <c r="E18" s="8">
        <v>0.99950543534701164</v>
      </c>
      <c r="F18" s="8">
        <v>0.83508450968300496</v>
      </c>
      <c r="G18" s="8">
        <v>0.77408412895265977</v>
      </c>
      <c r="H18" s="8">
        <v>0.72763908121550014</v>
      </c>
      <c r="I18" s="8">
        <v>0.70580990877903504</v>
      </c>
      <c r="J18" s="8">
        <v>0.66346131425229293</v>
      </c>
      <c r="K18" s="8">
        <v>0.62365363539715535</v>
      </c>
      <c r="L18" s="8">
        <v>0.58623441727332593</v>
      </c>
      <c r="M18" s="8">
        <v>0.5510603522369264</v>
      </c>
      <c r="N18" s="12">
        <f t="shared" si="4"/>
        <v>-7.3046955156072402E-2</v>
      </c>
      <c r="O18" s="12">
        <f t="shared" si="4"/>
        <v>-6.0000000000000053E-2</v>
      </c>
    </row>
    <row r="19" spans="1:15" x14ac:dyDescent="0.25">
      <c r="A19" s="15" t="s">
        <v>13</v>
      </c>
      <c r="B19" s="15"/>
      <c r="C19" s="15"/>
      <c r="D19" s="8">
        <v>0.57794423778932436</v>
      </c>
      <c r="E19" s="8">
        <v>0.58090546504616547</v>
      </c>
      <c r="F19" s="8">
        <v>0.48147940524326871</v>
      </c>
      <c r="G19" s="8">
        <v>0.56525118937175245</v>
      </c>
      <c r="H19" s="8">
        <v>0.50435682029606599</v>
      </c>
      <c r="I19" s="8">
        <v>0.44872228308123946</v>
      </c>
      <c r="J19" s="8">
        <v>0.40101906797226522</v>
      </c>
      <c r="K19" s="8">
        <v>0.35751157451023469</v>
      </c>
      <c r="L19" s="8">
        <v>0.3180456600128318</v>
      </c>
      <c r="M19" s="8">
        <v>0.28232116419813591</v>
      </c>
      <c r="N19" s="12">
        <f t="shared" si="4"/>
        <v>0.17398830192157</v>
      </c>
      <c r="O19" s="12">
        <f t="shared" si="4"/>
        <v>-0.10772974957092507</v>
      </c>
    </row>
    <row r="20" spans="1:15" x14ac:dyDescent="0.25">
      <c r="A20" s="2" t="s">
        <v>14</v>
      </c>
      <c r="B20" s="2"/>
      <c r="C20" s="2"/>
      <c r="D20" s="18">
        <v>1.6490861015702989</v>
      </c>
      <c r="E20" s="18">
        <v>1.580410900393177</v>
      </c>
      <c r="F20" s="18">
        <v>1.3165639149262738</v>
      </c>
      <c r="G20" s="18">
        <v>1.3393353183244123</v>
      </c>
      <c r="H20" s="18">
        <v>1.2319959015115662</v>
      </c>
      <c r="I20" s="18">
        <v>1.1545321918602744</v>
      </c>
      <c r="J20" s="18">
        <v>1.0644803822245581</v>
      </c>
      <c r="K20" s="18">
        <v>0.98116520990738998</v>
      </c>
      <c r="L20" s="18">
        <v>0.90428007728615767</v>
      </c>
      <c r="M20" s="18">
        <v>0.83338151643506231</v>
      </c>
      <c r="N20" s="19">
        <f t="shared" si="4"/>
        <v>1.7296086532505139E-2</v>
      </c>
      <c r="O20" s="19">
        <f t="shared" si="4"/>
        <v>-8.0143796213135055E-2</v>
      </c>
    </row>
    <row r="21" spans="1:15" s="14" customFormat="1" ht="5.25" x14ac:dyDescent="0.15"/>
    <row r="22" spans="1:15" x14ac:dyDescent="0.25">
      <c r="C22" s="20"/>
      <c r="D22" s="4"/>
      <c r="E22" s="4"/>
      <c r="F22" s="4"/>
      <c r="G22" s="4"/>
      <c r="H22" s="21" t="s">
        <v>31</v>
      </c>
      <c r="I22" s="21"/>
      <c r="J22" s="21"/>
      <c r="K22" s="21"/>
      <c r="L22" s="21"/>
      <c r="M22" s="21"/>
    </row>
    <row r="23" spans="1:15" x14ac:dyDescent="0.25">
      <c r="A23" s="2" t="s">
        <v>15</v>
      </c>
      <c r="B23" s="2"/>
      <c r="C23" s="2"/>
      <c r="D23" s="4">
        <f t="shared" ref="D23:M23" si="5">D15</f>
        <v>2019</v>
      </c>
      <c r="E23" s="4">
        <f t="shared" si="5"/>
        <v>2020</v>
      </c>
      <c r="F23" s="4">
        <f t="shared" si="5"/>
        <v>2021</v>
      </c>
      <c r="G23" s="4">
        <f t="shared" si="5"/>
        <v>2022</v>
      </c>
      <c r="H23" s="4">
        <f t="shared" si="5"/>
        <v>2023</v>
      </c>
      <c r="I23" s="4">
        <f t="shared" si="5"/>
        <v>2024</v>
      </c>
      <c r="J23" s="4">
        <f t="shared" si="5"/>
        <v>2025</v>
      </c>
      <c r="K23" s="4">
        <f t="shared" si="5"/>
        <v>2026</v>
      </c>
      <c r="L23" s="4">
        <f t="shared" si="5"/>
        <v>2027</v>
      </c>
      <c r="M23" s="4">
        <f t="shared" si="5"/>
        <v>2028</v>
      </c>
    </row>
    <row r="24" spans="1:15" x14ac:dyDescent="0.25">
      <c r="A24" s="15" t="s">
        <v>16</v>
      </c>
      <c r="B24" s="15"/>
      <c r="C24" s="15"/>
      <c r="D24" s="8">
        <v>0.79800000000000004</v>
      </c>
      <c r="E24" s="8">
        <v>0.32100000000000001</v>
      </c>
      <c r="F24" s="8">
        <v>0.372</v>
      </c>
      <c r="G24" s="8">
        <v>0.53400000000000003</v>
      </c>
      <c r="H24" s="8">
        <v>0.32500000000000001</v>
      </c>
      <c r="I24" s="8">
        <v>0.32500000000000001</v>
      </c>
      <c r="J24" s="8">
        <v>0.38300000000000001</v>
      </c>
      <c r="K24" s="8">
        <v>0.38300000000000001</v>
      </c>
      <c r="L24" s="8">
        <v>0.38300000000000001</v>
      </c>
      <c r="M24" s="8">
        <v>0.38300000000000001</v>
      </c>
      <c r="N24" s="12"/>
      <c r="O24" s="12"/>
    </row>
    <row r="25" spans="1:15" x14ac:dyDescent="0.25">
      <c r="A25" s="3" t="s">
        <v>28</v>
      </c>
      <c r="D25" s="8">
        <v>5.4223776999999993</v>
      </c>
      <c r="E25" s="8">
        <v>3.7203322999999999</v>
      </c>
      <c r="F25" s="8">
        <v>3.3897145999999996</v>
      </c>
      <c r="G25" s="8">
        <v>4.1871235999999996</v>
      </c>
      <c r="H25" s="8">
        <v>4.8</v>
      </c>
      <c r="I25" s="8">
        <v>4.8</v>
      </c>
      <c r="J25" s="8">
        <v>3.9999999999999996</v>
      </c>
      <c r="K25" s="8">
        <v>3.4999999999999996</v>
      </c>
      <c r="L25" s="8">
        <v>3</v>
      </c>
      <c r="M25" s="8">
        <v>2.5</v>
      </c>
      <c r="N25" s="12"/>
      <c r="O25" s="12"/>
    </row>
    <row r="26" spans="1:15" x14ac:dyDescent="0.25">
      <c r="A26" s="3" t="s">
        <v>29</v>
      </c>
      <c r="D26" s="8">
        <v>7.3225683702820001</v>
      </c>
      <c r="E26" s="8">
        <v>6.5957136915399994</v>
      </c>
      <c r="F26" s="8">
        <v>7.304049151829008</v>
      </c>
      <c r="G26" s="8">
        <v>8.1429423650590014</v>
      </c>
      <c r="H26" s="8">
        <v>8.6999999999999993</v>
      </c>
      <c r="I26" s="8">
        <v>8</v>
      </c>
      <c r="J26" s="8">
        <v>7.3</v>
      </c>
      <c r="K26" s="8">
        <v>6.3</v>
      </c>
      <c r="L26" s="8">
        <v>5.9999999999999991</v>
      </c>
      <c r="M26" s="8">
        <v>5.4</v>
      </c>
      <c r="N26" s="12"/>
      <c r="O26" s="12"/>
    </row>
    <row r="27" spans="1:15" x14ac:dyDescent="0.25">
      <c r="A27" s="3" t="s">
        <v>30</v>
      </c>
      <c r="D27" s="8">
        <v>1.3923452999999999</v>
      </c>
      <c r="E27" s="8">
        <v>1.0519273</v>
      </c>
      <c r="F27" s="8">
        <v>1.2056026000000002</v>
      </c>
      <c r="G27" s="8">
        <v>1.6892236</v>
      </c>
      <c r="H27" s="8">
        <v>2</v>
      </c>
      <c r="I27" s="8">
        <v>2</v>
      </c>
      <c r="J27" s="8">
        <v>2</v>
      </c>
      <c r="K27" s="8">
        <v>2</v>
      </c>
      <c r="L27" s="8">
        <v>2</v>
      </c>
      <c r="M27" s="8">
        <v>2</v>
      </c>
      <c r="N27" s="12"/>
      <c r="O27" s="12"/>
    </row>
    <row r="28" spans="1:15" x14ac:dyDescent="0.25">
      <c r="A28" s="22" t="s">
        <v>17</v>
      </c>
      <c r="B28" s="22"/>
      <c r="C28" s="22"/>
      <c r="D28" s="23">
        <f t="shared" ref="D28:M28" si="6">SUM(D24:D27)</f>
        <v>14.935291370282</v>
      </c>
      <c r="E28" s="23">
        <f t="shared" si="6"/>
        <v>11.688973291539998</v>
      </c>
      <c r="F28" s="23">
        <f t="shared" si="6"/>
        <v>12.271366351829007</v>
      </c>
      <c r="G28" s="23">
        <f t="shared" si="6"/>
        <v>14.553289565059002</v>
      </c>
      <c r="H28" s="23">
        <f t="shared" si="6"/>
        <v>15.824999999999999</v>
      </c>
      <c r="I28" s="23">
        <f t="shared" si="6"/>
        <v>15.125</v>
      </c>
      <c r="J28" s="23">
        <f t="shared" si="6"/>
        <v>13.683</v>
      </c>
      <c r="K28" s="23">
        <f t="shared" si="6"/>
        <v>12.183</v>
      </c>
      <c r="L28" s="23">
        <f t="shared" si="6"/>
        <v>11.382999999999999</v>
      </c>
      <c r="M28" s="23">
        <f t="shared" si="6"/>
        <v>10.283000000000001</v>
      </c>
      <c r="N28" s="12"/>
      <c r="O28" s="12"/>
    </row>
    <row r="29" spans="1:15" s="14" customFormat="1" ht="5.25" x14ac:dyDescent="0.15"/>
    <row r="30" spans="1:15" ht="15" customHeight="1" x14ac:dyDescent="0.25">
      <c r="A30" s="24" t="s">
        <v>18</v>
      </c>
      <c r="B30" s="25" t="s">
        <v>19</v>
      </c>
      <c r="C30" s="25"/>
      <c r="D30" s="26">
        <v>12.165423704895812</v>
      </c>
      <c r="E30" s="26">
        <v>11.402778641593805</v>
      </c>
      <c r="F30" s="26">
        <v>15.199485068505327</v>
      </c>
      <c r="G30" s="27">
        <v>16.657091642336713</v>
      </c>
      <c r="H30" s="28">
        <v>19.347155626988414</v>
      </c>
      <c r="I30" s="28">
        <v>18.932277204023674</v>
      </c>
      <c r="J30" s="28">
        <v>18.788509712319797</v>
      </c>
      <c r="K30" s="28">
        <v>17.591608220833571</v>
      </c>
      <c r="L30" s="28">
        <v>18.178390276734664</v>
      </c>
      <c r="M30" s="28">
        <v>17.703894398533119</v>
      </c>
    </row>
    <row r="31" spans="1:15" ht="15" customHeight="1" x14ac:dyDescent="0.25">
      <c r="A31" s="29" t="s">
        <v>20</v>
      </c>
      <c r="B31" s="30" t="s">
        <v>21</v>
      </c>
      <c r="C31" s="30"/>
      <c r="D31" s="31">
        <v>15.534637799966704</v>
      </c>
      <c r="E31" s="31">
        <v>14.632045552893173</v>
      </c>
      <c r="F31" s="31">
        <v>20.913731480009904</v>
      </c>
      <c r="G31" s="32">
        <v>20.599408806786755</v>
      </c>
      <c r="H31" s="28"/>
      <c r="I31" s="28"/>
      <c r="J31" s="28"/>
      <c r="K31" s="28"/>
      <c r="L31" s="28"/>
      <c r="M31" s="28"/>
    </row>
    <row r="32" spans="1:15" s="14" customFormat="1" ht="5.25" x14ac:dyDescent="0.15"/>
    <row r="33" spans="1:13" ht="15" customHeight="1" x14ac:dyDescent="0.25">
      <c r="A33" s="24" t="s">
        <v>22</v>
      </c>
      <c r="B33" s="25" t="s">
        <v>19</v>
      </c>
      <c r="C33" s="25"/>
      <c r="D33" s="26">
        <v>50.274743203205567</v>
      </c>
      <c r="E33" s="26">
        <v>33.771041147132166</v>
      </c>
      <c r="F33" s="26">
        <v>51.478372518381235</v>
      </c>
      <c r="G33" s="27">
        <v>80.010916368488083</v>
      </c>
      <c r="H33" s="28"/>
      <c r="I33" s="28"/>
      <c r="J33" s="28"/>
      <c r="K33" s="28"/>
      <c r="L33" s="28"/>
      <c r="M33" s="28"/>
    </row>
    <row r="34" spans="1:13" x14ac:dyDescent="0.25">
      <c r="A34" s="29" t="s">
        <v>23</v>
      </c>
      <c r="B34" s="30" t="s">
        <v>21</v>
      </c>
      <c r="C34" s="30"/>
      <c r="D34" s="31">
        <v>64.198333333333338</v>
      </c>
      <c r="E34" s="31">
        <v>43.335000000000001</v>
      </c>
      <c r="F34" s="31">
        <v>70.831666666666663</v>
      </c>
      <c r="G34" s="33">
        <v>98.947499999999991</v>
      </c>
      <c r="H34" s="28"/>
      <c r="I34" s="28"/>
      <c r="J34" s="28"/>
      <c r="K34" s="28"/>
      <c r="L34" s="28"/>
      <c r="M34" s="28"/>
    </row>
    <row r="35" spans="1:13" s="14" customFormat="1" ht="5.25" x14ac:dyDescent="0.15"/>
    <row r="36" spans="1:13" ht="15" customHeight="1" x14ac:dyDescent="0.25">
      <c r="A36" s="6" t="s">
        <v>24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6" t="s">
        <v>25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x14ac:dyDescent="0.25">
      <c r="A38" s="10" t="s">
        <v>26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x14ac:dyDescent="0.25">
      <c r="A39" s="10" t="s">
        <v>27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s="14" customFormat="1" ht="5.25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</row>
    <row r="41" spans="1:13" x14ac:dyDescent="0.25">
      <c r="H41" s="12"/>
      <c r="I41" s="12"/>
      <c r="J41" s="12"/>
      <c r="K41" s="12"/>
      <c r="L41" s="12"/>
      <c r="M41" s="12"/>
    </row>
    <row r="42" spans="1:13" x14ac:dyDescent="0.25">
      <c r="H42" s="12"/>
      <c r="I42" s="12"/>
      <c r="J42" s="12"/>
      <c r="K42" s="12"/>
      <c r="L42" s="12"/>
      <c r="M42" s="12"/>
    </row>
    <row r="43" spans="1:13" x14ac:dyDescent="0.25">
      <c r="H43" s="12"/>
      <c r="I43" s="12"/>
      <c r="J43" s="12"/>
      <c r="K43" s="12"/>
      <c r="L43" s="12"/>
      <c r="M43" s="12"/>
    </row>
    <row r="44" spans="1:13" x14ac:dyDescent="0.25">
      <c r="H44" s="12"/>
      <c r="I44" s="12"/>
      <c r="J44" s="12"/>
      <c r="K44" s="12"/>
      <c r="L44" s="12"/>
      <c r="M44" s="1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Public Table</vt:lpstr>
      <vt:lpstr>'Public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Updated NSTA Projections of UK Oil and Gas Production and Expenditure (September 2023)</dc:title>
  <dc:creator>Mike Earp</dc:creator>
  <cp:lastModifiedBy>Mike Earp</cp:lastModifiedBy>
  <dcterms:created xsi:type="dcterms:W3CDTF">2023-04-05T09:50:01Z</dcterms:created>
  <dcterms:modified xsi:type="dcterms:W3CDTF">2023-10-17T14:22:09Z</dcterms:modified>
</cp:coreProperties>
</file>