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Offline\Ian.Furneaux\Downloads\"/>
    </mc:Choice>
  </mc:AlternateContent>
  <xr:revisionPtr revIDLastSave="0" documentId="8_{12BB8022-E080-4092-B284-0B58EAC87613}" xr6:coauthVersionLast="47" xr6:coauthVersionMax="47" xr10:uidLastSave="{00000000-0000-0000-0000-000000000000}"/>
  <bookViews>
    <workbookView xWindow="-98" yWindow="-98" windowWidth="21795" windowHeight="12975" xr2:uid="{0CA06AA4-2524-403A-B42E-A9B952C7D58B}"/>
  </bookViews>
  <sheets>
    <sheet name="Public Table" sheetId="1" r:id="rId1"/>
  </sheets>
  <definedNames>
    <definedName name="\A" localSheetId="0">#REF!</definedName>
    <definedName name="\A">#REF!</definedName>
    <definedName name="\B" localSheetId="0">#REF!</definedName>
    <definedName name="\B">#REF!</definedName>
    <definedName name="\Z" localSheetId="0">#REF!</definedName>
    <definedName name="\Z">#REF!</definedName>
    <definedName name="_2004_Data_entered" localSheetId="0">#REF!</definedName>
    <definedName name="_2004_Data_entered">#REF!</definedName>
    <definedName name="cb_gas_export_route_lookup" localSheetId="0">#REF!</definedName>
    <definedName name="cb_gas_export_route_lookup">#REF!</definedName>
    <definedName name="con_bbl_per_tonne" localSheetId="0">#REF!</definedName>
    <definedName name="con_bbl_per_tonne">#REF!</definedName>
    <definedName name="decline" localSheetId="0">#REF!</definedName>
    <definedName name="decline">#REF!</definedName>
    <definedName name="decline_126" localSheetId="0">#REF!</definedName>
    <definedName name="decline_126">#REF!</definedName>
    <definedName name="decline_190" localSheetId="0">#REF!</definedName>
    <definedName name="decline_190">#REF!</definedName>
    <definedName name="Excel_BuiltIn__FilterDatabase_1">#REF!</definedName>
    <definedName name="Excel_BuiltIn__FilterDatabase_1_1">#REF!</definedName>
    <definedName name="export_route_lookup_area" localSheetId="0">#REF!</definedName>
    <definedName name="export_route_lookup_area">#REF!</definedName>
    <definedName name="FIELD" localSheetId="0">#REF!</definedName>
    <definedName name="FIELD">#REF!</definedName>
    <definedName name="Field_names_area" localSheetId="0">#REF!</definedName>
    <definedName name="Field_names_area">#REF!</definedName>
    <definedName name="Filter" localSheetId="0">#REF!</definedName>
    <definedName name="Filter">#REF!</definedName>
    <definedName name="fudge_factor" localSheetId="0">#REF!</definedName>
    <definedName name="fudge_factor">#REF!</definedName>
    <definedName name="fudge_factor_136" localSheetId="0">#REF!</definedName>
    <definedName name="fudge_factor_136">#REF!</definedName>
    <definedName name="fudge_factor_15" localSheetId="0">#REF!</definedName>
    <definedName name="fudge_factor_15">#REF!</definedName>
    <definedName name="fudge_factor_174" localSheetId="0">#REF!</definedName>
    <definedName name="fudge_factor_174">#REF!</definedName>
    <definedName name="fudge_factor_177" localSheetId="0">#REF!</definedName>
    <definedName name="fudge_factor_177">#REF!</definedName>
    <definedName name="fudge_factor_191" localSheetId="0">#REF!</definedName>
    <definedName name="fudge_factor_191">#REF!</definedName>
    <definedName name="fudge_factor_207" localSheetId="0">#REF!</definedName>
    <definedName name="fudge_factor_207">#REF!</definedName>
    <definedName name="fudge_factor_229" localSheetId="0">#REF!</definedName>
    <definedName name="fudge_factor_229">#REF!</definedName>
    <definedName name="fudge_factor_48" localSheetId="0">#REF!</definedName>
    <definedName name="fudge_factor_48">#REF!</definedName>
    <definedName name="fudge_factor_61" localSheetId="0">#REF!</definedName>
    <definedName name="fudge_factor_61">#REF!</definedName>
    <definedName name="fudge_factor_72" localSheetId="0">#REF!</definedName>
    <definedName name="fudge_factor_72">#REF!</definedName>
    <definedName name="Gas_1P_replacement">#REF!</definedName>
    <definedName name="Gas_2P_replacement">#REF!</definedName>
    <definedName name="Gas_3P_replacement" localSheetId="0">#REF!</definedName>
    <definedName name="Gas_3P_replacement">#REF!</definedName>
    <definedName name="Joule_per_BTU" localSheetId="0">#REF!</definedName>
    <definedName name="Joule_per_BTU">#REF!</definedName>
    <definedName name="Liquid__Reserves" localSheetId="0">#REF!</definedName>
    <definedName name="Liquid__Reserves">#REF!</definedName>
    <definedName name="m3_per_boe">#REF!</definedName>
    <definedName name="NGL_bbl_per_tonne" localSheetId="0">#REF!</definedName>
    <definedName name="NGL_bbl_per_tonne">#REF!</definedName>
    <definedName name="Oil_1P_replacement">#REF!</definedName>
    <definedName name="Oil_2P_replacement">#REF!</definedName>
    <definedName name="Oil_3P_replacement" localSheetId="0">#REF!</definedName>
    <definedName name="Oil_3P_replacement">#REF!</definedName>
    <definedName name="oil_bbl_per_tonne" localSheetId="0">#REF!</definedName>
    <definedName name="oil_bbl_per_tonne">#REF!</definedName>
    <definedName name="Operator_filter" localSheetId="0">#REF!</definedName>
    <definedName name="Operator_filter">#REF!</definedName>
    <definedName name="_xlnm.Print_Area" localSheetId="0">'Public Table'!$A$2:$L$40</definedName>
    <definedName name="Profile?_YES_NO_filter" localSheetId="0">#REF!</definedName>
    <definedName name="Profile?_YES_NO_filter">#REF!</definedName>
    <definedName name="Res_codes_table" localSheetId="0">#REF!</definedName>
    <definedName name="Res_codes_table">#REF!</definedName>
    <definedName name="Reserves_data_sort_area" localSheetId="0">#REF!</definedName>
    <definedName name="Reserves_data_sort_area">#REF!</definedName>
    <definedName name="scf_per_boe">#REF!</definedName>
    <definedName name="shrinkage" localSheetId="0">#REF!</definedName>
    <definedName name="shrinkage">#REF!</definedName>
    <definedName name="shrinkage_174" localSheetId="0">#REF!</definedName>
    <definedName name="shrinkage_174">#REF!</definedName>
    <definedName name="subtotal_oil_gas" localSheetId="0">#REF!</definedName>
    <definedName name="subtotal_oil_gas">#REF!</definedName>
    <definedName name="subtotals" localSheetId="0">#REF!</definedName>
    <definedName name="subtotals">#REF!</definedName>
    <definedName name="table_8_full" localSheetId="0">#REF!</definedName>
    <definedName name="table_8_full">#REF!</definedName>
    <definedName name="table_8_short" localSheetId="0">#REF!</definedName>
    <definedName name="table_8_short">#REF!</definedName>
    <definedName name="therms_per_tonne_oil_equivalent" localSheetId="0">#REF!</definedName>
    <definedName name="therms_per_tonne_oil_equivalent">#REF!</definedName>
    <definedName name="Type_of_fluid_filter" localSheetId="0">#REF!</definedName>
    <definedName name="Type_of_fluid_filte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D24" i="1" s="1"/>
  <c r="E4" i="1"/>
  <c r="F4" i="1" s="1"/>
  <c r="N5" i="1" l="1"/>
  <c r="N18" i="1"/>
  <c r="N11" i="1"/>
  <c r="N10" i="1"/>
  <c r="N20" i="1"/>
  <c r="N12" i="1"/>
  <c r="N3" i="1"/>
  <c r="F16" i="1"/>
  <c r="F24" i="1" s="1"/>
  <c r="G4" i="1"/>
  <c r="N8" i="1"/>
  <c r="E16" i="1"/>
  <c r="E24" i="1" s="1"/>
  <c r="O10" i="1" l="1"/>
  <c r="O5" i="1"/>
  <c r="O14" i="1"/>
  <c r="O18" i="1"/>
  <c r="O8" i="1"/>
  <c r="O20" i="1"/>
  <c r="O12" i="1"/>
  <c r="N17" i="1"/>
  <c r="N14" i="1"/>
  <c r="N7" i="1"/>
  <c r="N6" i="1"/>
  <c r="O6" i="1"/>
  <c r="O3" i="1"/>
  <c r="N4" i="1"/>
  <c r="G16" i="1"/>
  <c r="G24" i="1" s="1"/>
  <c r="H4" i="1"/>
  <c r="O17" i="1"/>
  <c r="O11" i="1"/>
  <c r="O7" i="1"/>
  <c r="H16" i="1" l="1"/>
  <c r="H24" i="1" s="1"/>
  <c r="I4" i="1"/>
  <c r="O4" i="1"/>
  <c r="O19" i="1"/>
  <c r="N19" i="1"/>
  <c r="I16" i="1" l="1"/>
  <c r="I24" i="1" s="1"/>
  <c r="J4" i="1"/>
  <c r="N21" i="1"/>
  <c r="O21" i="1"/>
  <c r="K4" i="1" l="1"/>
  <c r="J16" i="1"/>
  <c r="J24" i="1" s="1"/>
  <c r="L4" i="1" l="1"/>
  <c r="K16" i="1"/>
  <c r="K24" i="1" s="1"/>
  <c r="L16" i="1" l="1"/>
  <c r="L24" i="1" s="1"/>
  <c r="M4" i="1"/>
  <c r="M16" i="1" l="1"/>
  <c r="M24" i="1" s="1"/>
</calcChain>
</file>

<file path=xl/sharedStrings.xml><?xml version="1.0" encoding="utf-8"?>
<sst xmlns="http://schemas.openxmlformats.org/spreadsheetml/2006/main" count="39" uniqueCount="36">
  <si>
    <t>Change</t>
  </si>
  <si>
    <t>Production</t>
  </si>
  <si>
    <t>Crude Oil (million tonnes)</t>
  </si>
  <si>
    <t>NGLs (million tonnes)</t>
  </si>
  <si>
    <t>Oil (million tonnes)</t>
  </si>
  <si>
    <t>Oil (mtoe)</t>
  </si>
  <si>
    <t>Gross Gas (mtoe)</t>
  </si>
  <si>
    <t>Net Gas (mtoe)</t>
  </si>
  <si>
    <t>Net Gas (billion therms)</t>
  </si>
  <si>
    <t>Oil &amp; Net Gas (mtoe)</t>
  </si>
  <si>
    <t>Production Rate</t>
  </si>
  <si>
    <t>Crude Oil (million bbl/day)</t>
  </si>
  <si>
    <t>NGLs (million bbl/day)</t>
  </si>
  <si>
    <t>Oil (million bbl/day)</t>
  </si>
  <si>
    <t>Net Gas (million boe/day)</t>
  </si>
  <si>
    <t>Total (million boe/day)</t>
  </si>
  <si>
    <t>Expenditure (£ billion)</t>
  </si>
  <si>
    <t>Exploration &amp; Appraisal (E&amp;A)</t>
  </si>
  <si>
    <t>Capital Expenditure</t>
  </si>
  <si>
    <t>Operating Costs</t>
  </si>
  <si>
    <t>Decommissioning</t>
  </si>
  <si>
    <t>Total Expenditure</t>
  </si>
  <si>
    <t>Average Unit</t>
  </si>
  <si>
    <t>(£/boe)</t>
  </si>
  <si>
    <t>Operating Cost</t>
  </si>
  <si>
    <t>($/boe)</t>
  </si>
  <si>
    <t>Average Brent</t>
  </si>
  <si>
    <t>Oil Price</t>
  </si>
  <si>
    <t xml:space="preserve">NGLs = natural gas liquids; mtoe = million tonnes of oil equivalent; 1 mtoe = 11.63 TWh;
</t>
  </si>
  <si>
    <t>1 TWh =  1/29.3071 billion therms; bbl = barrels; boe = barrels of oil equivalent;</t>
  </si>
  <si>
    <t>net gas production = gross gas production less producers' own use;</t>
  </si>
  <si>
    <t>average Brent oil price = annual average BFOE (Brent–Forties–Oseberg–Ekofisk–Troll) spot price</t>
  </si>
  <si>
    <t>$/£</t>
  </si>
  <si>
    <t>Days</t>
  </si>
  <si>
    <t>Updated NSTA Projections of UK Oil and Gas Production and Expenditure (February 2026)</t>
  </si>
  <si>
    <t>2025 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</si>
</sst>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sz val="1"/>
      <name val="Calibri"/>
      <family val="2"/>
      <scheme val="minor"/>
    </font>
    <font>
      <i/>
      <sz val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quotePrefix="1" applyFont="1" applyAlignment="1">
      <alignment horizontal="left"/>
    </xf>
    <xf numFmtId="0" fontId="2" fillId="0" borderId="0" xfId="0" quotePrefix="1" applyFont="1"/>
    <xf numFmtId="0" fontId="2" fillId="0" borderId="0" xfId="0" quotePrefix="1" applyFont="1" applyAlignment="1">
      <alignment horizontal="right" wrapText="1"/>
    </xf>
    <xf numFmtId="0" fontId="2" fillId="0" borderId="0" xfId="0" applyFont="1"/>
    <xf numFmtId="0" fontId="3" fillId="0" borderId="0" xfId="0" quotePrefix="1" applyFont="1" applyAlignment="1">
      <alignment horizontal="left"/>
    </xf>
    <xf numFmtId="2" fontId="3" fillId="0" borderId="0" xfId="0" applyNumberFormat="1" applyFont="1"/>
    <xf numFmtId="2" fontId="4" fillId="0" borderId="0" xfId="0" applyNumberFormat="1" applyFont="1"/>
    <xf numFmtId="164" fontId="3" fillId="0" borderId="0" xfId="1" applyNumberFormat="1" applyFont="1"/>
    <xf numFmtId="0" fontId="3" fillId="0" borderId="0" xfId="0" quotePrefix="1" applyFont="1"/>
    <xf numFmtId="0" fontId="3" fillId="0" borderId="0" xfId="0" applyFont="1"/>
    <xf numFmtId="0" fontId="4" fillId="0" borderId="0" xfId="0" applyFont="1"/>
    <xf numFmtId="164" fontId="4" fillId="0" borderId="0" xfId="1" applyNumberFormat="1" applyFont="1"/>
    <xf numFmtId="0" fontId="5" fillId="0" borderId="0" xfId="0" applyFont="1" applyAlignment="1">
      <alignment horizontal="left"/>
    </xf>
    <xf numFmtId="0" fontId="5" fillId="0" borderId="0" xfId="0" applyFont="1"/>
    <xf numFmtId="164" fontId="5" fillId="0" borderId="0" xfId="0" applyNumberFormat="1" applyFont="1"/>
    <xf numFmtId="0" fontId="4" fillId="0" borderId="0" xfId="0" quotePrefix="1" applyFont="1"/>
    <xf numFmtId="0" fontId="5" fillId="0" borderId="0" xfId="0" quotePrefix="1" applyFont="1" applyAlignment="1">
      <alignment horizontal="left"/>
    </xf>
    <xf numFmtId="164" fontId="4" fillId="0" borderId="0" xfId="0" applyNumberFormat="1" applyFont="1"/>
    <xf numFmtId="0" fontId="4" fillId="0" borderId="0" xfId="0" quotePrefix="1" applyFont="1" applyAlignment="1">
      <alignment horizontal="left"/>
    </xf>
    <xf numFmtId="2" fontId="2" fillId="0" borderId="0" xfId="0" applyNumberFormat="1" applyFont="1"/>
    <xf numFmtId="164" fontId="2" fillId="0" borderId="0" xfId="1" applyNumberFormat="1" applyFont="1"/>
    <xf numFmtId="1" fontId="4" fillId="0" borderId="0" xfId="0" applyNumberFormat="1" applyFont="1"/>
    <xf numFmtId="0" fontId="2" fillId="0" borderId="1" xfId="0" quotePrefix="1" applyFont="1" applyBorder="1" applyAlignment="1">
      <alignment horizontal="left"/>
    </xf>
    <xf numFmtId="0" fontId="2" fillId="0" borderId="1" xfId="0" applyFont="1" applyBorder="1"/>
    <xf numFmtId="0" fontId="2" fillId="0" borderId="2" xfId="0" quotePrefix="1" applyFont="1" applyBorder="1"/>
    <xf numFmtId="2" fontId="2" fillId="0" borderId="2" xfId="0" applyNumberFormat="1" applyFont="1" applyBorder="1"/>
    <xf numFmtId="0" fontId="2" fillId="0" borderId="3" xfId="0" quotePrefix="1" applyFont="1" applyBorder="1" applyAlignment="1">
      <alignment horizontal="left"/>
    </xf>
    <xf numFmtId="0" fontId="2" fillId="0" borderId="4" xfId="0" quotePrefix="1" applyFont="1" applyBorder="1"/>
    <xf numFmtId="165" fontId="2" fillId="0" borderId="4" xfId="0" applyNumberFormat="1" applyFont="1" applyBorder="1"/>
    <xf numFmtId="165" fontId="2" fillId="0" borderId="5" xfId="0" applyNumberFormat="1" applyFont="1" applyBorder="1"/>
    <xf numFmtId="165" fontId="2" fillId="0" borderId="0" xfId="0" applyNumberFormat="1" applyFont="1"/>
    <xf numFmtId="0" fontId="2" fillId="0" borderId="6" xfId="0" quotePrefix="1" applyFont="1" applyBorder="1" applyAlignment="1">
      <alignment horizontal="left"/>
    </xf>
    <xf numFmtId="0" fontId="3" fillId="0" borderId="7" xfId="0" quotePrefix="1" applyFont="1" applyBorder="1"/>
    <xf numFmtId="0" fontId="3" fillId="0" borderId="4" xfId="0" quotePrefix="1" applyFont="1" applyBorder="1"/>
    <xf numFmtId="165" fontId="3" fillId="0" borderId="4" xfId="0" applyNumberFormat="1" applyFont="1" applyBorder="1"/>
    <xf numFmtId="165" fontId="3" fillId="0" borderId="5" xfId="0" applyNumberFormat="1" applyFont="1" applyBorder="1"/>
    <xf numFmtId="0" fontId="2" fillId="0" borderId="7" xfId="0" quotePrefix="1" applyFont="1" applyBorder="1"/>
    <xf numFmtId="0" fontId="6" fillId="0" borderId="0" xfId="0" quotePrefix="1" applyFont="1" applyAlignment="1">
      <alignment horizontal="left" wrapText="1"/>
    </xf>
    <xf numFmtId="166" fontId="4" fillId="0" borderId="0" xfId="0" applyNumberFormat="1" applyFont="1"/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C3EE3-4A4D-433A-B1A5-4DBEE9078DC6}">
  <dimension ref="A2:P44"/>
  <sheetViews>
    <sheetView showGridLines="0" showZeros="0" tabSelected="1" workbookViewId="0"/>
  </sheetViews>
  <sheetFormatPr defaultColWidth="8.73046875" defaultRowHeight="14.25" x14ac:dyDescent="0.45"/>
  <cols>
    <col min="1" max="1" width="19.265625" style="11" customWidth="1"/>
    <col min="2" max="2" width="2.59765625" style="11" customWidth="1"/>
    <col min="3" max="3" width="4.73046875" style="11" customWidth="1"/>
    <col min="4" max="6" width="6.3984375" style="11" bestFit="1" customWidth="1"/>
    <col min="7" max="7" width="6.1328125" style="11" customWidth="1"/>
    <col min="8" max="12" width="6.1328125" style="11" bestFit="1" customWidth="1"/>
    <col min="13" max="13" width="6.1328125" style="11" customWidth="1"/>
    <col min="14" max="15" width="7.59765625" style="11" bestFit="1" customWidth="1"/>
    <col min="17" max="16384" width="8.73046875" style="11"/>
  </cols>
  <sheetData>
    <row r="2" spans="1:15" x14ac:dyDescent="0.45">
      <c r="A2" s="1" t="s">
        <v>34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 t="s">
        <v>0</v>
      </c>
      <c r="O2" s="3" t="s">
        <v>0</v>
      </c>
    </row>
    <row r="3" spans="1:15" x14ac:dyDescent="0.4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" t="str">
        <f t="shared" ref="N3:O3" si="0">F4&amp;" to"</f>
        <v>2024 to</v>
      </c>
      <c r="O3" s="3" t="str">
        <f t="shared" si="0"/>
        <v>2025 to</v>
      </c>
    </row>
    <row r="4" spans="1:15" x14ac:dyDescent="0.45">
      <c r="A4" s="4" t="s">
        <v>1</v>
      </c>
      <c r="B4" s="4"/>
      <c r="C4" s="4"/>
      <c r="D4" s="4">
        <v>2022</v>
      </c>
      <c r="E4" s="4">
        <f t="shared" ref="E4:M4" si="1">D4+1</f>
        <v>2023</v>
      </c>
      <c r="F4" s="4">
        <f t="shared" si="1"/>
        <v>2024</v>
      </c>
      <c r="G4" s="4">
        <f t="shared" si="1"/>
        <v>2025</v>
      </c>
      <c r="H4" s="4">
        <f t="shared" si="1"/>
        <v>2026</v>
      </c>
      <c r="I4" s="4">
        <f t="shared" si="1"/>
        <v>2027</v>
      </c>
      <c r="J4" s="4">
        <f t="shared" si="1"/>
        <v>2028</v>
      </c>
      <c r="K4" s="4">
        <f t="shared" si="1"/>
        <v>2029</v>
      </c>
      <c r="L4" s="4">
        <f t="shared" si="1"/>
        <v>2030</v>
      </c>
      <c r="M4" s="4">
        <f t="shared" si="1"/>
        <v>2031</v>
      </c>
      <c r="N4" s="3">
        <f t="shared" ref="N4:O4" si="2">G4</f>
        <v>2025</v>
      </c>
      <c r="O4" s="3">
        <f t="shared" si="2"/>
        <v>2026</v>
      </c>
    </row>
    <row r="5" spans="1:15" x14ac:dyDescent="0.45">
      <c r="A5" s="5" t="s">
        <v>2</v>
      </c>
      <c r="B5" s="5"/>
      <c r="C5" s="5"/>
      <c r="D5" s="6">
        <v>35.348320000000001</v>
      </c>
      <c r="E5" s="6">
        <v>31.102370000000008</v>
      </c>
      <c r="F5" s="6">
        <v>28.019319999999997</v>
      </c>
      <c r="G5" s="6">
        <v>28.826729999999994</v>
      </c>
      <c r="H5" s="6">
        <v>26.344997835617402</v>
      </c>
      <c r="I5" s="6">
        <v>24.237398008768015</v>
      </c>
      <c r="J5" s="6">
        <v>22.11645967342541</v>
      </c>
      <c r="K5" s="6">
        <v>20.070989291060794</v>
      </c>
      <c r="L5" s="6">
        <v>18.264600254865325</v>
      </c>
      <c r="M5" s="6">
        <v>16.620786231927447</v>
      </c>
      <c r="N5" s="8">
        <f t="shared" ref="N5:O8" si="3">G5/F5-1</f>
        <v>2.8816188258672826E-2</v>
      </c>
      <c r="O5" s="8">
        <f t="shared" si="3"/>
        <v>-8.6091352171494773E-2</v>
      </c>
    </row>
    <row r="6" spans="1:15" x14ac:dyDescent="0.45">
      <c r="A6" s="9" t="s">
        <v>3</v>
      </c>
      <c r="B6" s="10"/>
      <c r="C6" s="10"/>
      <c r="D6" s="6">
        <v>2.8172799999999998</v>
      </c>
      <c r="E6" s="6">
        <v>2.2590400000000002</v>
      </c>
      <c r="F6" s="6">
        <v>2.3682800000000004</v>
      </c>
      <c r="G6" s="6">
        <v>2.35317</v>
      </c>
      <c r="H6" s="6">
        <v>2.1505824128106039</v>
      </c>
      <c r="I6" s="6">
        <v>1.9785358197857557</v>
      </c>
      <c r="J6" s="6">
        <v>1.805400383939298</v>
      </c>
      <c r="K6" s="6">
        <v>1.6384255123645846</v>
      </c>
      <c r="L6" s="6">
        <v>1.490967216251772</v>
      </c>
      <c r="M6" s="6">
        <v>1.3567801667891126</v>
      </c>
      <c r="N6" s="8">
        <f t="shared" si="3"/>
        <v>-6.3801577516173769E-3</v>
      </c>
      <c r="O6" s="8">
        <f t="shared" si="3"/>
        <v>-8.6091352171494662E-2</v>
      </c>
    </row>
    <row r="7" spans="1:15" x14ac:dyDescent="0.45">
      <c r="A7" s="11" t="s">
        <v>4</v>
      </c>
      <c r="D7" s="7">
        <v>38.165599999999998</v>
      </c>
      <c r="E7" s="7">
        <v>33.361410000000006</v>
      </c>
      <c r="F7" s="7">
        <v>30.387599999999999</v>
      </c>
      <c r="G7" s="7">
        <v>31.179899999999993</v>
      </c>
      <c r="H7" s="7">
        <v>28.495580248428006</v>
      </c>
      <c r="I7" s="7">
        <v>26.215933828553769</v>
      </c>
      <c r="J7" s="7">
        <v>23.921860057364707</v>
      </c>
      <c r="K7" s="7">
        <v>21.709414803425378</v>
      </c>
      <c r="L7" s="7">
        <v>19.755567471117097</v>
      </c>
      <c r="M7" s="7">
        <v>17.977566398716558</v>
      </c>
      <c r="N7" s="12">
        <f t="shared" si="3"/>
        <v>2.607313509457776E-2</v>
      </c>
      <c r="O7" s="12">
        <f t="shared" si="3"/>
        <v>-8.6091352171494662E-2</v>
      </c>
    </row>
    <row r="8" spans="1:15" x14ac:dyDescent="0.45">
      <c r="A8" s="11" t="s">
        <v>5</v>
      </c>
      <c r="D8" s="7">
        <v>41.79</v>
      </c>
      <c r="E8" s="7">
        <v>36.510000000000005</v>
      </c>
      <c r="F8" s="7">
        <v>33.29</v>
      </c>
      <c r="G8" s="7">
        <v>34.119999999999997</v>
      </c>
      <c r="H8" s="7">
        <v>31.182563063908599</v>
      </c>
      <c r="I8" s="7">
        <v>28.687958018795914</v>
      </c>
      <c r="J8" s="7">
        <v>26.177565199288129</v>
      </c>
      <c r="K8" s="7">
        <v>23.756498035364899</v>
      </c>
      <c r="L8" s="7">
        <v>21.618413212182059</v>
      </c>
      <c r="M8" s="7">
        <v>19.672756023085675</v>
      </c>
      <c r="N8" s="12">
        <f t="shared" si="3"/>
        <v>2.493241213577635E-2</v>
      </c>
      <c r="O8" s="12">
        <f t="shared" si="3"/>
        <v>-8.6091352171494662E-2</v>
      </c>
    </row>
    <row r="9" spans="1:15" s="14" customFormat="1" ht="2.65" x14ac:dyDescent="0.15">
      <c r="A9" s="13"/>
      <c r="B9" s="13"/>
      <c r="C9" s="13"/>
      <c r="N9" s="15"/>
    </row>
    <row r="10" spans="1:15" x14ac:dyDescent="0.45">
      <c r="A10" s="9" t="s">
        <v>6</v>
      </c>
      <c r="B10" s="9"/>
      <c r="C10" s="9"/>
      <c r="D10" s="6">
        <v>36.310228330572741</v>
      </c>
      <c r="E10" s="6">
        <v>32.935214101461739</v>
      </c>
      <c r="F10" s="6">
        <v>29.554781599312122</v>
      </c>
      <c r="G10" s="6">
        <v>28.6</v>
      </c>
      <c r="H10" s="6">
        <v>26.821368055222738</v>
      </c>
      <c r="I10" s="6">
        <v>24.407444930252691</v>
      </c>
      <c r="J10" s="6">
        <v>21.292653738879622</v>
      </c>
      <c r="K10" s="6">
        <v>18.473995067708262</v>
      </c>
      <c r="L10" s="6">
        <v>16.072375708906186</v>
      </c>
      <c r="M10" s="6">
        <v>13.982966866748381</v>
      </c>
      <c r="N10" s="8">
        <f t="shared" ref="N10:O12" si="4">G10/F10-1</f>
        <v>-3.2305486545511908E-2</v>
      </c>
      <c r="O10" s="8">
        <f t="shared" si="4"/>
        <v>-6.2189928139065098E-2</v>
      </c>
    </row>
    <row r="11" spans="1:15" x14ac:dyDescent="0.45">
      <c r="A11" s="16" t="s">
        <v>7</v>
      </c>
      <c r="B11" s="16"/>
      <c r="C11" s="16"/>
      <c r="D11" s="7">
        <v>32.549132416165094</v>
      </c>
      <c r="E11" s="7">
        <v>29.341528804815137</v>
      </c>
      <c r="F11" s="7">
        <v>26.142576956147892</v>
      </c>
      <c r="G11" s="7">
        <v>25.379647135711139</v>
      </c>
      <c r="H11" s="7">
        <v>23.623117785621396</v>
      </c>
      <c r="I11" s="7">
        <v>21.276131614225687</v>
      </c>
      <c r="J11" s="7">
        <v>18.462564027228503</v>
      </c>
      <c r="K11" s="7">
        <v>15.699353121813221</v>
      </c>
      <c r="L11" s="7">
        <v>13.622253773062134</v>
      </c>
      <c r="M11" s="7">
        <v>11.768499398561094</v>
      </c>
      <c r="N11" s="12">
        <f t="shared" si="4"/>
        <v>-2.9183420659581794E-2</v>
      </c>
      <c r="O11" s="12">
        <f t="shared" si="4"/>
        <v>-6.9210156496548381E-2</v>
      </c>
    </row>
    <row r="12" spans="1:15" x14ac:dyDescent="0.45">
      <c r="A12" s="16" t="s">
        <v>8</v>
      </c>
      <c r="B12" s="16"/>
      <c r="C12" s="16"/>
      <c r="D12" s="7">
        <v>12.916542749026688</v>
      </c>
      <c r="E12" s="7">
        <v>11.643662457220268</v>
      </c>
      <c r="F12" s="7">
        <v>10.374215463147156</v>
      </c>
      <c r="G12" s="7">
        <v>10.071460369272994</v>
      </c>
      <c r="H12" s="7">
        <v>9.3744130209668253</v>
      </c>
      <c r="I12" s="7">
        <v>8.4430534127718122</v>
      </c>
      <c r="J12" s="7">
        <v>7.326539290365389</v>
      </c>
      <c r="K12" s="7">
        <v>6.2300083190314899</v>
      </c>
      <c r="L12" s="7">
        <v>5.4057484834976037</v>
      </c>
      <c r="M12" s="7">
        <v>4.6701191180726012</v>
      </c>
      <c r="N12" s="12">
        <f t="shared" si="4"/>
        <v>-2.9183420659581794E-2</v>
      </c>
      <c r="O12" s="12">
        <f t="shared" si="4"/>
        <v>-6.9210156496548381E-2</v>
      </c>
    </row>
    <row r="13" spans="1:15" s="14" customFormat="1" ht="2.65" x14ac:dyDescent="0.15">
      <c r="A13" s="17"/>
      <c r="B13" s="17"/>
      <c r="C13" s="17"/>
      <c r="N13" s="15"/>
    </row>
    <row r="14" spans="1:15" x14ac:dyDescent="0.45">
      <c r="A14" s="11" t="s">
        <v>9</v>
      </c>
      <c r="D14" s="7">
        <v>74.339132416165086</v>
      </c>
      <c r="E14" s="7">
        <v>65.851528804815146</v>
      </c>
      <c r="F14" s="7">
        <v>59.432576956147891</v>
      </c>
      <c r="G14" s="7">
        <v>59.499647135711136</v>
      </c>
      <c r="H14" s="7">
        <v>54.805680849529992</v>
      </c>
      <c r="I14" s="7">
        <v>49.964089633021601</v>
      </c>
      <c r="J14" s="7">
        <v>44.640129226516635</v>
      </c>
      <c r="K14" s="7">
        <v>39.455851157178117</v>
      </c>
      <c r="L14" s="7">
        <v>35.240666985244189</v>
      </c>
      <c r="M14" s="7">
        <v>31.441255421646769</v>
      </c>
      <c r="N14" s="12">
        <f t="shared" ref="N14:O14" si="5">G14/F14-1</f>
        <v>1.1285086899854857E-3</v>
      </c>
      <c r="O14" s="12">
        <f t="shared" si="5"/>
        <v>-7.8890657544149811E-2</v>
      </c>
    </row>
    <row r="15" spans="1:15" s="14" customFormat="1" ht="2.65" x14ac:dyDescent="0.15">
      <c r="N15" s="15"/>
    </row>
    <row r="16" spans="1:15" x14ac:dyDescent="0.45">
      <c r="A16" s="2" t="s">
        <v>10</v>
      </c>
      <c r="B16" s="2"/>
      <c r="C16" s="2"/>
      <c r="D16" s="4">
        <f t="shared" ref="D16:M16" si="6">D4</f>
        <v>2022</v>
      </c>
      <c r="E16" s="4">
        <f t="shared" si="6"/>
        <v>2023</v>
      </c>
      <c r="F16" s="4">
        <f t="shared" si="6"/>
        <v>2024</v>
      </c>
      <c r="G16" s="4">
        <f t="shared" si="6"/>
        <v>2025</v>
      </c>
      <c r="H16" s="4">
        <f t="shared" si="6"/>
        <v>2026</v>
      </c>
      <c r="I16" s="4">
        <f t="shared" si="6"/>
        <v>2027</v>
      </c>
      <c r="J16" s="4">
        <f t="shared" si="6"/>
        <v>2028</v>
      </c>
      <c r="K16" s="4">
        <f t="shared" si="6"/>
        <v>2029</v>
      </c>
      <c r="L16" s="4">
        <f t="shared" si="6"/>
        <v>2030</v>
      </c>
      <c r="M16" s="4">
        <f t="shared" si="6"/>
        <v>2031</v>
      </c>
      <c r="N16" s="18"/>
    </row>
    <row r="17" spans="1:15" x14ac:dyDescent="0.45">
      <c r="A17" s="5" t="s">
        <v>11</v>
      </c>
      <c r="B17" s="5"/>
      <c r="C17" s="5"/>
      <c r="D17" s="6">
        <v>0.71497626931623237</v>
      </c>
      <c r="E17" s="6">
        <v>0.62909514425277113</v>
      </c>
      <c r="F17" s="6">
        <v>0.56518707262233814</v>
      </c>
      <c r="G17" s="6">
        <v>0.58306668809115436</v>
      </c>
      <c r="H17" s="6">
        <v>0.53286968850723171</v>
      </c>
      <c r="I17" s="6">
        <v>0.49024011342665325</v>
      </c>
      <c r="J17" s="6">
        <v>0.44611850321825447</v>
      </c>
      <c r="K17" s="6">
        <v>0.40596783792861163</v>
      </c>
      <c r="L17" s="6">
        <v>0.36943073251503661</v>
      </c>
      <c r="M17" s="6">
        <v>0.33618196658868332</v>
      </c>
      <c r="N17" s="8">
        <f t="shared" ref="N17:O21" si="7">G17/F17-1</f>
        <v>3.163486274705285E-2</v>
      </c>
      <c r="O17" s="8">
        <f t="shared" si="7"/>
        <v>-8.6091352171494773E-2</v>
      </c>
    </row>
    <row r="18" spans="1:15" x14ac:dyDescent="0.45">
      <c r="A18" s="5" t="s">
        <v>12</v>
      </c>
      <c r="B18" s="5"/>
      <c r="C18" s="5"/>
      <c r="D18" s="6">
        <v>7.9951892032589941E-2</v>
      </c>
      <c r="E18" s="6">
        <v>6.4109539050893768E-2</v>
      </c>
      <c r="F18" s="6">
        <v>6.7026039770652995E-2</v>
      </c>
      <c r="G18" s="6">
        <v>6.678086444170607E-2</v>
      </c>
      <c r="H18" s="6">
        <v>6.1031609522738312E-2</v>
      </c>
      <c r="I18" s="6">
        <v>5.6149080760919248E-2</v>
      </c>
      <c r="J18" s="6">
        <v>5.1095663492436515E-2</v>
      </c>
      <c r="K18" s="6">
        <v>4.6497053778117234E-2</v>
      </c>
      <c r="L18" s="6">
        <v>4.2312318938086686E-2</v>
      </c>
      <c r="M18" s="6">
        <v>3.8504210233658888E-2</v>
      </c>
      <c r="N18" s="8">
        <f t="shared" si="7"/>
        <v>-3.657911608471176E-3</v>
      </c>
      <c r="O18" s="8">
        <f t="shared" si="7"/>
        <v>-8.6091352171494551E-2</v>
      </c>
    </row>
    <row r="19" spans="1:15" x14ac:dyDescent="0.45">
      <c r="A19" s="19" t="s">
        <v>13</v>
      </c>
      <c r="B19" s="19"/>
      <c r="C19" s="19"/>
      <c r="D19" s="7">
        <v>0.79492816134882227</v>
      </c>
      <c r="E19" s="7">
        <v>0.69320468330366491</v>
      </c>
      <c r="F19" s="7">
        <v>0.63221311239299116</v>
      </c>
      <c r="G19" s="7">
        <v>0.64984755253286042</v>
      </c>
      <c r="H19" s="7">
        <v>0.59390129802997005</v>
      </c>
      <c r="I19" s="7">
        <v>0.54638919418757248</v>
      </c>
      <c r="J19" s="7">
        <v>0.49721416671069096</v>
      </c>
      <c r="K19" s="7">
        <v>0.45246489170672888</v>
      </c>
      <c r="L19" s="7">
        <v>0.41174305145312329</v>
      </c>
      <c r="M19" s="7">
        <v>0.37468617682234223</v>
      </c>
      <c r="N19" s="12">
        <f t="shared" si="7"/>
        <v>2.7893189486565939E-2</v>
      </c>
      <c r="O19" s="12">
        <f t="shared" si="7"/>
        <v>-8.6091352171494662E-2</v>
      </c>
    </row>
    <row r="20" spans="1:15" x14ac:dyDescent="0.45">
      <c r="A20" s="16" t="s">
        <v>14</v>
      </c>
      <c r="B20" s="16"/>
      <c r="C20" s="16"/>
      <c r="D20" s="7">
        <v>0.56525135618800171</v>
      </c>
      <c r="E20" s="7">
        <v>0.50804138982050051</v>
      </c>
      <c r="F20" s="7">
        <v>0.45592034320237423</v>
      </c>
      <c r="G20" s="7">
        <v>0.44382767195187517</v>
      </c>
      <c r="H20" s="7">
        <v>0.41311028931858723</v>
      </c>
      <c r="I20" s="7">
        <v>0.37206726760186248</v>
      </c>
      <c r="J20" s="7">
        <v>0.32198273880227835</v>
      </c>
      <c r="K20" s="7">
        <v>0.27454311361959471</v>
      </c>
      <c r="L20" s="7">
        <v>0.23821974933326459</v>
      </c>
      <c r="M20" s="7">
        <v>0.2058021398997697</v>
      </c>
      <c r="N20" s="12">
        <f t="shared" si="7"/>
        <v>-2.6523649209334255E-2</v>
      </c>
      <c r="O20" s="12">
        <f t="shared" si="7"/>
        <v>-6.9210156496548159E-2</v>
      </c>
    </row>
    <row r="21" spans="1:15" x14ac:dyDescent="0.45">
      <c r="A21" s="2" t="s">
        <v>15</v>
      </c>
      <c r="B21" s="2"/>
      <c r="C21" s="2"/>
      <c r="D21" s="20">
        <v>1.3601795175368241</v>
      </c>
      <c r="E21" s="20">
        <v>1.2012460731241654</v>
      </c>
      <c r="F21" s="20">
        <v>1.0881334555953655</v>
      </c>
      <c r="G21" s="20">
        <v>1.0936752244847356</v>
      </c>
      <c r="H21" s="20">
        <v>1.0070115873485572</v>
      </c>
      <c r="I21" s="20">
        <v>0.91845646178943496</v>
      </c>
      <c r="J21" s="20">
        <v>0.81919690551296931</v>
      </c>
      <c r="K21" s="20">
        <v>0.72700800532632359</v>
      </c>
      <c r="L21" s="20">
        <v>0.64996280078638791</v>
      </c>
      <c r="M21" s="20">
        <v>0.58048831672211199</v>
      </c>
      <c r="N21" s="21">
        <f t="shared" si="7"/>
        <v>5.0929128783545607E-3</v>
      </c>
      <c r="O21" s="21">
        <f t="shared" si="7"/>
        <v>-7.9240742768958983E-2</v>
      </c>
    </row>
    <row r="22" spans="1:15" s="14" customFormat="1" ht="2.65" x14ac:dyDescent="0.15"/>
    <row r="23" spans="1:15" x14ac:dyDescent="0.45">
      <c r="C23" s="22"/>
      <c r="D23" s="4"/>
      <c r="E23" s="4"/>
      <c r="F23" s="4"/>
      <c r="G23" s="4"/>
      <c r="H23" s="23" t="s">
        <v>35</v>
      </c>
      <c r="I23" s="24"/>
      <c r="J23" s="24"/>
      <c r="K23" s="24"/>
      <c r="L23" s="24"/>
      <c r="M23" s="24"/>
    </row>
    <row r="24" spans="1:15" x14ac:dyDescent="0.45">
      <c r="A24" s="2" t="s">
        <v>16</v>
      </c>
      <c r="B24" s="2"/>
      <c r="C24" s="2"/>
      <c r="D24" s="4">
        <f t="shared" ref="D24:M24" si="8">D16</f>
        <v>2022</v>
      </c>
      <c r="E24" s="4">
        <f t="shared" si="8"/>
        <v>2023</v>
      </c>
      <c r="F24" s="4">
        <f t="shared" si="8"/>
        <v>2024</v>
      </c>
      <c r="G24" s="4">
        <f t="shared" si="8"/>
        <v>2025</v>
      </c>
      <c r="H24" s="4">
        <f t="shared" si="8"/>
        <v>2026</v>
      </c>
      <c r="I24" s="4">
        <f t="shared" si="8"/>
        <v>2027</v>
      </c>
      <c r="J24" s="4">
        <f t="shared" si="8"/>
        <v>2028</v>
      </c>
      <c r="K24" s="4">
        <f t="shared" si="8"/>
        <v>2029</v>
      </c>
      <c r="L24" s="4">
        <f t="shared" si="8"/>
        <v>2030</v>
      </c>
      <c r="M24" s="4">
        <f t="shared" si="8"/>
        <v>2031</v>
      </c>
    </row>
    <row r="25" spans="1:15" x14ac:dyDescent="0.45">
      <c r="A25" s="16" t="s">
        <v>17</v>
      </c>
      <c r="B25" s="16"/>
      <c r="C25" s="16"/>
      <c r="D25" s="7">
        <v>0.53460000000000008</v>
      </c>
      <c r="E25" s="7">
        <v>0.35299999999999998</v>
      </c>
      <c r="F25" s="7">
        <v>0.20899999999999999</v>
      </c>
      <c r="G25" s="7">
        <v>0.13569999999999999</v>
      </c>
      <c r="H25" s="7">
        <v>0.23500000000000001</v>
      </c>
      <c r="I25" s="7">
        <v>0.35</v>
      </c>
      <c r="J25" s="7">
        <v>0.13600000000000001</v>
      </c>
      <c r="K25" s="7">
        <v>0.107</v>
      </c>
      <c r="L25" s="7">
        <v>0.107</v>
      </c>
      <c r="M25" s="7">
        <v>0.107</v>
      </c>
      <c r="N25" s="12"/>
      <c r="O25" s="12"/>
    </row>
    <row r="26" spans="1:15" x14ac:dyDescent="0.45">
      <c r="A26" s="11" t="s">
        <v>18</v>
      </c>
      <c r="D26" s="7">
        <v>4.0705945999999997</v>
      </c>
      <c r="E26" s="7">
        <v>4.6971787999999997</v>
      </c>
      <c r="F26" s="7">
        <v>5.7032156000000001</v>
      </c>
      <c r="G26" s="7">
        <v>4.9715459999999991</v>
      </c>
      <c r="H26" s="7">
        <v>3.8</v>
      </c>
      <c r="I26" s="7">
        <v>3.2</v>
      </c>
      <c r="J26" s="7">
        <v>2.7</v>
      </c>
      <c r="K26" s="7">
        <v>2.2302695312499998</v>
      </c>
      <c r="L26" s="7">
        <v>1.8504492187499999</v>
      </c>
      <c r="M26" s="7">
        <v>1.679709765625</v>
      </c>
      <c r="N26" s="12"/>
      <c r="O26" s="12"/>
    </row>
    <row r="27" spans="1:15" x14ac:dyDescent="0.45">
      <c r="A27" s="11" t="s">
        <v>19</v>
      </c>
      <c r="D27" s="7">
        <v>8.0831650561110102</v>
      </c>
      <c r="E27" s="7">
        <v>8.1409962250800021</v>
      </c>
      <c r="F27" s="7">
        <v>7.7674971081099988</v>
      </c>
      <c r="G27" s="7">
        <v>7.0388815503600108</v>
      </c>
      <c r="H27" s="7">
        <v>6.7</v>
      </c>
      <c r="I27" s="7">
        <v>6.3</v>
      </c>
      <c r="J27" s="7">
        <v>5.6000000000000005</v>
      </c>
      <c r="K27" s="7">
        <v>5.3</v>
      </c>
      <c r="L27" s="7">
        <v>4.6000000000000005</v>
      </c>
      <c r="M27" s="7">
        <v>4.5</v>
      </c>
      <c r="N27" s="12"/>
      <c r="O27" s="12"/>
    </row>
    <row r="28" spans="1:15" x14ac:dyDescent="0.45">
      <c r="A28" s="11" t="s">
        <v>20</v>
      </c>
      <c r="D28" s="7">
        <v>1.6449857999999999</v>
      </c>
      <c r="E28" s="7">
        <v>1.8779847114180532</v>
      </c>
      <c r="F28" s="7">
        <v>2.2858366000000001</v>
      </c>
      <c r="G28" s="7">
        <v>2.4829089</v>
      </c>
      <c r="H28" s="7">
        <v>3</v>
      </c>
      <c r="I28" s="7">
        <v>3</v>
      </c>
      <c r="J28" s="7">
        <v>2.9</v>
      </c>
      <c r="K28" s="7">
        <v>2.9</v>
      </c>
      <c r="L28" s="7">
        <v>2.9</v>
      </c>
      <c r="M28" s="7">
        <v>2.9</v>
      </c>
      <c r="N28" s="12"/>
      <c r="O28" s="12"/>
    </row>
    <row r="29" spans="1:15" x14ac:dyDescent="0.45">
      <c r="A29" s="25" t="s">
        <v>21</v>
      </c>
      <c r="B29" s="25"/>
      <c r="C29" s="25"/>
      <c r="D29" s="26">
        <v>14.333345456111012</v>
      </c>
      <c r="E29" s="26">
        <v>15.069159736498055</v>
      </c>
      <c r="F29" s="26">
        <v>15.965549308109999</v>
      </c>
      <c r="G29" s="26">
        <v>14.62903645036001</v>
      </c>
      <c r="H29" s="26">
        <v>13.734999999999999</v>
      </c>
      <c r="I29" s="26">
        <v>12.85</v>
      </c>
      <c r="J29" s="26">
        <v>11.336</v>
      </c>
      <c r="K29" s="26">
        <v>10.537269531250001</v>
      </c>
      <c r="L29" s="26">
        <v>9.4574492187499999</v>
      </c>
      <c r="M29" s="26">
        <v>9.1867097656250003</v>
      </c>
      <c r="N29" s="12"/>
      <c r="O29" s="12"/>
    </row>
    <row r="30" spans="1:15" s="14" customFormat="1" ht="2.65" x14ac:dyDescent="0.15"/>
    <row r="31" spans="1:15" ht="15" customHeight="1" x14ac:dyDescent="0.45">
      <c r="A31" s="27" t="s">
        <v>22</v>
      </c>
      <c r="B31" s="28" t="s">
        <v>23</v>
      </c>
      <c r="C31" s="28"/>
      <c r="D31" s="29">
        <v>16.281422711084033</v>
      </c>
      <c r="E31" s="29">
        <v>18.567469018888595</v>
      </c>
      <c r="F31" s="29">
        <v>19.50373787806916</v>
      </c>
      <c r="G31" s="30">
        <v>17.632846164521357</v>
      </c>
      <c r="H31" s="31">
        <v>18.22835468248492</v>
      </c>
      <c r="I31" s="31">
        <v>18.792696976593131</v>
      </c>
      <c r="J31" s="31">
        <v>18.677495416692832</v>
      </c>
      <c r="K31" s="31">
        <v>19.973023458920249</v>
      </c>
      <c r="L31" s="31">
        <v>19.389940025458973</v>
      </c>
      <c r="M31" s="31">
        <v>21.238613712168174</v>
      </c>
    </row>
    <row r="32" spans="1:15" ht="15" customHeight="1" x14ac:dyDescent="0.45">
      <c r="A32" s="32" t="s">
        <v>24</v>
      </c>
      <c r="B32" s="33" t="s">
        <v>25</v>
      </c>
      <c r="C32" s="34"/>
      <c r="D32" s="35">
        <v>20.12709475544208</v>
      </c>
      <c r="E32" s="35">
        <v>23.086790978086078</v>
      </c>
      <c r="F32" s="35">
        <v>24.931628129535806</v>
      </c>
      <c r="G32" s="36">
        <v>23.248907667921408</v>
      </c>
      <c r="H32" s="31"/>
      <c r="I32" s="31"/>
      <c r="J32" s="31"/>
      <c r="K32" s="31"/>
      <c r="L32" s="31"/>
      <c r="M32" s="31"/>
    </row>
    <row r="33" spans="1:13" s="14" customFormat="1" ht="2.65" x14ac:dyDescent="0.15"/>
    <row r="34" spans="1:13" ht="15" customHeight="1" x14ac:dyDescent="0.45">
      <c r="A34" s="27" t="s">
        <v>26</v>
      </c>
      <c r="B34" s="37" t="s">
        <v>23</v>
      </c>
      <c r="C34" s="28"/>
      <c r="D34" s="29">
        <v>80.750822412773019</v>
      </c>
      <c r="E34" s="29">
        <v>66.443823387485921</v>
      </c>
      <c r="F34" s="29">
        <v>63.129677436180863</v>
      </c>
      <c r="G34" s="30">
        <v>52.358930602957912</v>
      </c>
      <c r="H34" s="31"/>
      <c r="I34" s="31"/>
      <c r="J34" s="31"/>
      <c r="K34" s="31"/>
      <c r="L34" s="31"/>
      <c r="M34" s="31"/>
    </row>
    <row r="35" spans="1:13" x14ac:dyDescent="0.45">
      <c r="A35" s="32" t="s">
        <v>27</v>
      </c>
      <c r="B35" s="34" t="s">
        <v>25</v>
      </c>
      <c r="C35" s="34"/>
      <c r="D35" s="35">
        <v>99.824166666669996</v>
      </c>
      <c r="E35" s="35">
        <v>82.616249999999994</v>
      </c>
      <c r="F35" s="35">
        <v>80.698666666669993</v>
      </c>
      <c r="G35" s="36">
        <v>69.035250000000005</v>
      </c>
      <c r="H35" s="31"/>
      <c r="I35" s="31"/>
      <c r="J35" s="31"/>
      <c r="K35" s="31"/>
      <c r="L35" s="31"/>
      <c r="M35" s="31"/>
    </row>
    <row r="36" spans="1:13" s="14" customFormat="1" ht="2.65" x14ac:dyDescent="0.15"/>
    <row r="37" spans="1:13" ht="15" customHeight="1" x14ac:dyDescent="0.45">
      <c r="A37" s="5" t="s">
        <v>28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</row>
    <row r="38" spans="1:13" x14ac:dyDescent="0.45">
      <c r="A38" s="5" t="s">
        <v>29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</row>
    <row r="39" spans="1:13" x14ac:dyDescent="0.45">
      <c r="A39" s="9" t="s">
        <v>30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</row>
    <row r="40" spans="1:13" x14ac:dyDescent="0.45">
      <c r="A40" s="9" t="s">
        <v>31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</row>
    <row r="41" spans="1:13" s="14" customFormat="1" ht="2.65" x14ac:dyDescent="0.15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</row>
    <row r="42" spans="1:13" x14ac:dyDescent="0.45">
      <c r="A42" s="11" t="s">
        <v>32</v>
      </c>
      <c r="D42" s="39">
        <v>1.2362</v>
      </c>
      <c r="E42" s="39">
        <v>1.2434000000000001</v>
      </c>
      <c r="F42" s="39">
        <v>1.2783</v>
      </c>
      <c r="G42" s="39">
        <v>1.3185</v>
      </c>
      <c r="H42" s="12"/>
      <c r="I42" s="12"/>
      <c r="J42" s="12"/>
      <c r="K42" s="12"/>
      <c r="L42" s="12"/>
      <c r="M42" s="12"/>
    </row>
    <row r="43" spans="1:13" x14ac:dyDescent="0.45">
      <c r="A43" s="11" t="s">
        <v>33</v>
      </c>
      <c r="D43" s="11">
        <v>365</v>
      </c>
      <c r="E43" s="11">
        <v>365</v>
      </c>
      <c r="F43" s="11">
        <v>366</v>
      </c>
      <c r="G43" s="11">
        <v>365</v>
      </c>
      <c r="H43" s="11">
        <v>365</v>
      </c>
      <c r="I43" s="11">
        <v>365</v>
      </c>
      <c r="J43" s="11">
        <v>366</v>
      </c>
      <c r="K43" s="11">
        <v>365</v>
      </c>
      <c r="L43" s="11">
        <v>365</v>
      </c>
      <c r="M43" s="11">
        <v>365</v>
      </c>
    </row>
    <row r="44" spans="1:13" x14ac:dyDescent="0.45">
      <c r="G44" s="12"/>
      <c r="H44" s="12"/>
      <c r="I44" s="12"/>
      <c r="J44" s="12"/>
      <c r="K44" s="12"/>
      <c r="L44" s="12"/>
      <c r="M44" s="12"/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7EDEC7-B59E-418E-AF85-C4C5D87621D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C47310A-D55D-48D4-81EF-E23D788D8B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2B81FB-32C8-4E71-9724-4FA4E26DEA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Public Table</vt:lpstr>
      <vt:lpstr>'Public Table'!Print_Area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Updated NSTA Projections of UK Oil and Gas Production and Expenditure (February 2026)</dc:title>
  <dc:creator>Mike Earp</dc:creator>
  <cp:lastModifiedBy>Ian Furneaux (North Sea Transition Authority)</cp:lastModifiedBy>
  <dcterms:created xsi:type="dcterms:W3CDTF">2024-03-04T15:43:32Z</dcterms:created>
  <dcterms:modified xsi:type="dcterms:W3CDTF">2026-03-03T10:56:41Z</dcterms:modified>
</cp:coreProperties>
</file>